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nya01\財政課\財政課\◇財政調整チームフォルダー\◆各種調査・回答・通知\1 外部調査（都・区長会事務局等）\R1\（未）011025（金井）（事前情報提供） 【作業依頼】平成29年度財政状況資料集の作成について（2回目）\03 作業・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<sst xmlns="http://schemas.openxmlformats.org/spreadsheetml/2006/main" count="1159" uniqueCount="600">
  <si>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</si>
  <si>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</si>
  <si>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</si>
  <si>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</si>
  <si>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</si>
  <si>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</si>
  <si>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</si>
  <si>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</si>
  <si>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</si>
  <si>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</si>
  <si>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</si>
  <si>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</si>
  <si>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</si>
  <si>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</si>
  <si>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</si>
  <si>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</si>
  <si>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</si>
  <si>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</si>
  <si>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</si>
  <si>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</si>
  <si>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</si>
  <si>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</si>
  <si>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</si>
  <si>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</si>
  <si>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</si>
  <si>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</si>
  <si>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</si>
  <si>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</si>
  <si>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</si>
  <si>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</si>
  <si>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</si>
  <si>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</si>
  <si>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</si>
  <si>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</si>
  <si>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</si>
  <si>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</si>
  <si>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</si>
  <si>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</si>
  <si>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</si>
  <si>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</si>
  <si>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</si>
  <si>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</si>
  <si>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</si>
  <si>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</si>
  <si>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</si>
  <si>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</si>
  <si>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</si>
  <si>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</si>
  <si>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</si>
  <si>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</si>
  <si>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</si>
  <si>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</si>
  <si>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</si>
  <si>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</si>
  <si>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</si>
  <si>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</si>
  <si>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</si>
  <si>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</si>
  <si>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</si>
  <si>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</si>
  <si>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</si>
  <si>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</si>
  <si>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</si>
  <si>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</si>
  <si>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</si>
  <si>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</si>
  <si>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</si>
  <si>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</si>
  <si>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</si>
  <si>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</si>
  <si>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</si>
  <si>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</si>
  <si>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</si>
  <si>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</si>
  <si>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</si>
  <si>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</si>
  <si>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</si>
  <si>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</si>
  <si>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</si>
  <si>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</si>
  <si>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</si>
  <si>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</si>
  <si>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</si>
  <si>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</si>
  <si>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</si>
  <si>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</si>
  <si>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</si>
  <si>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</si>
  <si>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</si>
  <si>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</si>
  <si>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</si>
  <si>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</si>
  <si>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千代田区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</si>
  <si>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</si>
  <si>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</si>
  <si>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</si>
  <si>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</si>
  <si>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</si>
  <si>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</si>
  <si>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</si>
  <si>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</si>
  <si>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</si>
  <si>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</si>
  <si>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</si>
  <si>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</si>
  <si>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</si>
  <si>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</si>
  <si>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</si>
  <si>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</si>
  <si>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</si>
  <si>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</si>
  <si>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</si>
  <si>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</si>
  <si>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</si>
  <si>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</si>
  <si>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</si>
  <si>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</si>
  <si>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</si>
  <si>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</si>
  <si>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</si>
  <si>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</si>
  <si>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</si>
  <si>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</si>
  <si>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</si>
  <si>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</si>
  <si>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</si>
  <si>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</si>
  <si>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</si>
  <si>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</si>
  <si>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</si>
  <si>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</si>
  <si>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</si>
  <si>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</si>
  <si>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</si>
  <si>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</si>
  <si>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</si>
  <si>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</si>
  <si>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</si>
  <si>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</si>
  <si>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</si>
  <si>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</si>
  <si>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</si>
  <si>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</si>
  <si>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</si>
  <si>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</si>
  <si>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</si>
  <si>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</si>
  <si>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</si>
  <si>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</si>
  <si>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</si>
  <si>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</si>
  <si>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</si>
  <si>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</si>
  <si>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</si>
  <si>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</si>
  <si>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</si>
  <si>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</si>
  <si>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</si>
  <si>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</si>
  <si>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</si>
  <si>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</si>
  <si>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</si>
  <si>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</si>
  <si>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</si>
  <si>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</si>
  <si>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</si>
  <si>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</si>
  <si>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</si>
  <si>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</si>
  <si>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</si>
  <si>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</si>
  <si>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</si>
  <si>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</si>
  <si>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</si>
  <si>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</si>
  <si>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</si>
  <si>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</si>
  <si>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</si>
  <si>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</si>
  <si>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</si>
  <si>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</si>
  <si>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</si>
  <si>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</si>
  <si>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</si>
  <si>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</si>
  <si>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</si>
  <si>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</si>
  <si>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</si>
  <si>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</si>
  <si>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</si>
  <si>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</si>
  <si>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</si>
  <si>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</si>
  <si>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</si>
  <si>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</si>
  <si>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</si>
  <si>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</si>
  <si>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</si>
  <si>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</si>
  <si>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</si>
  <si>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</si>
  <si>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</si>
  <si>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</si>
  <si>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</si>
  <si>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</si>
  <si>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</si>
  <si>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</si>
  <si>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</si>
  <si>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</si>
  <si>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</si>
  <si>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</si>
  <si>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東京都千代田区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</si>
  <si>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</si>
  <si>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</si>
  <si>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</si>
  <si>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</si>
  <si>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</si>
  <si>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</si>
  <si>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</si>
  <si>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</si>
  <si>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</si>
  <si>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</si>
  <si>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</si>
  <si>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</si>
  <si>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</si>
  <si>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</si>
  <si>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</si>
  <si>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</si>
  <si>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</si>
  <si>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</si>
  <si>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</si>
  <si>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</si>
  <si>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</si>
  <si>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</si>
  <si>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</si>
  <si>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</si>
  <si>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</si>
  <si>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</si>
  <si>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</si>
  <si>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</si>
  <si>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</si>
  <si>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</si>
  <si>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</si>
  <si>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</si>
  <si>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</si>
  <si>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</si>
  <si>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</si>
  <si>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</si>
  <si>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</si>
  <si>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</si>
  <si>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</si>
  <si>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</si>
  <si>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</si>
  <si>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</si>
  <si>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</si>
  <si>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</si>
  <si>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</si>
  <si>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</si>
  <si>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</si>
  <si>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</si>
  <si>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</si>
  <si>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</si>
  <si>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</si>
  <si>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</si>
  <si>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</si>
  <si>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</si>
  <si>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</si>
  <si>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</si>
  <si>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</si>
  <si>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</si>
  <si>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</si>
  <si>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</si>
  <si>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</si>
  <si>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</si>
  <si>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</si>
  <si>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</si>
  <si>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</si>
  <si>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</si>
  <si>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</si>
  <si>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</si>
  <si>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</si>
  <si>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</si>
  <si>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</si>
  <si>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</si>
  <si>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</si>
  <si>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</si>
  <si>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</si>
  <si>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</si>
  <si>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</si>
  <si>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</si>
  <si>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</si>
  <si>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</si>
  <si>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</si>
  <si>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</si>
  <si>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</si>
  <si>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</si>
  <si>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</si>
  <si>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</si>
  <si>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</si>
  <si>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</si>
  <si>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</si>
  <si>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</si>
  <si>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</si>
  <si>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</si>
  <si>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</si>
  <si>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</si>
  <si>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</si>
  <si>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</si>
  <si>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</si>
  <si>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</si>
  <si>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</si>
  <si>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</si>
  <si>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</si>
  <si>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</si>
  <si>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</si>
  <si>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</si>
  <si>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</si>
  <si>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</si>
  <si>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</si>
  <si>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</si>
  <si>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</si>
  <si>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</si>
  <si>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</si>
  <si>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</si>
  <si>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</si>
  <si>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</si>
  <si>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</si>
  <si>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</si>
  <si>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</si>
  <si>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</si>
  <si>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</si>
  <si>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</si>
  <si>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</si>
  <si>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</si>
  <si>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</si>
  <si>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</si>
  <si>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</si>
  <si>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</si>
  <si>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</si>
  <si>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</si>
  <si>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</si>
  <si>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</si>
  <si>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</si>
  <si>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</si>
  <si>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</si>
  <si>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</si>
  <si>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</si>
  <si>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</si>
  <si>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</si>
  <si>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</si>
  <si>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</si>
  <si>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</si>
  <si>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</si>
  <si>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</si>
  <si>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</si>
  <si>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</si>
  <si>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</si>
  <si>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</si>
  <si>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</si>
  <si>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</si>
  <si>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</si>
  <si>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東京都千代田区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</si>
  <si>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</si>
  <si>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</si>
  <si>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</si>
  <si>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</si>
  <si>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</si>
  <si>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</si>
  <si>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</si>
  <si>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</si>
  <si>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</si>
  <si>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</si>
  <si>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</si>
  <si>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</si>
  <si>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</si>
  <si>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</si>
  <si>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</si>
  <si>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</si>
  <si>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</si>
  <si>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</si>
  <si>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</si>
  <si>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</si>
  <si>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</si>
  <si>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</si>
  <si>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</si>
  <si>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</si>
  <si>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</si>
  <si>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</si>
  <si>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</si>
  <si>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</si>
  <si>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</si>
  <si>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</si>
  <si>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</si>
  <si>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</si>
  <si>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</si>
  <si>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</si>
  <si>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</si>
  <si>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</si>
  <si>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</si>
  <si>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</si>
  <si>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</si>
  <si>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</si>
  <si>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</si>
  <si>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</si>
  <si>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</si>
  <si>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</si>
  <si>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</si>
  <si>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</si>
  <si>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</si>
  <si>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</si>
  <si>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</si>
  <si>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</si>
  <si>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</si>
  <si>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</si>
  <si>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</si>
  <si>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</si>
  <si>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</si>
  <si>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</si>
  <si>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</si>
  <si>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</si>
  <si>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</si>
  <si>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</si>
  <si>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</si>
  <si>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</si>
  <si>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</si>
  <si>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</si>
  <si>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</si>
  <si>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</si>
  <si>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</si>
  <si>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</si>
  <si>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</si>
  <si>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</si>
  <si>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</si>
  <si>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</si>
  <si>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</si>
  <si>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</si>
  <si>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</si>
  <si>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</si>
  <si>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</si>
  <si>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</si>
  <si>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</si>
  <si>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</si>
  <si>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</si>
  <si>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</si>
  <si>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</si>
  <si>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</si>
  <si>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</si>
  <si>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</si>
  <si>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</si>
  <si>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</si>
  <si>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</si>
  <si>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</si>
  <si>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</si>
  <si>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</si>
  <si>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</si>
  <si>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</si>
  <si>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</si>
  <si>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</si>
  <si>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</si>
  <si>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</si>
  <si>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</si>
  <si>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</si>
  <si>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</si>
  <si>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</si>
  <si>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</si>
  <si>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</si>
  <si>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</si>
  <si>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</si>
  <si>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</si>
  <si>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</si>
  <si>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</si>
  <si>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</si>
  <si>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</si>
  <si>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</si>
  <si>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</si>
  <si>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</si>
  <si>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</si>
  <si>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</si>
  <si>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</si>
  <si>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</si>
  <si>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</si>
  <si>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</si>
  <si>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</si>
  <si>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</si>
  <si>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</si>
  <si>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</si>
  <si>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</si>
  <si>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</si>
  <si>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</si>
  <si>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</si>
  <si>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</si>
  <si>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</si>
  <si>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</si>
  <si>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</si>
  <si>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</si>
  <si>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</si>
  <si>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</si>
  <si>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</si>
  <si>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</si>
  <si>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</si>
  <si>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</si>
  <si>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</si>
  <si>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</si>
  <si>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</si>
  <si>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</si>
  <si>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</si>
  <si>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</si>
  <si>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</si>
  <si>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</si>
  <si>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</si>
  <si>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</si>
  <si>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</si>
  <si>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</si>
  <si>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</si>
  <si>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</si>
  <si>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</si>
  <si>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</si>
  <si>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</si>
  <si>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</si>
  <si>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</si>
  <si>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</si>
  <si>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</si>
  <si>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</si>
  <si>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</si>
  <si>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</si>
  <si>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</si>
  <si>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</si>
  <si>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</si>
  <si>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</si>
  <si>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</si>
  <si>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</si>
  <si>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</si>
  <si>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</si>
  <si>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</si>
  <si>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</si>
  <si>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</si>
  <si>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</si>
  <si>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</si>
  <si>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</si>
  <si>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</si>
  <si>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</si>
  <si>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</si>
  <si>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</si>
  <si>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</si>
  <si>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</si>
  <si>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</si>
  <si>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</si>
  <si>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</si>
  <si>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</si>
  <si>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</si>
  <si>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</si>
  <si>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</si>
  <si>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</si>
  <si>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</si>
  <si>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</si>
  <si>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</si>
  <si>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</si>
  <si>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</si>
  <si>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</si>
  <si>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</si>
  <si>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</si>
  <si>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</si>
  <si>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1.69</t>
  </si>
  <si>
    <t>国民健康保険事業会計</t>
  </si>
  <si>
    <t>一般会計</t>
  </si>
  <si>
    <t>介護保険特別会計</t>
  </si>
  <si>
    <t>後期高齢者医療特別会計</t>
  </si>
  <si>
    <t>その他会計（赤字）</t>
  </si>
  <si>
    <t>その他会計（黒字）</t>
  </si>
  <si>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</si>
  <si>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</si>
  <si>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</si>
  <si>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</si>
  <si>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</si>
  <si>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2"/>
  </si>
  <si>
    <t>まちみらい千代田</t>
    <rPh sb="5" eb="8">
      <t>チヨダ</t>
    </rPh>
    <phoneticPr fontId="30"/>
  </si>
  <si>
    <t>秋葉原タウンマネジメント</t>
    <rPh sb="0" eb="3">
      <t>アキハバラ</t>
    </rPh>
    <phoneticPr fontId="30"/>
  </si>
  <si>
    <t>ゆとりちよだ</t>
  </si>
  <si>
    <t>-</t>
    <phoneticPr fontId="2"/>
  </si>
  <si>
    <t>-</t>
    <phoneticPr fontId="2"/>
  </si>
  <si>
    <t>-</t>
    <phoneticPr fontId="2"/>
  </si>
  <si>
    <t>-</t>
    <phoneticPr fontId="2"/>
  </si>
  <si>
    <t>社会資本等整備基金</t>
    <rPh sb="0" eb="2">
      <t>シャカイ</t>
    </rPh>
    <rPh sb="2" eb="5">
      <t>シホンナド</t>
    </rPh>
    <rPh sb="5" eb="7">
      <t>セイビ</t>
    </rPh>
    <rPh sb="7" eb="9">
      <t>キキン</t>
    </rPh>
    <phoneticPr fontId="11"/>
  </si>
  <si>
    <t>高齢者福祉基金</t>
    <rPh sb="0" eb="2">
      <t>コウレイ</t>
    </rPh>
    <rPh sb="2" eb="3">
      <t>シャ</t>
    </rPh>
    <rPh sb="3" eb="5">
      <t>フクシ</t>
    </rPh>
    <rPh sb="5" eb="7">
      <t>キキン</t>
    </rPh>
    <phoneticPr fontId="11"/>
  </si>
  <si>
    <t>子ども・子育て支援事業基金</t>
    <rPh sb="0" eb="1">
      <t>コ</t>
    </rPh>
    <rPh sb="4" eb="6">
      <t>コソダ</t>
    </rPh>
    <rPh sb="7" eb="9">
      <t>シエン</t>
    </rPh>
    <rPh sb="9" eb="11">
      <t>ジギョウ</t>
    </rPh>
    <rPh sb="11" eb="13">
      <t>キキン</t>
    </rPh>
    <phoneticPr fontId="11"/>
  </si>
  <si>
    <t>環境対策基金</t>
    <rPh sb="0" eb="2">
      <t>カンキョウ</t>
    </rPh>
    <rPh sb="2" eb="4">
      <t>タイサク</t>
    </rPh>
    <rPh sb="4" eb="6">
      <t>キキン</t>
    </rPh>
    <phoneticPr fontId="11"/>
  </si>
  <si>
    <t>災害対策基金</t>
    <rPh sb="0" eb="2">
      <t>サイガイ</t>
    </rPh>
    <rPh sb="2" eb="4">
      <t>タイサク</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</si>
  <si>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</si>
  <si>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</si>
  <si>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</si>
  <si>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</si>
  <si>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</si>
  <si>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</si>
  <si>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</si>
  <si>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</si>
  <si>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</si>
  <si>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</si>
  <si>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</si>
  <si>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将来負担比率は、将来負担額が充当可能財源等を下回っているためマイナスとなっている。また、有形固定資産減価償却率についても、施設の計画的な改修・改築により比較的新しい建物が多いことから類似団体平均値を下回る数値となっている。しかしながら、今後、既存施設の更新などに多額の経費が見込まれることから、充当可能基金の確保を図るなど、過大な将来負担が生じないよう、効率的な財政運営に努めていく。 </t>
    <phoneticPr fontId="5"/>
  </si>
  <si>
    <t xml:space="preserve">将来負担比率は、将来負担額が充当可能財源等を下回っているためマイナスとなっている。また、実質公債費比率は類似団体の数値と比較して高いものの、平成12年度以降、新たに区債を発行していないため減少傾向にある。今後も、過大な将来負担が生じないよう、効率的な財政運営に努め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</si>
</sst>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c:ext xmlns:c16="http://schemas.microsoft.com/office/drawing/2014/chart" uri="{C3380CC4-5D6E-409C-BE32-E72D297353CC}">
              <c16:uniqueId val="{00000000-BA91-41D4-8863-D959761075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78690</c:v>
                </c:pt>
                <c:pt idx="1">
                  <c:v>146892</c:v>
                </c:pt>
                <c:pt idx="2">
                  <c:v>124837</c:v>
                </c:pt>
                <c:pt idx="3">
                  <c:v>170196</c:v>
                </c:pt>
                <c:pt idx="4">
                  <c:v>119008</c:v>
                </c:pt>
              </c:numCache>
            </c:numRef>
          </c:val>
          <c:smooth val="0"/>
          <c:extLst>
            <c:ext xmlns:c16="http://schemas.microsoft.com/office/drawing/2014/chart" uri="{C3380CC4-5D6E-409C-BE32-E72D297353CC}">
              <c16:uniqueId val="{00000001-BA91-41D4-8863-D95976107555}"/>
            </c:ext>
          </c:extLst>
        </c:ser>
        <c:dLbls>
          <c:showLegendKey val="0"/>
          <c:showVal val="0"/>
          <c:showCatName val="0"/>
          <c:showSerName val="0"/>
          <c:showPercent val="0"/>
          <c:showBubbleSize val="0"/>
        </c:dLbls>
        <c:marker val="1"/>
        <c:smooth val="0"/>
        <c:axId val="94417280"/>
        <c:axId val="94419200"/>
      </c:lineChart>
      <c:catAx>
        <c:axId val="94417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19200"/>
        <c:crosses val="autoZero"/>
        <c:auto val="1"/>
        <c:lblAlgn val="ctr"/>
        <c:lblOffset val="100"/>
        <c:tickLblSkip val="1"/>
        <c:tickMarkSkip val="1"/>
        <c:noMultiLvlLbl val="0"/>
      </c:catAx>
      <c:valAx>
        <c:axId val="9441920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17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6.66</c:v>
                </c:pt>
                <c:pt idx="1">
                  <c:v>3.29</c:v>
                </c:pt>
                <c:pt idx="2">
                  <c:v>12.31</c:v>
                </c:pt>
                <c:pt idx="3">
                  <c:v>4.6500000000000004</c:v>
                </c:pt>
                <c:pt idx="4">
                  <c:v>3.36</c:v>
                </c:pt>
              </c:numCache>
            </c:numRef>
          </c:val>
          <c:extLst>
            <c:ext xmlns:c16="http://schemas.microsoft.com/office/drawing/2014/chart" uri="{C3380CC4-5D6E-409C-BE32-E72D297353CC}">
              <c16:uniqueId val="{00000000-8833-42EA-A5DA-7B1ACC0333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114.78</c:v>
                </c:pt>
                <c:pt idx="1">
                  <c:v>113.33</c:v>
                </c:pt>
                <c:pt idx="2">
                  <c:v>117.04</c:v>
                </c:pt>
                <c:pt idx="3">
                  <c:v>127.16</c:v>
                </c:pt>
                <c:pt idx="4">
                  <c:v>139.93</c:v>
                </c:pt>
              </c:numCache>
            </c:numRef>
          </c:val>
          <c:extLst>
            <c:ext xmlns:c16="http://schemas.microsoft.com/office/drawing/2014/chart" uri="{C3380CC4-5D6E-409C-BE32-E72D297353CC}">
              <c16:uniqueId val="{00000001-8833-42EA-A5DA-7B1ACC033397}"/>
            </c:ext>
          </c:extLst>
        </c:ser>
        <c:dLbls>
          <c:showLegendKey val="0"/>
          <c:showVal val="0"/>
          <c:showCatName val="0"/>
          <c:showSerName val="0"/>
          <c:showPercent val="0"/>
          <c:showBubbleSize val="0"/>
        </c:dLbls>
        <c:gapWidth val="250"/>
        <c:overlap val="100"/>
        <c:axId val="124669952"/>
        <c:axId val="124671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20.21</c:v>
                </c:pt>
                <c:pt idx="1">
                  <c:v>-1.69</c:v>
                </c:pt>
                <c:pt idx="2">
                  <c:v>21.27</c:v>
                </c:pt>
                <c:pt idx="3">
                  <c:v>1.76</c:v>
                </c:pt>
                <c:pt idx="4">
                  <c:v>6.67</c:v>
                </c:pt>
              </c:numCache>
            </c:numRef>
          </c:val>
          <c:smooth val="0"/>
          <c:extLst>
            <c:ext xmlns:c16="http://schemas.microsoft.com/office/drawing/2014/chart" uri="{C3380CC4-5D6E-409C-BE32-E72D297353CC}">
              <c16:uniqueId val="{00000002-8833-42EA-A5DA-7B1ACC033397}"/>
            </c:ext>
          </c:extLst>
        </c:ser>
        <c:dLbls>
          <c:showLegendKey val="0"/>
          <c:showVal val="0"/>
          <c:showCatName val="0"/>
          <c:showSerName val="0"/>
          <c:showPercent val="0"/>
          <c:showBubbleSize val="0"/>
        </c:dLbls>
        <c:marker val="1"/>
        <c:smooth val="0"/>
        <c:axId val="124669952"/>
        <c:axId val="124671872"/>
      </c:lineChart>
      <c:catAx>
        <c:axId val="12466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671872"/>
        <c:crosses val="autoZero"/>
        <c:auto val="1"/>
        <c:lblAlgn val="ctr"/>
        <c:lblOffset val="100"/>
        <c:tickLblSkip val="1"/>
        <c:tickMarkSkip val="1"/>
        <c:noMultiLvlLbl val="0"/>
      </c:catAx>
      <c:valAx>
        <c:axId val="12467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6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33-426B-B793-5DB974CA3D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33-426B-B793-5DB974CA3D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33-426B-B793-5DB974CA3D2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33-426B-B793-5DB974CA3D2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333-426B-B793-5DB974CA3D2D}"/>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8333-426B-B793-5DB974CA3D2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0.34</c:v>
                </c:pt>
                <c:pt idx="2">
                  <c:v>#N/A</c:v>
                </c:pt>
                <c:pt idx="3">
                  <c:v>0.39</c:v>
                </c:pt>
                <c:pt idx="4">
                  <c:v>#N/A</c:v>
                </c:pt>
                <c:pt idx="5">
                  <c:v>0.33</c:v>
                </c:pt>
                <c:pt idx="6">
                  <c:v>#N/A</c:v>
                </c:pt>
                <c:pt idx="7">
                  <c:v>0.27</c:v>
                </c:pt>
                <c:pt idx="8">
                  <c:v>#N/A</c:v>
                </c:pt>
                <c:pt idx="9">
                  <c:v>0.3</c:v>
                </c:pt>
              </c:numCache>
            </c:numRef>
          </c:val>
          <c:extLst>
            <c:ext xmlns:c16="http://schemas.microsoft.com/office/drawing/2014/chart" uri="{C3380CC4-5D6E-409C-BE32-E72D297353CC}">
              <c16:uniqueId val="{00000006-8333-426B-B793-5DB974CA3D2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0.48</c:v>
                </c:pt>
                <c:pt idx="2">
                  <c:v>#N/A</c:v>
                </c:pt>
                <c:pt idx="3">
                  <c:v>0.5</c:v>
                </c:pt>
                <c:pt idx="4">
                  <c:v>#N/A</c:v>
                </c:pt>
                <c:pt idx="5">
                  <c:v>0.72</c:v>
                </c:pt>
                <c:pt idx="6">
                  <c:v>#N/A</c:v>
                </c:pt>
                <c:pt idx="7">
                  <c:v>0.96</c:v>
                </c:pt>
                <c:pt idx="8">
                  <c:v>#N/A</c:v>
                </c:pt>
                <c:pt idx="9">
                  <c:v>1.24</c:v>
                </c:pt>
              </c:numCache>
            </c:numRef>
          </c:val>
          <c:extLst>
            <c:ext xmlns:c16="http://schemas.microsoft.com/office/drawing/2014/chart" uri="{C3380CC4-5D6E-409C-BE32-E72D297353CC}">
              <c16:uniqueId val="{00000007-8333-426B-B793-5DB974CA3D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6.65</c:v>
                </c:pt>
                <c:pt idx="2">
                  <c:v>#N/A</c:v>
                </c:pt>
                <c:pt idx="3">
                  <c:v>3.28</c:v>
                </c:pt>
                <c:pt idx="4">
                  <c:v>#N/A</c:v>
                </c:pt>
                <c:pt idx="5">
                  <c:v>12.31</c:v>
                </c:pt>
                <c:pt idx="6">
                  <c:v>#N/A</c:v>
                </c:pt>
                <c:pt idx="7">
                  <c:v>4.6500000000000004</c:v>
                </c:pt>
                <c:pt idx="8">
                  <c:v>#N/A</c:v>
                </c:pt>
                <c:pt idx="9">
                  <c:v>3.35</c:v>
                </c:pt>
              </c:numCache>
            </c:numRef>
          </c:val>
          <c:extLst>
            <c:ext xmlns:c16="http://schemas.microsoft.com/office/drawing/2014/chart" uri="{C3380CC4-5D6E-409C-BE32-E72D297353CC}">
              <c16:uniqueId val="{00000008-8333-426B-B793-5DB974CA3D2D}"/>
            </c:ext>
          </c:extLst>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1.27</c:v>
                </c:pt>
                <c:pt idx="2">
                  <c:v>#N/A</c:v>
                </c:pt>
                <c:pt idx="3">
                  <c:v>1.48</c:v>
                </c:pt>
                <c:pt idx="4">
                  <c:v>#N/A</c:v>
                </c:pt>
                <c:pt idx="5">
                  <c:v>1.6</c:v>
                </c:pt>
                <c:pt idx="6">
                  <c:v>#N/A</c:v>
                </c:pt>
                <c:pt idx="7">
                  <c:v>2.39</c:v>
                </c:pt>
                <c:pt idx="8">
                  <c:v>#N/A</c:v>
                </c:pt>
                <c:pt idx="9">
                  <c:v>3.37</c:v>
                </c:pt>
              </c:numCache>
            </c:numRef>
          </c:val>
          <c:extLst>
            <c:ext xmlns:c16="http://schemas.microsoft.com/office/drawing/2014/chart" uri="{C3380CC4-5D6E-409C-BE32-E72D297353CC}">
              <c16:uniqueId val="{00000009-8333-426B-B793-5DB974CA3D2D}"/>
            </c:ext>
          </c:extLst>
        </c:ser>
        <c:dLbls>
          <c:showLegendKey val="0"/>
          <c:showVal val="0"/>
          <c:showCatName val="0"/>
          <c:showSerName val="0"/>
          <c:showPercent val="0"/>
          <c:showBubbleSize val="0"/>
        </c:dLbls>
        <c:gapWidth val="150"/>
        <c:overlap val="100"/>
        <c:axId val="117376512"/>
        <c:axId val="117378048"/>
      </c:barChart>
      <c:catAx>
        <c:axId val="1173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78048"/>
        <c:crosses val="autoZero"/>
        <c:auto val="1"/>
        <c:lblAlgn val="ctr"/>
        <c:lblOffset val="100"/>
        <c:tickLblSkip val="1"/>
        <c:tickMarkSkip val="1"/>
        <c:noMultiLvlLbl val="0"/>
      </c:catAx>
      <c:valAx>
        <c:axId val="11737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7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1113</c:v>
                </c:pt>
                <c:pt idx="5">
                  <c:v>1083</c:v>
                </c:pt>
                <c:pt idx="8">
                  <c:v>1087</c:v>
                </c:pt>
                <c:pt idx="11">
                  <c:v>1036</c:v>
                </c:pt>
                <c:pt idx="14">
                  <c:v>976</c:v>
                </c:pt>
              </c:numCache>
            </c:numRef>
          </c:val>
          <c:extLst>
            <c:ext xmlns:c16="http://schemas.microsoft.com/office/drawing/2014/chart" uri="{C3380CC4-5D6E-409C-BE32-E72D297353CC}">
              <c16:uniqueId val="{00000000-0D29-45BD-8A4E-361BA46EB6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29-45BD-8A4E-361BA46EB6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710</c:v>
                </c:pt>
                <c:pt idx="3">
                  <c:v>700</c:v>
                </c:pt>
                <c:pt idx="6">
                  <c:v>690</c:v>
                </c:pt>
                <c:pt idx="9">
                  <c:v>680</c:v>
                </c:pt>
                <c:pt idx="12">
                  <c:v>671</c:v>
                </c:pt>
              </c:numCache>
            </c:numRef>
          </c:val>
          <c:extLst>
            <c:ext xmlns:c16="http://schemas.microsoft.com/office/drawing/2014/chart" uri="{C3380CC4-5D6E-409C-BE32-E72D297353CC}">
              <c16:uniqueId val="{00000002-0D29-45BD-8A4E-361BA46EB6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93</c:v>
                </c:pt>
                <c:pt idx="3">
                  <c:v>73</c:v>
                </c:pt>
                <c:pt idx="6">
                  <c:v>65</c:v>
                </c:pt>
                <c:pt idx="9">
                  <c:v>46</c:v>
                </c:pt>
                <c:pt idx="12">
                  <c:v>44</c:v>
                </c:pt>
              </c:numCache>
            </c:numRef>
          </c:val>
          <c:extLst>
            <c:ext xmlns:c16="http://schemas.microsoft.com/office/drawing/2014/chart" uri="{C3380CC4-5D6E-409C-BE32-E72D297353CC}">
              <c16:uniqueId val="{00000003-0D29-45BD-8A4E-361BA46EB6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29-45BD-8A4E-361BA46EB6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29-45BD-8A4E-361BA46EB6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29-45BD-8A4E-361BA46EB6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879</c:v>
                </c:pt>
                <c:pt idx="3">
                  <c:v>677</c:v>
                </c:pt>
                <c:pt idx="6">
                  <c:v>528</c:v>
                </c:pt>
                <c:pt idx="9">
                  <c:v>521</c:v>
                </c:pt>
                <c:pt idx="12">
                  <c:v>379</c:v>
                </c:pt>
              </c:numCache>
            </c:numRef>
          </c:val>
          <c:extLst>
            <c:ext xmlns:c16="http://schemas.microsoft.com/office/drawing/2014/chart" uri="{C3380CC4-5D6E-409C-BE32-E72D297353CC}">
              <c16:uniqueId val="{00000007-0D29-45BD-8A4E-361BA46EB60C}"/>
            </c:ext>
          </c:extLst>
        </c:ser>
        <c:dLbls>
          <c:showLegendKey val="0"/>
          <c:showVal val="0"/>
          <c:showCatName val="0"/>
          <c:showSerName val="0"/>
          <c:showPercent val="0"/>
          <c:showBubbleSize val="0"/>
        </c:dLbls>
        <c:gapWidth val="100"/>
        <c:overlap val="100"/>
        <c:axId val="124764928"/>
        <c:axId val="124766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569</c:v>
                </c:pt>
                <c:pt idx="2">
                  <c:v>#N/A</c:v>
                </c:pt>
                <c:pt idx="3">
                  <c:v>#N/A</c:v>
                </c:pt>
                <c:pt idx="4">
                  <c:v>367</c:v>
                </c:pt>
                <c:pt idx="5">
                  <c:v>#N/A</c:v>
                </c:pt>
                <c:pt idx="6">
                  <c:v>#N/A</c:v>
                </c:pt>
                <c:pt idx="7">
                  <c:v>196</c:v>
                </c:pt>
                <c:pt idx="8">
                  <c:v>#N/A</c:v>
                </c:pt>
                <c:pt idx="9">
                  <c:v>#N/A</c:v>
                </c:pt>
                <c:pt idx="10">
                  <c:v>211</c:v>
                </c:pt>
                <c:pt idx="11">
                  <c:v>#N/A</c:v>
                </c:pt>
                <c:pt idx="12">
                  <c:v>#N/A</c:v>
                </c:pt>
                <c:pt idx="13">
                  <c:v>118</c:v>
                </c:pt>
                <c:pt idx="14">
                  <c:v>#N/A</c:v>
                </c:pt>
              </c:numCache>
            </c:numRef>
          </c:val>
          <c:smooth val="0"/>
          <c:extLst>
            <c:ext xmlns:c16="http://schemas.microsoft.com/office/drawing/2014/chart" uri="{C3380CC4-5D6E-409C-BE32-E72D297353CC}">
              <c16:uniqueId val="{00000008-0D29-45BD-8A4E-361BA46EB60C}"/>
            </c:ext>
          </c:extLst>
        </c:ser>
        <c:dLbls>
          <c:showLegendKey val="0"/>
          <c:showVal val="0"/>
          <c:showCatName val="0"/>
          <c:showSerName val="0"/>
          <c:showPercent val="0"/>
          <c:showBubbleSize val="0"/>
        </c:dLbls>
        <c:marker val="1"/>
        <c:smooth val="0"/>
        <c:axId val="124764928"/>
        <c:axId val="124766848"/>
      </c:lineChart>
      <c:catAx>
        <c:axId val="12476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766848"/>
        <c:crosses val="autoZero"/>
        <c:auto val="1"/>
        <c:lblAlgn val="ctr"/>
        <c:lblOffset val="100"/>
        <c:tickLblSkip val="1"/>
        <c:tickMarkSkip val="1"/>
        <c:noMultiLvlLbl val="0"/>
      </c:catAx>
      <c:valAx>
        <c:axId val="12476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6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11794</c:v>
                </c:pt>
                <c:pt idx="5">
                  <c:v>11003</c:v>
                </c:pt>
                <c:pt idx="8">
                  <c:v>10098</c:v>
                </c:pt>
                <c:pt idx="11">
                  <c:v>9206</c:v>
                </c:pt>
                <c:pt idx="14">
                  <c:v>8351</c:v>
                </c:pt>
              </c:numCache>
            </c:numRef>
          </c:val>
          <c:extLst>
            <c:ext xmlns:c16="http://schemas.microsoft.com/office/drawing/2014/chart" uri="{C3380CC4-5D6E-409C-BE32-E72D297353CC}">
              <c16:uniqueId val="{00000000-1DF2-406B-8CCA-BB7DCB795A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87</c:v>
                </c:pt>
                <c:pt idx="5">
                  <c:v>77</c:v>
                </c:pt>
                <c:pt idx="8">
                  <c:v>66</c:v>
                </c:pt>
                <c:pt idx="11">
                  <c:v>55</c:v>
                </c:pt>
                <c:pt idx="14">
                  <c:v>43</c:v>
                </c:pt>
              </c:numCache>
            </c:numRef>
          </c:val>
          <c:extLst>
            <c:ext xmlns:c16="http://schemas.microsoft.com/office/drawing/2014/chart" uri="{C3380CC4-5D6E-409C-BE32-E72D297353CC}">
              <c16:uniqueId val="{00000001-1DF2-406B-8CCA-BB7DCB795A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90241</c:v>
                </c:pt>
                <c:pt idx="5">
                  <c:v>94607</c:v>
                </c:pt>
                <c:pt idx="8">
                  <c:v>103844</c:v>
                </c:pt>
                <c:pt idx="11">
                  <c:v>110311</c:v>
                </c:pt>
                <c:pt idx="14">
                  <c:v>114185</c:v>
                </c:pt>
              </c:numCache>
            </c:numRef>
          </c:val>
          <c:extLst>
            <c:ext xmlns:c16="http://schemas.microsoft.com/office/drawing/2014/chart" uri="{C3380CC4-5D6E-409C-BE32-E72D297353CC}">
              <c16:uniqueId val="{00000002-1DF2-406B-8CCA-BB7DCB795A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F2-406B-8CCA-BB7DCB795A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F2-406B-8CCA-BB7DCB795A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F2-406B-8CCA-BB7DCB795A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9349</c:v>
                </c:pt>
                <c:pt idx="3">
                  <c:v>7924</c:v>
                </c:pt>
                <c:pt idx="6">
                  <c:v>7846</c:v>
                </c:pt>
                <c:pt idx="9">
                  <c:v>7782</c:v>
                </c:pt>
                <c:pt idx="12">
                  <c:v>6992</c:v>
                </c:pt>
              </c:numCache>
            </c:numRef>
          </c:val>
          <c:extLst>
            <c:ext xmlns:c16="http://schemas.microsoft.com/office/drawing/2014/chart" uri="{C3380CC4-5D6E-409C-BE32-E72D297353CC}">
              <c16:uniqueId val="{00000006-1DF2-406B-8CCA-BB7DCB795A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576</c:v>
                </c:pt>
                <c:pt idx="3">
                  <c:v>536</c:v>
                </c:pt>
                <c:pt idx="6">
                  <c:v>494</c:v>
                </c:pt>
                <c:pt idx="9">
                  <c:v>479</c:v>
                </c:pt>
                <c:pt idx="12">
                  <c:v>570</c:v>
                </c:pt>
              </c:numCache>
            </c:numRef>
          </c:val>
          <c:extLst>
            <c:ext xmlns:c16="http://schemas.microsoft.com/office/drawing/2014/chart" uri="{C3380CC4-5D6E-409C-BE32-E72D297353CC}">
              <c16:uniqueId val="{00000007-1DF2-406B-8CCA-BB7DCB795A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1DF2-406B-8CCA-BB7DCB795A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5047</c:v>
                </c:pt>
                <c:pt idx="3">
                  <c:v>4470</c:v>
                </c:pt>
                <c:pt idx="6">
                  <c:v>3888</c:v>
                </c:pt>
                <c:pt idx="9">
                  <c:v>3302</c:v>
                </c:pt>
                <c:pt idx="12">
                  <c:v>2710</c:v>
                </c:pt>
              </c:numCache>
            </c:numRef>
          </c:val>
          <c:extLst>
            <c:ext xmlns:c16="http://schemas.microsoft.com/office/drawing/2014/chart" uri="{C3380CC4-5D6E-409C-BE32-E72D297353CC}">
              <c16:uniqueId val="{00000009-1DF2-406B-8CCA-BB7DCB795A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2329</c:v>
                </c:pt>
                <c:pt idx="3">
                  <c:v>1703</c:v>
                </c:pt>
                <c:pt idx="6">
                  <c:v>1211</c:v>
                </c:pt>
                <c:pt idx="9">
                  <c:v>714</c:v>
                </c:pt>
                <c:pt idx="12">
                  <c:v>349</c:v>
                </c:pt>
              </c:numCache>
            </c:numRef>
          </c:val>
          <c:extLst>
            <c:ext xmlns:c16="http://schemas.microsoft.com/office/drawing/2014/chart" uri="{C3380CC4-5D6E-409C-BE32-E72D297353CC}">
              <c16:uniqueId val="{0000000A-1DF2-406B-8CCA-BB7DCB795AF4}"/>
            </c:ext>
          </c:extLst>
        </c:ser>
        <c:dLbls>
          <c:showLegendKey val="0"/>
          <c:showVal val="0"/>
          <c:showCatName val="0"/>
          <c:showSerName val="0"/>
          <c:showPercent val="0"/>
          <c:showBubbleSize val="0"/>
        </c:dLbls>
        <c:gapWidth val="100"/>
        <c:overlap val="100"/>
        <c:axId val="125337600"/>
        <c:axId val="125339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F2-406B-8CCA-BB7DCB795AF4}"/>
            </c:ext>
          </c:extLst>
        </c:ser>
        <c:dLbls>
          <c:showLegendKey val="0"/>
          <c:showVal val="0"/>
          <c:showCatName val="0"/>
          <c:showSerName val="0"/>
          <c:showPercent val="0"/>
          <c:showBubbleSize val="0"/>
        </c:dLbls>
        <c:marker val="1"/>
        <c:smooth val="0"/>
        <c:axId val="125337600"/>
        <c:axId val="125339520"/>
      </c:lineChart>
      <c:catAx>
        <c:axId val="12533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339520"/>
        <c:crosses val="autoZero"/>
        <c:auto val="1"/>
        <c:lblAlgn val="ctr"/>
        <c:lblOffset val="100"/>
        <c:tickLblSkip val="1"/>
        <c:tickMarkSkip val="1"/>
        <c:noMultiLvlLbl val="0"/>
      </c:catAx>
      <c:valAx>
        <c:axId val="12533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3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37837</c:v>
                </c:pt>
                <c:pt idx="1">
                  <c:v>40888</c:v>
                </c:pt>
                <c:pt idx="2">
                  <c:v>43412</c:v>
                </c:pt>
              </c:numCache>
            </c:numRef>
          </c:val>
          <c:extLst>
            <c:ext xmlns:c16="http://schemas.microsoft.com/office/drawing/2014/chart" uri="{C3380CC4-5D6E-409C-BE32-E72D297353CC}">
              <c16:uniqueId val="{00000000-C455-4771-BFAF-43F8EFF741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455-4771-BFAF-43F8EFF741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65906</c:v>
                </c:pt>
                <c:pt idx="1">
                  <c:v>69322</c:v>
                </c:pt>
                <c:pt idx="2">
                  <c:v>70672</c:v>
                </c:pt>
              </c:numCache>
            </c:numRef>
          </c:val>
          <c:extLst>
            <c:ext xmlns:c16="http://schemas.microsoft.com/office/drawing/2014/chart" uri="{C3380CC4-5D6E-409C-BE32-E72D297353CC}">
              <c16:uniqueId val="{00000002-C455-4771-BFAF-43F8EFF741C4}"/>
            </c:ext>
          </c:extLst>
        </c:ser>
        <c:dLbls>
          <c:showLegendKey val="0"/>
          <c:showVal val="0"/>
          <c:showCatName val="0"/>
          <c:showSerName val="0"/>
          <c:showPercent val="0"/>
          <c:showBubbleSize val="0"/>
        </c:dLbls>
        <c:gapWidth val="120"/>
        <c:overlap val="100"/>
        <c:axId val="124616064"/>
        <c:axId val="125080704"/>
      </c:barChart>
      <c:catAx>
        <c:axId val="1246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080704"/>
        <c:crosses val="autoZero"/>
        <c:auto val="1"/>
        <c:lblAlgn val="ctr"/>
        <c:lblOffset val="100"/>
        <c:tickLblSkip val="1"/>
        <c:tickMarkSkip val="1"/>
        <c:noMultiLvlLbl val="0"/>
      </c:catAx>
      <c:valAx>
        <c:axId val="125080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61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{7FF1AF2F-4A68-4682-B5AE-E1CC82DB593C}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B71-4A4E-A92A-58A2EE5CC2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{63B52066-8D98-4E67-B08D-68FC29B9C2D4}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71-4A4E-A92A-58A2EE5CC2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{15ACFC88-AEA6-444E-9550-1AF4C2EF2736}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71-4A4E-A92A-58A2EE5CC2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{97414C6D-A567-436D-B0F0-71FAFB2E8DC4}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71-4A4E-A92A-58A2EE5CC2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{8347B101-3BC2-42A5-9FB0-A0BE8551CA4C}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71-4A4E-A92A-58A2EE5CC2D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{1D0CCDAB-1E3B-4399-9124-1E10A426597F}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B71-4A4E-A92A-58A2EE5CC2D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{85025098-543C-4EA3-A269-E3E7AA39A6DD}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B71-4A4E-A92A-58A2EE5CC2D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{9BC5BE52-5A48-49D0-9624-0D0338D6AFEC}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B71-4A4E-A92A-58A2EE5CC2D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{C7F7F4D1-E038-4BBB-B955-7E1EA897523E}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B71-4A4E-A92A-58A2EE5CC2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39.9</c:v>
                </c:pt>
                <c:pt idx="32">
                  <c:v>41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B71-4A4E-A92A-58A2EE5CC2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{41350EFA-128C-48DF-94B5-7907C8861802}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B71-4A4E-A92A-58A2EE5CC2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{79AD2E41-9008-41B1-A72D-B772BA84D6AD}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71-4A4E-A92A-58A2EE5CC2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{625E76AA-BB2F-417B-A3F3-CDDCAD56E922}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71-4A4E-A92A-58A2EE5CC2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{FDD13242-6744-4C58-BC68-2D3F5FF2B65D}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71-4A4E-A92A-58A2EE5CC2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{F0B73523-6F52-4BEC-9EF1-F874D5849B2C}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71-4A4E-A92A-58A2EE5CC2D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{D293970E-453E-4C53-B7FA-75C3446827E4}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B71-4A4E-A92A-58A2EE5CC2D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{17359D4A-5260-4A67-BB92-7A9BC23E0E29}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B71-4A4E-A92A-58A2EE5CC2D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{6B189B84-C6A6-489F-A0F8-76C00777609D}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B71-4A4E-A92A-58A2EE5CC2D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{43951C9E-1F06-4654-A7ED-8F2E7BCE39C7}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B71-4A4E-A92A-58A2EE5CC2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56.8</c:v>
                </c:pt>
                <c:pt idx="32">
                  <c:v>57.1</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DB71-4A4E-A92A-58A2EE5CC2DA}"/>
            </c:ext>
          </c:extLst>
        </c:ser>
        <c:dLbls>
          <c:showLegendKey val="0"/>
          <c:showVal val="1"/>
          <c:showCatName val="0"/>
          <c:showSerName val="0"/>
          <c:showPercent val="0"/>
          <c:showBubbleSize val="0"/>
        </c:dLbls>
        <c:axId val="46179840"/>
        <c:axId val="46181760"/>
      </c:scatterChart>
      <c:valAx>
        <c:axId val="46179840"/>
        <c:scaling>
          <c:orientation val="minMax"/>
          <c:max val="57.2"/>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{984AA4D2-7EA4-42A2-A541-185D69B129DC}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70A-46C4-8605-09CF7A1069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{3EFD7DCA-DD90-4564-9FDC-4F62FB446C61}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0A-46C4-8605-09CF7A1069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{7711B65C-7ACC-4B01-B288-3D7B6DC28563}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0A-46C4-8605-09CF7A1069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{02A559A0-FDBC-4AB8-8012-4C8F485D2C85}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0A-46C4-8605-09CF7A1069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{ACE8435B-0AE4-484D-B437-4B4477EBD088}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0A-46C4-8605-09CF7A10697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{CF816531-D969-4BB9-B1D6-AE14068A337E}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70A-46C4-8605-09CF7A10697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{DFB2CDEF-CCB2-4A83-9305-AFFC30AA5A6C}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70A-46C4-8605-09CF7A10697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{ABAEA53D-E042-41C1-BC58-18A18B51B2CF}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70A-46C4-8605-09CF7A10697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{AB35F0CB-4D60-4910-9FA1-0C5A4C0A4955}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70A-46C4-8605-09CF7A1069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1.9</c:v>
                </c:pt>
                <c:pt idx="16">
                  <c:v>1.3</c:v>
                </c:pt>
                <c:pt idx="24">
                  <c:v>0.8</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70A-46C4-8605-09CF7A1069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{8323E26C-64FA-4F0A-A522-ABA16469D151}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70A-46C4-8605-09CF7A1069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{59FBFFAA-D762-43A9-A765-81261FC77E9B}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0A-46C4-8605-09CF7A1069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{12E0E456-1243-414C-A951-2AFEFAD67F35}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0A-46C4-8605-09CF7A1069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{49D2D7E1-5F18-4E69-8AFC-B878BBF3DC44}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0A-46C4-8605-09CF7A1069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{5AE23984-3538-4481-9EE0-E287DEF2BF50}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0A-46C4-8605-09CF7A10697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{95EDCD22-A3D1-46EF-A206-DB5BEE3E612E}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70A-46C4-8605-09CF7A10697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{FA3B12F3-25CD-4C69-9A7E-731D1FC8B9F5}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70A-46C4-8605-09CF7A10697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{471B5165-468A-48FA-840F-B85062C5465A}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70A-46C4-8605-09CF7A10697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{CBD9497F-DB60-450A-B3E8-AF2A8CDA30E0}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70A-46C4-8605-09CF7A1069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70A-46C4-8605-09CF7A10697E}"/>
            </c:ext>
          </c:extLst>
        </c:ser>
        <c:dLbls>
          <c:showLegendKey val="0"/>
          <c:showVal val="1"/>
          <c:showCatName val="0"/>
          <c:showSerName val="0"/>
          <c:showPercent val="0"/>
          <c:showBubbleSize val="0"/>
        </c:dLbls>
        <c:axId val="84219776"/>
        <c:axId val="84234240"/>
      </c:scatterChart>
      <c:valAx>
        <c:axId val="84219776"/>
        <c:scaling>
          <c:orientation val="minMax"/>
          <c:max val="-1.2000000000000002"/>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千代田区では、平成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年度以降新たな区債を発行していない。今後は、既発債の元利償還が進むことで、実質公債費比率は年々減少していく見込みである。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千代田区では平成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年度以降新たな区債を発行していない。このため、将来負担額である地方債現在高は着実に減少している。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一方で、充当可能基金残高は、基金の積み立てにより増加している。そのため、充当可能財源等が将来負担額を上回り、健全な状況となっている。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東京都千代田区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住宅整備事業等により社会資本等整備基金を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百万円取り崩したこと、保育所整備や運営補助事業等に子ども・子育て支援事業基金を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住民税の増収等により財政調整基金と社会資本等整備基金に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区有施設・都市基盤整備や子育て支援等に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・社会資本等整備基金：都市基盤、福祉施設、教育施設、その他広く区の社会資本の整備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・災害対策基金：災害救助法に規定する災害及びこれに準ずる災害が発生した場合における応急対策並びに避難、支援活動及び復興</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・高齢者福祉基金：地域包括ケアシステムを構築し、高齢者が住み慣れた地域で、いきいきと安心して暮らし続けられ、活力ある地域社会づくりを推進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する事業</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・環境対策基金：二酸化炭素の削減に寄与する等の地球温暖化対策に資する事業</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・子ども・子育て支援事業基金：保育需要への対応及び保育の質の向上を図り、子供たちが健やかに育つための環境づくりを実現し、子供を安心して育</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てることができる環境整備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・地域福祉支援基金：区内における地域福祉</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・社会資本等整備基金：「（仮称）麹町仮住宅の整備」に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百万円取り崩すなどで計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百万円取り崩した一方、住民税等の増収や利子収入により</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・災害対策基金：利子収入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・高齢者福祉基金：利子収入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百万円を積み立てた一方、「高齢者総合サポートセンター（総合相談）」に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・環境対策基金：利子収入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百万円を積み立てた一方、「地球温暖化対策の推進」に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・子ども・子育て支援事業基金：利子収入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百万円を積み立てた一方、「私立保育所等運営補助」に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・区有施設整備・都市基盤整備等のため社会資本等整備基金を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億円取り崩すなど、その他特定目的基金全体として平成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億円取り崩す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予定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や利子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円積み立てた一方、取り崩すことがなかったため、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本庁舎等施設建設費として平成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億円の取崩を予定している。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今後も起債の予定がないため、創設する予定はない。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61,269
58,456
11.66
52,977,413
50,774,114
1,042,445
31,025,279
348,794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道路や橋りょうなどのインフラ資産については、類似団体内平均値を上回る数値となっているものの、区有施設（建物）のうち築</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年未満で比較的新しい建物が延床面積全体の４割以上を占めていることなどから、全体としては類似団体内平均値を下回る数値となっている。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今後も公共施設等総合管理方針に基づき、既存施設において予防保全型の施設更新を実施していく。</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76412</xdr:rowOff>
    </xdr:from>
    <xdr:to>
      <xdr:col>23</xdr:col>
      <xdr:colOff>85090</xdr:colOff>
      <xdr:row>34</xdr:row>
      <xdr:rowOff>11006</xdr:rowOff>
    </xdr:to>
    <xdr:cxnSp macro="">
      <xdr:nvCxnSpPr>
        <xdr:cNvPr id="71" name="直線コネクタ 70"/>
        <xdr:cNvCxnSpPr/>
      </xdr:nvCxnSpPr>
      <xdr:spPr>
        <a:xfrm flipV="1">
          <a:off x="4760595" y="5305637"/>
          <a:ext cx="1270" cy="1306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14833</xdr:rowOff>
    </xdr:from>
    <xdr:ext cx="405111" cy="259045"/>
    <xdr:sp macro="" textlink="">
      <xdr:nvSpPr>
        <xdr:cNvPr id="72" name="有形固定資産減価償却率最小値テキスト"/>
        <xdr:cNvSpPr txBox="1"/>
      </xdr:nvSpPr>
      <xdr:spPr>
        <a:xfrm>
          <a:off x="4813300" y="661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11006</xdr:rowOff>
    </xdr:from>
    <xdr:to>
      <xdr:col>23</xdr:col>
      <xdr:colOff>174625</xdr:colOff>
      <xdr:row>34</xdr:row>
      <xdr:rowOff>11006</xdr:rowOff>
    </xdr:to>
    <xdr:cxnSp macro="">
      <xdr:nvCxnSpPr>
        <xdr:cNvPr id="73" name="直線コネクタ 72"/>
        <xdr:cNvCxnSpPr/>
      </xdr:nvCxnSpPr>
      <xdr:spPr>
        <a:xfrm>
          <a:off x="4673600" y="661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23089</xdr:rowOff>
    </xdr:from>
    <xdr:ext cx="405111" cy="259045"/>
    <xdr:sp macro="" textlink="">
      <xdr:nvSpPr>
        <xdr:cNvPr id="74" name="有形固定資産減価償却率最大値テキスト"/>
        <xdr:cNvSpPr txBox="1"/>
      </xdr:nvSpPr>
      <xdr:spPr>
        <a:xfrm>
          <a:off x="4813300" y="50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76412</xdr:rowOff>
    </xdr:from>
    <xdr:to>
      <xdr:col>23</xdr:col>
      <xdr:colOff>174625</xdr:colOff>
      <xdr:row>26</xdr:row>
      <xdr:rowOff>76412</xdr:rowOff>
    </xdr:to>
    <xdr:cxnSp macro="">
      <xdr:nvCxnSpPr>
        <xdr:cNvPr id="75" name="直線コネクタ 74"/>
        <xdr:cNvCxnSpPr/>
      </xdr:nvCxnSpPr>
      <xdr:spPr>
        <a:xfrm>
          <a:off x="4673600" y="530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5520</xdr:rowOff>
    </xdr:from>
    <xdr:ext cx="405111" cy="259045"/>
    <xdr:sp macro="" textlink="">
      <xdr:nvSpPr>
        <xdr:cNvPr id="76" name="有形固定資産減価償却率平均値テキスト"/>
        <xdr:cNvSpPr txBox="1"/>
      </xdr:nvSpPr>
      <xdr:spPr>
        <a:xfrm>
          <a:off x="4813300" y="5577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77" name="フローチャート: 判断 76"/>
        <xdr:cNvSpPr/>
      </xdr:nvSpPr>
      <xdr:spPr>
        <a:xfrm>
          <a:off x="47117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8" name="フローチャート: 判断 77"/>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42545</xdr:rowOff>
    </xdr:from>
    <xdr:to>
      <xdr:col>15</xdr:col>
      <xdr:colOff>187325</xdr:colOff>
      <xdr:row>28</xdr:row>
      <xdr:rowOff>144145</xdr:rowOff>
    </xdr:to>
    <xdr:sp macro="" textlink="">
      <xdr:nvSpPr>
        <xdr:cNvPr id="79" name="フローチャート: 判断 78"/>
        <xdr:cNvSpPr/>
      </xdr:nvSpPr>
      <xdr:spPr>
        <a:xfrm>
          <a:off x="3238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5" name="楕円 84"/>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6" name="有形固定資産減価償却率該当値テキスト"/>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87207</xdr:rowOff>
    </xdr:from>
    <xdr:to>
      <xdr:col>19</xdr:col>
      <xdr:colOff>187325</xdr:colOff>
      <xdr:row>33</xdr:row>
      <xdr:rowOff>17357</xdr:rowOff>
    </xdr:to>
    <xdr:sp macro="" textlink="">
      <xdr:nvSpPr>
        <xdr:cNvPr id="87" name="楕円 86"/>
        <xdr:cNvSpPr/>
      </xdr:nvSpPr>
      <xdr:spPr>
        <a:xfrm>
          <a:off x="40005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138007</xdr:rowOff>
    </xdr:to>
    <xdr:cxnSp macro="">
      <xdr:nvCxnSpPr>
        <xdr:cNvPr id="88" name="直線コネクタ 87"/>
        <xdr:cNvCxnSpPr/>
      </xdr:nvCxnSpPr>
      <xdr:spPr>
        <a:xfrm flipV="1">
          <a:off x="4051300" y="6356350"/>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111565</xdr:rowOff>
    </xdr:from>
    <xdr:ext cx="405111" cy="259045"/>
    <xdr:sp macro="" textlink="">
      <xdr:nvSpPr>
        <xdr:cNvPr id="89" name="n_1aveValue有形固定資産減価償却率"/>
        <xdr:cNvSpPr txBox="1"/>
      </xdr:nvSpPr>
      <xdr:spPr>
        <a:xfrm>
          <a:off x="38360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160672</xdr:rowOff>
    </xdr:from>
    <xdr:ext cx="405111" cy="259045"/>
    <xdr:sp macro="" textlink="">
      <xdr:nvSpPr>
        <xdr:cNvPr id="90" name="n_2aveValue有形固定資産減価償却率"/>
        <xdr:cNvSpPr txBox="1"/>
      </xdr:nvSpPr>
      <xdr:spPr>
        <a:xfrm>
          <a:off x="3086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8484</xdr:rowOff>
    </xdr:from>
    <xdr:ext cx="405111" cy="259045"/>
    <xdr:sp macro="" textlink="">
      <xdr:nvSpPr>
        <xdr:cNvPr id="91" name="n_1mainValue有形固定資産減価償却率"/>
        <xdr:cNvSpPr txBox="1"/>
      </xdr:nvSpPr>
      <xdr:spPr>
        <a:xfrm>
          <a:off x="3836044" y="64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債務償還可能年数は、将来負担額が充当可能財源等を下回っているため、</a:t>
          </a:r>
          <a:r>
            <a:rPr kumimoji="1" lang="en-US" altLang="ja-JP" sz="1100">
              <a:solidFill>
                <a:schemeClr val="tx1"/>
              </a:solidFill>
              <a:latin typeface="ＭＳ Ｐゴシック" panose="020B0600070205080204" pitchFamily="50" charset="-128"/>
              <a:ea typeface="ＭＳ Ｐゴシック" panose="020B0600070205080204" pitchFamily="50" charset="-128"/>
            </a:rPr>
            <a:t>0</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本区では、平成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12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年度以降、新たに区債を発行せず償還を進めており、今後も、過大な将来負担が生じないよう、効率的な財政運営に努めていく。 </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68124</xdr:rowOff>
    </xdr:from>
    <xdr:ext cx="308097" cy="225703"/>
    <xdr:sp macro="" textlink="">
      <xdr:nvSpPr>
        <xdr:cNvPr id="110" name="テキスト ボックス 109"/>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150674</xdr:rowOff>
    </xdr:from>
    <xdr:ext cx="308097" cy="225703"/>
    <xdr:sp macro="" textlink="">
      <xdr:nvSpPr>
        <xdr:cNvPr id="112" name="テキスト ボックス 111"/>
        <xdr:cNvSpPr txBox="1"/>
      </xdr:nvSpPr>
      <xdr:spPr>
        <a:xfrm>
          <a:off x="10931403" y="5722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4" name="テキスト ボックス 11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6" name="テキスト ボックス 11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71755</xdr:rowOff>
    </xdr:from>
    <xdr:to>
      <xdr:col>76</xdr:col>
      <xdr:colOff>21589</xdr:colOff>
      <xdr:row>34</xdr:row>
      <xdr:rowOff>79375</xdr:rowOff>
    </xdr:to>
    <xdr:cxnSp macro="">
      <xdr:nvCxnSpPr>
        <xdr:cNvPr id="118" name="直線コネクタ 117"/>
        <xdr:cNvCxnSpPr/>
      </xdr:nvCxnSpPr>
      <xdr:spPr>
        <a:xfrm flipV="1">
          <a:off x="14793595" y="564388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19" name="債務償還可能年数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18432</xdr:rowOff>
    </xdr:from>
    <xdr:ext cx="340478" cy="259045"/>
    <xdr:sp macro="" textlink="">
      <xdr:nvSpPr>
        <xdr:cNvPr id="121" name="債務償還可能年数最大値テキスト"/>
        <xdr:cNvSpPr txBox="1"/>
      </xdr:nvSpPr>
      <xdr:spPr>
        <a:xfrm>
          <a:off x="14846300" y="5419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71755</xdr:rowOff>
    </xdr:from>
    <xdr:to>
      <xdr:col>76</xdr:col>
      <xdr:colOff>111125</xdr:colOff>
      <xdr:row>28</xdr:row>
      <xdr:rowOff>71755</xdr:rowOff>
    </xdr:to>
    <xdr:cxnSp macro="">
      <xdr:nvCxnSpPr>
        <xdr:cNvPr id="122" name="直線コネクタ 121"/>
        <xdr:cNvCxnSpPr/>
      </xdr:nvCxnSpPr>
      <xdr:spPr>
        <a:xfrm>
          <a:off x="14706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3" name="債務償還可能年数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4" name="フローチャート: 判断 123"/>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61,269
58,456
11.66
52,977,413
50,774,114
1,042,445
31,025,279
348,794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42</xdr:row>
      <xdr:rowOff>92528</xdr:rowOff>
    </xdr:to>
    <xdr:cxnSp macro="">
      <xdr:nvCxnSpPr>
        <xdr:cNvPr id="57" name="直線コネクタ 56"/>
        <xdr:cNvCxnSpPr/>
      </xdr:nvCxnSpPr>
      <xdr:spPr>
        <a:xfrm flipV="1">
          <a:off x="4634865"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2" name="【道路】&#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3" name="フローチャート: 判断 62"/>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95613</xdr:rowOff>
    </xdr:from>
    <xdr:to>
      <xdr:col>20</xdr:col>
      <xdr:colOff>38100</xdr:colOff>
      <xdr:row>36</xdr:row>
      <xdr:rowOff>25763</xdr:rowOff>
    </xdr:to>
    <xdr:sp macro="" textlink="">
      <xdr:nvSpPr>
        <xdr:cNvPr id="64" name="フローチャート: 判断 63"/>
        <xdr:cNvSpPr/>
      </xdr:nvSpPr>
      <xdr:spPr>
        <a:xfrm>
          <a:off x="3746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162560</xdr:rowOff>
    </xdr:from>
    <xdr:to>
      <xdr:col>24</xdr:col>
      <xdr:colOff>114300</xdr:colOff>
      <xdr:row>33</xdr:row>
      <xdr:rowOff>92710</xdr:rowOff>
    </xdr:to>
    <xdr:sp macro="" textlink="">
      <xdr:nvSpPr>
        <xdr:cNvPr id="71" name="楕円 70"/>
        <xdr:cNvSpPr/>
      </xdr:nvSpPr>
      <xdr:spPr>
        <a:xfrm>
          <a:off x="45847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115587</xdr:rowOff>
    </xdr:from>
    <xdr:ext cx="405111" cy="259045"/>
    <xdr:sp macro="" textlink="">
      <xdr:nvSpPr>
        <xdr:cNvPr id="72" name="【道路】&#10;有形固定資産減価償却率該当値テキスト"/>
        <xdr:cNvSpPr txBox="1"/>
      </xdr:nvSpPr>
      <xdr:spPr>
        <a:xfrm>
          <a:off x="4673600" y="560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169092</xdr:rowOff>
    </xdr:from>
    <xdr:to>
      <xdr:col>20</xdr:col>
      <xdr:colOff>38100</xdr:colOff>
      <xdr:row>33</xdr:row>
      <xdr:rowOff>99242</xdr:rowOff>
    </xdr:to>
    <xdr:sp macro="" textlink="">
      <xdr:nvSpPr>
        <xdr:cNvPr id="73" name="楕円 72"/>
        <xdr:cNvSpPr/>
      </xdr:nvSpPr>
      <xdr:spPr>
        <a:xfrm>
          <a:off x="3746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41910</xdr:rowOff>
    </xdr:from>
    <xdr:to>
      <xdr:col>24</xdr:col>
      <xdr:colOff>63500</xdr:colOff>
      <xdr:row>33</xdr:row>
      <xdr:rowOff>48442</xdr:rowOff>
    </xdr:to>
    <xdr:cxnSp macro="">
      <xdr:nvCxnSpPr>
        <xdr:cNvPr id="74" name="直線コネクタ 73"/>
        <xdr:cNvCxnSpPr/>
      </xdr:nvCxnSpPr>
      <xdr:spPr>
        <a:xfrm flipV="1">
          <a:off x="3797300" y="569976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16890</xdr:rowOff>
    </xdr:from>
    <xdr:ext cx="405111" cy="259045"/>
    <xdr:sp macro="" textlink="">
      <xdr:nvSpPr>
        <xdr:cNvPr id="75" name="n_1aveValue【道路】&#10;有形固定資産減価償却率"/>
        <xdr:cNvSpPr txBox="1"/>
      </xdr:nvSpPr>
      <xdr:spPr>
        <a:xfrm>
          <a:off x="35820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76" name="n_2ave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115769</xdr:rowOff>
    </xdr:from>
    <xdr:ext cx="405111" cy="259045"/>
    <xdr:sp macro="" textlink="">
      <xdr:nvSpPr>
        <xdr:cNvPr id="77" name="n_1mainValue【道路】&#10;有形固定資産減価償却率"/>
        <xdr:cNvSpPr txBox="1"/>
      </xdr:nvSpPr>
      <xdr:spPr>
        <a:xfrm>
          <a:off x="3582044" y="543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9" name="テキスト ボックス 8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162382</xdr:rowOff>
    </xdr:from>
    <xdr:to>
      <xdr:col>54</xdr:col>
      <xdr:colOff>189865</xdr:colOff>
      <xdr:row>41</xdr:row>
      <xdr:rowOff>9506</xdr:rowOff>
    </xdr:to>
    <xdr:cxnSp macro="">
      <xdr:nvCxnSpPr>
        <xdr:cNvPr id="97" name="直線コネクタ 96"/>
        <xdr:cNvCxnSpPr/>
      </xdr:nvCxnSpPr>
      <xdr:spPr>
        <a:xfrm flipV="1">
          <a:off x="10476865" y="5820232"/>
          <a:ext cx="0" cy="121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13333</xdr:rowOff>
    </xdr:from>
    <xdr:ext cx="469744" cy="259045"/>
    <xdr:sp macro="" textlink="">
      <xdr:nvSpPr>
        <xdr:cNvPr id="98" name="【道路】&#10;一人当たり延長最小値テキスト"/>
        <xdr:cNvSpPr txBox="1"/>
      </xdr:nvSpPr>
      <xdr:spPr>
        <a:xfrm>
          <a:off x="10515600" y="704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9506</xdr:rowOff>
    </xdr:from>
    <xdr:to>
      <xdr:col>55</xdr:col>
      <xdr:colOff>88900</xdr:colOff>
      <xdr:row>41</xdr:row>
      <xdr:rowOff>9506</xdr:rowOff>
    </xdr:to>
    <xdr:cxnSp macro="">
      <xdr:nvCxnSpPr>
        <xdr:cNvPr id="99" name="直線コネクタ 98"/>
        <xdr:cNvCxnSpPr/>
      </xdr:nvCxnSpPr>
      <xdr:spPr>
        <a:xfrm>
          <a:off x="10388600" y="703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109059</xdr:rowOff>
    </xdr:from>
    <xdr:ext cx="534377" cy="259045"/>
    <xdr:sp macro="" textlink="">
      <xdr:nvSpPr>
        <xdr:cNvPr id="100" name="【道路】&#10;一人当たり延長最大値テキスト"/>
        <xdr:cNvSpPr txBox="1"/>
      </xdr:nvSpPr>
      <xdr:spPr>
        <a:xfrm>
          <a:off x="10515600" y="55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162382</xdr:rowOff>
    </xdr:from>
    <xdr:to>
      <xdr:col>55</xdr:col>
      <xdr:colOff>88900</xdr:colOff>
      <xdr:row>33</xdr:row>
      <xdr:rowOff>162382</xdr:rowOff>
    </xdr:to>
    <xdr:cxnSp macro="">
      <xdr:nvCxnSpPr>
        <xdr:cNvPr id="101" name="直線コネクタ 100"/>
        <xdr:cNvCxnSpPr/>
      </xdr:nvCxnSpPr>
      <xdr:spPr>
        <a:xfrm>
          <a:off x="10388600" y="58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20458</xdr:rowOff>
    </xdr:from>
    <xdr:ext cx="469744" cy="259045"/>
    <xdr:sp macro="" textlink="">
      <xdr:nvSpPr>
        <xdr:cNvPr id="102" name="【道路】&#10;一人当たり延長平均値テキスト"/>
        <xdr:cNvSpPr txBox="1"/>
      </xdr:nvSpPr>
      <xdr:spPr>
        <a:xfrm>
          <a:off x="10515600" y="6878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42031</xdr:rowOff>
    </xdr:from>
    <xdr:to>
      <xdr:col>55</xdr:col>
      <xdr:colOff>50800</xdr:colOff>
      <xdr:row>40</xdr:row>
      <xdr:rowOff>143631</xdr:rowOff>
    </xdr:to>
    <xdr:sp macro="" textlink="">
      <xdr:nvSpPr>
        <xdr:cNvPr id="103" name="フローチャート: 判断 102"/>
        <xdr:cNvSpPr/>
      </xdr:nvSpPr>
      <xdr:spPr>
        <a:xfrm>
          <a:off x="10426700" y="690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73520</xdr:rowOff>
    </xdr:from>
    <xdr:to>
      <xdr:col>50</xdr:col>
      <xdr:colOff>165100</xdr:colOff>
      <xdr:row>41</xdr:row>
      <xdr:rowOff>3670</xdr:rowOff>
    </xdr:to>
    <xdr:sp macro="" textlink="">
      <xdr:nvSpPr>
        <xdr:cNvPr id="104" name="フローチャート: 判断 103"/>
        <xdr:cNvSpPr/>
      </xdr:nvSpPr>
      <xdr:spPr>
        <a:xfrm>
          <a:off x="9588500" y="69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164046</xdr:rowOff>
    </xdr:from>
    <xdr:to>
      <xdr:col>46</xdr:col>
      <xdr:colOff>38100</xdr:colOff>
      <xdr:row>40</xdr:row>
      <xdr:rowOff>94196</xdr:rowOff>
    </xdr:to>
    <xdr:sp macro="" textlink="">
      <xdr:nvSpPr>
        <xdr:cNvPr id="105" name="フローチャート: 判断 104"/>
        <xdr:cNvSpPr/>
      </xdr:nvSpPr>
      <xdr:spPr>
        <a:xfrm>
          <a:off x="8699500" y="68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111582</xdr:rowOff>
    </xdr:from>
    <xdr:to>
      <xdr:col>55</xdr:col>
      <xdr:colOff>50800</xdr:colOff>
      <xdr:row>34</xdr:row>
      <xdr:rowOff>41732</xdr:rowOff>
    </xdr:to>
    <xdr:sp macro="" textlink="">
      <xdr:nvSpPr>
        <xdr:cNvPr id="111" name="楕円 110"/>
        <xdr:cNvSpPr/>
      </xdr:nvSpPr>
      <xdr:spPr>
        <a:xfrm>
          <a:off x="10426700" y="57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64609</xdr:rowOff>
    </xdr:from>
    <xdr:ext cx="534377" cy="259045"/>
    <xdr:sp macro="" textlink="">
      <xdr:nvSpPr>
        <xdr:cNvPr id="112" name="【道路】&#10;一人当たり延長該当値テキスト"/>
        <xdr:cNvSpPr txBox="1"/>
      </xdr:nvSpPr>
      <xdr:spPr>
        <a:xfrm>
          <a:off x="10515600" y="572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14999</xdr:rowOff>
    </xdr:from>
    <xdr:to>
      <xdr:col>50</xdr:col>
      <xdr:colOff>165100</xdr:colOff>
      <xdr:row>40</xdr:row>
      <xdr:rowOff>116599</xdr:rowOff>
    </xdr:to>
    <xdr:sp macro="" textlink="">
      <xdr:nvSpPr>
        <xdr:cNvPr id="113" name="楕円 112"/>
        <xdr:cNvSpPr/>
      </xdr:nvSpPr>
      <xdr:spPr>
        <a:xfrm>
          <a:off x="9588500" y="68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162382</xdr:rowOff>
    </xdr:from>
    <xdr:to>
      <xdr:col>55</xdr:col>
      <xdr:colOff>0</xdr:colOff>
      <xdr:row>40</xdr:row>
      <xdr:rowOff>65799</xdr:rowOff>
    </xdr:to>
    <xdr:cxnSp macro="">
      <xdr:nvCxnSpPr>
        <xdr:cNvPr id="114" name="直線コネクタ 113"/>
        <xdr:cNvCxnSpPr/>
      </xdr:nvCxnSpPr>
      <xdr:spPr>
        <a:xfrm flipV="1">
          <a:off x="9639300" y="5820232"/>
          <a:ext cx="838200" cy="110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166247</xdr:rowOff>
    </xdr:from>
    <xdr:ext cx="469744" cy="259045"/>
    <xdr:sp macro="" textlink="">
      <xdr:nvSpPr>
        <xdr:cNvPr id="115" name="n_1aveValue【道路】&#10;一人当たり延長"/>
        <xdr:cNvSpPr txBox="1"/>
      </xdr:nvSpPr>
      <xdr:spPr>
        <a:xfrm>
          <a:off x="9391727" y="70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110723</xdr:rowOff>
    </xdr:from>
    <xdr:ext cx="469744" cy="259045"/>
    <xdr:sp macro="" textlink="">
      <xdr:nvSpPr>
        <xdr:cNvPr id="116" name="n_2aveValue【道路】&#10;一人当たり延長"/>
        <xdr:cNvSpPr txBox="1"/>
      </xdr:nvSpPr>
      <xdr:spPr>
        <a:xfrm>
          <a:off x="8515427" y="66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133126</xdr:rowOff>
    </xdr:from>
    <xdr:ext cx="469744" cy="259045"/>
    <xdr:sp macro="" textlink="">
      <xdr:nvSpPr>
        <xdr:cNvPr id="117" name="n_1mainValue【道路】&#10;一人当たり延長"/>
        <xdr:cNvSpPr txBox="1"/>
      </xdr:nvSpPr>
      <xdr:spPr>
        <a:xfrm>
          <a:off x="9391727" y="664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0" name="テキスト ボックス 12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0" name="テキスト ボックス 13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2" name="テキスト ボックス 14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65</xdr:row>
      <xdr:rowOff>1633</xdr:rowOff>
    </xdr:to>
    <xdr:cxnSp macro="">
      <xdr:nvCxnSpPr>
        <xdr:cNvPr id="144" name="直線コネクタ 143"/>
        <xdr:cNvCxnSpPr/>
      </xdr:nvCxnSpPr>
      <xdr:spPr>
        <a:xfrm flipV="1">
          <a:off x="4634865" y="9565277"/>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5460</xdr:rowOff>
    </xdr:from>
    <xdr:ext cx="405111" cy="259045"/>
    <xdr:sp macro="" textlink="">
      <xdr:nvSpPr>
        <xdr:cNvPr id="145" name="【橋りょう・トンネル】&#10;有形固定資産減価償却率最小値テキスト"/>
        <xdr:cNvSpPr txBox="1"/>
      </xdr:nvSpPr>
      <xdr:spPr>
        <a:xfrm>
          <a:off x="46736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1633</xdr:rowOff>
    </xdr:from>
    <xdr:to>
      <xdr:col>24</xdr:col>
      <xdr:colOff>152400</xdr:colOff>
      <xdr:row>65</xdr:row>
      <xdr:rowOff>1633</xdr:rowOff>
    </xdr:to>
    <xdr:cxnSp macro="">
      <xdr:nvCxnSpPr>
        <xdr:cNvPr id="146" name="直線コネクタ 145"/>
        <xdr:cNvCxnSpPr/>
      </xdr:nvCxnSpPr>
      <xdr:spPr>
        <a:xfrm>
          <a:off x="4546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4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48" name="直線コネクタ 14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45193</xdr:rowOff>
    </xdr:from>
    <xdr:ext cx="405111" cy="259045"/>
    <xdr:sp macro="" textlink="">
      <xdr:nvSpPr>
        <xdr:cNvPr id="149" name="【橋りょう・トンネル】&#10;有形固定資産減価償却率平均値テキスト"/>
        <xdr:cNvSpPr txBox="1"/>
      </xdr:nvSpPr>
      <xdr:spPr>
        <a:xfrm>
          <a:off x="4673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50" name="フローチャート: 判断 149"/>
        <xdr:cNvSpPr/>
      </xdr:nvSpPr>
      <xdr:spPr>
        <a:xfrm>
          <a:off x="4584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122283</xdr:rowOff>
    </xdr:from>
    <xdr:to>
      <xdr:col>20</xdr:col>
      <xdr:colOff>38100</xdr:colOff>
      <xdr:row>61</xdr:row>
      <xdr:rowOff>52433</xdr:rowOff>
    </xdr:to>
    <xdr:sp macro="" textlink="">
      <xdr:nvSpPr>
        <xdr:cNvPr id="151" name="フローチャート: 判断 150"/>
        <xdr:cNvSpPr/>
      </xdr:nvSpPr>
      <xdr:spPr>
        <a:xfrm>
          <a:off x="3746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120650</xdr:rowOff>
    </xdr:from>
    <xdr:to>
      <xdr:col>15</xdr:col>
      <xdr:colOff>101600</xdr:colOff>
      <xdr:row>62</xdr:row>
      <xdr:rowOff>50800</xdr:rowOff>
    </xdr:to>
    <xdr:sp macro="" textlink="">
      <xdr:nvSpPr>
        <xdr:cNvPr id="152" name="フローチャート: 判断 151"/>
        <xdr:cNvSpPr/>
      </xdr:nvSpPr>
      <xdr:spPr>
        <a:xfrm>
          <a:off x="2857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16147</xdr:rowOff>
    </xdr:from>
    <xdr:to>
      <xdr:col>24</xdr:col>
      <xdr:colOff>114300</xdr:colOff>
      <xdr:row>57</xdr:row>
      <xdr:rowOff>117747</xdr:rowOff>
    </xdr:to>
    <xdr:sp macro="" textlink="">
      <xdr:nvSpPr>
        <xdr:cNvPr id="158" name="楕円 157"/>
        <xdr:cNvSpPr/>
      </xdr:nvSpPr>
      <xdr:spPr>
        <a:xfrm>
          <a:off x="45847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39024</xdr:rowOff>
    </xdr:from>
    <xdr:ext cx="405111" cy="259045"/>
    <xdr:sp macro="" textlink="">
      <xdr:nvSpPr>
        <xdr:cNvPr id="159" name="【橋りょう・トンネル】&#10;有形固定資産減価償却率該当値テキスト"/>
        <xdr:cNvSpPr txBox="1"/>
      </xdr:nvSpPr>
      <xdr:spPr>
        <a:xfrm>
          <a:off x="4673600" y="964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60" name="楕円 159"/>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66947</xdr:rowOff>
    </xdr:from>
    <xdr:to>
      <xdr:col>24</xdr:col>
      <xdr:colOff>63500</xdr:colOff>
      <xdr:row>57</xdr:row>
      <xdr:rowOff>102870</xdr:rowOff>
    </xdr:to>
    <xdr:cxnSp macro="">
      <xdr:nvCxnSpPr>
        <xdr:cNvPr id="161" name="直線コネクタ 160"/>
        <xdr:cNvCxnSpPr/>
      </xdr:nvCxnSpPr>
      <xdr:spPr>
        <a:xfrm flipV="1">
          <a:off x="3797300" y="98395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43560</xdr:rowOff>
    </xdr:from>
    <xdr:ext cx="405111" cy="259045"/>
    <xdr:sp macro="" textlink="">
      <xdr:nvSpPr>
        <xdr:cNvPr id="162" name="n_1aveValue【橋りょう・トンネル】&#10;有形固定資産減価償却率"/>
        <xdr:cNvSpPr txBox="1"/>
      </xdr:nvSpPr>
      <xdr:spPr>
        <a:xfrm>
          <a:off x="3582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67327</xdr:rowOff>
    </xdr:from>
    <xdr:ext cx="405111" cy="259045"/>
    <xdr:sp macro="" textlink="">
      <xdr:nvSpPr>
        <xdr:cNvPr id="163" name="n_2aveValue【橋りょう・トンネル】&#10;有形固定資産減価償却率"/>
        <xdr:cNvSpPr txBox="1"/>
      </xdr:nvSpPr>
      <xdr:spPr>
        <a:xfrm>
          <a:off x="2705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164" name="n_1mainValue【橋りょう・トンネル】&#10;有形固定資産減価償却率"/>
        <xdr:cNvSpPr txBox="1"/>
      </xdr:nvSpPr>
      <xdr:spPr>
        <a:xfrm>
          <a:off x="3582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8" name="テキスト ボックス 17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4" name="テキスト ボックス 18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166192</xdr:rowOff>
    </xdr:from>
    <xdr:to>
      <xdr:col>54</xdr:col>
      <xdr:colOff>189865</xdr:colOff>
      <xdr:row>64</xdr:row>
      <xdr:rowOff>58636</xdr:rowOff>
    </xdr:to>
    <xdr:cxnSp macro="">
      <xdr:nvCxnSpPr>
        <xdr:cNvPr id="188" name="直線コネクタ 187"/>
        <xdr:cNvCxnSpPr/>
      </xdr:nvCxnSpPr>
      <xdr:spPr>
        <a:xfrm flipV="1">
          <a:off x="10476865" y="9595942"/>
          <a:ext cx="0" cy="143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62463</xdr:rowOff>
    </xdr:from>
    <xdr:ext cx="469744" cy="259045"/>
    <xdr:sp macro="" textlink="">
      <xdr:nvSpPr>
        <xdr:cNvPr id="189" name="【橋りょう・トンネル】&#10;一人当たり有形固定資産（償却資産）額最小値テキスト"/>
        <xdr:cNvSpPr txBox="1"/>
      </xdr:nvSpPr>
      <xdr:spPr>
        <a:xfrm>
          <a:off x="10515600" y="110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58636</xdr:rowOff>
    </xdr:from>
    <xdr:to>
      <xdr:col>55</xdr:col>
      <xdr:colOff>88900</xdr:colOff>
      <xdr:row>64</xdr:row>
      <xdr:rowOff>58636</xdr:rowOff>
    </xdr:to>
    <xdr:cxnSp macro="">
      <xdr:nvCxnSpPr>
        <xdr:cNvPr id="190" name="直線コネクタ 189"/>
        <xdr:cNvCxnSpPr/>
      </xdr:nvCxnSpPr>
      <xdr:spPr>
        <a:xfrm>
          <a:off x="10388600" y="1103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112869</xdr:rowOff>
    </xdr:from>
    <xdr:ext cx="599010" cy="259045"/>
    <xdr:sp macro="" textlink="">
      <xdr:nvSpPr>
        <xdr:cNvPr id="191" name="【橋りょう・トンネル】&#10;一人当たり有形固定資産（償却資産）額最大値テキスト"/>
        <xdr:cNvSpPr txBox="1"/>
      </xdr:nvSpPr>
      <xdr:spPr>
        <a:xfrm>
          <a:off x="10515600" y="93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166192</xdr:rowOff>
    </xdr:from>
    <xdr:to>
      <xdr:col>55</xdr:col>
      <xdr:colOff>88900</xdr:colOff>
      <xdr:row>55</xdr:row>
      <xdr:rowOff>166192</xdr:rowOff>
    </xdr:to>
    <xdr:cxnSp macro="">
      <xdr:nvCxnSpPr>
        <xdr:cNvPr id="192" name="直線コネクタ 191"/>
        <xdr:cNvCxnSpPr/>
      </xdr:nvCxnSpPr>
      <xdr:spPr>
        <a:xfrm>
          <a:off x="10388600" y="959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104215</xdr:rowOff>
    </xdr:from>
    <xdr:ext cx="534377" cy="259045"/>
    <xdr:sp macro="" textlink="">
      <xdr:nvSpPr>
        <xdr:cNvPr id="193" name="【橋りょう・トンネル】&#10;一人当たり有形固定資産（償却資産）額平均値テキスト"/>
        <xdr:cNvSpPr txBox="1"/>
      </xdr:nvSpPr>
      <xdr:spPr>
        <a:xfrm>
          <a:off x="10515600" y="10562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81338</xdr:rowOff>
    </xdr:from>
    <xdr:to>
      <xdr:col>55</xdr:col>
      <xdr:colOff>50800</xdr:colOff>
      <xdr:row>63</xdr:row>
      <xdr:rowOff>11488</xdr:rowOff>
    </xdr:to>
    <xdr:sp macro="" textlink="">
      <xdr:nvSpPr>
        <xdr:cNvPr id="194" name="フローチャート: 判断 193"/>
        <xdr:cNvSpPr/>
      </xdr:nvSpPr>
      <xdr:spPr>
        <a:xfrm>
          <a:off x="10426700" y="1071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27602</xdr:rowOff>
    </xdr:from>
    <xdr:to>
      <xdr:col>50</xdr:col>
      <xdr:colOff>165100</xdr:colOff>
      <xdr:row>62</xdr:row>
      <xdr:rowOff>129202</xdr:rowOff>
    </xdr:to>
    <xdr:sp macro="" textlink="">
      <xdr:nvSpPr>
        <xdr:cNvPr id="195" name="フローチャート: 判断 194"/>
        <xdr:cNvSpPr/>
      </xdr:nvSpPr>
      <xdr:spPr>
        <a:xfrm>
          <a:off x="9588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26406</xdr:rowOff>
    </xdr:from>
    <xdr:to>
      <xdr:col>46</xdr:col>
      <xdr:colOff>38100</xdr:colOff>
      <xdr:row>62</xdr:row>
      <xdr:rowOff>128006</xdr:rowOff>
    </xdr:to>
    <xdr:sp macro="" textlink="">
      <xdr:nvSpPr>
        <xdr:cNvPr id="196" name="フローチャート: 判断 195"/>
        <xdr:cNvSpPr/>
      </xdr:nvSpPr>
      <xdr:spPr>
        <a:xfrm>
          <a:off x="8699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112764</xdr:rowOff>
    </xdr:from>
    <xdr:to>
      <xdr:col>55</xdr:col>
      <xdr:colOff>50800</xdr:colOff>
      <xdr:row>64</xdr:row>
      <xdr:rowOff>42914</xdr:rowOff>
    </xdr:to>
    <xdr:sp macro="" textlink="">
      <xdr:nvSpPr>
        <xdr:cNvPr id="202" name="楕円 201"/>
        <xdr:cNvSpPr/>
      </xdr:nvSpPr>
      <xdr:spPr>
        <a:xfrm>
          <a:off x="10426700" y="109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27691</xdr:rowOff>
    </xdr:from>
    <xdr:ext cx="534377" cy="259045"/>
    <xdr:sp macro="" textlink="">
      <xdr:nvSpPr>
        <xdr:cNvPr id="203" name="【橋りょう・トンネル】&#10;一人当たり有形固定資産（償却資産）額該当値テキスト"/>
        <xdr:cNvSpPr txBox="1"/>
      </xdr:nvSpPr>
      <xdr:spPr>
        <a:xfrm>
          <a:off x="10515600" y="1082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110683</xdr:rowOff>
    </xdr:from>
    <xdr:to>
      <xdr:col>50</xdr:col>
      <xdr:colOff>165100</xdr:colOff>
      <xdr:row>64</xdr:row>
      <xdr:rowOff>40833</xdr:rowOff>
    </xdr:to>
    <xdr:sp macro="" textlink="">
      <xdr:nvSpPr>
        <xdr:cNvPr id="204" name="楕円 203"/>
        <xdr:cNvSpPr/>
      </xdr:nvSpPr>
      <xdr:spPr>
        <a:xfrm>
          <a:off x="9588500" y="109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161483</xdr:rowOff>
    </xdr:from>
    <xdr:to>
      <xdr:col>55</xdr:col>
      <xdr:colOff>0</xdr:colOff>
      <xdr:row>63</xdr:row>
      <xdr:rowOff>163564</xdr:rowOff>
    </xdr:to>
    <xdr:cxnSp macro="">
      <xdr:nvCxnSpPr>
        <xdr:cNvPr id="205" name="直線コネクタ 204"/>
        <xdr:cNvCxnSpPr/>
      </xdr:nvCxnSpPr>
      <xdr:spPr>
        <a:xfrm>
          <a:off x="9639300" y="10962833"/>
          <a:ext cx="8382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145729</xdr:rowOff>
    </xdr:from>
    <xdr:ext cx="534377" cy="259045"/>
    <xdr:sp macro="" textlink="">
      <xdr:nvSpPr>
        <xdr:cNvPr id="206" name="n_1aveValue【橋りょう・トンネル】&#10;一人当たり有形固定資産（償却資産）額"/>
        <xdr:cNvSpPr txBox="1"/>
      </xdr:nvSpPr>
      <xdr:spPr>
        <a:xfrm>
          <a:off x="93594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144533</xdr:rowOff>
    </xdr:from>
    <xdr:ext cx="534377" cy="259045"/>
    <xdr:sp macro="" textlink="">
      <xdr:nvSpPr>
        <xdr:cNvPr id="207" name="n_2aveValue【橋りょう・トンネル】&#10;一人当たり有形固定資産（償却資産）額"/>
        <xdr:cNvSpPr txBox="1"/>
      </xdr:nvSpPr>
      <xdr:spPr>
        <a:xfrm>
          <a:off x="8483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31960</xdr:rowOff>
    </xdr:from>
    <xdr:ext cx="534377" cy="259045"/>
    <xdr:sp macro="" textlink="">
      <xdr:nvSpPr>
        <xdr:cNvPr id="208" name="n_1mainValue【橋りょう・トンネル】&#10;一人当たり有形固定資産（償却資産）額"/>
        <xdr:cNvSpPr txBox="1"/>
      </xdr:nvSpPr>
      <xdr:spPr>
        <a:xfrm>
          <a:off x="9359411" y="1100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1" name="テキスト ボックス 22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1" name="テキスト ボックス 23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3" name="テキスト ボックス 23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41366</xdr:rowOff>
    </xdr:from>
    <xdr:to>
      <xdr:col>24</xdr:col>
      <xdr:colOff>62865</xdr:colOff>
      <xdr:row>87</xdr:row>
      <xdr:rowOff>33201</xdr:rowOff>
    </xdr:to>
    <xdr:cxnSp macro="">
      <xdr:nvCxnSpPr>
        <xdr:cNvPr id="235" name="直線コネクタ 234"/>
        <xdr:cNvCxnSpPr/>
      </xdr:nvCxnSpPr>
      <xdr:spPr>
        <a:xfrm flipV="1">
          <a:off x="4634865" y="13414466"/>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37028</xdr:rowOff>
    </xdr:from>
    <xdr:ext cx="405111" cy="259045"/>
    <xdr:sp macro="" textlink="">
      <xdr:nvSpPr>
        <xdr:cNvPr id="236" name="【公営住宅】&#10;有形固定資産減価償却率最小値テキスト"/>
        <xdr:cNvSpPr txBox="1"/>
      </xdr:nvSpPr>
      <xdr:spPr>
        <a:xfrm>
          <a:off x="4673600" y="1495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33201</xdr:rowOff>
    </xdr:from>
    <xdr:to>
      <xdr:col>24</xdr:col>
      <xdr:colOff>152400</xdr:colOff>
      <xdr:row>87</xdr:row>
      <xdr:rowOff>33201</xdr:rowOff>
    </xdr:to>
    <xdr:cxnSp macro="">
      <xdr:nvCxnSpPr>
        <xdr:cNvPr id="237" name="直線コネクタ 236"/>
        <xdr:cNvCxnSpPr/>
      </xdr:nvCxnSpPr>
      <xdr:spPr>
        <a:xfrm>
          <a:off x="4546600" y="1494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159493</xdr:rowOff>
    </xdr:from>
    <xdr:ext cx="405111" cy="259045"/>
    <xdr:sp macro="" textlink="">
      <xdr:nvSpPr>
        <xdr:cNvPr id="238" name="【公営住宅】&#10;有形固定資産減価償却率最大値テキスト"/>
        <xdr:cNvSpPr txBox="1"/>
      </xdr:nvSpPr>
      <xdr:spPr>
        <a:xfrm>
          <a:off x="4673600" y="1318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41366</xdr:rowOff>
    </xdr:from>
    <xdr:to>
      <xdr:col>24</xdr:col>
      <xdr:colOff>152400</xdr:colOff>
      <xdr:row>78</xdr:row>
      <xdr:rowOff>41366</xdr:rowOff>
    </xdr:to>
    <xdr:cxnSp macro="">
      <xdr:nvCxnSpPr>
        <xdr:cNvPr id="239" name="直線コネクタ 238"/>
        <xdr:cNvCxnSpPr/>
      </xdr:nvCxnSpPr>
      <xdr:spPr>
        <a:xfrm>
          <a:off x="4546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96719</xdr:rowOff>
    </xdr:from>
    <xdr:ext cx="405111" cy="259045"/>
    <xdr:sp macro="" textlink="">
      <xdr:nvSpPr>
        <xdr:cNvPr id="240" name="【公営住宅】&#10;有形固定資産減価償却率平均値テキスト"/>
        <xdr:cNvSpPr txBox="1"/>
      </xdr:nvSpPr>
      <xdr:spPr>
        <a:xfrm>
          <a:off x="4673600" y="1415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41" name="フローチャート: 判断 240"/>
        <xdr:cNvSpPr/>
      </xdr:nvSpPr>
      <xdr:spPr>
        <a:xfrm>
          <a:off x="45847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103232</xdr:rowOff>
    </xdr:from>
    <xdr:to>
      <xdr:col>20</xdr:col>
      <xdr:colOff>38100</xdr:colOff>
      <xdr:row>84</xdr:row>
      <xdr:rowOff>33382</xdr:rowOff>
    </xdr:to>
    <xdr:sp macro="" textlink="">
      <xdr:nvSpPr>
        <xdr:cNvPr id="242" name="フローチャート: 判断 241"/>
        <xdr:cNvSpPr/>
      </xdr:nvSpPr>
      <xdr:spPr>
        <a:xfrm>
          <a:off x="3746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31387</xdr:rowOff>
    </xdr:from>
    <xdr:to>
      <xdr:col>15</xdr:col>
      <xdr:colOff>101600</xdr:colOff>
      <xdr:row>83</xdr:row>
      <xdr:rowOff>132987</xdr:rowOff>
    </xdr:to>
    <xdr:sp macro="" textlink="">
      <xdr:nvSpPr>
        <xdr:cNvPr id="243" name="フローチャート: 判断 242"/>
        <xdr:cNvSpPr/>
      </xdr:nvSpPr>
      <xdr:spPr>
        <a:xfrm>
          <a:off x="2857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11793</xdr:rowOff>
    </xdr:from>
    <xdr:to>
      <xdr:col>24</xdr:col>
      <xdr:colOff>114300</xdr:colOff>
      <xdr:row>85</xdr:row>
      <xdr:rowOff>113393</xdr:rowOff>
    </xdr:to>
    <xdr:sp macro="" textlink="">
      <xdr:nvSpPr>
        <xdr:cNvPr id="249" name="楕円 248"/>
        <xdr:cNvSpPr/>
      </xdr:nvSpPr>
      <xdr:spPr>
        <a:xfrm>
          <a:off x="4584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161670</xdr:rowOff>
    </xdr:from>
    <xdr:ext cx="405111" cy="259045"/>
    <xdr:sp macro="" textlink="">
      <xdr:nvSpPr>
        <xdr:cNvPr id="250" name="【公営住宅】&#10;有形固定資産減価償却率該当値テキスト"/>
        <xdr:cNvSpPr txBox="1"/>
      </xdr:nvSpPr>
      <xdr:spPr>
        <a:xfrm>
          <a:off x="4673600"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93436</xdr:rowOff>
    </xdr:from>
    <xdr:to>
      <xdr:col>20</xdr:col>
      <xdr:colOff>38100</xdr:colOff>
      <xdr:row>86</xdr:row>
      <xdr:rowOff>23586</xdr:rowOff>
    </xdr:to>
    <xdr:sp macro="" textlink="">
      <xdr:nvSpPr>
        <xdr:cNvPr id="251" name="楕円 250"/>
        <xdr:cNvSpPr/>
      </xdr:nvSpPr>
      <xdr:spPr>
        <a:xfrm>
          <a:off x="3746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62593</xdr:rowOff>
    </xdr:from>
    <xdr:to>
      <xdr:col>24</xdr:col>
      <xdr:colOff>63500</xdr:colOff>
      <xdr:row>85</xdr:row>
      <xdr:rowOff>144236</xdr:rowOff>
    </xdr:to>
    <xdr:cxnSp macro="">
      <xdr:nvCxnSpPr>
        <xdr:cNvPr id="252" name="直線コネクタ 251"/>
        <xdr:cNvCxnSpPr/>
      </xdr:nvCxnSpPr>
      <xdr:spPr>
        <a:xfrm flipV="1">
          <a:off x="3797300" y="1463584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49909</xdr:rowOff>
    </xdr:from>
    <xdr:ext cx="405111" cy="259045"/>
    <xdr:sp macro="" textlink="">
      <xdr:nvSpPr>
        <xdr:cNvPr id="253" name="n_1aveValue【公営住宅】&#10;有形固定資産減価償却率"/>
        <xdr:cNvSpPr txBox="1"/>
      </xdr:nvSpPr>
      <xdr:spPr>
        <a:xfrm>
          <a:off x="3582044" y="1410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149514</xdr:rowOff>
    </xdr:from>
    <xdr:ext cx="405111" cy="259045"/>
    <xdr:sp macro="" textlink="">
      <xdr:nvSpPr>
        <xdr:cNvPr id="254" name="n_2aveValue【公営住宅】&#10;有形固定資産減価償却率"/>
        <xdr:cNvSpPr txBox="1"/>
      </xdr:nvSpPr>
      <xdr:spPr>
        <a:xfrm>
          <a:off x="2705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14713</xdr:rowOff>
    </xdr:from>
    <xdr:ext cx="405111" cy="259045"/>
    <xdr:sp macro="" textlink="">
      <xdr:nvSpPr>
        <xdr:cNvPr id="255" name="n_1mainValue【公営住宅】&#10;有形固定資産減価償却率"/>
        <xdr:cNvSpPr txBox="1"/>
      </xdr:nvSpPr>
      <xdr:spPr>
        <a:xfrm>
          <a:off x="3582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6" name="直線コネクタ 26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7" name="テキスト ボックス 26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8" name="直線コネクタ 26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9" name="テキスト ボックス 26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0" name="直線コネクタ 26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1" name="テキスト ボックス 27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2" name="直線コネクタ 27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3" name="テキスト ボックス 27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4" name="直線コネクタ 27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5" name="テキスト ボックス 27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6" name="直線コネクタ 27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7" name="テキスト ボックス 27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70757</xdr:rowOff>
    </xdr:from>
    <xdr:to>
      <xdr:col>54</xdr:col>
      <xdr:colOff>189865</xdr:colOff>
      <xdr:row>86</xdr:row>
      <xdr:rowOff>157299</xdr:rowOff>
    </xdr:to>
    <xdr:cxnSp macro="">
      <xdr:nvCxnSpPr>
        <xdr:cNvPr id="281" name="直線コネクタ 280"/>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82"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83" name="直線コネクタ 282"/>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17434</xdr:rowOff>
    </xdr:from>
    <xdr:ext cx="469744" cy="259045"/>
    <xdr:sp macro="" textlink="">
      <xdr:nvSpPr>
        <xdr:cNvPr id="284" name="【公営住宅】&#10;一人当たり面積最大値テキスト"/>
        <xdr:cNvSpPr txBox="1"/>
      </xdr:nvSpPr>
      <xdr:spPr>
        <a:xfrm>
          <a:off x="10515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70757</xdr:rowOff>
    </xdr:from>
    <xdr:to>
      <xdr:col>55</xdr:col>
      <xdr:colOff>88900</xdr:colOff>
      <xdr:row>78</xdr:row>
      <xdr:rowOff>70757</xdr:rowOff>
    </xdr:to>
    <xdr:cxnSp macro="">
      <xdr:nvCxnSpPr>
        <xdr:cNvPr id="285" name="直線コネクタ 284"/>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106153</xdr:rowOff>
    </xdr:from>
    <xdr:ext cx="469744" cy="259045"/>
    <xdr:sp macro="" textlink="">
      <xdr:nvSpPr>
        <xdr:cNvPr id="286" name="【公営住宅】&#10;一人当たり面積平均値テキスト"/>
        <xdr:cNvSpPr txBox="1"/>
      </xdr:nvSpPr>
      <xdr:spPr>
        <a:xfrm>
          <a:off x="10515600" y="14679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287" name="フローチャート: 判断 286"/>
        <xdr:cNvSpPr/>
      </xdr:nvSpPr>
      <xdr:spPr>
        <a:xfrm>
          <a:off x="10426700" y="147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124461</xdr:rowOff>
    </xdr:from>
    <xdr:to>
      <xdr:col>50</xdr:col>
      <xdr:colOff>165100</xdr:colOff>
      <xdr:row>86</xdr:row>
      <xdr:rowOff>54611</xdr:rowOff>
    </xdr:to>
    <xdr:sp macro="" textlink="">
      <xdr:nvSpPr>
        <xdr:cNvPr id="288" name="フローチャート: 判断 287"/>
        <xdr:cNvSpPr/>
      </xdr:nvSpPr>
      <xdr:spPr>
        <a:xfrm>
          <a:off x="9588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145687</xdr:rowOff>
    </xdr:from>
    <xdr:to>
      <xdr:col>46</xdr:col>
      <xdr:colOff>38100</xdr:colOff>
      <xdr:row>86</xdr:row>
      <xdr:rowOff>75837</xdr:rowOff>
    </xdr:to>
    <xdr:sp macro="" textlink="">
      <xdr:nvSpPr>
        <xdr:cNvPr id="289" name="フローチャート: 判断 288"/>
        <xdr:cNvSpPr/>
      </xdr:nvSpPr>
      <xdr:spPr>
        <a:xfrm>
          <a:off x="8699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19957</xdr:rowOff>
    </xdr:from>
    <xdr:to>
      <xdr:col>55</xdr:col>
      <xdr:colOff>50800</xdr:colOff>
      <xdr:row>78</xdr:row>
      <xdr:rowOff>121557</xdr:rowOff>
    </xdr:to>
    <xdr:sp macro="" textlink="">
      <xdr:nvSpPr>
        <xdr:cNvPr id="295" name="楕円 294"/>
        <xdr:cNvSpPr/>
      </xdr:nvSpPr>
      <xdr:spPr>
        <a:xfrm>
          <a:off x="10426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144434</xdr:rowOff>
    </xdr:from>
    <xdr:ext cx="469744" cy="259045"/>
    <xdr:sp macro="" textlink="">
      <xdr:nvSpPr>
        <xdr:cNvPr id="296" name="【公営住宅】&#10;一人当たり面積該当値テキスト"/>
        <xdr:cNvSpPr txBox="1"/>
      </xdr:nvSpPr>
      <xdr:spPr>
        <a:xfrm>
          <a:off x="10515600" y="133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19957</xdr:rowOff>
    </xdr:from>
    <xdr:to>
      <xdr:col>50</xdr:col>
      <xdr:colOff>165100</xdr:colOff>
      <xdr:row>78</xdr:row>
      <xdr:rowOff>121557</xdr:rowOff>
    </xdr:to>
    <xdr:sp macro="" textlink="">
      <xdr:nvSpPr>
        <xdr:cNvPr id="297" name="楕円 296"/>
        <xdr:cNvSpPr/>
      </xdr:nvSpPr>
      <xdr:spPr>
        <a:xfrm>
          <a:off x="9588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70757</xdr:rowOff>
    </xdr:from>
    <xdr:to>
      <xdr:col>55</xdr:col>
      <xdr:colOff>0</xdr:colOff>
      <xdr:row>78</xdr:row>
      <xdr:rowOff>70757</xdr:rowOff>
    </xdr:to>
    <xdr:cxnSp macro="">
      <xdr:nvCxnSpPr>
        <xdr:cNvPr id="298" name="直線コネクタ 297"/>
        <xdr:cNvCxnSpPr/>
      </xdr:nvCxnSpPr>
      <xdr:spPr>
        <a:xfrm>
          <a:off x="9639300" y="13443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45738</xdr:rowOff>
    </xdr:from>
    <xdr:ext cx="469744" cy="259045"/>
    <xdr:sp macro="" textlink="">
      <xdr:nvSpPr>
        <xdr:cNvPr id="299" name="n_1aveValue【公営住宅】&#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92364</xdr:rowOff>
    </xdr:from>
    <xdr:ext cx="469744" cy="259045"/>
    <xdr:sp macro="" textlink="">
      <xdr:nvSpPr>
        <xdr:cNvPr id="300" name="n_2aveValue【公営住宅】&#10;一人当たり面積"/>
        <xdr:cNvSpPr txBox="1"/>
      </xdr:nvSpPr>
      <xdr:spPr>
        <a:xfrm>
          <a:off x="8515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138084</xdr:rowOff>
    </xdr:from>
    <xdr:ext cx="469744" cy="259045"/>
    <xdr:sp macro="" textlink="">
      <xdr:nvSpPr>
        <xdr:cNvPr id="301" name="n_1mainValue【公営住宅】&#10;一人当たり面積"/>
        <xdr:cNvSpPr txBox="1"/>
      </xdr:nvSpPr>
      <xdr:spPr>
        <a:xfrm>
          <a:off x="93917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3" name="正方形/長方形 30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4" name="正方形/長方形 30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5" name="正方形/長方形 30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6" name="正方形/長方形 30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9" name="正方形/長方形 30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10" name="正方形/長方形 30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11" name="正方形/長方形 31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2" name="正方形/長方形 31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5" name="直線コネクタ 32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6" name="テキスト ボックス 32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7" name="直線コネクタ 32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8" name="テキスト ボックス 32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9" name="直線コネクタ 32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0" name="テキスト ボックス 32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1" name="直線コネクタ 33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2" name="テキスト ボックス 33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78486</xdr:rowOff>
    </xdr:to>
    <xdr:cxnSp macro="">
      <xdr:nvCxnSpPr>
        <xdr:cNvPr id="336" name="直線コネクタ 335"/>
        <xdr:cNvCxnSpPr/>
      </xdr:nvCxnSpPr>
      <xdr:spPr>
        <a:xfrm flipV="1">
          <a:off x="16318864" y="565632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82313</xdr:rowOff>
    </xdr:from>
    <xdr:ext cx="405111" cy="259045"/>
    <xdr:sp macro="" textlink="">
      <xdr:nvSpPr>
        <xdr:cNvPr id="337" name="【認定こども園・幼稚園・保育所】&#10;有形固定資産減価償却率最小値テキスト"/>
        <xdr:cNvSpPr txBox="1"/>
      </xdr:nvSpPr>
      <xdr:spPr>
        <a:xfrm>
          <a:off x="16357600"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78486</xdr:rowOff>
    </xdr:from>
    <xdr:to>
      <xdr:col>86</xdr:col>
      <xdr:colOff>25400</xdr:colOff>
      <xdr:row>41</xdr:row>
      <xdr:rowOff>78486</xdr:rowOff>
    </xdr:to>
    <xdr:cxnSp macro="">
      <xdr:nvCxnSpPr>
        <xdr:cNvPr id="338" name="直線コネクタ 337"/>
        <xdr:cNvCxnSpPr/>
      </xdr:nvCxnSpPr>
      <xdr:spPr>
        <a:xfrm>
          <a:off x="16230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339" name="【認定こども園・幼稚園・保育所】&#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340" name="直線コネクタ 339"/>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341"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42" name="フローチャート: 判断 341"/>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34544</xdr:rowOff>
    </xdr:from>
    <xdr:to>
      <xdr:col>81</xdr:col>
      <xdr:colOff>101600</xdr:colOff>
      <xdr:row>37</xdr:row>
      <xdr:rowOff>136144</xdr:rowOff>
    </xdr:to>
    <xdr:sp macro="" textlink="">
      <xdr:nvSpPr>
        <xdr:cNvPr id="343" name="フローチャート: 判断 342"/>
        <xdr:cNvSpPr/>
      </xdr:nvSpPr>
      <xdr:spPr>
        <a:xfrm>
          <a:off x="15430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344" name="フローチャート: 判断 343"/>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41402</xdr:rowOff>
    </xdr:from>
    <xdr:to>
      <xdr:col>85</xdr:col>
      <xdr:colOff>177800</xdr:colOff>
      <xdr:row>40</xdr:row>
      <xdr:rowOff>143002</xdr:rowOff>
    </xdr:to>
    <xdr:sp macro="" textlink="">
      <xdr:nvSpPr>
        <xdr:cNvPr id="350" name="楕円 349"/>
        <xdr:cNvSpPr/>
      </xdr:nvSpPr>
      <xdr:spPr>
        <a:xfrm>
          <a:off x="162687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19829</xdr:rowOff>
    </xdr:from>
    <xdr:ext cx="405111" cy="259045"/>
    <xdr:sp macro="" textlink="">
      <xdr:nvSpPr>
        <xdr:cNvPr id="351" name="【認定こども園・幼稚園・保育所】&#10;有形固定資産減価償却率該当値テキスト"/>
        <xdr:cNvSpPr txBox="1"/>
      </xdr:nvSpPr>
      <xdr:spPr>
        <a:xfrm>
          <a:off x="16357600" y="687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75692</xdr:rowOff>
    </xdr:from>
    <xdr:to>
      <xdr:col>81</xdr:col>
      <xdr:colOff>101600</xdr:colOff>
      <xdr:row>41</xdr:row>
      <xdr:rowOff>5842</xdr:rowOff>
    </xdr:to>
    <xdr:sp macro="" textlink="">
      <xdr:nvSpPr>
        <xdr:cNvPr id="352" name="楕円 351"/>
        <xdr:cNvSpPr/>
      </xdr:nvSpPr>
      <xdr:spPr>
        <a:xfrm>
          <a:off x="15430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92202</xdr:rowOff>
    </xdr:from>
    <xdr:to>
      <xdr:col>85</xdr:col>
      <xdr:colOff>127000</xdr:colOff>
      <xdr:row>40</xdr:row>
      <xdr:rowOff>126492</xdr:rowOff>
    </xdr:to>
    <xdr:cxnSp macro="">
      <xdr:nvCxnSpPr>
        <xdr:cNvPr id="353" name="直線コネクタ 352"/>
        <xdr:cNvCxnSpPr/>
      </xdr:nvCxnSpPr>
      <xdr:spPr>
        <a:xfrm flipV="1">
          <a:off x="15481300" y="695020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152671</xdr:rowOff>
    </xdr:from>
    <xdr:ext cx="405111" cy="259045"/>
    <xdr:sp macro="" textlink="">
      <xdr:nvSpPr>
        <xdr:cNvPr id="354" name="n_1aveValue【認定こども園・幼稚園・保育所】&#10;有形固定資産減価償却率"/>
        <xdr:cNvSpPr txBox="1"/>
      </xdr:nvSpPr>
      <xdr:spPr>
        <a:xfrm>
          <a:off x="152660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355" name="n_2aveValue【認定こども園・幼稚園・保育所】&#10;有形固定資産減価償却率"/>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168419</xdr:rowOff>
    </xdr:from>
    <xdr:ext cx="405111" cy="259045"/>
    <xdr:sp macro="" textlink="">
      <xdr:nvSpPr>
        <xdr:cNvPr id="356" name="n_1mainValue【認定こども園・幼稚園・保育所】&#10;有形固定資産減価償却率"/>
        <xdr:cNvSpPr txBox="1"/>
      </xdr:nvSpPr>
      <xdr:spPr>
        <a:xfrm>
          <a:off x="15266044" y="702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8" name="テキスト ボックス 36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0" name="テキスト ボックス 36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2" name="テキスト ボックス 37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4" name="テキスト ボックス 37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6" name="テキスト ボックス 37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8" name="テキスト ボックス 37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68689</xdr:rowOff>
    </xdr:from>
    <xdr:to>
      <xdr:col>116</xdr:col>
      <xdr:colOff>62864</xdr:colOff>
      <xdr:row>42</xdr:row>
      <xdr:rowOff>82078</xdr:rowOff>
    </xdr:to>
    <xdr:cxnSp macro="">
      <xdr:nvCxnSpPr>
        <xdr:cNvPr id="382" name="直線コネクタ 381"/>
        <xdr:cNvCxnSpPr/>
      </xdr:nvCxnSpPr>
      <xdr:spPr>
        <a:xfrm flipV="1">
          <a:off x="22160864" y="5726539"/>
          <a:ext cx="0"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85905</xdr:rowOff>
    </xdr:from>
    <xdr:ext cx="469744" cy="259045"/>
    <xdr:sp macro="" textlink="">
      <xdr:nvSpPr>
        <xdr:cNvPr id="383" name="【認定こども園・幼稚園・保育所】&#10;一人当たり面積最小値テキスト"/>
        <xdr:cNvSpPr txBox="1"/>
      </xdr:nvSpPr>
      <xdr:spPr>
        <a:xfrm>
          <a:off x="22199600" y="72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82078</xdr:rowOff>
    </xdr:from>
    <xdr:to>
      <xdr:col>116</xdr:col>
      <xdr:colOff>152400</xdr:colOff>
      <xdr:row>42</xdr:row>
      <xdr:rowOff>82078</xdr:rowOff>
    </xdr:to>
    <xdr:cxnSp macro="">
      <xdr:nvCxnSpPr>
        <xdr:cNvPr id="384" name="直線コネクタ 383"/>
        <xdr:cNvCxnSpPr/>
      </xdr:nvCxnSpPr>
      <xdr:spPr>
        <a:xfrm>
          <a:off x="22072600" y="728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15366</xdr:rowOff>
    </xdr:from>
    <xdr:ext cx="469744" cy="259045"/>
    <xdr:sp macro="" textlink="">
      <xdr:nvSpPr>
        <xdr:cNvPr id="385" name="【認定こども園・幼稚園・保育所】&#10;一人当たり面積最大値テキスト"/>
        <xdr:cNvSpPr txBox="1"/>
      </xdr:nvSpPr>
      <xdr:spPr>
        <a:xfrm>
          <a:off x="22199600" y="550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68689</xdr:rowOff>
    </xdr:from>
    <xdr:to>
      <xdr:col>116</xdr:col>
      <xdr:colOff>152400</xdr:colOff>
      <xdr:row>33</xdr:row>
      <xdr:rowOff>68689</xdr:rowOff>
    </xdr:to>
    <xdr:cxnSp macro="">
      <xdr:nvCxnSpPr>
        <xdr:cNvPr id="386" name="直線コネクタ 385"/>
        <xdr:cNvCxnSpPr/>
      </xdr:nvCxnSpPr>
      <xdr:spPr>
        <a:xfrm>
          <a:off x="22072600" y="572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121103</xdr:rowOff>
    </xdr:from>
    <xdr:ext cx="469744" cy="259045"/>
    <xdr:sp macro="" textlink="">
      <xdr:nvSpPr>
        <xdr:cNvPr id="387" name="【認定こども園・幼稚園・保育所】&#10;一人当たり面積平均値テキスト"/>
        <xdr:cNvSpPr txBox="1"/>
      </xdr:nvSpPr>
      <xdr:spPr>
        <a:xfrm>
          <a:off x="22199600" y="6979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98226</xdr:rowOff>
    </xdr:from>
    <xdr:to>
      <xdr:col>116</xdr:col>
      <xdr:colOff>114300</xdr:colOff>
      <xdr:row>42</xdr:row>
      <xdr:rowOff>28376</xdr:rowOff>
    </xdr:to>
    <xdr:sp macro="" textlink="">
      <xdr:nvSpPr>
        <xdr:cNvPr id="388" name="フローチャート: 判断 387"/>
        <xdr:cNvSpPr/>
      </xdr:nvSpPr>
      <xdr:spPr>
        <a:xfrm>
          <a:off x="22110700" y="71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19195</xdr:rowOff>
    </xdr:from>
    <xdr:to>
      <xdr:col>112</xdr:col>
      <xdr:colOff>38100</xdr:colOff>
      <xdr:row>42</xdr:row>
      <xdr:rowOff>120795</xdr:rowOff>
    </xdr:to>
    <xdr:sp macro="" textlink="">
      <xdr:nvSpPr>
        <xdr:cNvPr id="389" name="フローチャート: 判断 388"/>
        <xdr:cNvSpPr/>
      </xdr:nvSpPr>
      <xdr:spPr>
        <a:xfrm>
          <a:off x="21272500" y="72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23114</xdr:rowOff>
    </xdr:from>
    <xdr:to>
      <xdr:col>107</xdr:col>
      <xdr:colOff>101600</xdr:colOff>
      <xdr:row>42</xdr:row>
      <xdr:rowOff>124714</xdr:rowOff>
    </xdr:to>
    <xdr:sp macro="" textlink="">
      <xdr:nvSpPr>
        <xdr:cNvPr id="390" name="フローチャート: 判断 389"/>
        <xdr:cNvSpPr/>
      </xdr:nvSpPr>
      <xdr:spPr>
        <a:xfrm>
          <a:off x="20383500" y="722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116513</xdr:rowOff>
    </xdr:from>
    <xdr:to>
      <xdr:col>116</xdr:col>
      <xdr:colOff>114300</xdr:colOff>
      <xdr:row>42</xdr:row>
      <xdr:rowOff>46663</xdr:rowOff>
    </xdr:to>
    <xdr:sp macro="" textlink="">
      <xdr:nvSpPr>
        <xdr:cNvPr id="396" name="楕円 395"/>
        <xdr:cNvSpPr/>
      </xdr:nvSpPr>
      <xdr:spPr>
        <a:xfrm>
          <a:off x="22110700" y="71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76652</xdr:rowOff>
    </xdr:from>
    <xdr:ext cx="469744" cy="259045"/>
    <xdr:sp macro="" textlink="">
      <xdr:nvSpPr>
        <xdr:cNvPr id="397" name="【認定こども園・幼稚園・保育所】&#10;一人当たり面積該当値テキスト"/>
        <xdr:cNvSpPr txBox="1"/>
      </xdr:nvSpPr>
      <xdr:spPr>
        <a:xfrm>
          <a:off x="22199600" y="71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113901</xdr:rowOff>
    </xdr:from>
    <xdr:to>
      <xdr:col>112</xdr:col>
      <xdr:colOff>38100</xdr:colOff>
      <xdr:row>42</xdr:row>
      <xdr:rowOff>44051</xdr:rowOff>
    </xdr:to>
    <xdr:sp macro="" textlink="">
      <xdr:nvSpPr>
        <xdr:cNvPr id="398" name="楕円 397"/>
        <xdr:cNvSpPr/>
      </xdr:nvSpPr>
      <xdr:spPr>
        <a:xfrm>
          <a:off x="21272500" y="71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164701</xdr:rowOff>
    </xdr:from>
    <xdr:to>
      <xdr:col>116</xdr:col>
      <xdr:colOff>63500</xdr:colOff>
      <xdr:row>41</xdr:row>
      <xdr:rowOff>167313</xdr:rowOff>
    </xdr:to>
    <xdr:cxnSp macro="">
      <xdr:nvCxnSpPr>
        <xdr:cNvPr id="399" name="直線コネクタ 398"/>
        <xdr:cNvCxnSpPr/>
      </xdr:nvCxnSpPr>
      <xdr:spPr>
        <a:xfrm>
          <a:off x="21323300" y="7194151"/>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42</xdr:row>
      <xdr:rowOff>111922</xdr:rowOff>
    </xdr:from>
    <xdr:ext cx="469744" cy="259045"/>
    <xdr:sp macro="" textlink="">
      <xdr:nvSpPr>
        <xdr:cNvPr id="400" name="n_1aveValue【認定こども園・幼稚園・保育所】&#10;一人当たり面積"/>
        <xdr:cNvSpPr txBox="1"/>
      </xdr:nvSpPr>
      <xdr:spPr>
        <a:xfrm>
          <a:off x="21075727" y="73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141241</xdr:rowOff>
    </xdr:from>
    <xdr:ext cx="469744" cy="259045"/>
    <xdr:sp macro="" textlink="">
      <xdr:nvSpPr>
        <xdr:cNvPr id="401" name="n_2aveValue【認定こども園・幼稚園・保育所】&#10;一人当たり面積"/>
        <xdr:cNvSpPr txBox="1"/>
      </xdr:nvSpPr>
      <xdr:spPr>
        <a:xfrm>
          <a:off x="20199427" y="699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60578</xdr:rowOff>
    </xdr:from>
    <xdr:ext cx="469744" cy="259045"/>
    <xdr:sp macro="" textlink="">
      <xdr:nvSpPr>
        <xdr:cNvPr id="402" name="n_1mainValue【認定こども園・幼稚園・保育所】&#10;一人当たり面積"/>
        <xdr:cNvSpPr txBox="1"/>
      </xdr:nvSpPr>
      <xdr:spPr>
        <a:xfrm>
          <a:off x="21075727" y="691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5" name="テキスト ボックス 4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5" name="テキスト ボックス 4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62049</xdr:rowOff>
    </xdr:from>
    <xdr:to>
      <xdr:col>85</xdr:col>
      <xdr:colOff>126364</xdr:colOff>
      <xdr:row>64</xdr:row>
      <xdr:rowOff>163285</xdr:rowOff>
    </xdr:to>
    <xdr:cxnSp macro="">
      <xdr:nvCxnSpPr>
        <xdr:cNvPr id="429" name="直線コネクタ 428"/>
        <xdr:cNvCxnSpPr/>
      </xdr:nvCxnSpPr>
      <xdr:spPr>
        <a:xfrm flipV="1">
          <a:off x="16318864" y="9663249"/>
          <a:ext cx="0"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167112</xdr:rowOff>
    </xdr:from>
    <xdr:ext cx="405111" cy="259045"/>
    <xdr:sp macro="" textlink="">
      <xdr:nvSpPr>
        <xdr:cNvPr id="430" name="【学校施設】&#10;有形固定資産減価償却率最小値テキスト"/>
        <xdr:cNvSpPr txBox="1"/>
      </xdr:nvSpPr>
      <xdr:spPr>
        <a:xfrm>
          <a:off x="16357600" y="1113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163285</xdr:rowOff>
    </xdr:from>
    <xdr:to>
      <xdr:col>86</xdr:col>
      <xdr:colOff>25400</xdr:colOff>
      <xdr:row>64</xdr:row>
      <xdr:rowOff>163285</xdr:rowOff>
    </xdr:to>
    <xdr:cxnSp macro="">
      <xdr:nvCxnSpPr>
        <xdr:cNvPr id="431" name="直線コネクタ 430"/>
        <xdr:cNvCxnSpPr/>
      </xdr:nvCxnSpPr>
      <xdr:spPr>
        <a:xfrm>
          <a:off x="16230600" y="111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8726</xdr:rowOff>
    </xdr:from>
    <xdr:ext cx="405111" cy="259045"/>
    <xdr:sp macro="" textlink="">
      <xdr:nvSpPr>
        <xdr:cNvPr id="432" name="【学校施設】&#10;有形固定資産減価償却率最大値テキスト"/>
        <xdr:cNvSpPr txBox="1"/>
      </xdr:nvSpPr>
      <xdr:spPr>
        <a:xfrm>
          <a:off x="16357600" y="943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62049</xdr:rowOff>
    </xdr:from>
    <xdr:to>
      <xdr:col>86</xdr:col>
      <xdr:colOff>25400</xdr:colOff>
      <xdr:row>56</xdr:row>
      <xdr:rowOff>62049</xdr:rowOff>
    </xdr:to>
    <xdr:cxnSp macro="">
      <xdr:nvCxnSpPr>
        <xdr:cNvPr id="433" name="直線コネクタ 432"/>
        <xdr:cNvCxnSpPr/>
      </xdr:nvCxnSpPr>
      <xdr:spPr>
        <a:xfrm>
          <a:off x="16230600" y="966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434" name="【学校施設】&#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35" name="フローチャート: 判断 434"/>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436" name="フローチャート: 判断 435"/>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25944</xdr:rowOff>
    </xdr:from>
    <xdr:to>
      <xdr:col>76</xdr:col>
      <xdr:colOff>165100</xdr:colOff>
      <xdr:row>57</xdr:row>
      <xdr:rowOff>127544</xdr:rowOff>
    </xdr:to>
    <xdr:sp macro="" textlink="">
      <xdr:nvSpPr>
        <xdr:cNvPr id="437" name="フローチャート: 判断 436"/>
        <xdr:cNvSpPr/>
      </xdr:nvSpPr>
      <xdr:spPr>
        <a:xfrm>
          <a:off x="14541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45538</xdr:rowOff>
    </xdr:from>
    <xdr:to>
      <xdr:col>85</xdr:col>
      <xdr:colOff>177800</xdr:colOff>
      <xdr:row>63</xdr:row>
      <xdr:rowOff>147138</xdr:rowOff>
    </xdr:to>
    <xdr:sp macro="" textlink="">
      <xdr:nvSpPr>
        <xdr:cNvPr id="443" name="楕円 442"/>
        <xdr:cNvSpPr/>
      </xdr:nvSpPr>
      <xdr:spPr>
        <a:xfrm>
          <a:off x="162687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23965</xdr:rowOff>
    </xdr:from>
    <xdr:ext cx="405111" cy="259045"/>
    <xdr:sp macro="" textlink="">
      <xdr:nvSpPr>
        <xdr:cNvPr id="444" name="【学校施設】&#10;有形固定資産減価償却率該当値テキスト"/>
        <xdr:cNvSpPr txBox="1"/>
      </xdr:nvSpPr>
      <xdr:spPr>
        <a:xfrm>
          <a:off x="16357600"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120650</xdr:rowOff>
    </xdr:from>
    <xdr:to>
      <xdr:col>81</xdr:col>
      <xdr:colOff>101600</xdr:colOff>
      <xdr:row>64</xdr:row>
      <xdr:rowOff>50800</xdr:rowOff>
    </xdr:to>
    <xdr:sp macro="" textlink="">
      <xdr:nvSpPr>
        <xdr:cNvPr id="445" name="楕円 444"/>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96338</xdr:rowOff>
    </xdr:from>
    <xdr:to>
      <xdr:col>85</xdr:col>
      <xdr:colOff>127000</xdr:colOff>
      <xdr:row>64</xdr:row>
      <xdr:rowOff>0</xdr:rowOff>
    </xdr:to>
    <xdr:cxnSp macro="">
      <xdr:nvCxnSpPr>
        <xdr:cNvPr id="446" name="直線コネクタ 445"/>
        <xdr:cNvCxnSpPr/>
      </xdr:nvCxnSpPr>
      <xdr:spPr>
        <a:xfrm flipV="1">
          <a:off x="15481300" y="1089768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158767</xdr:rowOff>
    </xdr:from>
    <xdr:ext cx="405111" cy="259045"/>
    <xdr:sp macro="" textlink="">
      <xdr:nvSpPr>
        <xdr:cNvPr id="447" name="n_1aveValue【学校施設】&#10;有形固定資産減価償却率"/>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144071</xdr:rowOff>
    </xdr:from>
    <xdr:ext cx="405111" cy="259045"/>
    <xdr:sp macro="" textlink="">
      <xdr:nvSpPr>
        <xdr:cNvPr id="448" name="n_2aveValue【学校施設】&#10;有形固定資産減価償却率"/>
        <xdr:cNvSpPr txBox="1"/>
      </xdr:nvSpPr>
      <xdr:spPr>
        <a:xfrm>
          <a:off x="14389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41927</xdr:rowOff>
    </xdr:from>
    <xdr:ext cx="405111" cy="259045"/>
    <xdr:sp macro="" textlink="">
      <xdr:nvSpPr>
        <xdr:cNvPr id="449" name="n_1mainValue【学校施設】&#10;有形固定資産減価償却率"/>
        <xdr:cNvSpPr txBox="1"/>
      </xdr:nvSpPr>
      <xdr:spPr>
        <a:xfrm>
          <a:off x="152660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8" name="テキスト ボックス 4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0" name="テキスト ボックス 4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138430</xdr:rowOff>
    </xdr:from>
    <xdr:to>
      <xdr:col>116</xdr:col>
      <xdr:colOff>62864</xdr:colOff>
      <xdr:row>64</xdr:row>
      <xdr:rowOff>33020</xdr:rowOff>
    </xdr:to>
    <xdr:cxnSp macro="">
      <xdr:nvCxnSpPr>
        <xdr:cNvPr id="474" name="直線コネクタ 473"/>
        <xdr:cNvCxnSpPr/>
      </xdr:nvCxnSpPr>
      <xdr:spPr>
        <a:xfrm flipV="1">
          <a:off x="22160864" y="9568180"/>
          <a:ext cx="0" cy="14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36847</xdr:rowOff>
    </xdr:from>
    <xdr:ext cx="469744" cy="259045"/>
    <xdr:sp macro="" textlink="">
      <xdr:nvSpPr>
        <xdr:cNvPr id="475" name="【学校施設】&#10;一人当たり面積最小値テキスト"/>
        <xdr:cNvSpPr txBox="1"/>
      </xdr:nvSpPr>
      <xdr:spPr>
        <a:xfrm>
          <a:off x="22199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33020</xdr:rowOff>
    </xdr:from>
    <xdr:to>
      <xdr:col>116</xdr:col>
      <xdr:colOff>152400</xdr:colOff>
      <xdr:row>64</xdr:row>
      <xdr:rowOff>33020</xdr:rowOff>
    </xdr:to>
    <xdr:cxnSp macro="">
      <xdr:nvCxnSpPr>
        <xdr:cNvPr id="476" name="直線コネクタ 475"/>
        <xdr:cNvCxnSpPr/>
      </xdr:nvCxnSpPr>
      <xdr:spPr>
        <a:xfrm>
          <a:off x="22072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85107</xdr:rowOff>
    </xdr:from>
    <xdr:ext cx="469744" cy="259045"/>
    <xdr:sp macro="" textlink="">
      <xdr:nvSpPr>
        <xdr:cNvPr id="477" name="【学校施設】&#10;一人当たり面積最大値テキスト"/>
        <xdr:cNvSpPr txBox="1"/>
      </xdr:nvSpPr>
      <xdr:spPr>
        <a:xfrm>
          <a:off x="22199600" y="93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138430</xdr:rowOff>
    </xdr:from>
    <xdr:to>
      <xdr:col>116</xdr:col>
      <xdr:colOff>152400</xdr:colOff>
      <xdr:row>55</xdr:row>
      <xdr:rowOff>138430</xdr:rowOff>
    </xdr:to>
    <xdr:cxnSp macro="">
      <xdr:nvCxnSpPr>
        <xdr:cNvPr id="478" name="直線コネクタ 477"/>
        <xdr:cNvCxnSpPr/>
      </xdr:nvCxnSpPr>
      <xdr:spPr>
        <a:xfrm>
          <a:off x="22072600" y="956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170197</xdr:rowOff>
    </xdr:from>
    <xdr:ext cx="469744" cy="259045"/>
    <xdr:sp macro="" textlink="">
      <xdr:nvSpPr>
        <xdr:cNvPr id="479" name="【学校施設】&#10;一人当たり面積平均値テキスト"/>
        <xdr:cNvSpPr txBox="1"/>
      </xdr:nvSpPr>
      <xdr:spPr>
        <a:xfrm>
          <a:off x="22199600" y="1062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20320</xdr:rowOff>
    </xdr:from>
    <xdr:to>
      <xdr:col>116</xdr:col>
      <xdr:colOff>114300</xdr:colOff>
      <xdr:row>62</xdr:row>
      <xdr:rowOff>121920</xdr:rowOff>
    </xdr:to>
    <xdr:sp macro="" textlink="">
      <xdr:nvSpPr>
        <xdr:cNvPr id="480" name="フローチャート: 判断 479"/>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0</xdr:rowOff>
    </xdr:from>
    <xdr:to>
      <xdr:col>112</xdr:col>
      <xdr:colOff>38100</xdr:colOff>
      <xdr:row>62</xdr:row>
      <xdr:rowOff>101600</xdr:rowOff>
    </xdr:to>
    <xdr:sp macro="" textlink="">
      <xdr:nvSpPr>
        <xdr:cNvPr id="481" name="フローチャート: 判断 480"/>
        <xdr:cNvSpPr/>
      </xdr:nvSpPr>
      <xdr:spPr>
        <a:xfrm>
          <a:off x="21272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xdr:rowOff>
    </xdr:from>
    <xdr:to>
      <xdr:col>107</xdr:col>
      <xdr:colOff>101600</xdr:colOff>
      <xdr:row>62</xdr:row>
      <xdr:rowOff>104140</xdr:rowOff>
    </xdr:to>
    <xdr:sp macro="" textlink="">
      <xdr:nvSpPr>
        <xdr:cNvPr id="482" name="フローチャート: 判断 481"/>
        <xdr:cNvSpPr/>
      </xdr:nvSpPr>
      <xdr:spPr>
        <a:xfrm>
          <a:off x="20383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87630</xdr:rowOff>
    </xdr:from>
    <xdr:to>
      <xdr:col>116</xdr:col>
      <xdr:colOff>114300</xdr:colOff>
      <xdr:row>56</xdr:row>
      <xdr:rowOff>17780</xdr:rowOff>
    </xdr:to>
    <xdr:sp macro="" textlink="">
      <xdr:nvSpPr>
        <xdr:cNvPr id="488" name="楕円 487"/>
        <xdr:cNvSpPr/>
      </xdr:nvSpPr>
      <xdr:spPr>
        <a:xfrm>
          <a:off x="221107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40657</xdr:rowOff>
    </xdr:from>
    <xdr:ext cx="469744" cy="259045"/>
    <xdr:sp macro="" textlink="">
      <xdr:nvSpPr>
        <xdr:cNvPr id="489" name="【学校施設】&#10;一人当たり面積該当値テキスト"/>
        <xdr:cNvSpPr txBox="1"/>
      </xdr:nvSpPr>
      <xdr:spPr>
        <a:xfrm>
          <a:off x="22199600" y="9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31750</xdr:rowOff>
    </xdr:from>
    <xdr:to>
      <xdr:col>112</xdr:col>
      <xdr:colOff>38100</xdr:colOff>
      <xdr:row>55</xdr:row>
      <xdr:rowOff>133350</xdr:rowOff>
    </xdr:to>
    <xdr:sp macro="" textlink="">
      <xdr:nvSpPr>
        <xdr:cNvPr id="490" name="楕円 489"/>
        <xdr:cNvSpPr/>
      </xdr:nvSpPr>
      <xdr:spPr>
        <a:xfrm>
          <a:off x="212725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82550</xdr:rowOff>
    </xdr:from>
    <xdr:to>
      <xdr:col>116</xdr:col>
      <xdr:colOff>63500</xdr:colOff>
      <xdr:row>55</xdr:row>
      <xdr:rowOff>138430</xdr:rowOff>
    </xdr:to>
    <xdr:cxnSp macro="">
      <xdr:nvCxnSpPr>
        <xdr:cNvPr id="491" name="直線コネクタ 490"/>
        <xdr:cNvCxnSpPr/>
      </xdr:nvCxnSpPr>
      <xdr:spPr>
        <a:xfrm>
          <a:off x="21323300" y="9512300"/>
          <a:ext cx="8382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92727</xdr:rowOff>
    </xdr:from>
    <xdr:ext cx="469744" cy="259045"/>
    <xdr:sp macro="" textlink="">
      <xdr:nvSpPr>
        <xdr:cNvPr id="492" name="n_1aveValue【学校施設】&#10;一人当たり面積"/>
        <xdr:cNvSpPr txBox="1"/>
      </xdr:nvSpPr>
      <xdr:spPr>
        <a:xfrm>
          <a:off x="210757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120667</xdr:rowOff>
    </xdr:from>
    <xdr:ext cx="469744" cy="259045"/>
    <xdr:sp macro="" textlink="">
      <xdr:nvSpPr>
        <xdr:cNvPr id="493" name="n_2aveValue【学校施設】&#10;一人当たり面積"/>
        <xdr:cNvSpPr txBox="1"/>
      </xdr:nvSpPr>
      <xdr:spPr>
        <a:xfrm>
          <a:off x="20199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149877</xdr:rowOff>
    </xdr:from>
    <xdr:ext cx="469744" cy="259045"/>
    <xdr:sp macro="" textlink="">
      <xdr:nvSpPr>
        <xdr:cNvPr id="494" name="n_1mainValue【学校施設】&#10;一人当たり面積"/>
        <xdr:cNvSpPr txBox="1"/>
      </xdr:nvSpPr>
      <xdr:spPr>
        <a:xfrm>
          <a:off x="21075727"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6" name="テキスト ボックス 5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6" name="テキスト ボックス 5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62593</xdr:rowOff>
    </xdr:to>
    <xdr:cxnSp macro="">
      <xdr:nvCxnSpPr>
        <xdr:cNvPr id="520" name="直線コネクタ 519"/>
        <xdr:cNvCxnSpPr/>
      </xdr:nvCxnSpPr>
      <xdr:spPr>
        <a:xfrm flipV="1">
          <a:off x="16318864" y="13489577"/>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66420</xdr:rowOff>
    </xdr:from>
    <xdr:ext cx="340478" cy="259045"/>
    <xdr:sp macro="" textlink="">
      <xdr:nvSpPr>
        <xdr:cNvPr id="521" name="【児童館】&#10;有形固定資産減価償却率最小値テキスト"/>
        <xdr:cNvSpPr txBox="1"/>
      </xdr:nvSpPr>
      <xdr:spPr>
        <a:xfrm>
          <a:off x="16357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62593</xdr:rowOff>
    </xdr:from>
    <xdr:to>
      <xdr:col>86</xdr:col>
      <xdr:colOff>25400</xdr:colOff>
      <xdr:row>86</xdr:row>
      <xdr:rowOff>62593</xdr:rowOff>
    </xdr:to>
    <xdr:cxnSp macro="">
      <xdr:nvCxnSpPr>
        <xdr:cNvPr id="522" name="直線コネクタ 521"/>
        <xdr:cNvCxnSpPr/>
      </xdr:nvCxnSpPr>
      <xdr:spPr>
        <a:xfrm>
          <a:off x="16230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23" name="【児童館】&#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24" name="直線コネクタ 523"/>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161670</xdr:rowOff>
    </xdr:from>
    <xdr:ext cx="405111" cy="259045"/>
    <xdr:sp macro="" textlink="">
      <xdr:nvSpPr>
        <xdr:cNvPr id="525" name="【児童館】&#10;有形固定資産減価償却率平均値テキスト"/>
        <xdr:cNvSpPr txBox="1"/>
      </xdr:nvSpPr>
      <xdr:spPr>
        <a:xfrm>
          <a:off x="16357600" y="1387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526" name="フローチャート: 判断 525"/>
        <xdr:cNvSpPr/>
      </xdr:nvSpPr>
      <xdr:spPr>
        <a:xfrm>
          <a:off x="162687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37919</xdr:rowOff>
    </xdr:from>
    <xdr:to>
      <xdr:col>81</xdr:col>
      <xdr:colOff>101600</xdr:colOff>
      <xdr:row>81</xdr:row>
      <xdr:rowOff>139519</xdr:rowOff>
    </xdr:to>
    <xdr:sp macro="" textlink="">
      <xdr:nvSpPr>
        <xdr:cNvPr id="527" name="フローチャート: 判断 526"/>
        <xdr:cNvSpPr/>
      </xdr:nvSpPr>
      <xdr:spPr>
        <a:xfrm>
          <a:off x="15430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28" name="フローチャート: 判断 527"/>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534" name="楕円 533"/>
        <xdr:cNvSpPr/>
      </xdr:nvSpPr>
      <xdr:spPr>
        <a:xfrm>
          <a:off x="162687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155501</xdr:rowOff>
    </xdr:from>
    <xdr:ext cx="405111" cy="259045"/>
    <xdr:sp macro="" textlink="">
      <xdr:nvSpPr>
        <xdr:cNvPr id="535" name="【児童館】&#10;有形固定資産減価償却率該当値テキスト"/>
        <xdr:cNvSpPr txBox="1"/>
      </xdr:nvSpPr>
      <xdr:spPr>
        <a:xfrm>
          <a:off x="16357600" y="1370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168548</xdr:rowOff>
    </xdr:from>
    <xdr:to>
      <xdr:col>81</xdr:col>
      <xdr:colOff>101600</xdr:colOff>
      <xdr:row>81</xdr:row>
      <xdr:rowOff>98698</xdr:rowOff>
    </xdr:to>
    <xdr:sp macro="" textlink="">
      <xdr:nvSpPr>
        <xdr:cNvPr id="536" name="楕円 535"/>
        <xdr:cNvSpPr/>
      </xdr:nvSpPr>
      <xdr:spPr>
        <a:xfrm>
          <a:off x="15430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xdr:rowOff>
    </xdr:from>
    <xdr:to>
      <xdr:col>85</xdr:col>
      <xdr:colOff>127000</xdr:colOff>
      <xdr:row>81</xdr:row>
      <xdr:rowOff>47898</xdr:rowOff>
    </xdr:to>
    <xdr:cxnSp macro="">
      <xdr:nvCxnSpPr>
        <xdr:cNvPr id="537" name="直線コネクタ 536"/>
        <xdr:cNvCxnSpPr/>
      </xdr:nvCxnSpPr>
      <xdr:spPr>
        <a:xfrm flipV="1">
          <a:off x="15481300" y="1389942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130646</xdr:rowOff>
    </xdr:from>
    <xdr:ext cx="405111" cy="259045"/>
    <xdr:sp macro="" textlink="">
      <xdr:nvSpPr>
        <xdr:cNvPr id="538" name="n_1aveValue【児童館】&#10;有形固定資産減価償却率"/>
        <xdr:cNvSpPr txBox="1"/>
      </xdr:nvSpPr>
      <xdr:spPr>
        <a:xfrm>
          <a:off x="15266044"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39" name="n_2aveValue【児童館】&#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115225</xdr:rowOff>
    </xdr:from>
    <xdr:ext cx="405111" cy="259045"/>
    <xdr:sp macro="" textlink="">
      <xdr:nvSpPr>
        <xdr:cNvPr id="540" name="n_1mainValue【児童館】&#10;有形固定資産減価償却率"/>
        <xdr:cNvSpPr txBox="1"/>
      </xdr:nvSpPr>
      <xdr:spPr>
        <a:xfrm>
          <a:off x="152660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5443</xdr:rowOff>
    </xdr:to>
    <xdr:cxnSp macro="">
      <xdr:nvCxnSpPr>
        <xdr:cNvPr id="566" name="直線コネクタ 565"/>
        <xdr:cNvCxnSpPr/>
      </xdr:nvCxnSpPr>
      <xdr:spPr>
        <a:xfrm flipV="1">
          <a:off x="22160864" y="1344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67"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68" name="直線コネクタ 567"/>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569"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570" name="直線コネクタ 569"/>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571"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572" name="フローチャート: 判断 571"/>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73" name="フローチャート: 判断 57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574" name="フローチャート: 判断 573"/>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36286</xdr:rowOff>
    </xdr:from>
    <xdr:to>
      <xdr:col>116</xdr:col>
      <xdr:colOff>114300</xdr:colOff>
      <xdr:row>78</xdr:row>
      <xdr:rowOff>137886</xdr:rowOff>
    </xdr:to>
    <xdr:sp macro="" textlink="">
      <xdr:nvSpPr>
        <xdr:cNvPr id="580" name="楕円 579"/>
        <xdr:cNvSpPr/>
      </xdr:nvSpPr>
      <xdr:spPr>
        <a:xfrm>
          <a:off x="221107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144434</xdr:rowOff>
    </xdr:from>
    <xdr:ext cx="469744" cy="259045"/>
    <xdr:sp macro="" textlink="">
      <xdr:nvSpPr>
        <xdr:cNvPr id="581" name="【児童館】&#10;一人当たり面積該当値テキスト"/>
        <xdr:cNvSpPr txBox="1"/>
      </xdr:nvSpPr>
      <xdr:spPr>
        <a:xfrm>
          <a:off x="22199600" y="133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3629</xdr:rowOff>
    </xdr:from>
    <xdr:to>
      <xdr:col>112</xdr:col>
      <xdr:colOff>38100</xdr:colOff>
      <xdr:row>78</xdr:row>
      <xdr:rowOff>105229</xdr:rowOff>
    </xdr:to>
    <xdr:sp macro="" textlink="">
      <xdr:nvSpPr>
        <xdr:cNvPr id="582" name="楕円 581"/>
        <xdr:cNvSpPr/>
      </xdr:nvSpPr>
      <xdr:spPr>
        <a:xfrm>
          <a:off x="21272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54429</xdr:rowOff>
    </xdr:from>
    <xdr:to>
      <xdr:col>116</xdr:col>
      <xdr:colOff>63500</xdr:colOff>
      <xdr:row>78</xdr:row>
      <xdr:rowOff>87086</xdr:rowOff>
    </xdr:to>
    <xdr:cxnSp macro="">
      <xdr:nvCxnSpPr>
        <xdr:cNvPr id="583" name="直線コネクタ 582"/>
        <xdr:cNvCxnSpPr/>
      </xdr:nvCxnSpPr>
      <xdr:spPr>
        <a:xfrm>
          <a:off x="21323300" y="134275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584"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585"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121756</xdr:rowOff>
    </xdr:from>
    <xdr:ext cx="469744" cy="259045"/>
    <xdr:sp macro="" textlink="">
      <xdr:nvSpPr>
        <xdr:cNvPr id="586" name="n_1mainValue【児童館】&#10;一人当たり面積"/>
        <xdr:cNvSpPr txBox="1"/>
      </xdr:nvSpPr>
      <xdr:spPr>
        <a:xfrm>
          <a:off x="21075727" y="131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88" name="正方形/長方形 587"/>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89" name="正方形/長方形 588"/>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90" name="正方形/長方形 589"/>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91" name="正方形/長方形 590"/>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94" name="正方形/長方形 593"/>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95" name="正方形/長方形 594"/>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96" name="正方形/長方形 595"/>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97" name="正方形/長方形 596"/>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類似団体と比較して特に有形固定資産減価償却率が高くなっている施設は、「道路」、「橋りょう・トンネル」である。「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道路」については、有形固定資産減価償却率が類似団体内平均値を上回っているが、これは、供用開始から</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年以上経過し、有形固定資産減価償却率が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％以上となっているものが大半となることが原因である。そのため、優先順位を定め、適切な改修・修繕を実施していく。また、「橋りょう・トンネル」については、保有資産数も少なく、</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1920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1930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年代に架設された資産が過半数を占めており、有形固定資産減価償却率が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％を超えている。今後、「千代田区橋梁長寿命化修繕計画」に基づき、長寿命化・修繕を実施していく。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また、一人当たり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の指標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については、類似団体内平均値と比べ多くの類型で最も大きくなっている。これは類似団体の中で人口が最も少なく、固定費部分の割合が大きいことによる。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道路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一人当たり延長に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ｍの誤りである。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61,269
58,456
11.66
52,977,413
50,774,114
1,042,445
31,025,279
348,794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128778</xdr:rowOff>
    </xdr:to>
    <xdr:cxnSp macro="">
      <xdr:nvCxnSpPr>
        <xdr:cNvPr id="54" name="直線コネクタ 53"/>
        <xdr:cNvCxnSpPr/>
      </xdr:nvCxnSpPr>
      <xdr:spPr>
        <a:xfrm flipV="1">
          <a:off x="4634865" y="594664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132605</xdr:rowOff>
    </xdr:from>
    <xdr:ext cx="405111" cy="259045"/>
    <xdr:sp macro="" textlink="">
      <xdr:nvSpPr>
        <xdr:cNvPr id="55" name="【図書館】&#10;有形固定資産減価償却率最小値テキスト"/>
        <xdr:cNvSpPr txBox="1"/>
      </xdr:nvSpPr>
      <xdr:spPr>
        <a:xfrm>
          <a:off x="4673600" y="716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128778</xdr:rowOff>
    </xdr:from>
    <xdr:to>
      <xdr:col>24</xdr:col>
      <xdr:colOff>152400</xdr:colOff>
      <xdr:row>41</xdr:row>
      <xdr:rowOff>128778</xdr:rowOff>
    </xdr:to>
    <xdr:cxnSp macro="">
      <xdr:nvCxnSpPr>
        <xdr:cNvPr id="56" name="直線コネクタ 55"/>
        <xdr:cNvCxnSpPr/>
      </xdr:nvCxnSpPr>
      <xdr:spPr>
        <a:xfrm>
          <a:off x="4546600" y="7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図書館】&#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23131</xdr:rowOff>
    </xdr:from>
    <xdr:ext cx="405111" cy="259045"/>
    <xdr:sp macro="" textlink="">
      <xdr:nvSpPr>
        <xdr:cNvPr id="59" name="【図書館】&#10;有形固定資産減価償却率平均値テキスト"/>
        <xdr:cNvSpPr txBox="1"/>
      </xdr:nvSpPr>
      <xdr:spPr>
        <a:xfrm>
          <a:off x="4673600" y="6366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60" name="フローチャート: 判断 59"/>
        <xdr:cNvSpPr/>
      </xdr:nvSpPr>
      <xdr:spPr>
        <a:xfrm>
          <a:off x="45847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1" name="フローチャート: 判断 60"/>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146558</xdr:rowOff>
    </xdr:from>
    <xdr:to>
      <xdr:col>15</xdr:col>
      <xdr:colOff>101600</xdr:colOff>
      <xdr:row>38</xdr:row>
      <xdr:rowOff>76708</xdr:rowOff>
    </xdr:to>
    <xdr:sp macro="" textlink="">
      <xdr:nvSpPr>
        <xdr:cNvPr id="62" name="フローチャート: 判断 61"/>
        <xdr:cNvSpPr/>
      </xdr:nvSpPr>
      <xdr:spPr>
        <a:xfrm>
          <a:off x="2857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130556</xdr:rowOff>
    </xdr:from>
    <xdr:to>
      <xdr:col>24</xdr:col>
      <xdr:colOff>114300</xdr:colOff>
      <xdr:row>41</xdr:row>
      <xdr:rowOff>60706</xdr:rowOff>
    </xdr:to>
    <xdr:sp macro="" textlink="">
      <xdr:nvSpPr>
        <xdr:cNvPr id="68" name="楕円 67"/>
        <xdr:cNvSpPr/>
      </xdr:nvSpPr>
      <xdr:spPr>
        <a:xfrm>
          <a:off x="4584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45483</xdr:rowOff>
    </xdr:from>
    <xdr:ext cx="405111" cy="259045"/>
    <xdr:sp macro="" textlink="">
      <xdr:nvSpPr>
        <xdr:cNvPr id="69" name="【図書館】&#10;有形固定資産減価償却率該当値テキスト"/>
        <xdr:cNvSpPr txBox="1"/>
      </xdr:nvSpPr>
      <xdr:spPr>
        <a:xfrm>
          <a:off x="4673600" y="690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7112</xdr:rowOff>
    </xdr:from>
    <xdr:to>
      <xdr:col>20</xdr:col>
      <xdr:colOff>38100</xdr:colOff>
      <xdr:row>41</xdr:row>
      <xdr:rowOff>108712</xdr:rowOff>
    </xdr:to>
    <xdr:sp macro="" textlink="">
      <xdr:nvSpPr>
        <xdr:cNvPr id="70" name="楕円 69"/>
        <xdr:cNvSpPr/>
      </xdr:nvSpPr>
      <xdr:spPr>
        <a:xfrm>
          <a:off x="3746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9906</xdr:rowOff>
    </xdr:from>
    <xdr:to>
      <xdr:col>24</xdr:col>
      <xdr:colOff>63500</xdr:colOff>
      <xdr:row>41</xdr:row>
      <xdr:rowOff>57912</xdr:rowOff>
    </xdr:to>
    <xdr:cxnSp macro="">
      <xdr:nvCxnSpPr>
        <xdr:cNvPr id="71" name="直線コネクタ 70"/>
        <xdr:cNvCxnSpPr/>
      </xdr:nvCxnSpPr>
      <xdr:spPr>
        <a:xfrm flipV="1">
          <a:off x="3797300" y="703935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152671</xdr:rowOff>
    </xdr:from>
    <xdr:ext cx="405111" cy="259045"/>
    <xdr:sp macro="" textlink="">
      <xdr:nvSpPr>
        <xdr:cNvPr id="72" name="n_1aveValue【図書館】&#10;有形固定資産減価償却率"/>
        <xdr:cNvSpPr txBox="1"/>
      </xdr:nvSpPr>
      <xdr:spPr>
        <a:xfrm>
          <a:off x="3582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93235</xdr:rowOff>
    </xdr:from>
    <xdr:ext cx="405111" cy="259045"/>
    <xdr:sp macro="" textlink="">
      <xdr:nvSpPr>
        <xdr:cNvPr id="73" name="n_2aveValue【図書館】&#10;有形固定資産減価償却率"/>
        <xdr:cNvSpPr txBox="1"/>
      </xdr:nvSpPr>
      <xdr:spPr>
        <a:xfrm>
          <a:off x="2705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99839</xdr:rowOff>
    </xdr:from>
    <xdr:ext cx="405111" cy="259045"/>
    <xdr:sp macro="" textlink="">
      <xdr:nvSpPr>
        <xdr:cNvPr id="74" name="n_1mainValue【図書館】&#10;有形固定資産減価償却率"/>
        <xdr:cNvSpPr txBox="1"/>
      </xdr:nvSpPr>
      <xdr:spPr>
        <a:xfrm>
          <a:off x="3582044" y="712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51054</xdr:rowOff>
    </xdr:to>
    <xdr:cxnSp macro="">
      <xdr:nvCxnSpPr>
        <xdr:cNvPr id="96" name="直線コネクタ 95"/>
        <xdr:cNvCxnSpPr/>
      </xdr:nvCxnSpPr>
      <xdr:spPr>
        <a:xfrm flipV="1">
          <a:off x="10476865" y="599694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97"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98" name="直線コネクタ 97"/>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99"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0" name="直線コネクタ 99"/>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1"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2" name="フローチャート: 判断 101"/>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80264</xdr:rowOff>
    </xdr:from>
    <xdr:to>
      <xdr:col>50</xdr:col>
      <xdr:colOff>165100</xdr:colOff>
      <xdr:row>41</xdr:row>
      <xdr:rowOff>10414</xdr:rowOff>
    </xdr:to>
    <xdr:sp macro="" textlink="">
      <xdr:nvSpPr>
        <xdr:cNvPr id="103" name="フローチャート: 判断 102"/>
        <xdr:cNvSpPr/>
      </xdr:nvSpPr>
      <xdr:spPr>
        <a:xfrm>
          <a:off x="9588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04" name="フローチャート: 判断 103"/>
        <xdr:cNvSpPr/>
      </xdr:nvSpPr>
      <xdr:spPr>
        <a:xfrm>
          <a:off x="8699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116840</xdr:rowOff>
    </xdr:from>
    <xdr:to>
      <xdr:col>55</xdr:col>
      <xdr:colOff>50800</xdr:colOff>
      <xdr:row>35</xdr:row>
      <xdr:rowOff>46990</xdr:rowOff>
    </xdr:to>
    <xdr:sp macro="" textlink="">
      <xdr:nvSpPr>
        <xdr:cNvPr id="110" name="楕円 109"/>
        <xdr:cNvSpPr/>
      </xdr:nvSpPr>
      <xdr:spPr>
        <a:xfrm>
          <a:off x="10426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69867</xdr:rowOff>
    </xdr:from>
    <xdr:ext cx="469744" cy="259045"/>
    <xdr:sp macro="" textlink="">
      <xdr:nvSpPr>
        <xdr:cNvPr id="111" name="【図書館】&#10;一人当たり面積該当値テキスト"/>
        <xdr:cNvSpPr txBox="1"/>
      </xdr:nvSpPr>
      <xdr:spPr>
        <a:xfrm>
          <a:off x="10515600"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89408</xdr:rowOff>
    </xdr:from>
    <xdr:to>
      <xdr:col>50</xdr:col>
      <xdr:colOff>165100</xdr:colOff>
      <xdr:row>35</xdr:row>
      <xdr:rowOff>19558</xdr:rowOff>
    </xdr:to>
    <xdr:sp macro="" textlink="">
      <xdr:nvSpPr>
        <xdr:cNvPr id="112" name="楕円 111"/>
        <xdr:cNvSpPr/>
      </xdr:nvSpPr>
      <xdr:spPr>
        <a:xfrm>
          <a:off x="9588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140208</xdr:rowOff>
    </xdr:from>
    <xdr:to>
      <xdr:col>55</xdr:col>
      <xdr:colOff>0</xdr:colOff>
      <xdr:row>34</xdr:row>
      <xdr:rowOff>167640</xdr:rowOff>
    </xdr:to>
    <xdr:cxnSp macro="">
      <xdr:nvCxnSpPr>
        <xdr:cNvPr id="113" name="直線コネクタ 112"/>
        <xdr:cNvCxnSpPr/>
      </xdr:nvCxnSpPr>
      <xdr:spPr>
        <a:xfrm>
          <a:off x="9639300" y="59695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1541</xdr:rowOff>
    </xdr:from>
    <xdr:ext cx="469744" cy="259045"/>
    <xdr:sp macro="" textlink="">
      <xdr:nvSpPr>
        <xdr:cNvPr id="114" name="n_1aveValue【図書館】&#10;一人当たり面積"/>
        <xdr:cNvSpPr txBox="1"/>
      </xdr:nvSpPr>
      <xdr:spPr>
        <a:xfrm>
          <a:off x="9391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58945</xdr:rowOff>
    </xdr:from>
    <xdr:ext cx="469744" cy="259045"/>
    <xdr:sp macro="" textlink="">
      <xdr:nvSpPr>
        <xdr:cNvPr id="115" name="n_2aveValue【図書館】&#10;一人当たり面積"/>
        <xdr:cNvSpPr txBox="1"/>
      </xdr:nvSpPr>
      <xdr:spPr>
        <a:xfrm>
          <a:off x="8515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36085</xdr:rowOff>
    </xdr:from>
    <xdr:ext cx="469744" cy="259045"/>
    <xdr:sp macro="" textlink="">
      <xdr:nvSpPr>
        <xdr:cNvPr id="116" name="n_1mainValue【図書館】&#10;一人当たり面積"/>
        <xdr:cNvSpPr txBox="1"/>
      </xdr:nvSpPr>
      <xdr:spPr>
        <a:xfrm>
          <a:off x="9391727" y="569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146304</xdr:rowOff>
    </xdr:from>
    <xdr:to>
      <xdr:col>24</xdr:col>
      <xdr:colOff>62865</xdr:colOff>
      <xdr:row>64</xdr:row>
      <xdr:rowOff>114300</xdr:rowOff>
    </xdr:to>
    <xdr:cxnSp macro="">
      <xdr:nvCxnSpPr>
        <xdr:cNvPr id="139" name="直線コネクタ 138"/>
        <xdr:cNvCxnSpPr/>
      </xdr:nvCxnSpPr>
      <xdr:spPr>
        <a:xfrm flipV="1">
          <a:off x="4634865" y="991895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0" name="【体育館・プー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1" name="直線コネクタ 140"/>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92981</xdr:rowOff>
    </xdr:from>
    <xdr:ext cx="405111" cy="259045"/>
    <xdr:sp macro="" textlink="">
      <xdr:nvSpPr>
        <xdr:cNvPr id="142" name="【体育館・プール】&#10;有形固定資産減価償却率最大値テキスト"/>
        <xdr:cNvSpPr txBox="1"/>
      </xdr:nvSpPr>
      <xdr:spPr>
        <a:xfrm>
          <a:off x="4673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146304</xdr:rowOff>
    </xdr:from>
    <xdr:to>
      <xdr:col>24</xdr:col>
      <xdr:colOff>152400</xdr:colOff>
      <xdr:row>57</xdr:row>
      <xdr:rowOff>146304</xdr:rowOff>
    </xdr:to>
    <xdr:cxnSp macro="">
      <xdr:nvCxnSpPr>
        <xdr:cNvPr id="143" name="直線コネクタ 142"/>
        <xdr:cNvCxnSpPr/>
      </xdr:nvCxnSpPr>
      <xdr:spPr>
        <a:xfrm>
          <a:off x="4546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44"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45" name="フローチャート: 判断 14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90932</xdr:rowOff>
    </xdr:from>
    <xdr:to>
      <xdr:col>20</xdr:col>
      <xdr:colOff>38100</xdr:colOff>
      <xdr:row>61</xdr:row>
      <xdr:rowOff>21082</xdr:rowOff>
    </xdr:to>
    <xdr:sp macro="" textlink="">
      <xdr:nvSpPr>
        <xdr:cNvPr id="146" name="フローチャート: 判断 145"/>
        <xdr:cNvSpPr/>
      </xdr:nvSpPr>
      <xdr:spPr>
        <a:xfrm>
          <a:off x="3746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88646</xdr:rowOff>
    </xdr:from>
    <xdr:to>
      <xdr:col>15</xdr:col>
      <xdr:colOff>101600</xdr:colOff>
      <xdr:row>61</xdr:row>
      <xdr:rowOff>18796</xdr:rowOff>
    </xdr:to>
    <xdr:sp macro="" textlink="">
      <xdr:nvSpPr>
        <xdr:cNvPr id="147" name="フローチャート: 判断 146"/>
        <xdr:cNvSpPr/>
      </xdr:nvSpPr>
      <xdr:spPr>
        <a:xfrm>
          <a:off x="2857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26924</xdr:rowOff>
    </xdr:from>
    <xdr:to>
      <xdr:col>24</xdr:col>
      <xdr:colOff>114300</xdr:colOff>
      <xdr:row>58</xdr:row>
      <xdr:rowOff>128524</xdr:rowOff>
    </xdr:to>
    <xdr:sp macro="" textlink="">
      <xdr:nvSpPr>
        <xdr:cNvPr id="153" name="楕円 152"/>
        <xdr:cNvSpPr/>
      </xdr:nvSpPr>
      <xdr:spPr>
        <a:xfrm>
          <a:off x="45847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113301</xdr:rowOff>
    </xdr:from>
    <xdr:ext cx="405111" cy="259045"/>
    <xdr:sp macro="" textlink="">
      <xdr:nvSpPr>
        <xdr:cNvPr id="154" name="【体育館・プール】&#10;有形固定資産減価償却率該当値テキスト"/>
        <xdr:cNvSpPr txBox="1"/>
      </xdr:nvSpPr>
      <xdr:spPr>
        <a:xfrm>
          <a:off x="4673600" y="9885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77216</xdr:rowOff>
    </xdr:from>
    <xdr:to>
      <xdr:col>20</xdr:col>
      <xdr:colOff>38100</xdr:colOff>
      <xdr:row>59</xdr:row>
      <xdr:rowOff>7366</xdr:rowOff>
    </xdr:to>
    <xdr:sp macro="" textlink="">
      <xdr:nvSpPr>
        <xdr:cNvPr id="155" name="楕円 154"/>
        <xdr:cNvSpPr/>
      </xdr:nvSpPr>
      <xdr:spPr>
        <a:xfrm>
          <a:off x="3746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77724</xdr:rowOff>
    </xdr:from>
    <xdr:to>
      <xdr:col>24</xdr:col>
      <xdr:colOff>63500</xdr:colOff>
      <xdr:row>58</xdr:row>
      <xdr:rowOff>128016</xdr:rowOff>
    </xdr:to>
    <xdr:cxnSp macro="">
      <xdr:nvCxnSpPr>
        <xdr:cNvPr id="156" name="直線コネクタ 155"/>
        <xdr:cNvCxnSpPr/>
      </xdr:nvCxnSpPr>
      <xdr:spPr>
        <a:xfrm flipV="1">
          <a:off x="3797300" y="100218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12209</xdr:rowOff>
    </xdr:from>
    <xdr:ext cx="405111" cy="259045"/>
    <xdr:sp macro="" textlink="">
      <xdr:nvSpPr>
        <xdr:cNvPr id="157" name="n_1aveValue【体育館・プール】&#10;有形固定資産減価償却率"/>
        <xdr:cNvSpPr txBox="1"/>
      </xdr:nvSpPr>
      <xdr:spPr>
        <a:xfrm>
          <a:off x="35820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35323</xdr:rowOff>
    </xdr:from>
    <xdr:ext cx="405111" cy="259045"/>
    <xdr:sp macro="" textlink="">
      <xdr:nvSpPr>
        <xdr:cNvPr id="158" name="n_2aveValue【体育館・プール】&#10;有形固定資産減価償却率"/>
        <xdr:cNvSpPr txBox="1"/>
      </xdr:nvSpPr>
      <xdr:spPr>
        <a:xfrm>
          <a:off x="2705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23893</xdr:rowOff>
    </xdr:from>
    <xdr:ext cx="405111" cy="259045"/>
    <xdr:sp macro="" textlink="">
      <xdr:nvSpPr>
        <xdr:cNvPr id="159" name="n_1mainValue【体育館・プール】&#10;有形固定資産減価償却率"/>
        <xdr:cNvSpPr txBox="1"/>
      </xdr:nvSpPr>
      <xdr:spPr>
        <a:xfrm>
          <a:off x="35820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167640</xdr:rowOff>
    </xdr:to>
    <xdr:cxnSp macro="">
      <xdr:nvCxnSpPr>
        <xdr:cNvPr id="183" name="直線コネクタ 182"/>
        <xdr:cNvCxnSpPr/>
      </xdr:nvCxnSpPr>
      <xdr:spPr>
        <a:xfrm flipV="1">
          <a:off x="10476865" y="95783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xdr:rowOff>
    </xdr:from>
    <xdr:ext cx="469744" cy="259045"/>
    <xdr:sp macro="" textlink="">
      <xdr:nvSpPr>
        <xdr:cNvPr id="184" name="【体育館・プール】&#10;一人当たり面積最小値テキスト"/>
        <xdr:cNvSpPr txBox="1"/>
      </xdr:nvSpPr>
      <xdr:spPr>
        <a:xfrm>
          <a:off x="10515600"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167640</xdr:rowOff>
    </xdr:from>
    <xdr:to>
      <xdr:col>55</xdr:col>
      <xdr:colOff>88900</xdr:colOff>
      <xdr:row>62</xdr:row>
      <xdr:rowOff>167640</xdr:rowOff>
    </xdr:to>
    <xdr:cxnSp macro="">
      <xdr:nvCxnSpPr>
        <xdr:cNvPr id="185" name="直線コネクタ 184"/>
        <xdr:cNvCxnSpPr/>
      </xdr:nvCxnSpPr>
      <xdr:spPr>
        <a:xfrm>
          <a:off x="10388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86"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87" name="直線コネクタ 186"/>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53357</xdr:rowOff>
    </xdr:from>
    <xdr:ext cx="469744" cy="259045"/>
    <xdr:sp macro="" textlink="">
      <xdr:nvSpPr>
        <xdr:cNvPr id="188" name="【体育館・プール】&#10;一人当たり面積平均値テキスト"/>
        <xdr:cNvSpPr txBox="1"/>
      </xdr:nvSpPr>
      <xdr:spPr>
        <a:xfrm>
          <a:off x="105156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89" name="フローチャート: 判断 188"/>
        <xdr:cNvSpPr/>
      </xdr:nvSpPr>
      <xdr:spPr>
        <a:xfrm>
          <a:off x="10426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190" name="フローチャート: 判断 189"/>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128270</xdr:rowOff>
    </xdr:from>
    <xdr:to>
      <xdr:col>46</xdr:col>
      <xdr:colOff>38100</xdr:colOff>
      <xdr:row>62</xdr:row>
      <xdr:rowOff>58420</xdr:rowOff>
    </xdr:to>
    <xdr:sp macro="" textlink="">
      <xdr:nvSpPr>
        <xdr:cNvPr id="191" name="フローチャート: 判断 190"/>
        <xdr:cNvSpPr/>
      </xdr:nvSpPr>
      <xdr:spPr>
        <a:xfrm>
          <a:off x="8699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97790</xdr:rowOff>
    </xdr:from>
    <xdr:to>
      <xdr:col>55</xdr:col>
      <xdr:colOff>50800</xdr:colOff>
      <xdr:row>56</xdr:row>
      <xdr:rowOff>27940</xdr:rowOff>
    </xdr:to>
    <xdr:sp macro="" textlink="">
      <xdr:nvSpPr>
        <xdr:cNvPr id="197" name="楕円 196"/>
        <xdr:cNvSpPr/>
      </xdr:nvSpPr>
      <xdr:spPr>
        <a:xfrm>
          <a:off x="10426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50817</xdr:rowOff>
    </xdr:from>
    <xdr:ext cx="469744" cy="259045"/>
    <xdr:sp macro="" textlink="">
      <xdr:nvSpPr>
        <xdr:cNvPr id="198" name="【体育館・プール】&#10;一人当たり面積該当値テキスト"/>
        <xdr:cNvSpPr txBox="1"/>
      </xdr:nvSpPr>
      <xdr:spPr>
        <a:xfrm>
          <a:off x="10515600" y="948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59690</xdr:rowOff>
    </xdr:from>
    <xdr:to>
      <xdr:col>50</xdr:col>
      <xdr:colOff>165100</xdr:colOff>
      <xdr:row>55</xdr:row>
      <xdr:rowOff>161290</xdr:rowOff>
    </xdr:to>
    <xdr:sp macro="" textlink="">
      <xdr:nvSpPr>
        <xdr:cNvPr id="199" name="楕円 198"/>
        <xdr:cNvSpPr/>
      </xdr:nvSpPr>
      <xdr:spPr>
        <a:xfrm>
          <a:off x="9588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110490</xdr:rowOff>
    </xdr:from>
    <xdr:to>
      <xdr:col>55</xdr:col>
      <xdr:colOff>0</xdr:colOff>
      <xdr:row>55</xdr:row>
      <xdr:rowOff>148590</xdr:rowOff>
    </xdr:to>
    <xdr:cxnSp macro="">
      <xdr:nvCxnSpPr>
        <xdr:cNvPr id="200" name="直線コネクタ 199"/>
        <xdr:cNvCxnSpPr/>
      </xdr:nvCxnSpPr>
      <xdr:spPr>
        <a:xfrm>
          <a:off x="9639300" y="9540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137177</xdr:rowOff>
    </xdr:from>
    <xdr:ext cx="469744" cy="259045"/>
    <xdr:sp macro="" textlink="">
      <xdr:nvSpPr>
        <xdr:cNvPr id="201" name="n_1aveValue【体育館・プール】&#10;一人当たり面積"/>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74947</xdr:rowOff>
    </xdr:from>
    <xdr:ext cx="469744" cy="259045"/>
    <xdr:sp macro="" textlink="">
      <xdr:nvSpPr>
        <xdr:cNvPr id="202" name="n_2aveValue【体育館・プール】&#10;一人当たり面積"/>
        <xdr:cNvSpPr txBox="1"/>
      </xdr:nvSpPr>
      <xdr:spPr>
        <a:xfrm>
          <a:off x="8515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6367</xdr:rowOff>
    </xdr:from>
    <xdr:ext cx="469744" cy="259045"/>
    <xdr:sp macro="" textlink="">
      <xdr:nvSpPr>
        <xdr:cNvPr id="203" name="n_1mainValue【体育館・プール】&#10;一人当たり面積"/>
        <xdr:cNvSpPr txBox="1"/>
      </xdr:nvSpPr>
      <xdr:spPr>
        <a:xfrm>
          <a:off x="9391727"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4" name="テキスト ボックス 22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85</xdr:row>
      <xdr:rowOff>95250</xdr:rowOff>
    </xdr:to>
    <xdr:cxnSp macro="">
      <xdr:nvCxnSpPr>
        <xdr:cNvPr id="228" name="直線コネクタ 227"/>
        <xdr:cNvCxnSpPr/>
      </xdr:nvCxnSpPr>
      <xdr:spPr>
        <a:xfrm flipV="1">
          <a:off x="4634865" y="132283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29"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30" name="直線コネクタ 229"/>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31" name="【福祉施設】&#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32" name="直線コネクタ 231"/>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120666</xdr:rowOff>
    </xdr:from>
    <xdr:ext cx="405111" cy="259045"/>
    <xdr:sp macro="" textlink="">
      <xdr:nvSpPr>
        <xdr:cNvPr id="233" name="【福祉施設】&#10;有形固定資産減価償却率平均値テキスト"/>
        <xdr:cNvSpPr txBox="1"/>
      </xdr:nvSpPr>
      <xdr:spPr>
        <a:xfrm>
          <a:off x="4673600" y="1366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34" name="フローチャート: 判断 233"/>
        <xdr:cNvSpPr/>
      </xdr:nvSpPr>
      <xdr:spPr>
        <a:xfrm>
          <a:off x="45847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35" name="フローチャート: 判断 234"/>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52070</xdr:rowOff>
    </xdr:from>
    <xdr:to>
      <xdr:col>15</xdr:col>
      <xdr:colOff>101600</xdr:colOff>
      <xdr:row>80</xdr:row>
      <xdr:rowOff>153670</xdr:rowOff>
    </xdr:to>
    <xdr:sp macro="" textlink="">
      <xdr:nvSpPr>
        <xdr:cNvPr id="236" name="フローチャート: 判断 235"/>
        <xdr:cNvSpPr/>
      </xdr:nvSpPr>
      <xdr:spPr>
        <a:xfrm>
          <a:off x="2857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109220</xdr:rowOff>
    </xdr:from>
    <xdr:to>
      <xdr:col>24</xdr:col>
      <xdr:colOff>114300</xdr:colOff>
      <xdr:row>83</xdr:row>
      <xdr:rowOff>39370</xdr:rowOff>
    </xdr:to>
    <xdr:sp macro="" textlink="">
      <xdr:nvSpPr>
        <xdr:cNvPr id="242" name="楕円 241"/>
        <xdr:cNvSpPr/>
      </xdr:nvSpPr>
      <xdr:spPr>
        <a:xfrm>
          <a:off x="4584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87647</xdr:rowOff>
    </xdr:from>
    <xdr:ext cx="405111" cy="259045"/>
    <xdr:sp macro="" textlink="">
      <xdr:nvSpPr>
        <xdr:cNvPr id="243" name="【福祉施設】&#10;有形固定資産減価償却率該当値テキスト"/>
        <xdr:cNvSpPr txBox="1"/>
      </xdr:nvSpPr>
      <xdr:spPr>
        <a:xfrm>
          <a:off x="4673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109220</xdr:rowOff>
    </xdr:from>
    <xdr:to>
      <xdr:col>20</xdr:col>
      <xdr:colOff>38100</xdr:colOff>
      <xdr:row>83</xdr:row>
      <xdr:rowOff>39370</xdr:rowOff>
    </xdr:to>
    <xdr:sp macro="" textlink="">
      <xdr:nvSpPr>
        <xdr:cNvPr id="244" name="楕円 243"/>
        <xdr:cNvSpPr/>
      </xdr:nvSpPr>
      <xdr:spPr>
        <a:xfrm>
          <a:off x="3746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160020</xdr:rowOff>
    </xdr:from>
    <xdr:to>
      <xdr:col>24</xdr:col>
      <xdr:colOff>63500</xdr:colOff>
      <xdr:row>82</xdr:row>
      <xdr:rowOff>160020</xdr:rowOff>
    </xdr:to>
    <xdr:cxnSp macro="">
      <xdr:nvCxnSpPr>
        <xdr:cNvPr id="245" name="直線コネクタ 244"/>
        <xdr:cNvCxnSpPr/>
      </xdr:nvCxnSpPr>
      <xdr:spPr>
        <a:xfrm>
          <a:off x="3797300" y="1421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46"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47" name="n_2ave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30497</xdr:rowOff>
    </xdr:from>
    <xdr:ext cx="405111" cy="259045"/>
    <xdr:sp macro="" textlink="">
      <xdr:nvSpPr>
        <xdr:cNvPr id="248" name="n_1mainValue【福祉施設】&#10;有形固定資産減価償却率"/>
        <xdr:cNvSpPr txBox="1"/>
      </xdr:nvSpPr>
      <xdr:spPr>
        <a:xfrm>
          <a:off x="3582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9" name="直線コネクタ 25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0" name="テキスト ボックス 25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1" name="直線コネクタ 26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2" name="テキスト ボックス 26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3" name="直線コネクタ 26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4" name="テキスト ボックス 26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5" name="直線コネクタ 26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6" name="テキスト ボックス 26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24385</xdr:rowOff>
    </xdr:to>
    <xdr:cxnSp macro="">
      <xdr:nvCxnSpPr>
        <xdr:cNvPr id="270" name="直線コネクタ 269"/>
        <xdr:cNvCxnSpPr/>
      </xdr:nvCxnSpPr>
      <xdr:spPr>
        <a:xfrm flipV="1">
          <a:off x="10476865" y="13644372"/>
          <a:ext cx="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1"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2" name="直線コネクタ 271"/>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73"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74" name="直線コネクタ 273"/>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275" name="【福祉施設】&#10;一人当たり面積平均値テキスト"/>
        <xdr:cNvSpPr txBox="1"/>
      </xdr:nvSpPr>
      <xdr:spPr>
        <a:xfrm>
          <a:off x="10515600" y="1452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76" name="フローチャート: 判断 275"/>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131318</xdr:rowOff>
    </xdr:from>
    <xdr:to>
      <xdr:col>50</xdr:col>
      <xdr:colOff>165100</xdr:colOff>
      <xdr:row>85</xdr:row>
      <xdr:rowOff>61468</xdr:rowOff>
    </xdr:to>
    <xdr:sp macro="" textlink="">
      <xdr:nvSpPr>
        <xdr:cNvPr id="277" name="フローチャート: 判断 276"/>
        <xdr:cNvSpPr/>
      </xdr:nvSpPr>
      <xdr:spPr>
        <a:xfrm>
          <a:off x="9588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10161</xdr:rowOff>
    </xdr:from>
    <xdr:to>
      <xdr:col>46</xdr:col>
      <xdr:colOff>38100</xdr:colOff>
      <xdr:row>85</xdr:row>
      <xdr:rowOff>111761</xdr:rowOff>
    </xdr:to>
    <xdr:sp macro="" textlink="">
      <xdr:nvSpPr>
        <xdr:cNvPr id="278" name="フローチャート: 判断 277"/>
        <xdr:cNvSpPr/>
      </xdr:nvSpPr>
      <xdr:spPr>
        <a:xfrm>
          <a:off x="8699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49022</xdr:rowOff>
    </xdr:from>
    <xdr:to>
      <xdr:col>55</xdr:col>
      <xdr:colOff>50800</xdr:colOff>
      <xdr:row>79</xdr:row>
      <xdr:rowOff>150622</xdr:rowOff>
    </xdr:to>
    <xdr:sp macro="" textlink="">
      <xdr:nvSpPr>
        <xdr:cNvPr id="284" name="楕円 283"/>
        <xdr:cNvSpPr/>
      </xdr:nvSpPr>
      <xdr:spPr>
        <a:xfrm>
          <a:off x="104267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2049</xdr:rowOff>
    </xdr:from>
    <xdr:ext cx="469744" cy="259045"/>
    <xdr:sp macro="" textlink="">
      <xdr:nvSpPr>
        <xdr:cNvPr id="285" name="【福祉施設】&#10;一人当たり面積該当値テキスト"/>
        <xdr:cNvSpPr txBox="1"/>
      </xdr:nvSpPr>
      <xdr:spPr>
        <a:xfrm>
          <a:off x="10515600" y="135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19304</xdr:rowOff>
    </xdr:from>
    <xdr:to>
      <xdr:col>50</xdr:col>
      <xdr:colOff>165100</xdr:colOff>
      <xdr:row>79</xdr:row>
      <xdr:rowOff>120904</xdr:rowOff>
    </xdr:to>
    <xdr:sp macro="" textlink="">
      <xdr:nvSpPr>
        <xdr:cNvPr id="286" name="楕円 285"/>
        <xdr:cNvSpPr/>
      </xdr:nvSpPr>
      <xdr:spPr>
        <a:xfrm>
          <a:off x="9588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70104</xdr:rowOff>
    </xdr:from>
    <xdr:to>
      <xdr:col>55</xdr:col>
      <xdr:colOff>0</xdr:colOff>
      <xdr:row>79</xdr:row>
      <xdr:rowOff>99822</xdr:rowOff>
    </xdr:to>
    <xdr:cxnSp macro="">
      <xdr:nvCxnSpPr>
        <xdr:cNvPr id="287" name="直線コネクタ 286"/>
        <xdr:cNvCxnSpPr/>
      </xdr:nvCxnSpPr>
      <xdr:spPr>
        <a:xfrm>
          <a:off x="9639300" y="1361465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52595</xdr:rowOff>
    </xdr:from>
    <xdr:ext cx="469744" cy="259045"/>
    <xdr:sp macro="" textlink="">
      <xdr:nvSpPr>
        <xdr:cNvPr id="288" name="n_1aveValue【福祉施設】&#10;一人当たり面積"/>
        <xdr:cNvSpPr txBox="1"/>
      </xdr:nvSpPr>
      <xdr:spPr>
        <a:xfrm>
          <a:off x="93917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128288</xdr:rowOff>
    </xdr:from>
    <xdr:ext cx="469744" cy="259045"/>
    <xdr:sp macro="" textlink="">
      <xdr:nvSpPr>
        <xdr:cNvPr id="289" name="n_2aveValue【福祉施設】&#10;一人当たり面積"/>
        <xdr:cNvSpPr txBox="1"/>
      </xdr:nvSpPr>
      <xdr:spPr>
        <a:xfrm>
          <a:off x="8515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137431</xdr:rowOff>
    </xdr:from>
    <xdr:ext cx="469744" cy="259045"/>
    <xdr:sp macro="" textlink="">
      <xdr:nvSpPr>
        <xdr:cNvPr id="290" name="n_1mainValue【福祉施設】&#10;一人当たり面積"/>
        <xdr:cNvSpPr txBox="1"/>
      </xdr:nvSpPr>
      <xdr:spPr>
        <a:xfrm>
          <a:off x="9391727" y="1333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9" name="テキスト ボックス 29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0" name="直線コネクタ 29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1" name="テキスト ボックス 30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2" name="直線コネクタ 30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3" name="テキスト ボックス 30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4" name="直線コネクタ 30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5" name="テキスト ボックス 30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06" name="直線コネクタ 30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07" name="テキスト ボックス 30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8" name="直線コネクタ 30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9" name="テキスト ボックス 30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137922</xdr:rowOff>
    </xdr:from>
    <xdr:to>
      <xdr:col>24</xdr:col>
      <xdr:colOff>62865</xdr:colOff>
      <xdr:row>109</xdr:row>
      <xdr:rowOff>9906</xdr:rowOff>
    </xdr:to>
    <xdr:cxnSp macro="">
      <xdr:nvCxnSpPr>
        <xdr:cNvPr id="313" name="直線コネクタ 312"/>
        <xdr:cNvCxnSpPr/>
      </xdr:nvCxnSpPr>
      <xdr:spPr>
        <a:xfrm flipV="1">
          <a:off x="4634865" y="1745437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14"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15" name="直線コネクタ 314"/>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84599</xdr:rowOff>
    </xdr:from>
    <xdr:ext cx="405111" cy="259045"/>
    <xdr:sp macro="" textlink="">
      <xdr:nvSpPr>
        <xdr:cNvPr id="316" name="【市民会館】&#10;有形固定資産減価償却率最大値テキスト"/>
        <xdr:cNvSpPr txBox="1"/>
      </xdr:nvSpPr>
      <xdr:spPr>
        <a:xfrm>
          <a:off x="4673600" y="172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137922</xdr:rowOff>
    </xdr:from>
    <xdr:to>
      <xdr:col>24</xdr:col>
      <xdr:colOff>152400</xdr:colOff>
      <xdr:row>101</xdr:row>
      <xdr:rowOff>137922</xdr:rowOff>
    </xdr:to>
    <xdr:cxnSp macro="">
      <xdr:nvCxnSpPr>
        <xdr:cNvPr id="317" name="直線コネクタ 316"/>
        <xdr:cNvCxnSpPr/>
      </xdr:nvCxnSpPr>
      <xdr:spPr>
        <a:xfrm>
          <a:off x="4546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73423</xdr:rowOff>
    </xdr:from>
    <xdr:ext cx="405111" cy="259045"/>
    <xdr:sp macro="" textlink="">
      <xdr:nvSpPr>
        <xdr:cNvPr id="318" name="【市民会館】&#10;有形固定資産減価償却率平均値テキスト"/>
        <xdr:cNvSpPr txBox="1"/>
      </xdr:nvSpPr>
      <xdr:spPr>
        <a:xfrm>
          <a:off x="4673600" y="1773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50546</xdr:rowOff>
    </xdr:from>
    <xdr:to>
      <xdr:col>24</xdr:col>
      <xdr:colOff>114300</xdr:colOff>
      <xdr:row>104</xdr:row>
      <xdr:rowOff>152146</xdr:rowOff>
    </xdr:to>
    <xdr:sp macro="" textlink="">
      <xdr:nvSpPr>
        <xdr:cNvPr id="319" name="フローチャート: 判断 318"/>
        <xdr:cNvSpPr/>
      </xdr:nvSpPr>
      <xdr:spPr>
        <a:xfrm>
          <a:off x="4584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73406</xdr:rowOff>
    </xdr:from>
    <xdr:to>
      <xdr:col>20</xdr:col>
      <xdr:colOff>38100</xdr:colOff>
      <xdr:row>105</xdr:row>
      <xdr:rowOff>3556</xdr:rowOff>
    </xdr:to>
    <xdr:sp macro="" textlink="">
      <xdr:nvSpPr>
        <xdr:cNvPr id="320" name="フローチャート: 判断 319"/>
        <xdr:cNvSpPr/>
      </xdr:nvSpPr>
      <xdr:spPr>
        <a:xfrm>
          <a:off x="3746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21" name="フローチャート: 判断 320"/>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7113</xdr:rowOff>
    </xdr:from>
    <xdr:to>
      <xdr:col>24</xdr:col>
      <xdr:colOff>114300</xdr:colOff>
      <xdr:row>105</xdr:row>
      <xdr:rowOff>108713</xdr:rowOff>
    </xdr:to>
    <xdr:sp macro="" textlink="">
      <xdr:nvSpPr>
        <xdr:cNvPr id="327" name="楕円 326"/>
        <xdr:cNvSpPr/>
      </xdr:nvSpPr>
      <xdr:spPr>
        <a:xfrm>
          <a:off x="45847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156990</xdr:rowOff>
    </xdr:from>
    <xdr:ext cx="405111" cy="259045"/>
    <xdr:sp macro="" textlink="">
      <xdr:nvSpPr>
        <xdr:cNvPr id="328" name="【市民会館】&#10;有形固定資産減価償却率該当値テキスト"/>
        <xdr:cNvSpPr txBox="1"/>
      </xdr:nvSpPr>
      <xdr:spPr>
        <a:xfrm>
          <a:off x="4673600"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57404</xdr:rowOff>
    </xdr:from>
    <xdr:to>
      <xdr:col>20</xdr:col>
      <xdr:colOff>38100</xdr:colOff>
      <xdr:row>105</xdr:row>
      <xdr:rowOff>159004</xdr:rowOff>
    </xdr:to>
    <xdr:sp macro="" textlink="">
      <xdr:nvSpPr>
        <xdr:cNvPr id="329" name="楕円 328"/>
        <xdr:cNvSpPr/>
      </xdr:nvSpPr>
      <xdr:spPr>
        <a:xfrm>
          <a:off x="3746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57913</xdr:rowOff>
    </xdr:from>
    <xdr:to>
      <xdr:col>24</xdr:col>
      <xdr:colOff>63500</xdr:colOff>
      <xdr:row>105</xdr:row>
      <xdr:rowOff>108204</xdr:rowOff>
    </xdr:to>
    <xdr:cxnSp macro="">
      <xdr:nvCxnSpPr>
        <xdr:cNvPr id="330" name="直線コネクタ 329"/>
        <xdr:cNvCxnSpPr/>
      </xdr:nvCxnSpPr>
      <xdr:spPr>
        <a:xfrm flipV="1">
          <a:off x="3797300" y="1806016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20083</xdr:rowOff>
    </xdr:from>
    <xdr:ext cx="405111" cy="259045"/>
    <xdr:sp macro="" textlink="">
      <xdr:nvSpPr>
        <xdr:cNvPr id="331" name="n_1aveValue【市民会館】&#10;有形固定資産減価償却率"/>
        <xdr:cNvSpPr txBox="1"/>
      </xdr:nvSpPr>
      <xdr:spPr>
        <a:xfrm>
          <a:off x="35820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32" name="n_2aveValue【市民会館】&#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150131</xdr:rowOff>
    </xdr:from>
    <xdr:ext cx="405111" cy="259045"/>
    <xdr:sp macro="" textlink="">
      <xdr:nvSpPr>
        <xdr:cNvPr id="333" name="n_1mainValue【市民会館】&#10;有形固定資産減価償却率"/>
        <xdr:cNvSpPr txBox="1"/>
      </xdr:nvSpPr>
      <xdr:spPr>
        <a:xfrm>
          <a:off x="3582044" y="181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53339</xdr:rowOff>
    </xdr:to>
    <xdr:cxnSp macro="">
      <xdr:nvCxnSpPr>
        <xdr:cNvPr id="357" name="直線コネクタ 356"/>
        <xdr:cNvCxnSpPr/>
      </xdr:nvCxnSpPr>
      <xdr:spPr>
        <a:xfrm flipV="1">
          <a:off x="10476865" y="171602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5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59" name="直線コネクタ 35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60"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61" name="直線コネクタ 360"/>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362"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63" name="フローチャート: 判断 362"/>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64" name="フローチャート: 判断 363"/>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65" name="フローチャート: 判断 364"/>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154939</xdr:rowOff>
    </xdr:from>
    <xdr:to>
      <xdr:col>55</xdr:col>
      <xdr:colOff>50800</xdr:colOff>
      <xdr:row>101</xdr:row>
      <xdr:rowOff>85089</xdr:rowOff>
    </xdr:to>
    <xdr:sp macro="" textlink="">
      <xdr:nvSpPr>
        <xdr:cNvPr id="371" name="楕円 370"/>
        <xdr:cNvSpPr/>
      </xdr:nvSpPr>
      <xdr:spPr>
        <a:xfrm>
          <a:off x="10426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6366</xdr:rowOff>
    </xdr:from>
    <xdr:ext cx="469744" cy="259045"/>
    <xdr:sp macro="" textlink="">
      <xdr:nvSpPr>
        <xdr:cNvPr id="372" name="【市民会館】&#10;一人当たり面積該当値テキスト"/>
        <xdr:cNvSpPr txBox="1"/>
      </xdr:nvSpPr>
      <xdr:spPr>
        <a:xfrm>
          <a:off x="10515600"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124461</xdr:rowOff>
    </xdr:from>
    <xdr:to>
      <xdr:col>50</xdr:col>
      <xdr:colOff>165100</xdr:colOff>
      <xdr:row>101</xdr:row>
      <xdr:rowOff>54611</xdr:rowOff>
    </xdr:to>
    <xdr:sp macro="" textlink="">
      <xdr:nvSpPr>
        <xdr:cNvPr id="373" name="楕円 372"/>
        <xdr:cNvSpPr/>
      </xdr:nvSpPr>
      <xdr:spPr>
        <a:xfrm>
          <a:off x="9588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3811</xdr:rowOff>
    </xdr:from>
    <xdr:to>
      <xdr:col>55</xdr:col>
      <xdr:colOff>0</xdr:colOff>
      <xdr:row>101</xdr:row>
      <xdr:rowOff>34289</xdr:rowOff>
    </xdr:to>
    <xdr:cxnSp macro="">
      <xdr:nvCxnSpPr>
        <xdr:cNvPr id="374" name="直線コネクタ 373"/>
        <xdr:cNvCxnSpPr/>
      </xdr:nvCxnSpPr>
      <xdr:spPr>
        <a:xfrm>
          <a:off x="9639300" y="173202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375"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76"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71138</xdr:rowOff>
    </xdr:from>
    <xdr:ext cx="469744" cy="259045"/>
    <xdr:sp macro="" textlink="">
      <xdr:nvSpPr>
        <xdr:cNvPr id="377" name="n_1mainValue【市民会館】&#10;一人当たり面積"/>
        <xdr:cNvSpPr txBox="1"/>
      </xdr:nvSpPr>
      <xdr:spPr>
        <a:xfrm>
          <a:off x="93917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8" name="テキスト ボックス 38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0" name="テキスト ボックス 3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0" name="テキスト ボックス 39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68580</xdr:rowOff>
    </xdr:from>
    <xdr:to>
      <xdr:col>85</xdr:col>
      <xdr:colOff>126364</xdr:colOff>
      <xdr:row>42</xdr:row>
      <xdr:rowOff>83820</xdr:rowOff>
    </xdr:to>
    <xdr:cxnSp macro="">
      <xdr:nvCxnSpPr>
        <xdr:cNvPr id="402" name="直線コネクタ 401"/>
        <xdr:cNvCxnSpPr/>
      </xdr:nvCxnSpPr>
      <xdr:spPr>
        <a:xfrm flipV="1">
          <a:off x="16318864" y="58978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03" name="【一般廃棄物処理施設】&#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04" name="直線コネクタ 403"/>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15257</xdr:rowOff>
    </xdr:from>
    <xdr:ext cx="405111" cy="259045"/>
    <xdr:sp macro="" textlink="">
      <xdr:nvSpPr>
        <xdr:cNvPr id="405" name="【一般廃棄物処理施設】&#10;有形固定資産減価償却率最大値テキスト"/>
        <xdr:cNvSpPr txBox="1"/>
      </xdr:nvSpPr>
      <xdr:spPr>
        <a:xfrm>
          <a:off x="163576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68580</xdr:rowOff>
    </xdr:from>
    <xdr:to>
      <xdr:col>86</xdr:col>
      <xdr:colOff>25400</xdr:colOff>
      <xdr:row>34</xdr:row>
      <xdr:rowOff>68580</xdr:rowOff>
    </xdr:to>
    <xdr:cxnSp macro="">
      <xdr:nvCxnSpPr>
        <xdr:cNvPr id="406" name="直線コネクタ 405"/>
        <xdr:cNvCxnSpPr/>
      </xdr:nvCxnSpPr>
      <xdr:spPr>
        <a:xfrm>
          <a:off x="16230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97807</xdr:rowOff>
    </xdr:from>
    <xdr:ext cx="405111" cy="259045"/>
    <xdr:sp macro="" textlink="">
      <xdr:nvSpPr>
        <xdr:cNvPr id="407" name="【一般廃棄物処理施設】&#10;有形固定資産減価償却率平均値テキスト"/>
        <xdr:cNvSpPr txBox="1"/>
      </xdr:nvSpPr>
      <xdr:spPr>
        <a:xfrm>
          <a:off x="16357600" y="592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408" name="フローチャート: 判断 407"/>
        <xdr:cNvSpPr/>
      </xdr:nvSpPr>
      <xdr:spPr>
        <a:xfrm>
          <a:off x="16268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21590</xdr:rowOff>
    </xdr:from>
    <xdr:to>
      <xdr:col>81</xdr:col>
      <xdr:colOff>101600</xdr:colOff>
      <xdr:row>35</xdr:row>
      <xdr:rowOff>123190</xdr:rowOff>
    </xdr:to>
    <xdr:sp macro="" textlink="">
      <xdr:nvSpPr>
        <xdr:cNvPr id="409" name="フローチャート: 判断 408"/>
        <xdr:cNvSpPr/>
      </xdr:nvSpPr>
      <xdr:spPr>
        <a:xfrm>
          <a:off x="15430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415" name="楕円 414"/>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142257</xdr:rowOff>
    </xdr:from>
    <xdr:ext cx="405111" cy="259045"/>
    <xdr:sp macro="" textlink="">
      <xdr:nvSpPr>
        <xdr:cNvPr id="416" name="【一般廃棄物処理施設】&#10;有形固定資産減価償却率該当値テキスト"/>
        <xdr:cNvSpPr txBox="1"/>
      </xdr:nvSpPr>
      <xdr:spPr>
        <a:xfrm>
          <a:off x="16357600"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124460</xdr:rowOff>
    </xdr:from>
    <xdr:to>
      <xdr:col>81</xdr:col>
      <xdr:colOff>101600</xdr:colOff>
      <xdr:row>35</xdr:row>
      <xdr:rowOff>54610</xdr:rowOff>
    </xdr:to>
    <xdr:sp macro="" textlink="">
      <xdr:nvSpPr>
        <xdr:cNvPr id="417" name="楕円 416"/>
        <xdr:cNvSpPr/>
      </xdr:nvSpPr>
      <xdr:spPr>
        <a:xfrm>
          <a:off x="1543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83820</xdr:rowOff>
    </xdr:from>
    <xdr:to>
      <xdr:col>85</xdr:col>
      <xdr:colOff>127000</xdr:colOff>
      <xdr:row>35</xdr:row>
      <xdr:rowOff>3810</xdr:rowOff>
    </xdr:to>
    <xdr:cxnSp macro="">
      <xdr:nvCxnSpPr>
        <xdr:cNvPr id="418" name="直線コネクタ 417"/>
        <xdr:cNvCxnSpPr/>
      </xdr:nvCxnSpPr>
      <xdr:spPr>
        <a:xfrm flipV="1">
          <a:off x="15481300" y="5913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114317</xdr:rowOff>
    </xdr:from>
    <xdr:ext cx="405111" cy="259045"/>
    <xdr:sp macro="" textlink="">
      <xdr:nvSpPr>
        <xdr:cNvPr id="419" name="n_1aveValue【一般廃棄物処理施設】&#10;有形固定資産減価償却率"/>
        <xdr:cNvSpPr txBox="1"/>
      </xdr:nvSpPr>
      <xdr:spPr>
        <a:xfrm>
          <a:off x="152660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71137</xdr:rowOff>
    </xdr:from>
    <xdr:ext cx="405111" cy="259045"/>
    <xdr:sp macro="" textlink="">
      <xdr:nvSpPr>
        <xdr:cNvPr id="420" name="n_1mainValue【一般廃棄物処理施設】&#10;有形固定資産減価償却率"/>
        <xdr:cNvSpPr txBox="1"/>
      </xdr:nvSpPr>
      <xdr:spPr>
        <a:xfrm>
          <a:off x="15266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31" name="テキスト ボックス 430"/>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32" name="直線コネクタ 4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33" name="テキスト ボックス 432"/>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4" name="直線コネクタ 4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35" name="テキスト ボックス 43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6" name="直線コネクタ 4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7" name="テキスト ボックス 43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8" name="直線コネクタ 4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9" name="テキスト ボックス 43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0" name="直線コネクタ 4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1" name="テキスト ボックス 44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3" name="テキスト ボックス 4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136868</xdr:rowOff>
    </xdr:from>
    <xdr:to>
      <xdr:col>116</xdr:col>
      <xdr:colOff>62864</xdr:colOff>
      <xdr:row>42</xdr:row>
      <xdr:rowOff>60579</xdr:rowOff>
    </xdr:to>
    <xdr:cxnSp macro="">
      <xdr:nvCxnSpPr>
        <xdr:cNvPr id="445" name="直線コネクタ 444"/>
        <xdr:cNvCxnSpPr/>
      </xdr:nvCxnSpPr>
      <xdr:spPr>
        <a:xfrm flipV="1">
          <a:off x="22160864" y="5966168"/>
          <a:ext cx="0" cy="129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64406</xdr:rowOff>
    </xdr:from>
    <xdr:ext cx="534377" cy="259045"/>
    <xdr:sp macro="" textlink="">
      <xdr:nvSpPr>
        <xdr:cNvPr id="446" name="【一般廃棄物処理施設】&#10;一人当たり有形固定資産（償却資産）額最小値テキスト"/>
        <xdr:cNvSpPr txBox="1"/>
      </xdr:nvSpPr>
      <xdr:spPr>
        <a:xfrm>
          <a:off x="22199600" y="72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60579</xdr:rowOff>
    </xdr:from>
    <xdr:to>
      <xdr:col>116</xdr:col>
      <xdr:colOff>152400</xdr:colOff>
      <xdr:row>42</xdr:row>
      <xdr:rowOff>60579</xdr:rowOff>
    </xdr:to>
    <xdr:cxnSp macro="">
      <xdr:nvCxnSpPr>
        <xdr:cNvPr id="447" name="直線コネクタ 446"/>
        <xdr:cNvCxnSpPr/>
      </xdr:nvCxnSpPr>
      <xdr:spPr>
        <a:xfrm>
          <a:off x="22072600" y="726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83545</xdr:rowOff>
    </xdr:from>
    <xdr:ext cx="599010" cy="259045"/>
    <xdr:sp macro="" textlink="">
      <xdr:nvSpPr>
        <xdr:cNvPr id="448" name="【一般廃棄物処理施設】&#10;一人当たり有形固定資産（償却資産）額最大値テキスト"/>
        <xdr:cNvSpPr txBox="1"/>
      </xdr:nvSpPr>
      <xdr:spPr>
        <a:xfrm>
          <a:off x="22199600" y="57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136868</xdr:rowOff>
    </xdr:from>
    <xdr:to>
      <xdr:col>116</xdr:col>
      <xdr:colOff>152400</xdr:colOff>
      <xdr:row>34</xdr:row>
      <xdr:rowOff>136868</xdr:rowOff>
    </xdr:to>
    <xdr:cxnSp macro="">
      <xdr:nvCxnSpPr>
        <xdr:cNvPr id="449" name="直線コネクタ 448"/>
        <xdr:cNvCxnSpPr/>
      </xdr:nvCxnSpPr>
      <xdr:spPr>
        <a:xfrm>
          <a:off x="22072600" y="596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131539</xdr:rowOff>
    </xdr:from>
    <xdr:ext cx="534377" cy="259045"/>
    <xdr:sp macro="" textlink="">
      <xdr:nvSpPr>
        <xdr:cNvPr id="450" name="【一般廃棄物処理施設】&#10;一人当たり有形固定資産（償却資産）額平均値テキスト"/>
        <xdr:cNvSpPr txBox="1"/>
      </xdr:nvSpPr>
      <xdr:spPr>
        <a:xfrm>
          <a:off x="22199600" y="69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153112</xdr:rowOff>
    </xdr:from>
    <xdr:to>
      <xdr:col>116</xdr:col>
      <xdr:colOff>114300</xdr:colOff>
      <xdr:row>41</xdr:row>
      <xdr:rowOff>83262</xdr:rowOff>
    </xdr:to>
    <xdr:sp macro="" textlink="">
      <xdr:nvSpPr>
        <xdr:cNvPr id="451" name="フローチャート: 判断 450"/>
        <xdr:cNvSpPr/>
      </xdr:nvSpPr>
      <xdr:spPr>
        <a:xfrm>
          <a:off x="22110700" y="70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12</xdr:rowOff>
    </xdr:from>
    <xdr:to>
      <xdr:col>112</xdr:col>
      <xdr:colOff>38100</xdr:colOff>
      <xdr:row>41</xdr:row>
      <xdr:rowOff>101612</xdr:rowOff>
    </xdr:to>
    <xdr:sp macro="" textlink="">
      <xdr:nvSpPr>
        <xdr:cNvPr id="452" name="フローチャート: 判断 451"/>
        <xdr:cNvSpPr/>
      </xdr:nvSpPr>
      <xdr:spPr>
        <a:xfrm>
          <a:off x="21272500" y="702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86068</xdr:rowOff>
    </xdr:from>
    <xdr:to>
      <xdr:col>116</xdr:col>
      <xdr:colOff>114300</xdr:colOff>
      <xdr:row>35</xdr:row>
      <xdr:rowOff>16218</xdr:rowOff>
    </xdr:to>
    <xdr:sp macro="" textlink="">
      <xdr:nvSpPr>
        <xdr:cNvPr id="458" name="楕円 457"/>
        <xdr:cNvSpPr/>
      </xdr:nvSpPr>
      <xdr:spPr>
        <a:xfrm>
          <a:off x="22110700" y="591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39095</xdr:rowOff>
    </xdr:from>
    <xdr:ext cx="599010" cy="259045"/>
    <xdr:sp macro="" textlink="">
      <xdr:nvSpPr>
        <xdr:cNvPr id="459" name="【一般廃棄物処理施設】&#10;一人当たり有形固定資産（償却資産）額該当値テキスト"/>
        <xdr:cNvSpPr txBox="1"/>
      </xdr:nvSpPr>
      <xdr:spPr>
        <a:xfrm>
          <a:off x="22199600" y="586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126911</xdr:rowOff>
    </xdr:from>
    <xdr:to>
      <xdr:col>112</xdr:col>
      <xdr:colOff>38100</xdr:colOff>
      <xdr:row>36</xdr:row>
      <xdr:rowOff>57061</xdr:rowOff>
    </xdr:to>
    <xdr:sp macro="" textlink="">
      <xdr:nvSpPr>
        <xdr:cNvPr id="460" name="楕円 459"/>
        <xdr:cNvSpPr/>
      </xdr:nvSpPr>
      <xdr:spPr>
        <a:xfrm>
          <a:off x="21272500" y="61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136868</xdr:rowOff>
    </xdr:from>
    <xdr:to>
      <xdr:col>116</xdr:col>
      <xdr:colOff>63500</xdr:colOff>
      <xdr:row>36</xdr:row>
      <xdr:rowOff>6261</xdr:rowOff>
    </xdr:to>
    <xdr:cxnSp macro="">
      <xdr:nvCxnSpPr>
        <xdr:cNvPr id="461" name="直線コネクタ 460"/>
        <xdr:cNvCxnSpPr/>
      </xdr:nvCxnSpPr>
      <xdr:spPr>
        <a:xfrm flipV="1">
          <a:off x="21323300" y="5966168"/>
          <a:ext cx="838200" cy="21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92739</xdr:rowOff>
    </xdr:from>
    <xdr:ext cx="534377" cy="259045"/>
    <xdr:sp macro="" textlink="">
      <xdr:nvSpPr>
        <xdr:cNvPr id="462" name="n_1aveValue【一般廃棄物処理施設】&#10;一人当たり有形固定資産（償却資産）額"/>
        <xdr:cNvSpPr txBox="1"/>
      </xdr:nvSpPr>
      <xdr:spPr>
        <a:xfrm>
          <a:off x="21043411" y="71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73588</xdr:rowOff>
    </xdr:from>
    <xdr:ext cx="599010" cy="259045"/>
    <xdr:sp macro="" textlink="">
      <xdr:nvSpPr>
        <xdr:cNvPr id="463" name="n_1mainValue【一般廃棄物処理施設】&#10;一人当たり有形固定資産（償却資産）額"/>
        <xdr:cNvSpPr txBox="1"/>
      </xdr:nvSpPr>
      <xdr:spPr>
        <a:xfrm>
          <a:off x="21011095" y="590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63</xdr:row>
      <xdr:rowOff>48985</xdr:rowOff>
    </xdr:to>
    <xdr:cxnSp macro="">
      <xdr:nvCxnSpPr>
        <xdr:cNvPr id="489" name="直線コネクタ 488"/>
        <xdr:cNvCxnSpPr/>
      </xdr:nvCxnSpPr>
      <xdr:spPr>
        <a:xfrm flipV="1">
          <a:off x="16318864" y="9640388"/>
          <a:ext cx="0" cy="1209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52812</xdr:rowOff>
    </xdr:from>
    <xdr:ext cx="405111" cy="259045"/>
    <xdr:sp macro="" textlink="">
      <xdr:nvSpPr>
        <xdr:cNvPr id="490" name="【保健センター・保健所】&#10;有形固定資産減価償却率最小値テキスト"/>
        <xdr:cNvSpPr txBox="1"/>
      </xdr:nvSpPr>
      <xdr:spPr>
        <a:xfrm>
          <a:off x="16357600" y="1085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48985</xdr:rowOff>
    </xdr:from>
    <xdr:to>
      <xdr:col>86</xdr:col>
      <xdr:colOff>25400</xdr:colOff>
      <xdr:row>63</xdr:row>
      <xdr:rowOff>48985</xdr:rowOff>
    </xdr:to>
    <xdr:cxnSp macro="">
      <xdr:nvCxnSpPr>
        <xdr:cNvPr id="491" name="直線コネクタ 490"/>
        <xdr:cNvCxnSpPr/>
      </xdr:nvCxnSpPr>
      <xdr:spPr>
        <a:xfrm>
          <a:off x="16230600" y="1085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492" name="【保健センター・保健所】&#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493" name="直線コネクタ 492"/>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494" name="【保健センター・保健所】&#10;有形固定資産減価償却率平均値テキスト"/>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95" name="フローチャート: 判断 494"/>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496" name="フローチャート: 判断 495"/>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96157</xdr:rowOff>
    </xdr:from>
    <xdr:to>
      <xdr:col>76</xdr:col>
      <xdr:colOff>165100</xdr:colOff>
      <xdr:row>61</xdr:row>
      <xdr:rowOff>26307</xdr:rowOff>
    </xdr:to>
    <xdr:sp macro="" textlink="">
      <xdr:nvSpPr>
        <xdr:cNvPr id="497" name="フローチャート: 判断 496"/>
        <xdr:cNvSpPr/>
      </xdr:nvSpPr>
      <xdr:spPr>
        <a:xfrm>
          <a:off x="14541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169635</xdr:rowOff>
    </xdr:from>
    <xdr:to>
      <xdr:col>85</xdr:col>
      <xdr:colOff>177800</xdr:colOff>
      <xdr:row>63</xdr:row>
      <xdr:rowOff>99785</xdr:rowOff>
    </xdr:to>
    <xdr:sp macro="" textlink="">
      <xdr:nvSpPr>
        <xdr:cNvPr id="503" name="楕円 502"/>
        <xdr:cNvSpPr/>
      </xdr:nvSpPr>
      <xdr:spPr>
        <a:xfrm>
          <a:off x="162687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84562</xdr:rowOff>
    </xdr:from>
    <xdr:ext cx="405111" cy="259045"/>
    <xdr:sp macro="" textlink="">
      <xdr:nvSpPr>
        <xdr:cNvPr id="504" name="【保健センター・保健所】&#10;有形固定資産減価償却率該当値テキスト"/>
        <xdr:cNvSpPr txBox="1"/>
      </xdr:nvSpPr>
      <xdr:spPr>
        <a:xfrm>
          <a:off x="16357600" y="1071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30843</xdr:rowOff>
    </xdr:from>
    <xdr:to>
      <xdr:col>81</xdr:col>
      <xdr:colOff>101600</xdr:colOff>
      <xdr:row>63</xdr:row>
      <xdr:rowOff>132443</xdr:rowOff>
    </xdr:to>
    <xdr:sp macro="" textlink="">
      <xdr:nvSpPr>
        <xdr:cNvPr id="505" name="楕円 504"/>
        <xdr:cNvSpPr/>
      </xdr:nvSpPr>
      <xdr:spPr>
        <a:xfrm>
          <a:off x="15430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48985</xdr:rowOff>
    </xdr:from>
    <xdr:to>
      <xdr:col>85</xdr:col>
      <xdr:colOff>127000</xdr:colOff>
      <xdr:row>63</xdr:row>
      <xdr:rowOff>81643</xdr:rowOff>
    </xdr:to>
    <xdr:cxnSp macro="">
      <xdr:nvCxnSpPr>
        <xdr:cNvPr id="506" name="直線コネクタ 505"/>
        <xdr:cNvCxnSpPr/>
      </xdr:nvCxnSpPr>
      <xdr:spPr>
        <a:xfrm flipV="1">
          <a:off x="15481300" y="1085033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07" name="n_1aveValue【保健センター・保健所】&#10;有形固定資産減価償却率"/>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42834</xdr:rowOff>
    </xdr:from>
    <xdr:ext cx="405111" cy="259045"/>
    <xdr:sp macro="" textlink="">
      <xdr:nvSpPr>
        <xdr:cNvPr id="508" name="n_2aveValue【保健センター・保健所】&#10;有形固定資産減価償却率"/>
        <xdr:cNvSpPr txBox="1"/>
      </xdr:nvSpPr>
      <xdr:spPr>
        <a:xfrm>
          <a:off x="14389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123570</xdr:rowOff>
    </xdr:from>
    <xdr:ext cx="405111" cy="259045"/>
    <xdr:sp macro="" textlink="">
      <xdr:nvSpPr>
        <xdr:cNvPr id="509" name="n_1mainValue【保健センター・保健所】&#10;有形固定資産減価償却率"/>
        <xdr:cNvSpPr txBox="1"/>
      </xdr:nvSpPr>
      <xdr:spPr>
        <a:xfrm>
          <a:off x="152660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0" name="直線コネクタ 51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1" name="テキスト ボックス 52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2" name="直線コネクタ 52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3" name="テキスト ボックス 52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4" name="直線コネクタ 52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5" name="テキスト ボックス 52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6" name="直線コネクタ 52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7" name="テキスト ボックス 52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8" name="直線コネクタ 52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9" name="テキスト ボックス 52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0" name="直線コネクタ 52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1" name="テキスト ボックス 53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535" name="直線コネクタ 534"/>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36"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37" name="直線コネクタ 536"/>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538"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539" name="直線コネクタ 538"/>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50092</xdr:rowOff>
    </xdr:from>
    <xdr:ext cx="469744" cy="259045"/>
    <xdr:sp macro="" textlink="">
      <xdr:nvSpPr>
        <xdr:cNvPr id="540" name="【保健センター・保健所】&#10;一人当たり面積平均値テキスト"/>
        <xdr:cNvSpPr txBox="1"/>
      </xdr:nvSpPr>
      <xdr:spPr>
        <a:xfrm>
          <a:off x="22199600" y="1050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541" name="フローチャート: 判断 540"/>
        <xdr:cNvSpPr/>
      </xdr:nvSpPr>
      <xdr:spPr>
        <a:xfrm>
          <a:off x="22110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39007</xdr:rowOff>
    </xdr:from>
    <xdr:to>
      <xdr:col>112</xdr:col>
      <xdr:colOff>38100</xdr:colOff>
      <xdr:row>61</xdr:row>
      <xdr:rowOff>140607</xdr:rowOff>
    </xdr:to>
    <xdr:sp macro="" textlink="">
      <xdr:nvSpPr>
        <xdr:cNvPr id="542" name="フローチャート: 判断 541"/>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39007</xdr:rowOff>
    </xdr:from>
    <xdr:to>
      <xdr:col>107</xdr:col>
      <xdr:colOff>101600</xdr:colOff>
      <xdr:row>61</xdr:row>
      <xdr:rowOff>140607</xdr:rowOff>
    </xdr:to>
    <xdr:sp macro="" textlink="">
      <xdr:nvSpPr>
        <xdr:cNvPr id="543" name="フローチャート: 判断 542"/>
        <xdr:cNvSpPr/>
      </xdr:nvSpPr>
      <xdr:spPr>
        <a:xfrm>
          <a:off x="20383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55335</xdr:rowOff>
    </xdr:from>
    <xdr:to>
      <xdr:col>116</xdr:col>
      <xdr:colOff>114300</xdr:colOff>
      <xdr:row>55</xdr:row>
      <xdr:rowOff>156935</xdr:rowOff>
    </xdr:to>
    <xdr:sp macro="" textlink="">
      <xdr:nvSpPr>
        <xdr:cNvPr id="549" name="楕円 548"/>
        <xdr:cNvSpPr/>
      </xdr:nvSpPr>
      <xdr:spPr>
        <a:xfrm>
          <a:off x="221107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141712</xdr:rowOff>
    </xdr:from>
    <xdr:ext cx="469744" cy="259045"/>
    <xdr:sp macro="" textlink="">
      <xdr:nvSpPr>
        <xdr:cNvPr id="550" name="【保健センター・保健所】&#10;一人当たり面積該当値テキスト"/>
        <xdr:cNvSpPr txBox="1"/>
      </xdr:nvSpPr>
      <xdr:spPr>
        <a:xfrm>
          <a:off x="22199600" y="940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22678</xdr:rowOff>
    </xdr:from>
    <xdr:to>
      <xdr:col>112</xdr:col>
      <xdr:colOff>38100</xdr:colOff>
      <xdr:row>55</xdr:row>
      <xdr:rowOff>124278</xdr:rowOff>
    </xdr:to>
    <xdr:sp macro="" textlink="">
      <xdr:nvSpPr>
        <xdr:cNvPr id="551" name="楕円 550"/>
        <xdr:cNvSpPr/>
      </xdr:nvSpPr>
      <xdr:spPr>
        <a:xfrm>
          <a:off x="21272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73478</xdr:rowOff>
    </xdr:from>
    <xdr:to>
      <xdr:col>116</xdr:col>
      <xdr:colOff>63500</xdr:colOff>
      <xdr:row>55</xdr:row>
      <xdr:rowOff>106135</xdr:rowOff>
    </xdr:to>
    <xdr:cxnSp macro="">
      <xdr:nvCxnSpPr>
        <xdr:cNvPr id="552" name="直線コネクタ 551"/>
        <xdr:cNvCxnSpPr/>
      </xdr:nvCxnSpPr>
      <xdr:spPr>
        <a:xfrm>
          <a:off x="21323300" y="9503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131734</xdr:rowOff>
    </xdr:from>
    <xdr:ext cx="469744" cy="259045"/>
    <xdr:sp macro="" textlink="">
      <xdr:nvSpPr>
        <xdr:cNvPr id="553" name="n_1aveValue【保健センター・保健所】&#10;一人当たり面積"/>
        <xdr:cNvSpPr txBox="1"/>
      </xdr:nvSpPr>
      <xdr:spPr>
        <a:xfrm>
          <a:off x="210757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157134</xdr:rowOff>
    </xdr:from>
    <xdr:ext cx="469744" cy="259045"/>
    <xdr:sp macro="" textlink="">
      <xdr:nvSpPr>
        <xdr:cNvPr id="554" name="n_2aveValue【保健センター・保健所】&#10;一人当たり面積"/>
        <xdr:cNvSpPr txBox="1"/>
      </xdr:nvSpPr>
      <xdr:spPr>
        <a:xfrm>
          <a:off x="20199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140805</xdr:rowOff>
    </xdr:from>
    <xdr:ext cx="469744" cy="259045"/>
    <xdr:sp macro="" textlink="">
      <xdr:nvSpPr>
        <xdr:cNvPr id="555" name="n_1mainValue【保健センター・保健所】&#10;一人当たり面積"/>
        <xdr:cNvSpPr txBox="1"/>
      </xdr:nvSpPr>
      <xdr:spPr>
        <a:xfrm>
          <a:off x="210757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57" name="正方形/長方形 55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58" name="正方形/長方形 55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59" name="正方形/長方形 55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60" name="正方形/長方形 55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1" name="正方形/長方形 56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63" name="正方形/長方形 56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64" name="正方形/長方形 56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65" name="正方形/長方形 56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66" name="正方形/長方形 56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8" name="正方形/長方形 5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9" name="正方形/長方形 5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0" name="正方形/長方形 5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1" name="正方形/長方形 5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2" name="正方形/長方形 5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3" name="正方形/長方形 5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4" name="正方形/長方形 5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正方形/長方形 5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6" name="テキスト ボックス 5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7" name="直線コネクタ 5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8" name="直線コネクタ 57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9" name="テキスト ボックス 57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0" name="直線コネクタ 57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1" name="テキスト ボックス 58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2" name="直線コネクタ 58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3" name="テキスト ボックス 58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4" name="直線コネクタ 58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5" name="テキスト ボックス 58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6" name="直線コネクタ 58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87" name="テキスト ボックス 58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8" name="直線コネクタ 5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9" name="テキスト ボックス 5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135255</xdr:rowOff>
    </xdr:from>
    <xdr:to>
      <xdr:col>85</xdr:col>
      <xdr:colOff>126364</xdr:colOff>
      <xdr:row>107</xdr:row>
      <xdr:rowOff>127636</xdr:rowOff>
    </xdr:to>
    <xdr:cxnSp macro="">
      <xdr:nvCxnSpPr>
        <xdr:cNvPr id="591" name="直線コネクタ 590"/>
        <xdr:cNvCxnSpPr/>
      </xdr:nvCxnSpPr>
      <xdr:spPr>
        <a:xfrm flipV="1">
          <a:off x="16318864" y="17108805"/>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592"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593" name="直線コネクタ 592"/>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81932</xdr:rowOff>
    </xdr:from>
    <xdr:ext cx="405111" cy="259045"/>
    <xdr:sp macro="" textlink="">
      <xdr:nvSpPr>
        <xdr:cNvPr id="594" name="【庁舎】&#10;有形固定資産減価償却率最大値テキスト"/>
        <xdr:cNvSpPr txBox="1"/>
      </xdr:nvSpPr>
      <xdr:spPr>
        <a:xfrm>
          <a:off x="1635760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135255</xdr:rowOff>
    </xdr:from>
    <xdr:to>
      <xdr:col>86</xdr:col>
      <xdr:colOff>25400</xdr:colOff>
      <xdr:row>99</xdr:row>
      <xdr:rowOff>135255</xdr:rowOff>
    </xdr:to>
    <xdr:cxnSp macro="">
      <xdr:nvCxnSpPr>
        <xdr:cNvPr id="595" name="直線コネクタ 594"/>
        <xdr:cNvCxnSpPr/>
      </xdr:nvCxnSpPr>
      <xdr:spPr>
        <a:xfrm>
          <a:off x="16230600" y="1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63516</xdr:rowOff>
    </xdr:from>
    <xdr:ext cx="405111" cy="259045"/>
    <xdr:sp macro="" textlink="">
      <xdr:nvSpPr>
        <xdr:cNvPr id="596" name="【庁舎】&#10;有形固定資産減価償却率平均値テキスト"/>
        <xdr:cNvSpPr txBox="1"/>
      </xdr:nvSpPr>
      <xdr:spPr>
        <a:xfrm>
          <a:off x="16357600" y="1755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597" name="フローチャート: 判断 596"/>
        <xdr:cNvSpPr/>
      </xdr:nvSpPr>
      <xdr:spPr>
        <a:xfrm>
          <a:off x="162687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53975</xdr:rowOff>
    </xdr:from>
    <xdr:to>
      <xdr:col>81</xdr:col>
      <xdr:colOff>101600</xdr:colOff>
      <xdr:row>103</xdr:row>
      <xdr:rowOff>155575</xdr:rowOff>
    </xdr:to>
    <xdr:sp macro="" textlink="">
      <xdr:nvSpPr>
        <xdr:cNvPr id="598" name="フローチャート: 判断 597"/>
        <xdr:cNvSpPr/>
      </xdr:nvSpPr>
      <xdr:spPr>
        <a:xfrm>
          <a:off x="15430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599" name="フローチャート: 判断 598"/>
        <xdr:cNvSpPr/>
      </xdr:nvSpPr>
      <xdr:spPr>
        <a:xfrm>
          <a:off x="14541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168275</xdr:rowOff>
    </xdr:from>
    <xdr:to>
      <xdr:col>85</xdr:col>
      <xdr:colOff>177800</xdr:colOff>
      <xdr:row>106</xdr:row>
      <xdr:rowOff>98425</xdr:rowOff>
    </xdr:to>
    <xdr:sp macro="" textlink="">
      <xdr:nvSpPr>
        <xdr:cNvPr id="605" name="楕円 604"/>
        <xdr:cNvSpPr/>
      </xdr:nvSpPr>
      <xdr:spPr>
        <a:xfrm>
          <a:off x="16268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146702</xdr:rowOff>
    </xdr:from>
    <xdr:ext cx="405111" cy="259045"/>
    <xdr:sp macro="" textlink="">
      <xdr:nvSpPr>
        <xdr:cNvPr id="606" name="【庁舎】&#10;有形固定資産減価償却率該当値テキスト"/>
        <xdr:cNvSpPr txBox="1"/>
      </xdr:nvSpPr>
      <xdr:spPr>
        <a:xfrm>
          <a:off x="16357600"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46355</xdr:rowOff>
    </xdr:from>
    <xdr:to>
      <xdr:col>81</xdr:col>
      <xdr:colOff>101600</xdr:colOff>
      <xdr:row>106</xdr:row>
      <xdr:rowOff>147955</xdr:rowOff>
    </xdr:to>
    <xdr:sp macro="" textlink="">
      <xdr:nvSpPr>
        <xdr:cNvPr id="607" name="楕円 606"/>
        <xdr:cNvSpPr/>
      </xdr:nvSpPr>
      <xdr:spPr>
        <a:xfrm>
          <a:off x="15430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47625</xdr:rowOff>
    </xdr:from>
    <xdr:to>
      <xdr:col>85</xdr:col>
      <xdr:colOff>127000</xdr:colOff>
      <xdr:row>106</xdr:row>
      <xdr:rowOff>97155</xdr:rowOff>
    </xdr:to>
    <xdr:cxnSp macro="">
      <xdr:nvCxnSpPr>
        <xdr:cNvPr id="608" name="直線コネクタ 607"/>
        <xdr:cNvCxnSpPr/>
      </xdr:nvCxnSpPr>
      <xdr:spPr>
        <a:xfrm flipV="1">
          <a:off x="15481300" y="182213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652</xdr:rowOff>
    </xdr:from>
    <xdr:ext cx="405111" cy="259045"/>
    <xdr:sp macro="" textlink="">
      <xdr:nvSpPr>
        <xdr:cNvPr id="609" name="n_1aveValue【庁舎】&#10;有形固定資産減価償却率"/>
        <xdr:cNvSpPr txBox="1"/>
      </xdr:nvSpPr>
      <xdr:spPr>
        <a:xfrm>
          <a:off x="15266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610" name="n_2aveValue【庁舎】&#10;有形固定資産減価償却率"/>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139082</xdr:rowOff>
    </xdr:from>
    <xdr:ext cx="405111" cy="259045"/>
    <xdr:sp macro="" textlink="">
      <xdr:nvSpPr>
        <xdr:cNvPr id="611" name="n_1mainValue【庁舎】&#10;有形固定資産減価償却率"/>
        <xdr:cNvSpPr txBox="1"/>
      </xdr:nvSpPr>
      <xdr:spPr>
        <a:xfrm>
          <a:off x="152660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2" name="直線コネクタ 62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3" name="テキスト ボックス 62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4" name="直線コネクタ 62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5" name="テキスト ボックス 62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6" name="直線コネクタ 62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7" name="テキスト ボックス 62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8" name="直線コネクタ 62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9" name="テキスト ボックス 62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0" name="直線コネクタ 62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1" name="テキスト ボックス 63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2" name="直線コネクタ 63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3" name="テキスト ボックス 63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4" name="直線コネクタ 6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5" name="テキスト ボックス 6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95794</xdr:rowOff>
    </xdr:to>
    <xdr:cxnSp macro="">
      <xdr:nvCxnSpPr>
        <xdr:cNvPr id="637" name="直線コネクタ 636"/>
        <xdr:cNvCxnSpPr/>
      </xdr:nvCxnSpPr>
      <xdr:spPr>
        <a:xfrm flipV="1">
          <a:off x="22160864" y="171950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38"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39" name="直線コネクタ 638"/>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40"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41" name="直線コネクタ 640"/>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88735</xdr:rowOff>
    </xdr:from>
    <xdr:ext cx="469744" cy="259045"/>
    <xdr:sp macro="" textlink="">
      <xdr:nvSpPr>
        <xdr:cNvPr id="642" name="【庁舎】&#10;一人当たり面積平均値テキスト"/>
        <xdr:cNvSpPr txBox="1"/>
      </xdr:nvSpPr>
      <xdr:spPr>
        <a:xfrm>
          <a:off x="22199600" y="18262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643" name="フローチャート: 判断 642"/>
        <xdr:cNvSpPr/>
      </xdr:nvSpPr>
      <xdr:spPr>
        <a:xfrm>
          <a:off x="221107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644" name="フローチャート: 判断 643"/>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123371</xdr:rowOff>
    </xdr:from>
    <xdr:to>
      <xdr:col>107</xdr:col>
      <xdr:colOff>101600</xdr:colOff>
      <xdr:row>107</xdr:row>
      <xdr:rowOff>53521</xdr:rowOff>
    </xdr:to>
    <xdr:sp macro="" textlink="">
      <xdr:nvSpPr>
        <xdr:cNvPr id="645" name="フローチャート: 判断 644"/>
        <xdr:cNvSpPr/>
      </xdr:nvSpPr>
      <xdr:spPr>
        <a:xfrm>
          <a:off x="20383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6" name="テキスト ボックス 6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170724</xdr:rowOff>
    </xdr:from>
    <xdr:to>
      <xdr:col>116</xdr:col>
      <xdr:colOff>114300</xdr:colOff>
      <xdr:row>100</xdr:row>
      <xdr:rowOff>100874</xdr:rowOff>
    </xdr:to>
    <xdr:sp macro="" textlink="">
      <xdr:nvSpPr>
        <xdr:cNvPr id="651" name="楕円 650"/>
        <xdr:cNvSpPr/>
      </xdr:nvSpPr>
      <xdr:spPr>
        <a:xfrm>
          <a:off x="221107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123751</xdr:rowOff>
    </xdr:from>
    <xdr:ext cx="469744" cy="259045"/>
    <xdr:sp macro="" textlink="">
      <xdr:nvSpPr>
        <xdr:cNvPr id="652" name="【庁舎】&#10;一人当たり面積該当値テキスト"/>
        <xdr:cNvSpPr txBox="1"/>
      </xdr:nvSpPr>
      <xdr:spPr>
        <a:xfrm>
          <a:off x="22199600" y="1709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134801</xdr:rowOff>
    </xdr:from>
    <xdr:to>
      <xdr:col>112</xdr:col>
      <xdr:colOff>38100</xdr:colOff>
      <xdr:row>100</xdr:row>
      <xdr:rowOff>64951</xdr:rowOff>
    </xdr:to>
    <xdr:sp macro="" textlink="">
      <xdr:nvSpPr>
        <xdr:cNvPr id="653" name="楕円 652"/>
        <xdr:cNvSpPr/>
      </xdr:nvSpPr>
      <xdr:spPr>
        <a:xfrm>
          <a:off x="21272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14151</xdr:rowOff>
    </xdr:from>
    <xdr:to>
      <xdr:col>116</xdr:col>
      <xdr:colOff>63500</xdr:colOff>
      <xdr:row>100</xdr:row>
      <xdr:rowOff>50074</xdr:rowOff>
    </xdr:to>
    <xdr:cxnSp macro="">
      <xdr:nvCxnSpPr>
        <xdr:cNvPr id="654" name="直線コネクタ 653"/>
        <xdr:cNvCxnSpPr/>
      </xdr:nvCxnSpPr>
      <xdr:spPr>
        <a:xfrm>
          <a:off x="21323300" y="171591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134456</xdr:rowOff>
    </xdr:from>
    <xdr:ext cx="469744" cy="259045"/>
    <xdr:sp macro="" textlink="">
      <xdr:nvSpPr>
        <xdr:cNvPr id="655" name="n_1aveValue【庁舎】&#10;一人当たり面積"/>
        <xdr:cNvSpPr txBox="1"/>
      </xdr:nvSpPr>
      <xdr:spPr>
        <a:xfrm>
          <a:off x="21075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70048</xdr:rowOff>
    </xdr:from>
    <xdr:ext cx="469744" cy="259045"/>
    <xdr:sp macro="" textlink="">
      <xdr:nvSpPr>
        <xdr:cNvPr id="656" name="n_2aveValue【庁舎】&#10;一人当たり面積"/>
        <xdr:cNvSpPr txBox="1"/>
      </xdr:nvSpPr>
      <xdr:spPr>
        <a:xfrm>
          <a:off x="20199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81478</xdr:rowOff>
    </xdr:from>
    <xdr:ext cx="469744" cy="259045"/>
    <xdr:sp macro="" textlink="">
      <xdr:nvSpPr>
        <xdr:cNvPr id="657" name="n_1mainValue【庁舎】&#10;一人当たり面積"/>
        <xdr:cNvSpPr txBox="1"/>
      </xdr:nvSpPr>
      <xdr:spPr>
        <a:xfrm>
          <a:off x="21075727" y="1688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多くの類型において、有形固定資産減価償却率が類似団体内平均値を下回る数値となっている。特に「庁舎」、「保健センター・保健所」については、「庁舎」を平成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年、「保健所」を平成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に改築したことにより類似団体内平均値を大きく下回っている。一方で、「体育館・プール」は、区内の小学校８校のうち４校が昭和期に建てられたことや、すでに閉校した昭和期の学校体育館を、スポーツ開放のため引き続き利用していることなどから、類似団体内平均値を上回る数値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また、一人当たり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の指標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については、類似団体内平均値と比べ多くの類型で最も大きくなっている。これは類似団体の中で人口が最も少なく、固定費部分の割合が大きいことによる。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61,269
58,456
11.66
52,977,413
50,774,114
1,042,445
31,025,279
348,794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はほぼ横ばいで推移しており、類似団体内平均を上回っている。類似団体内平均を上回っている主な要因は、昼間人口比率が高いため、地方消費税交付金や特別区たばこ税収入等が他団体に比べて多い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今後も区税の滞納額の圧縮及び徴収業務の強化など、継続的な財源の確保に努めていく。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159657</xdr:rowOff>
    </xdr:from>
    <xdr:to>
      <xdr:col>23</xdr:col>
      <xdr:colOff>133350</xdr:colOff>
      <xdr:row>39</xdr:row>
      <xdr:rowOff>39915</xdr:rowOff>
    </xdr:to>
    <xdr:cxnSp macro="">
      <xdr:nvCxnSpPr>
        <xdr:cNvPr id="71" name="直線コネクタ 70"/>
        <xdr:cNvCxnSpPr/>
      </xdr:nvCxnSpPr>
      <xdr:spPr>
        <a:xfrm flipV="1">
          <a:off x="4114800" y="667475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39915</xdr:rowOff>
    </xdr:from>
    <xdr:to>
      <xdr:col>19</xdr:col>
      <xdr:colOff>133350</xdr:colOff>
      <xdr:row>39</xdr:row>
      <xdr:rowOff>74385</xdr:rowOff>
    </xdr:to>
    <xdr:cxnSp macro="">
      <xdr:nvCxnSpPr>
        <xdr:cNvPr id="74" name="直線コネクタ 73"/>
        <xdr:cNvCxnSpPr/>
      </xdr:nvCxnSpPr>
      <xdr:spPr>
        <a:xfrm flipV="1">
          <a:off x="3225800" y="67264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74385</xdr:rowOff>
    </xdr:from>
    <xdr:to>
      <xdr:col>15</xdr:col>
      <xdr:colOff>82550</xdr:colOff>
      <xdr:row>39</xdr:row>
      <xdr:rowOff>91622</xdr:rowOff>
    </xdr:to>
    <xdr:cxnSp macro="">
      <xdr:nvCxnSpPr>
        <xdr:cNvPr id="77" name="直線コネクタ 76"/>
        <xdr:cNvCxnSpPr/>
      </xdr:nvCxnSpPr>
      <xdr:spPr>
        <a:xfrm flipV="1">
          <a:off x="2336800" y="67609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91622</xdr:rowOff>
    </xdr:from>
    <xdr:to>
      <xdr:col>11</xdr:col>
      <xdr:colOff>31750</xdr:colOff>
      <xdr:row>39</xdr:row>
      <xdr:rowOff>108857</xdr:rowOff>
    </xdr:to>
    <xdr:cxnSp macro="">
      <xdr:nvCxnSpPr>
        <xdr:cNvPr id="80" name="直線コネクタ 79"/>
        <xdr:cNvCxnSpPr/>
      </xdr:nvCxnSpPr>
      <xdr:spPr>
        <a:xfrm flipV="1">
          <a:off x="1447800" y="67781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108857</xdr:rowOff>
    </xdr:from>
    <xdr:to>
      <xdr:col>23</xdr:col>
      <xdr:colOff>184150</xdr:colOff>
      <xdr:row>39</xdr:row>
      <xdr:rowOff>39007</xdr:rowOff>
    </xdr:to>
    <xdr:sp macro="" textlink="">
      <xdr:nvSpPr>
        <xdr:cNvPr id="90" name="楕円 89"/>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125384</xdr:rowOff>
    </xdr:from>
    <xdr:ext cx="762000" cy="259045"/>
    <xdr:sp macro="" textlink="">
      <xdr:nvSpPr>
        <xdr:cNvPr id="91" name="財政力該当値テキスト"/>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160565</xdr:rowOff>
    </xdr:from>
    <xdr:to>
      <xdr:col>19</xdr:col>
      <xdr:colOff>184150</xdr:colOff>
      <xdr:row>39</xdr:row>
      <xdr:rowOff>90715</xdr:rowOff>
    </xdr:to>
    <xdr:sp macro="" textlink="">
      <xdr:nvSpPr>
        <xdr:cNvPr id="92" name="楕円 91"/>
        <xdr:cNvSpPr/>
      </xdr:nvSpPr>
      <xdr:spPr>
        <a:xfrm>
          <a:off x="4064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100892</xdr:rowOff>
    </xdr:from>
    <xdr:ext cx="736600" cy="259045"/>
    <xdr:sp macro="" textlink="">
      <xdr:nvSpPr>
        <xdr:cNvPr id="93" name="テキスト ボックス 92"/>
        <xdr:cNvSpPr txBox="1"/>
      </xdr:nvSpPr>
      <xdr:spPr>
        <a:xfrm>
          <a:off x="3733800" y="644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23585</xdr:rowOff>
    </xdr:from>
    <xdr:to>
      <xdr:col>15</xdr:col>
      <xdr:colOff>133350</xdr:colOff>
      <xdr:row>39</xdr:row>
      <xdr:rowOff>125185</xdr:rowOff>
    </xdr:to>
    <xdr:sp macro="" textlink="">
      <xdr:nvSpPr>
        <xdr:cNvPr id="94" name="楕円 93"/>
        <xdr:cNvSpPr/>
      </xdr:nvSpPr>
      <xdr:spPr>
        <a:xfrm>
          <a:off x="3175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135362</xdr:rowOff>
    </xdr:from>
    <xdr:ext cx="762000" cy="259045"/>
    <xdr:sp macro="" textlink="">
      <xdr:nvSpPr>
        <xdr:cNvPr id="95" name="テキスト ボックス 94"/>
        <xdr:cNvSpPr txBox="1"/>
      </xdr:nvSpPr>
      <xdr:spPr>
        <a:xfrm>
          <a:off x="2844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40822</xdr:rowOff>
    </xdr:from>
    <xdr:to>
      <xdr:col>11</xdr:col>
      <xdr:colOff>82550</xdr:colOff>
      <xdr:row>39</xdr:row>
      <xdr:rowOff>142422</xdr:rowOff>
    </xdr:to>
    <xdr:sp macro="" textlink="">
      <xdr:nvSpPr>
        <xdr:cNvPr id="96" name="楕円 95"/>
        <xdr:cNvSpPr/>
      </xdr:nvSpPr>
      <xdr:spPr>
        <a:xfrm>
          <a:off x="2286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97" name="テキスト ボックス 96"/>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58057</xdr:rowOff>
    </xdr:from>
    <xdr:to>
      <xdr:col>7</xdr:col>
      <xdr:colOff>31750</xdr:colOff>
      <xdr:row>39</xdr:row>
      <xdr:rowOff>159657</xdr:rowOff>
    </xdr:to>
    <xdr:sp macro="" textlink="">
      <xdr:nvSpPr>
        <xdr:cNvPr id="98" name="楕円 97"/>
        <xdr:cNvSpPr/>
      </xdr:nvSpPr>
      <xdr:spPr>
        <a:xfrm>
          <a:off x="1397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169834</xdr:rowOff>
    </xdr:from>
    <xdr:ext cx="762000" cy="259045"/>
    <xdr:sp macro="" textlink="">
      <xdr:nvSpPr>
        <xdr:cNvPr id="99" name="テキスト ボックス 98"/>
        <xdr:cNvSpPr txBox="1"/>
      </xdr:nvSpPr>
      <xdr:spPr>
        <a:xfrm>
          <a:off x="1066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ポイント下回り、対前年度比では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ポイントの増となった。数値は、ここ数年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％程度で、類似団体平均を下回り推移している。対前年度比で増となった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財政調整交付金（普通交付金）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また、類似団体内平均を下回っているのは、平成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年に制定した「千代田区行財政改革に関する基本条例」において、経常収支比率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％程度という数値目標を定め、積極的に行政改革に取り組んでいることによる。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67</xdr:row>
      <xdr:rowOff>128270</xdr:rowOff>
    </xdr:to>
    <xdr:cxnSp macro="">
      <xdr:nvCxnSpPr>
        <xdr:cNvPr id="129" name="直線コネクタ 128"/>
        <xdr:cNvCxnSpPr/>
      </xdr:nvCxnSpPr>
      <xdr:spPr>
        <a:xfrm flipV="1">
          <a:off x="4953000" y="1019175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30"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31" name="直線コネクタ 130"/>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61</xdr:row>
      <xdr:rowOff>151554</xdr:rowOff>
    </xdr:to>
    <xdr:cxnSp macro="">
      <xdr:nvCxnSpPr>
        <xdr:cNvPr id="134" name="直線コネクタ 133"/>
        <xdr:cNvCxnSpPr/>
      </xdr:nvCxnSpPr>
      <xdr:spPr>
        <a:xfrm>
          <a:off x="4114800" y="105537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169773</xdr:rowOff>
    </xdr:from>
    <xdr:ext cx="762000" cy="259045"/>
    <xdr:sp macro="" textlink="">
      <xdr:nvSpPr>
        <xdr:cNvPr id="135" name="財政構造の弾力性平均値テキスト"/>
        <xdr:cNvSpPr txBox="1"/>
      </xdr:nvSpPr>
      <xdr:spPr>
        <a:xfrm>
          <a:off x="5041900" y="1114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36" name="フローチャート: 判断 135"/>
        <xdr:cNvSpPr/>
      </xdr:nvSpPr>
      <xdr:spPr>
        <a:xfrm>
          <a:off x="49022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105833</xdr:rowOff>
    </xdr:from>
    <xdr:to>
      <xdr:col>19</xdr:col>
      <xdr:colOff>133350</xdr:colOff>
      <xdr:row>61</xdr:row>
      <xdr:rowOff>95250</xdr:rowOff>
    </xdr:to>
    <xdr:cxnSp macro="">
      <xdr:nvCxnSpPr>
        <xdr:cNvPr id="137" name="直線コネクタ 136"/>
        <xdr:cNvCxnSpPr/>
      </xdr:nvCxnSpPr>
      <xdr:spPr>
        <a:xfrm>
          <a:off x="3225800" y="103928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117263</xdr:rowOff>
    </xdr:from>
    <xdr:to>
      <xdr:col>19</xdr:col>
      <xdr:colOff>184150</xdr:colOff>
      <xdr:row>65</xdr:row>
      <xdr:rowOff>47413</xdr:rowOff>
    </xdr:to>
    <xdr:sp macro="" textlink="">
      <xdr:nvSpPr>
        <xdr:cNvPr id="138" name="フローチャート: 判断 137"/>
        <xdr:cNvSpPr/>
      </xdr:nvSpPr>
      <xdr:spPr>
        <a:xfrm>
          <a:off x="4064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39" name="テキスト ボックス 138"/>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61</xdr:row>
      <xdr:rowOff>95250</xdr:rowOff>
    </xdr:to>
    <xdr:cxnSp macro="">
      <xdr:nvCxnSpPr>
        <xdr:cNvPr id="140" name="直線コネクタ 139"/>
        <xdr:cNvCxnSpPr/>
      </xdr:nvCxnSpPr>
      <xdr:spPr>
        <a:xfrm flipV="1">
          <a:off x="2336800" y="103928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68580</xdr:rowOff>
    </xdr:to>
    <xdr:cxnSp macro="">
      <xdr:nvCxnSpPr>
        <xdr:cNvPr id="143" name="直線コネクタ 142"/>
        <xdr:cNvCxnSpPr/>
      </xdr:nvCxnSpPr>
      <xdr:spPr>
        <a:xfrm flipV="1">
          <a:off x="1447800" y="10553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58420</xdr:rowOff>
    </xdr:from>
    <xdr:to>
      <xdr:col>11</xdr:col>
      <xdr:colOff>82550</xdr:colOff>
      <xdr:row>65</xdr:row>
      <xdr:rowOff>160020</xdr:rowOff>
    </xdr:to>
    <xdr:sp macro="" textlink="">
      <xdr:nvSpPr>
        <xdr:cNvPr id="144" name="フローチャート: 判断 143"/>
        <xdr:cNvSpPr/>
      </xdr:nvSpPr>
      <xdr:spPr>
        <a:xfrm>
          <a:off x="2286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45" name="テキスト ボックス 144"/>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46" name="フローチャート: 判断 145"/>
        <xdr:cNvSpPr/>
      </xdr:nvSpPr>
      <xdr:spPr>
        <a:xfrm>
          <a:off x="1397000" y="1137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47" name="テキスト ボックス 146"/>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53" name="楕円 152"/>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117281</xdr:rowOff>
    </xdr:from>
    <xdr:ext cx="762000" cy="259045"/>
    <xdr:sp macro="" textlink="">
      <xdr:nvSpPr>
        <xdr:cNvPr id="154" name="財政構造の弾力性該当値テキスト"/>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5" name="楕円 154"/>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6" name="テキスト ボックス 155"/>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55033</xdr:rowOff>
    </xdr:from>
    <xdr:to>
      <xdr:col>15</xdr:col>
      <xdr:colOff>133350</xdr:colOff>
      <xdr:row>60</xdr:row>
      <xdr:rowOff>156633</xdr:rowOff>
    </xdr:to>
    <xdr:sp macro="" textlink="">
      <xdr:nvSpPr>
        <xdr:cNvPr id="157" name="楕円 156"/>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166810</xdr:rowOff>
    </xdr:from>
    <xdr:ext cx="762000" cy="259045"/>
    <xdr:sp macro="" textlink="">
      <xdr:nvSpPr>
        <xdr:cNvPr id="158" name="テキスト ボックス 157"/>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9" name="楕円 158"/>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60" name="テキスト ボックス 159"/>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61" name="楕円 160"/>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62" name="テキスト ボックス 161"/>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年度は、類似団体内平均を上回っており、対前年度比では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類似団体内平均を上回っている主な要因は、類似団体中最も人口が少ないこと及び昼間人口が突出していることによるものである。自治体が提供しているサービスには、窓口開設経費やシステム運営経費などの固定的な経費が発生するが、人口規模が小さいためこの固定費の割合が高くな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今後も、民間でも実施可能な業務については委託化などにより、人件費削減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90" name="直線コネクタ 189"/>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91" name="人件費・物件費等の状況最小値テキスト"/>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92" name="直線コネクタ 191"/>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93" name="人件費・物件費等の状況最大値テキスト"/>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4" name="直線コネクタ 193"/>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121717</xdr:rowOff>
    </xdr:from>
    <xdr:to>
      <xdr:col>23</xdr:col>
      <xdr:colOff>133350</xdr:colOff>
      <xdr:row>88</xdr:row>
      <xdr:rowOff>129505</xdr:rowOff>
    </xdr:to>
    <xdr:cxnSp macro="">
      <xdr:nvCxnSpPr>
        <xdr:cNvPr id="195" name="直線コネクタ 194"/>
        <xdr:cNvCxnSpPr/>
      </xdr:nvCxnSpPr>
      <xdr:spPr>
        <a:xfrm>
          <a:off x="4114800" y="15209317"/>
          <a:ext cx="8382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82391</xdr:rowOff>
    </xdr:from>
    <xdr:ext cx="762000" cy="259045"/>
    <xdr:sp macro="" textlink="">
      <xdr:nvSpPr>
        <xdr:cNvPr id="196" name="人件費・物件費等の状況平均値テキスト"/>
        <xdr:cNvSpPr txBox="1"/>
      </xdr:nvSpPr>
      <xdr:spPr>
        <a:xfrm>
          <a:off x="5041900" y="1379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7" name="フローチャート: 判断 196"/>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77622</xdr:rowOff>
    </xdr:from>
    <xdr:to>
      <xdr:col>19</xdr:col>
      <xdr:colOff>133350</xdr:colOff>
      <xdr:row>88</xdr:row>
      <xdr:rowOff>121717</xdr:rowOff>
    </xdr:to>
    <xdr:cxnSp macro="">
      <xdr:nvCxnSpPr>
        <xdr:cNvPr id="198" name="直線コネクタ 197"/>
        <xdr:cNvCxnSpPr/>
      </xdr:nvCxnSpPr>
      <xdr:spPr>
        <a:xfrm>
          <a:off x="3225800" y="15165222"/>
          <a:ext cx="889000" cy="4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199" name="フローチャート: 判断 198"/>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13619</xdr:rowOff>
    </xdr:from>
    <xdr:ext cx="736600" cy="259045"/>
    <xdr:sp macro="" textlink="">
      <xdr:nvSpPr>
        <xdr:cNvPr id="200" name="テキスト ボックス 199"/>
        <xdr:cNvSpPr txBox="1"/>
      </xdr:nvSpPr>
      <xdr:spPr>
        <a:xfrm>
          <a:off x="3733800" y="1372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68968</xdr:rowOff>
    </xdr:from>
    <xdr:to>
      <xdr:col>15</xdr:col>
      <xdr:colOff>82550</xdr:colOff>
      <xdr:row>88</xdr:row>
      <xdr:rowOff>77622</xdr:rowOff>
    </xdr:to>
    <xdr:cxnSp macro="">
      <xdr:nvCxnSpPr>
        <xdr:cNvPr id="201" name="直線コネクタ 200"/>
        <xdr:cNvCxnSpPr/>
      </xdr:nvCxnSpPr>
      <xdr:spPr>
        <a:xfrm>
          <a:off x="2336800" y="15156568"/>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202" name="フローチャート: 判断 201"/>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5342</xdr:rowOff>
    </xdr:from>
    <xdr:ext cx="762000" cy="259045"/>
    <xdr:sp macro="" textlink="">
      <xdr:nvSpPr>
        <xdr:cNvPr id="203" name="テキスト ボックス 202"/>
        <xdr:cNvSpPr txBox="1"/>
      </xdr:nvSpPr>
      <xdr:spPr>
        <a:xfrm>
          <a:off x="2844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59953</xdr:rowOff>
    </xdr:from>
    <xdr:to>
      <xdr:col>11</xdr:col>
      <xdr:colOff>31750</xdr:colOff>
      <xdr:row>88</xdr:row>
      <xdr:rowOff>68968</xdr:rowOff>
    </xdr:to>
    <xdr:cxnSp macro="">
      <xdr:nvCxnSpPr>
        <xdr:cNvPr id="204" name="直線コネクタ 203"/>
        <xdr:cNvCxnSpPr/>
      </xdr:nvCxnSpPr>
      <xdr:spPr>
        <a:xfrm>
          <a:off x="1447800" y="15147553"/>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5" name="フローチャート: 判断 204"/>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170558</xdr:rowOff>
    </xdr:from>
    <xdr:ext cx="762000" cy="259045"/>
    <xdr:sp macro="" textlink="">
      <xdr:nvSpPr>
        <xdr:cNvPr id="206" name="テキスト ボックス 205"/>
        <xdr:cNvSpPr txBox="1"/>
      </xdr:nvSpPr>
      <xdr:spPr>
        <a:xfrm>
          <a:off x="1955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7" name="フローチャート: 判断 206"/>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156094</xdr:rowOff>
    </xdr:from>
    <xdr:ext cx="762000" cy="259045"/>
    <xdr:sp macro="" textlink="">
      <xdr:nvSpPr>
        <xdr:cNvPr id="208" name="テキスト ボックス 207"/>
        <xdr:cNvSpPr txBox="1"/>
      </xdr:nvSpPr>
      <xdr:spPr>
        <a:xfrm>
          <a:off x="1066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78705</xdr:rowOff>
    </xdr:from>
    <xdr:to>
      <xdr:col>23</xdr:col>
      <xdr:colOff>184150</xdr:colOff>
      <xdr:row>89</xdr:row>
      <xdr:rowOff>8855</xdr:rowOff>
    </xdr:to>
    <xdr:sp macro="" textlink="">
      <xdr:nvSpPr>
        <xdr:cNvPr id="214" name="楕円 213"/>
        <xdr:cNvSpPr/>
      </xdr:nvSpPr>
      <xdr:spPr>
        <a:xfrm>
          <a:off x="4902200" y="151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146032</xdr:rowOff>
    </xdr:from>
    <xdr:ext cx="762000" cy="259045"/>
    <xdr:sp macro="" textlink="">
      <xdr:nvSpPr>
        <xdr:cNvPr id="215" name="人件費・物件費等の状況該当値テキスト"/>
        <xdr:cNvSpPr txBox="1"/>
      </xdr:nvSpPr>
      <xdr:spPr>
        <a:xfrm>
          <a:off x="5041900" y="1506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70917</xdr:rowOff>
    </xdr:from>
    <xdr:to>
      <xdr:col>19</xdr:col>
      <xdr:colOff>184150</xdr:colOff>
      <xdr:row>89</xdr:row>
      <xdr:rowOff>1067</xdr:rowOff>
    </xdr:to>
    <xdr:sp macro="" textlink="">
      <xdr:nvSpPr>
        <xdr:cNvPr id="216" name="楕円 215"/>
        <xdr:cNvSpPr/>
      </xdr:nvSpPr>
      <xdr:spPr>
        <a:xfrm>
          <a:off x="4064000" y="151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157294</xdr:rowOff>
    </xdr:from>
    <xdr:ext cx="736600" cy="259045"/>
    <xdr:sp macro="" textlink="">
      <xdr:nvSpPr>
        <xdr:cNvPr id="217" name="テキスト ボックス 216"/>
        <xdr:cNvSpPr txBox="1"/>
      </xdr:nvSpPr>
      <xdr:spPr>
        <a:xfrm>
          <a:off x="3733800" y="1524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26822</xdr:rowOff>
    </xdr:from>
    <xdr:to>
      <xdr:col>15</xdr:col>
      <xdr:colOff>133350</xdr:colOff>
      <xdr:row>88</xdr:row>
      <xdr:rowOff>128422</xdr:rowOff>
    </xdr:to>
    <xdr:sp macro="" textlink="">
      <xdr:nvSpPr>
        <xdr:cNvPr id="218" name="楕円 217"/>
        <xdr:cNvSpPr/>
      </xdr:nvSpPr>
      <xdr:spPr>
        <a:xfrm>
          <a:off x="3175000" y="151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113199</xdr:rowOff>
    </xdr:from>
    <xdr:ext cx="762000" cy="259045"/>
    <xdr:sp macro="" textlink="">
      <xdr:nvSpPr>
        <xdr:cNvPr id="219" name="テキスト ボックス 218"/>
        <xdr:cNvSpPr txBox="1"/>
      </xdr:nvSpPr>
      <xdr:spPr>
        <a:xfrm>
          <a:off x="2844800" y="1520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18168</xdr:rowOff>
    </xdr:from>
    <xdr:to>
      <xdr:col>11</xdr:col>
      <xdr:colOff>82550</xdr:colOff>
      <xdr:row>88</xdr:row>
      <xdr:rowOff>119768</xdr:rowOff>
    </xdr:to>
    <xdr:sp macro="" textlink="">
      <xdr:nvSpPr>
        <xdr:cNvPr id="220" name="楕円 219"/>
        <xdr:cNvSpPr/>
      </xdr:nvSpPr>
      <xdr:spPr>
        <a:xfrm>
          <a:off x="2286000" y="151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104545</xdr:rowOff>
    </xdr:from>
    <xdr:ext cx="762000" cy="259045"/>
    <xdr:sp macro="" textlink="">
      <xdr:nvSpPr>
        <xdr:cNvPr id="221" name="テキスト ボックス 220"/>
        <xdr:cNvSpPr txBox="1"/>
      </xdr:nvSpPr>
      <xdr:spPr>
        <a:xfrm>
          <a:off x="1955800" y="1519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9153</xdr:rowOff>
    </xdr:from>
    <xdr:to>
      <xdr:col>7</xdr:col>
      <xdr:colOff>31750</xdr:colOff>
      <xdr:row>88</xdr:row>
      <xdr:rowOff>110753</xdr:rowOff>
    </xdr:to>
    <xdr:sp macro="" textlink="">
      <xdr:nvSpPr>
        <xdr:cNvPr id="222" name="楕円 221"/>
        <xdr:cNvSpPr/>
      </xdr:nvSpPr>
      <xdr:spPr>
        <a:xfrm>
          <a:off x="1397000" y="150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95530</xdr:rowOff>
    </xdr:from>
    <xdr:ext cx="762000" cy="259045"/>
    <xdr:sp macro="" textlink="">
      <xdr:nvSpPr>
        <xdr:cNvPr id="223" name="テキスト ボックス 222"/>
        <xdr:cNvSpPr txBox="1"/>
      </xdr:nvSpPr>
      <xdr:spPr>
        <a:xfrm>
          <a:off x="1066800" y="151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類似団体内平均を下回る状況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が、今後も特別区人事委員会勧告を踏まえながら、引き続き給与水準の適正化に努める。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年度数値については前年度数値を引用している。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50" name="直線コネクタ 249"/>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1"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2" name="直線コネクタ 251"/>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3"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4" name="直線コネクタ 253"/>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84</xdr:row>
      <xdr:rowOff>154939</xdr:rowOff>
    </xdr:to>
    <xdr:cxnSp macro="">
      <xdr:nvCxnSpPr>
        <xdr:cNvPr id="255" name="直線コネクタ 254"/>
        <xdr:cNvCxnSpPr/>
      </xdr:nvCxnSpPr>
      <xdr:spPr>
        <a:xfrm>
          <a:off x="16179800" y="14556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6"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7" name="フローチャート: 判断 256"/>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86</xdr:row>
      <xdr:rowOff>101600</xdr:rowOff>
    </xdr:to>
    <xdr:cxnSp macro="">
      <xdr:nvCxnSpPr>
        <xdr:cNvPr id="258" name="直線コネクタ 257"/>
        <xdr:cNvCxnSpPr/>
      </xdr:nvCxnSpPr>
      <xdr:spPr>
        <a:xfrm flipV="1">
          <a:off x="15290800" y="14556739"/>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9" name="フローチャート: 判断 258"/>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60" name="テキスト ボックス 259"/>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86</xdr:row>
      <xdr:rowOff>101600</xdr:rowOff>
    </xdr:to>
    <xdr:cxnSp macro="">
      <xdr:nvCxnSpPr>
        <xdr:cNvPr id="261" name="直線コネクタ 260"/>
        <xdr:cNvCxnSpPr/>
      </xdr:nvCxnSpPr>
      <xdr:spPr>
        <a:xfrm>
          <a:off x="14401800" y="14653261"/>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3" name="テキスト ボックス 262"/>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88</xdr:row>
      <xdr:rowOff>0</xdr:rowOff>
    </xdr:to>
    <xdr:cxnSp macro="">
      <xdr:nvCxnSpPr>
        <xdr:cNvPr id="264" name="直線コネクタ 263"/>
        <xdr:cNvCxnSpPr/>
      </xdr:nvCxnSpPr>
      <xdr:spPr>
        <a:xfrm flipV="1">
          <a:off x="13512800" y="14653261"/>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5" name="フローチャート: 判断 264"/>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27957</xdr:rowOff>
    </xdr:from>
    <xdr:ext cx="762000" cy="259045"/>
    <xdr:sp macro="" textlink="">
      <xdr:nvSpPr>
        <xdr:cNvPr id="266" name="テキスト ボックス 265"/>
        <xdr:cNvSpPr txBox="1"/>
      </xdr:nvSpPr>
      <xdr:spPr>
        <a:xfrm>
          <a:off x="14020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7" name="フローチャート: 判断 266"/>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8" name="テキスト ボックス 267"/>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4" name="楕円 273"/>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120666</xdr:rowOff>
    </xdr:from>
    <xdr:ext cx="762000" cy="259045"/>
    <xdr:sp macro="" textlink="">
      <xdr:nvSpPr>
        <xdr:cNvPr id="275"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6" name="楕円 275"/>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77" name="テキスト ボックス 276"/>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0" name="楕円 279"/>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81" name="テキスト ボックス 280"/>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年度は、類似団体平均を上回っているものの、対前年度比では、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ポイントの減となった。千代田区では、平成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年度の新規採用職員の抑制や事務の委託化を推進したことなどにより、平成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年間で、一般職員数で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％の職員数を純減した。さらに高齢者人口や年少人口が増加したことにより、対前年度比で減となった。人口千人当たり職員数が、類似団体平均を下回っているのは、類似団体（東京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区）の中で人口が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最も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少ないことが主な要因として考えられる。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5" name="直線コネクタ 314"/>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6" name="定員管理の状況最小値テキスト"/>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7" name="直線コネクタ 316"/>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18" name="定員管理の状況最大値テキスト"/>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19" name="直線コネクタ 318"/>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70817</xdr:rowOff>
    </xdr:from>
    <xdr:to>
      <xdr:col>81</xdr:col>
      <xdr:colOff>44450</xdr:colOff>
      <xdr:row>67</xdr:row>
      <xdr:rowOff>119078</xdr:rowOff>
    </xdr:to>
    <xdr:cxnSp macro="">
      <xdr:nvCxnSpPr>
        <xdr:cNvPr id="320" name="直線コネクタ 319"/>
        <xdr:cNvCxnSpPr/>
      </xdr:nvCxnSpPr>
      <xdr:spPr>
        <a:xfrm flipV="1">
          <a:off x="16179800" y="1155796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147639</xdr:rowOff>
    </xdr:from>
    <xdr:ext cx="762000" cy="259045"/>
    <xdr:sp macro="" textlink="">
      <xdr:nvSpPr>
        <xdr:cNvPr id="321" name="定員管理の状況平均値テキスト"/>
        <xdr:cNvSpPr txBox="1"/>
      </xdr:nvSpPr>
      <xdr:spPr>
        <a:xfrm>
          <a:off x="17106900" y="10091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22" name="フローチャート: 判断 321"/>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119078</xdr:rowOff>
    </xdr:from>
    <xdr:to>
      <xdr:col>77</xdr:col>
      <xdr:colOff>44450</xdr:colOff>
      <xdr:row>67</xdr:row>
      <xdr:rowOff>137462</xdr:rowOff>
    </xdr:to>
    <xdr:cxnSp macro="">
      <xdr:nvCxnSpPr>
        <xdr:cNvPr id="323" name="直線コネクタ 322"/>
        <xdr:cNvCxnSpPr/>
      </xdr:nvCxnSpPr>
      <xdr:spPr>
        <a:xfrm flipV="1">
          <a:off x="15290800" y="11606228"/>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4" name="フローチャート: 判断 323"/>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84079</xdr:rowOff>
    </xdr:from>
    <xdr:ext cx="736600" cy="259045"/>
    <xdr:sp macro="" textlink="">
      <xdr:nvSpPr>
        <xdr:cNvPr id="325" name="テキスト ボックス 324"/>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137462</xdr:rowOff>
    </xdr:from>
    <xdr:to>
      <xdr:col>72</xdr:col>
      <xdr:colOff>203200</xdr:colOff>
      <xdr:row>67</xdr:row>
      <xdr:rowOff>158145</xdr:rowOff>
    </xdr:to>
    <xdr:cxnSp macro="">
      <xdr:nvCxnSpPr>
        <xdr:cNvPr id="326" name="直線コネクタ 325"/>
        <xdr:cNvCxnSpPr/>
      </xdr:nvCxnSpPr>
      <xdr:spPr>
        <a:xfrm flipV="1">
          <a:off x="14401800" y="1162461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7" name="フローチャート: 判断 326"/>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28" name="テキスト ボックス 327"/>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158145</xdr:rowOff>
    </xdr:from>
    <xdr:to>
      <xdr:col>68</xdr:col>
      <xdr:colOff>152400</xdr:colOff>
      <xdr:row>68</xdr:row>
      <xdr:rowOff>80917</xdr:rowOff>
    </xdr:to>
    <xdr:cxnSp macro="">
      <xdr:nvCxnSpPr>
        <xdr:cNvPr id="329" name="直線コネクタ 328"/>
        <xdr:cNvCxnSpPr/>
      </xdr:nvCxnSpPr>
      <xdr:spPr>
        <a:xfrm flipV="1">
          <a:off x="13512800" y="11645295"/>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30" name="フローチャート: 判断 329"/>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90973</xdr:rowOff>
    </xdr:from>
    <xdr:ext cx="762000" cy="259045"/>
    <xdr:sp macro="" textlink="">
      <xdr:nvSpPr>
        <xdr:cNvPr id="331" name="テキスト ボックス 330"/>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2" name="フローチャート: 判断 331"/>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33" name="テキスト ボックス 332"/>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20017</xdr:rowOff>
    </xdr:from>
    <xdr:to>
      <xdr:col>81</xdr:col>
      <xdr:colOff>95250</xdr:colOff>
      <xdr:row>67</xdr:row>
      <xdr:rowOff>121617</xdr:rowOff>
    </xdr:to>
    <xdr:sp macro="" textlink="">
      <xdr:nvSpPr>
        <xdr:cNvPr id="339" name="楕円 338"/>
        <xdr:cNvSpPr/>
      </xdr:nvSpPr>
      <xdr:spPr>
        <a:xfrm>
          <a:off x="16967200" y="1150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87344</xdr:rowOff>
    </xdr:from>
    <xdr:ext cx="762000" cy="259045"/>
    <xdr:sp macro="" textlink="">
      <xdr:nvSpPr>
        <xdr:cNvPr id="340" name="定員管理の状況該当値テキスト"/>
        <xdr:cNvSpPr txBox="1"/>
      </xdr:nvSpPr>
      <xdr:spPr>
        <a:xfrm>
          <a:off x="17106900" y="1140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68278</xdr:rowOff>
    </xdr:from>
    <xdr:to>
      <xdr:col>77</xdr:col>
      <xdr:colOff>95250</xdr:colOff>
      <xdr:row>67</xdr:row>
      <xdr:rowOff>169878</xdr:rowOff>
    </xdr:to>
    <xdr:sp macro="" textlink="">
      <xdr:nvSpPr>
        <xdr:cNvPr id="341" name="楕円 340"/>
        <xdr:cNvSpPr/>
      </xdr:nvSpPr>
      <xdr:spPr>
        <a:xfrm>
          <a:off x="16129000" y="115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154655</xdr:rowOff>
    </xdr:from>
    <xdr:ext cx="736600" cy="259045"/>
    <xdr:sp macro="" textlink="">
      <xdr:nvSpPr>
        <xdr:cNvPr id="342" name="テキスト ボックス 341"/>
        <xdr:cNvSpPr txBox="1"/>
      </xdr:nvSpPr>
      <xdr:spPr>
        <a:xfrm>
          <a:off x="15798800" y="11641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86662</xdr:rowOff>
    </xdr:from>
    <xdr:to>
      <xdr:col>73</xdr:col>
      <xdr:colOff>44450</xdr:colOff>
      <xdr:row>68</xdr:row>
      <xdr:rowOff>16812</xdr:rowOff>
    </xdr:to>
    <xdr:sp macro="" textlink="">
      <xdr:nvSpPr>
        <xdr:cNvPr id="343" name="楕円 342"/>
        <xdr:cNvSpPr/>
      </xdr:nvSpPr>
      <xdr:spPr>
        <a:xfrm>
          <a:off x="15240000" y="115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68</xdr:row>
      <xdr:rowOff>1589</xdr:rowOff>
    </xdr:from>
    <xdr:ext cx="762000" cy="259045"/>
    <xdr:sp macro="" textlink="">
      <xdr:nvSpPr>
        <xdr:cNvPr id="344" name="テキスト ボックス 343"/>
        <xdr:cNvSpPr txBox="1"/>
      </xdr:nvSpPr>
      <xdr:spPr>
        <a:xfrm>
          <a:off x="14909800" y="1166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107345</xdr:rowOff>
    </xdr:from>
    <xdr:to>
      <xdr:col>68</xdr:col>
      <xdr:colOff>203200</xdr:colOff>
      <xdr:row>68</xdr:row>
      <xdr:rowOff>37495</xdr:rowOff>
    </xdr:to>
    <xdr:sp macro="" textlink="">
      <xdr:nvSpPr>
        <xdr:cNvPr id="345" name="楕円 344"/>
        <xdr:cNvSpPr/>
      </xdr:nvSpPr>
      <xdr:spPr>
        <a:xfrm>
          <a:off x="14351000" y="115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68</xdr:row>
      <xdr:rowOff>22272</xdr:rowOff>
    </xdr:from>
    <xdr:ext cx="762000" cy="259045"/>
    <xdr:sp macro="" textlink="">
      <xdr:nvSpPr>
        <xdr:cNvPr id="346" name="テキスト ボックス 345"/>
        <xdr:cNvSpPr txBox="1"/>
      </xdr:nvSpPr>
      <xdr:spPr>
        <a:xfrm>
          <a:off x="14020800" y="11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68</xdr:row>
      <xdr:rowOff>30117</xdr:rowOff>
    </xdr:from>
    <xdr:to>
      <xdr:col>64</xdr:col>
      <xdr:colOff>152400</xdr:colOff>
      <xdr:row>68</xdr:row>
      <xdr:rowOff>131717</xdr:rowOff>
    </xdr:to>
    <xdr:sp macro="" textlink="">
      <xdr:nvSpPr>
        <xdr:cNvPr id="347" name="楕円 346"/>
        <xdr:cNvSpPr/>
      </xdr:nvSpPr>
      <xdr:spPr>
        <a:xfrm>
          <a:off x="13462000" y="116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68</xdr:row>
      <xdr:rowOff>116494</xdr:rowOff>
    </xdr:from>
    <xdr:ext cx="762000" cy="259045"/>
    <xdr:sp macro="" textlink="">
      <xdr:nvSpPr>
        <xdr:cNvPr id="348" name="テキスト ボックス 347"/>
        <xdr:cNvSpPr txBox="1"/>
      </xdr:nvSpPr>
      <xdr:spPr>
        <a:xfrm>
          <a:off x="13131800" y="1177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ポイント上回り、対前年度比では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ポイントの減となった。数値は、ここ数年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ポイント台で推移し、減少傾向にある。千代田区では、平成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年度以降新たに区債を発行しておらず、後年度の財政負担をできる限り軽減できるように努めている。対前年度比で減となった主な要因は、区債の償還が進み公債費が減となったことによるものである。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4" name="直線コネクタ 373"/>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5"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6" name="直線コネクタ 375"/>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7"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78" name="直線コネクタ 377"/>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115358</xdr:rowOff>
    </xdr:from>
    <xdr:to>
      <xdr:col>81</xdr:col>
      <xdr:colOff>44450</xdr:colOff>
      <xdr:row>44</xdr:row>
      <xdr:rowOff>4233</xdr:rowOff>
    </xdr:to>
    <xdr:cxnSp macro="">
      <xdr:nvCxnSpPr>
        <xdr:cNvPr id="379" name="直線コネクタ 378"/>
        <xdr:cNvCxnSpPr/>
      </xdr:nvCxnSpPr>
      <xdr:spPr>
        <a:xfrm flipV="1">
          <a:off x="16179800" y="748770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22877</xdr:rowOff>
    </xdr:from>
    <xdr:ext cx="762000" cy="259045"/>
    <xdr:sp macro="" textlink="">
      <xdr:nvSpPr>
        <xdr:cNvPr id="380"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1" name="フローチャート: 判断 380"/>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104775</xdr:rowOff>
    </xdr:to>
    <xdr:cxnSp macro="">
      <xdr:nvCxnSpPr>
        <xdr:cNvPr id="382" name="直線コネクタ 381"/>
        <xdr:cNvCxnSpPr/>
      </xdr:nvCxnSpPr>
      <xdr:spPr>
        <a:xfrm flipV="1">
          <a:off x="15290800" y="754803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3" name="フローチャート: 判断 382"/>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4" name="テキスト ボックス 383"/>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104775</xdr:rowOff>
    </xdr:from>
    <xdr:to>
      <xdr:col>72</xdr:col>
      <xdr:colOff>203200</xdr:colOff>
      <xdr:row>45</xdr:row>
      <xdr:rowOff>53975</xdr:rowOff>
    </xdr:to>
    <xdr:cxnSp macro="">
      <xdr:nvCxnSpPr>
        <xdr:cNvPr id="385" name="直線コネクタ 384"/>
        <xdr:cNvCxnSpPr/>
      </xdr:nvCxnSpPr>
      <xdr:spPr>
        <a:xfrm flipV="1">
          <a:off x="14401800" y="76485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6" name="フローチャート: 判断 385"/>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87" name="テキスト ボックス 386"/>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53975</xdr:rowOff>
    </xdr:from>
    <xdr:to>
      <xdr:col>68</xdr:col>
      <xdr:colOff>152400</xdr:colOff>
      <xdr:row>45</xdr:row>
      <xdr:rowOff>154517</xdr:rowOff>
    </xdr:to>
    <xdr:cxnSp macro="">
      <xdr:nvCxnSpPr>
        <xdr:cNvPr id="388" name="直線コネクタ 387"/>
        <xdr:cNvCxnSpPr/>
      </xdr:nvCxnSpPr>
      <xdr:spPr>
        <a:xfrm flipV="1">
          <a:off x="13512800" y="77692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9" name="フローチャート: 判断 388"/>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390" name="テキスト ボックス 389"/>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91" name="フローチャート: 判断 390"/>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157285</xdr:rowOff>
    </xdr:from>
    <xdr:ext cx="762000" cy="259045"/>
    <xdr:sp macro="" textlink="">
      <xdr:nvSpPr>
        <xdr:cNvPr id="392" name="テキスト ボックス 391"/>
        <xdr:cNvSpPr txBox="1"/>
      </xdr:nvSpPr>
      <xdr:spPr>
        <a:xfrm>
          <a:off x="13131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64558</xdr:rowOff>
    </xdr:from>
    <xdr:to>
      <xdr:col>81</xdr:col>
      <xdr:colOff>95250</xdr:colOff>
      <xdr:row>43</xdr:row>
      <xdr:rowOff>166158</xdr:rowOff>
    </xdr:to>
    <xdr:sp macro="" textlink="">
      <xdr:nvSpPr>
        <xdr:cNvPr id="398" name="楕円 397"/>
        <xdr:cNvSpPr/>
      </xdr:nvSpPr>
      <xdr:spPr>
        <a:xfrm>
          <a:off x="16967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131885</xdr:rowOff>
    </xdr:from>
    <xdr:ext cx="762000" cy="259045"/>
    <xdr:sp macro="" textlink="">
      <xdr:nvSpPr>
        <xdr:cNvPr id="399" name="公債費負担の状況該当値テキスト"/>
        <xdr:cNvSpPr txBox="1"/>
      </xdr:nvSpPr>
      <xdr:spPr>
        <a:xfrm>
          <a:off x="17106900" y="733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0" name="楕円 399"/>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01" name="テキスト ボックス 400"/>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53975</xdr:rowOff>
    </xdr:from>
    <xdr:to>
      <xdr:col>73</xdr:col>
      <xdr:colOff>44450</xdr:colOff>
      <xdr:row>44</xdr:row>
      <xdr:rowOff>155575</xdr:rowOff>
    </xdr:to>
    <xdr:sp macro="" textlink="">
      <xdr:nvSpPr>
        <xdr:cNvPr id="402" name="楕円 401"/>
        <xdr:cNvSpPr/>
      </xdr:nvSpPr>
      <xdr:spPr>
        <a:xfrm>
          <a:off x="15240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140352</xdr:rowOff>
    </xdr:from>
    <xdr:ext cx="762000" cy="259045"/>
    <xdr:sp macro="" textlink="">
      <xdr:nvSpPr>
        <xdr:cNvPr id="403" name="テキスト ボックス 402"/>
        <xdr:cNvSpPr txBox="1"/>
      </xdr:nvSpPr>
      <xdr:spPr>
        <a:xfrm>
          <a:off x="14909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3175</xdr:rowOff>
    </xdr:from>
    <xdr:to>
      <xdr:col>68</xdr:col>
      <xdr:colOff>203200</xdr:colOff>
      <xdr:row>45</xdr:row>
      <xdr:rowOff>104775</xdr:rowOff>
    </xdr:to>
    <xdr:sp macro="" textlink="">
      <xdr:nvSpPr>
        <xdr:cNvPr id="404" name="楕円 403"/>
        <xdr:cNvSpPr/>
      </xdr:nvSpPr>
      <xdr:spPr>
        <a:xfrm>
          <a:off x="14351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89552</xdr:rowOff>
    </xdr:from>
    <xdr:ext cx="762000" cy="259045"/>
    <xdr:sp macro="" textlink="">
      <xdr:nvSpPr>
        <xdr:cNvPr id="405" name="テキスト ボックス 404"/>
        <xdr:cNvSpPr txBox="1"/>
      </xdr:nvSpPr>
      <xdr:spPr>
        <a:xfrm>
          <a:off x="14020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103717</xdr:rowOff>
    </xdr:from>
    <xdr:to>
      <xdr:col>64</xdr:col>
      <xdr:colOff>152400</xdr:colOff>
      <xdr:row>46</xdr:row>
      <xdr:rowOff>33867</xdr:rowOff>
    </xdr:to>
    <xdr:sp macro="" textlink="">
      <xdr:nvSpPr>
        <xdr:cNvPr id="406" name="楕円 405"/>
        <xdr:cNvSpPr/>
      </xdr:nvSpPr>
      <xdr:spPr>
        <a:xfrm>
          <a:off x="13462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18644</xdr:rowOff>
    </xdr:from>
    <xdr:ext cx="762000" cy="259045"/>
    <xdr:sp macro="" textlink="">
      <xdr:nvSpPr>
        <xdr:cNvPr id="407" name="テキスト ボックス 406"/>
        <xdr:cNvSpPr txBox="1"/>
      </xdr:nvSpPr>
      <xdr:spPr>
        <a:xfrm>
          <a:off x="13131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将来負担額が充当可能財源等を下回っているため、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となっている。今後も、過大な将来負担を発生させないよう、効率的な財政運営に努めていく。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61,269
58,456
11.66
52,977,413
50,774,114
1,042,445
31,025,279
348,794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 対前年度比で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となった主な要因は、退職手当の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等によるものである。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千代田区では、平成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年度に制定した「千代田区行財政改革に関する基本条例」において、人件費比率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％程度という数値目標を定め、行財政改革に取り組んでいる。今後も条例の目標を恒常的に達成できるような財政運営に努めていく。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39</xdr:row>
      <xdr:rowOff>77470</xdr:rowOff>
    </xdr:to>
    <xdr:cxnSp macro="">
      <xdr:nvCxnSpPr>
        <xdr:cNvPr id="61" name="直線コネクタ 60"/>
        <xdr:cNvCxnSpPr/>
      </xdr:nvCxnSpPr>
      <xdr:spPr>
        <a:xfrm flipV="1">
          <a:off x="4826000" y="57810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49547</xdr:rowOff>
    </xdr:from>
    <xdr:ext cx="762000" cy="259045"/>
    <xdr:sp macro="" textlink="">
      <xdr:nvSpPr>
        <xdr:cNvPr id="62" name="人件費最小値テキスト"/>
        <xdr:cNvSpPr txBox="1"/>
      </xdr:nvSpPr>
      <xdr:spPr>
        <a:xfrm>
          <a:off x="4914900" y="67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77470</xdr:rowOff>
    </xdr:from>
    <xdr:to>
      <xdr:col>24</xdr:col>
      <xdr:colOff>114300</xdr:colOff>
      <xdr:row>39</xdr:row>
      <xdr:rowOff>77470</xdr:rowOff>
    </xdr:to>
    <xdr:cxnSp macro="">
      <xdr:nvCxnSpPr>
        <xdr:cNvPr id="63" name="直線コネクタ 62"/>
        <xdr:cNvCxnSpPr/>
      </xdr:nvCxnSpPr>
      <xdr:spPr>
        <a:xfrm>
          <a:off x="4737100" y="676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16510</xdr:rowOff>
    </xdr:to>
    <xdr:cxnSp macro="">
      <xdr:nvCxnSpPr>
        <xdr:cNvPr id="66" name="直線コネクタ 65"/>
        <xdr:cNvCxnSpPr/>
      </xdr:nvCxnSpPr>
      <xdr:spPr>
        <a:xfrm flipV="1">
          <a:off x="3987800" y="6680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39</xdr:row>
      <xdr:rowOff>16510</xdr:rowOff>
    </xdr:to>
    <xdr:cxnSp macro="">
      <xdr:nvCxnSpPr>
        <xdr:cNvPr id="69" name="直線コネクタ 68"/>
        <xdr:cNvCxnSpPr/>
      </xdr:nvCxnSpPr>
      <xdr:spPr>
        <a:xfrm>
          <a:off x="3098800" y="6626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39</xdr:row>
      <xdr:rowOff>146050</xdr:rowOff>
    </xdr:to>
    <xdr:cxnSp macro="">
      <xdr:nvCxnSpPr>
        <xdr:cNvPr id="72" name="直線コネクタ 71"/>
        <xdr:cNvCxnSpPr/>
      </xdr:nvCxnSpPr>
      <xdr:spPr>
        <a:xfrm flipV="1">
          <a:off x="2209800" y="66268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146050</xdr:rowOff>
    </xdr:from>
    <xdr:to>
      <xdr:col>11</xdr:col>
      <xdr:colOff>9525</xdr:colOff>
      <xdr:row>40</xdr:row>
      <xdr:rowOff>96520</xdr:rowOff>
    </xdr:to>
    <xdr:cxnSp macro="">
      <xdr:nvCxnSpPr>
        <xdr:cNvPr id="75" name="直線コネクタ 74"/>
        <xdr:cNvCxnSpPr/>
      </xdr:nvCxnSpPr>
      <xdr:spPr>
        <a:xfrm flipV="1">
          <a:off x="1320800" y="6832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95250</xdr:rowOff>
    </xdr:from>
    <xdr:to>
      <xdr:col>11</xdr:col>
      <xdr:colOff>60325</xdr:colOff>
      <xdr:row>40</xdr:row>
      <xdr:rowOff>25400</xdr:rowOff>
    </xdr:to>
    <xdr:sp macro="" textlink="">
      <xdr:nvSpPr>
        <xdr:cNvPr id="91" name="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45720</xdr:rowOff>
    </xdr:from>
    <xdr:to>
      <xdr:col>6</xdr:col>
      <xdr:colOff>171450</xdr:colOff>
      <xdr:row>40</xdr:row>
      <xdr:rowOff>147320</xdr:rowOff>
    </xdr:to>
    <xdr:sp macro="" textlink="">
      <xdr:nvSpPr>
        <xdr:cNvPr id="93" name="楕円 92"/>
        <xdr:cNvSpPr/>
      </xdr:nvSpPr>
      <xdr:spPr>
        <a:xfrm>
          <a:off x="1270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132097</xdr:rowOff>
    </xdr:from>
    <xdr:ext cx="762000" cy="259045"/>
    <xdr:sp macro="" textlink="">
      <xdr:nvSpPr>
        <xdr:cNvPr id="94" name="テキスト ボックス 93"/>
        <xdr:cNvSpPr txBox="1"/>
      </xdr:nvSpPr>
      <xdr:spPr>
        <a:xfrm>
          <a:off x="939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ポイント上回っており、対前年度比では、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となった。対前年度比で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LAN</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システム経費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によるものである。今後も、限られた財源を効率的に活用するように努めていく。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78014</xdr:rowOff>
    </xdr:to>
    <xdr:cxnSp macro="">
      <xdr:nvCxnSpPr>
        <xdr:cNvPr id="124" name="直線コネクタ 123"/>
        <xdr:cNvCxnSpPr/>
      </xdr:nvCxnSpPr>
      <xdr:spPr>
        <a:xfrm flipV="1">
          <a:off x="16510000" y="22497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50091</xdr:rowOff>
    </xdr:from>
    <xdr:ext cx="762000" cy="259045"/>
    <xdr:sp macro="" textlink="">
      <xdr:nvSpPr>
        <xdr:cNvPr id="125" name="物件費最小値テキスト"/>
        <xdr:cNvSpPr txBox="1"/>
      </xdr:nvSpPr>
      <xdr:spPr>
        <a:xfrm>
          <a:off x="16598900" y="38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78014</xdr:rowOff>
    </xdr:from>
    <xdr:to>
      <xdr:col>82</xdr:col>
      <xdr:colOff>196850</xdr:colOff>
      <xdr:row>22</xdr:row>
      <xdr:rowOff>78014</xdr:rowOff>
    </xdr:to>
    <xdr:cxnSp macro="">
      <xdr:nvCxnSpPr>
        <xdr:cNvPr id="126" name="直線コネクタ 125"/>
        <xdr:cNvCxnSpPr/>
      </xdr:nvCxnSpPr>
      <xdr:spPr>
        <a:xfrm>
          <a:off x="16421100" y="384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151493</xdr:rowOff>
    </xdr:from>
    <xdr:to>
      <xdr:col>82</xdr:col>
      <xdr:colOff>107950</xdr:colOff>
      <xdr:row>19</xdr:row>
      <xdr:rowOff>4536</xdr:rowOff>
    </xdr:to>
    <xdr:cxnSp macro="">
      <xdr:nvCxnSpPr>
        <xdr:cNvPr id="129" name="直線コネクタ 128"/>
        <xdr:cNvCxnSpPr/>
      </xdr:nvCxnSpPr>
      <xdr:spPr>
        <a:xfrm>
          <a:off x="15671800" y="30661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11084</xdr:rowOff>
    </xdr:from>
    <xdr:ext cx="762000" cy="259045"/>
    <xdr:sp macro="" textlink="">
      <xdr:nvSpPr>
        <xdr:cNvPr id="130"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1" name="フローチャート: 判断 130"/>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151493</xdr:rowOff>
    </xdr:from>
    <xdr:to>
      <xdr:col>78</xdr:col>
      <xdr:colOff>69850</xdr:colOff>
      <xdr:row>18</xdr:row>
      <xdr:rowOff>29029</xdr:rowOff>
    </xdr:to>
    <xdr:cxnSp macro="">
      <xdr:nvCxnSpPr>
        <xdr:cNvPr id="132" name="直線コネクタ 131"/>
        <xdr:cNvCxnSpPr/>
      </xdr:nvCxnSpPr>
      <xdr:spPr>
        <a:xfrm flipV="1">
          <a:off x="14782800" y="30661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149679</xdr:rowOff>
    </xdr:from>
    <xdr:to>
      <xdr:col>78</xdr:col>
      <xdr:colOff>120650</xdr:colOff>
      <xdr:row>16</xdr:row>
      <xdr:rowOff>79829</xdr:rowOff>
    </xdr:to>
    <xdr:sp macro="" textlink="">
      <xdr:nvSpPr>
        <xdr:cNvPr id="133" name="フローチャート: 判断 132"/>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90006</xdr:rowOff>
    </xdr:from>
    <xdr:ext cx="736600" cy="259045"/>
    <xdr:sp macro="" textlink="">
      <xdr:nvSpPr>
        <xdr:cNvPr id="134" name="テキスト ボックス 133"/>
        <xdr:cNvSpPr txBox="1"/>
      </xdr:nvSpPr>
      <xdr:spPr>
        <a:xfrm>
          <a:off x="15290800" y="24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29029</xdr:rowOff>
    </xdr:to>
    <xdr:cxnSp macro="">
      <xdr:nvCxnSpPr>
        <xdr:cNvPr id="135" name="直線コネクタ 134"/>
        <xdr:cNvCxnSpPr/>
      </xdr:nvCxnSpPr>
      <xdr:spPr>
        <a:xfrm>
          <a:off x="13893800" y="30988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51707</xdr:rowOff>
    </xdr:from>
    <xdr:to>
      <xdr:col>74</xdr:col>
      <xdr:colOff>31750</xdr:colOff>
      <xdr:row>15</xdr:row>
      <xdr:rowOff>153307</xdr:rowOff>
    </xdr:to>
    <xdr:sp macro="" textlink="">
      <xdr:nvSpPr>
        <xdr:cNvPr id="136" name="フローチャート: 判断 135"/>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163484</xdr:rowOff>
    </xdr:from>
    <xdr:ext cx="762000" cy="259045"/>
    <xdr:sp macro="" textlink="">
      <xdr:nvSpPr>
        <xdr:cNvPr id="137" name="テキスト ボックス 136"/>
        <xdr:cNvSpPr txBox="1"/>
      </xdr:nvSpPr>
      <xdr:spPr>
        <a:xfrm>
          <a:off x="14401800" y="2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12700</xdr:rowOff>
    </xdr:to>
    <xdr:cxnSp macro="">
      <xdr:nvCxnSpPr>
        <xdr:cNvPr id="138" name="直線コネクタ 137"/>
        <xdr:cNvCxnSpPr/>
      </xdr:nvCxnSpPr>
      <xdr:spPr>
        <a:xfrm>
          <a:off x="13004800" y="298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117021</xdr:rowOff>
    </xdr:from>
    <xdr:to>
      <xdr:col>69</xdr:col>
      <xdr:colOff>142875</xdr:colOff>
      <xdr:row>16</xdr:row>
      <xdr:rowOff>47171</xdr:rowOff>
    </xdr:to>
    <xdr:sp macro="" textlink="">
      <xdr:nvSpPr>
        <xdr:cNvPr id="139" name="フローチャート: 判断 138"/>
        <xdr:cNvSpPr/>
      </xdr:nvSpPr>
      <xdr:spPr>
        <a:xfrm>
          <a:off x="13843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57348</xdr:rowOff>
    </xdr:from>
    <xdr:ext cx="762000" cy="259045"/>
    <xdr:sp macro="" textlink="">
      <xdr:nvSpPr>
        <xdr:cNvPr id="140" name="テキスト ボックス 139"/>
        <xdr:cNvSpPr txBox="1"/>
      </xdr:nvSpPr>
      <xdr:spPr>
        <a:xfrm>
          <a:off x="13512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41" name="フローチャート: 判断 140"/>
        <xdr:cNvSpPr/>
      </xdr:nvSpPr>
      <xdr:spPr>
        <a:xfrm>
          <a:off x="12954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57348</xdr:rowOff>
    </xdr:from>
    <xdr:ext cx="762000" cy="259045"/>
    <xdr:sp macro="" textlink="">
      <xdr:nvSpPr>
        <xdr:cNvPr id="142" name="テキスト ボックス 141"/>
        <xdr:cNvSpPr txBox="1"/>
      </xdr:nvSpPr>
      <xdr:spPr>
        <a:xfrm>
          <a:off x="12623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125186</xdr:rowOff>
    </xdr:from>
    <xdr:to>
      <xdr:col>82</xdr:col>
      <xdr:colOff>158750</xdr:colOff>
      <xdr:row>19</xdr:row>
      <xdr:rowOff>55336</xdr:rowOff>
    </xdr:to>
    <xdr:sp macro="" textlink="">
      <xdr:nvSpPr>
        <xdr:cNvPr id="148" name="楕円 147"/>
        <xdr:cNvSpPr/>
      </xdr:nvSpPr>
      <xdr:spPr>
        <a:xfrm>
          <a:off x="164592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97263</xdr:rowOff>
    </xdr:from>
    <xdr:ext cx="762000" cy="259045"/>
    <xdr:sp macro="" textlink="">
      <xdr:nvSpPr>
        <xdr:cNvPr id="149" name="物件費該当値テキスト"/>
        <xdr:cNvSpPr txBox="1"/>
      </xdr:nvSpPr>
      <xdr:spPr>
        <a:xfrm>
          <a:off x="165989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100693</xdr:rowOff>
    </xdr:from>
    <xdr:to>
      <xdr:col>78</xdr:col>
      <xdr:colOff>120650</xdr:colOff>
      <xdr:row>18</xdr:row>
      <xdr:rowOff>30843</xdr:rowOff>
    </xdr:to>
    <xdr:sp macro="" textlink="">
      <xdr:nvSpPr>
        <xdr:cNvPr id="150" name="楕円 149"/>
        <xdr:cNvSpPr/>
      </xdr:nvSpPr>
      <xdr:spPr>
        <a:xfrm>
          <a:off x="15621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15620</xdr:rowOff>
    </xdr:from>
    <xdr:ext cx="736600" cy="259045"/>
    <xdr:sp macro="" textlink="">
      <xdr:nvSpPr>
        <xdr:cNvPr id="151" name="テキスト ボックス 150"/>
        <xdr:cNvSpPr txBox="1"/>
      </xdr:nvSpPr>
      <xdr:spPr>
        <a:xfrm>
          <a:off x="15290800" y="310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2" name="楕円 151"/>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3" name="テキスト ボックス 152"/>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4" name="楕円 153"/>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5" name="テキスト ボックス 154"/>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扶助費に係る経常収支比率は、類似団体内平均を大きく下回り、対前年度比では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ポイントの増となった。対前年度で増となった主な要因は、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認可保育所運営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補助の増によるものである。今後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、人口の増加に伴う扶助費の増加が見込まれる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96520</xdr:rowOff>
    </xdr:from>
    <xdr:to>
      <xdr:col>24</xdr:col>
      <xdr:colOff>25400</xdr:colOff>
      <xdr:row>61</xdr:row>
      <xdr:rowOff>46990</xdr:rowOff>
    </xdr:to>
    <xdr:cxnSp macro="">
      <xdr:nvCxnSpPr>
        <xdr:cNvPr id="185" name="直線コネクタ 184"/>
        <xdr:cNvCxnSpPr/>
      </xdr:nvCxnSpPr>
      <xdr:spPr>
        <a:xfrm flipV="1">
          <a:off x="4826000" y="93548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19067</xdr:rowOff>
    </xdr:from>
    <xdr:ext cx="762000" cy="259045"/>
    <xdr:sp macro="" textlink="">
      <xdr:nvSpPr>
        <xdr:cNvPr id="186" name="扶助費最小値テキスト"/>
        <xdr:cNvSpPr txBox="1"/>
      </xdr:nvSpPr>
      <xdr:spPr>
        <a:xfrm>
          <a:off x="4914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46990</xdr:rowOff>
    </xdr:from>
    <xdr:to>
      <xdr:col>24</xdr:col>
      <xdr:colOff>114300</xdr:colOff>
      <xdr:row>61</xdr:row>
      <xdr:rowOff>46990</xdr:rowOff>
    </xdr:to>
    <xdr:cxnSp macro="">
      <xdr:nvCxnSpPr>
        <xdr:cNvPr id="187" name="直線コネクタ 186"/>
        <xdr:cNvCxnSpPr/>
      </xdr:nvCxnSpPr>
      <xdr:spPr>
        <a:xfrm>
          <a:off x="4737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11447</xdr:rowOff>
    </xdr:from>
    <xdr:ext cx="762000" cy="259045"/>
    <xdr:sp macro="" textlink="">
      <xdr:nvSpPr>
        <xdr:cNvPr id="188" name="扶助費最大値テキスト"/>
        <xdr:cNvSpPr txBox="1"/>
      </xdr:nvSpPr>
      <xdr:spPr>
        <a:xfrm>
          <a:off x="4914900" y="909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96520</xdr:rowOff>
    </xdr:from>
    <xdr:to>
      <xdr:col>24</xdr:col>
      <xdr:colOff>114300</xdr:colOff>
      <xdr:row>54</xdr:row>
      <xdr:rowOff>96520</xdr:rowOff>
    </xdr:to>
    <xdr:cxnSp macro="">
      <xdr:nvCxnSpPr>
        <xdr:cNvPr id="189" name="直線コネクタ 188"/>
        <xdr:cNvCxnSpPr/>
      </xdr:nvCxnSpPr>
      <xdr:spPr>
        <a:xfrm>
          <a:off x="4737100" y="935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96520</xdr:rowOff>
    </xdr:to>
    <xdr:cxnSp macro="">
      <xdr:nvCxnSpPr>
        <xdr:cNvPr id="190" name="直線コネクタ 189"/>
        <xdr:cNvCxnSpPr/>
      </xdr:nvCxnSpPr>
      <xdr:spPr>
        <a:xfrm>
          <a:off x="3987800" y="9347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162577</xdr:rowOff>
    </xdr:from>
    <xdr:ext cx="762000" cy="259045"/>
    <xdr:sp macro="" textlink="">
      <xdr:nvSpPr>
        <xdr:cNvPr id="191" name="扶助費平均値テキスト"/>
        <xdr:cNvSpPr txBox="1"/>
      </xdr:nvSpPr>
      <xdr:spPr>
        <a:xfrm>
          <a:off x="4914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192" name="フローチャート: 判断 191"/>
        <xdr:cNvSpPr/>
      </xdr:nvSpPr>
      <xdr:spPr>
        <a:xfrm>
          <a:off x="4775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88900</xdr:rowOff>
    </xdr:to>
    <xdr:cxnSp macro="">
      <xdr:nvCxnSpPr>
        <xdr:cNvPr id="193" name="直線コネクタ 192"/>
        <xdr:cNvCxnSpPr/>
      </xdr:nvCxnSpPr>
      <xdr:spPr>
        <a:xfrm>
          <a:off x="3098800" y="9248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4" name="フローチャート: 判断 193"/>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195" name="テキスト ボックス 194"/>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161290</xdr:rowOff>
    </xdr:to>
    <xdr:cxnSp macro="">
      <xdr:nvCxnSpPr>
        <xdr:cNvPr id="196" name="直線コネクタ 195"/>
        <xdr:cNvCxnSpPr/>
      </xdr:nvCxnSpPr>
      <xdr:spPr>
        <a:xfrm>
          <a:off x="2209800" y="90424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60960</xdr:rowOff>
    </xdr:from>
    <xdr:to>
      <xdr:col>15</xdr:col>
      <xdr:colOff>149225</xdr:colOff>
      <xdr:row>58</xdr:row>
      <xdr:rowOff>162560</xdr:rowOff>
    </xdr:to>
    <xdr:sp macro="" textlink="">
      <xdr:nvSpPr>
        <xdr:cNvPr id="197" name="フローチャート: 判断 196"/>
        <xdr:cNvSpPr/>
      </xdr:nvSpPr>
      <xdr:spPr>
        <a:xfrm>
          <a:off x="3048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147337</xdr:rowOff>
    </xdr:from>
    <xdr:ext cx="762000" cy="259045"/>
    <xdr:sp macro="" textlink="">
      <xdr:nvSpPr>
        <xdr:cNvPr id="198" name="テキスト ボックス 197"/>
        <xdr:cNvSpPr txBox="1"/>
      </xdr:nvSpPr>
      <xdr:spPr>
        <a:xfrm>
          <a:off x="2717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52</xdr:row>
      <xdr:rowOff>134620</xdr:rowOff>
    </xdr:to>
    <xdr:cxnSp macro="">
      <xdr:nvCxnSpPr>
        <xdr:cNvPr id="199" name="直線コネクタ 198"/>
        <xdr:cNvCxnSpPr/>
      </xdr:nvCxnSpPr>
      <xdr:spPr>
        <a:xfrm flipV="1">
          <a:off x="1320800" y="9042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01" name="テキスト ボックス 200"/>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2" name="フローチャート: 判断 201"/>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3" name="テキスト ボックス 202"/>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45720</xdr:rowOff>
    </xdr:from>
    <xdr:to>
      <xdr:col>24</xdr:col>
      <xdr:colOff>76200</xdr:colOff>
      <xdr:row>54</xdr:row>
      <xdr:rowOff>147320</xdr:rowOff>
    </xdr:to>
    <xdr:sp macro="" textlink="">
      <xdr:nvSpPr>
        <xdr:cNvPr id="209" name="楕円 208"/>
        <xdr:cNvSpPr/>
      </xdr:nvSpPr>
      <xdr:spPr>
        <a:xfrm>
          <a:off x="4775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125747</xdr:rowOff>
    </xdr:from>
    <xdr:ext cx="762000" cy="259045"/>
    <xdr:sp macro="" textlink="">
      <xdr:nvSpPr>
        <xdr:cNvPr id="210" name="扶助費該当値テキスト"/>
        <xdr:cNvSpPr txBox="1"/>
      </xdr:nvSpPr>
      <xdr:spPr>
        <a:xfrm>
          <a:off x="4914900" y="921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1" name="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13" name="楕円 212"/>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14" name="テキスト ボックス 213"/>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5" name="楕円 214"/>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16" name="テキスト ボックス 215"/>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83820</xdr:rowOff>
    </xdr:from>
    <xdr:to>
      <xdr:col>6</xdr:col>
      <xdr:colOff>171450</xdr:colOff>
      <xdr:row>53</xdr:row>
      <xdr:rowOff>13970</xdr:rowOff>
    </xdr:to>
    <xdr:sp macro="" textlink="">
      <xdr:nvSpPr>
        <xdr:cNvPr id="217" name="楕円 216"/>
        <xdr:cNvSpPr/>
      </xdr:nvSpPr>
      <xdr:spPr>
        <a:xfrm>
          <a:off x="1270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24147</xdr:rowOff>
    </xdr:from>
    <xdr:ext cx="762000" cy="259045"/>
    <xdr:sp macro="" textlink="">
      <xdr:nvSpPr>
        <xdr:cNvPr id="218" name="テキスト ボックス 217"/>
        <xdr:cNvSpPr txBox="1"/>
      </xdr:nvSpPr>
      <xdr:spPr>
        <a:xfrm>
          <a:off x="939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その他に係る経常収支比率は、類似団体内平均を下回り、対前年度比では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となった。類似団体内平均を下回っている主な要因は、他団体に比して特別会計等への繰出金の割合が低いためである。 しかしながら、特別会計への繰出金は、近年、医療費や給付費の上昇とともに増加傾向にあるため、今後の制度改正等の動向に注視するとともに、給付の適正化及び保険料の収納率向上に努めていく。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127000</xdr:rowOff>
    </xdr:from>
    <xdr:to>
      <xdr:col>82</xdr:col>
      <xdr:colOff>107950</xdr:colOff>
      <xdr:row>61</xdr:row>
      <xdr:rowOff>88900</xdr:rowOff>
    </xdr:to>
    <xdr:cxnSp macro="">
      <xdr:nvCxnSpPr>
        <xdr:cNvPr id="246" name="直線コネクタ 245"/>
        <xdr:cNvCxnSpPr/>
      </xdr:nvCxnSpPr>
      <xdr:spPr>
        <a:xfrm flipV="1">
          <a:off x="16510000" y="93853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60977</xdr:rowOff>
    </xdr:from>
    <xdr:ext cx="762000" cy="259045"/>
    <xdr:sp macro="" textlink="">
      <xdr:nvSpPr>
        <xdr:cNvPr id="247"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88900</xdr:rowOff>
    </xdr:from>
    <xdr:to>
      <xdr:col>82</xdr:col>
      <xdr:colOff>196850</xdr:colOff>
      <xdr:row>61</xdr:row>
      <xdr:rowOff>88900</xdr:rowOff>
    </xdr:to>
    <xdr:cxnSp macro="">
      <xdr:nvCxnSpPr>
        <xdr:cNvPr id="248" name="直線コネクタ 247"/>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41927</xdr:rowOff>
    </xdr:from>
    <xdr:ext cx="762000" cy="259045"/>
    <xdr:sp macro="" textlink="">
      <xdr:nvSpPr>
        <xdr:cNvPr id="249"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127000</xdr:rowOff>
    </xdr:from>
    <xdr:to>
      <xdr:col>82</xdr:col>
      <xdr:colOff>196850</xdr:colOff>
      <xdr:row>54</xdr:row>
      <xdr:rowOff>127000</xdr:rowOff>
    </xdr:to>
    <xdr:cxnSp macro="">
      <xdr:nvCxnSpPr>
        <xdr:cNvPr id="250" name="直線コネクタ 249"/>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12700</xdr:rowOff>
    </xdr:to>
    <xdr:cxnSp macro="">
      <xdr:nvCxnSpPr>
        <xdr:cNvPr id="251" name="直線コネクタ 250"/>
        <xdr:cNvCxnSpPr/>
      </xdr:nvCxnSpPr>
      <xdr:spPr>
        <a:xfrm flipV="1">
          <a:off x="15671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29227</xdr:rowOff>
    </xdr:from>
    <xdr:ext cx="762000" cy="259045"/>
    <xdr:sp macro="" textlink="">
      <xdr:nvSpPr>
        <xdr:cNvPr id="252" name="その他平均値テキスト"/>
        <xdr:cNvSpPr txBox="1"/>
      </xdr:nvSpPr>
      <xdr:spPr>
        <a:xfrm>
          <a:off x="16598900" y="1014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69850</xdr:rowOff>
    </xdr:from>
    <xdr:to>
      <xdr:col>78</xdr:col>
      <xdr:colOff>69850</xdr:colOff>
      <xdr:row>55</xdr:row>
      <xdr:rowOff>12700</xdr:rowOff>
    </xdr:to>
    <xdr:cxnSp macro="">
      <xdr:nvCxnSpPr>
        <xdr:cNvPr id="254" name="直線コネクタ 253"/>
        <xdr:cNvCxnSpPr/>
      </xdr:nvCxnSpPr>
      <xdr:spPr>
        <a:xfrm>
          <a:off x="14782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5" name="フローチャート: 判断 254"/>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56" name="テキスト ボックス 255"/>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69850</xdr:rowOff>
    </xdr:from>
    <xdr:to>
      <xdr:col>73</xdr:col>
      <xdr:colOff>180975</xdr:colOff>
      <xdr:row>54</xdr:row>
      <xdr:rowOff>107950</xdr:rowOff>
    </xdr:to>
    <xdr:cxnSp macro="">
      <xdr:nvCxnSpPr>
        <xdr:cNvPr id="257" name="直線コネクタ 256"/>
        <xdr:cNvCxnSpPr/>
      </xdr:nvCxnSpPr>
      <xdr:spPr>
        <a:xfrm flipV="1">
          <a:off x="13893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8" name="フローチャート: 判断 257"/>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9" name="テキスト ボックス 258"/>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107950</xdr:rowOff>
    </xdr:from>
    <xdr:to>
      <xdr:col>69</xdr:col>
      <xdr:colOff>92075</xdr:colOff>
      <xdr:row>54</xdr:row>
      <xdr:rowOff>146050</xdr:rowOff>
    </xdr:to>
    <xdr:cxnSp macro="">
      <xdr:nvCxnSpPr>
        <xdr:cNvPr id="260" name="直線コネクタ 259"/>
        <xdr:cNvCxnSpPr/>
      </xdr:nvCxnSpPr>
      <xdr:spPr>
        <a:xfrm flipV="1">
          <a:off x="13004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133350</xdr:rowOff>
    </xdr:from>
    <xdr:to>
      <xdr:col>69</xdr:col>
      <xdr:colOff>142875</xdr:colOff>
      <xdr:row>59</xdr:row>
      <xdr:rowOff>63500</xdr:rowOff>
    </xdr:to>
    <xdr:sp macro="" textlink="">
      <xdr:nvSpPr>
        <xdr:cNvPr id="261" name="フローチャート: 判断 260"/>
        <xdr:cNvSpPr/>
      </xdr:nvSpPr>
      <xdr:spPr>
        <a:xfrm>
          <a:off x="13843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62" name="テキスト ボックス 261"/>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0</xdr:rowOff>
    </xdr:from>
    <xdr:to>
      <xdr:col>65</xdr:col>
      <xdr:colOff>53975</xdr:colOff>
      <xdr:row>59</xdr:row>
      <xdr:rowOff>101600</xdr:rowOff>
    </xdr:to>
    <xdr:sp macro="" textlink="">
      <xdr:nvSpPr>
        <xdr:cNvPr id="263" name="フローチャート: 判断 262"/>
        <xdr:cNvSpPr/>
      </xdr:nvSpPr>
      <xdr:spPr>
        <a:xfrm>
          <a:off x="12954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86377</xdr:rowOff>
    </xdr:from>
    <xdr:ext cx="762000" cy="259045"/>
    <xdr:sp macro="" textlink="">
      <xdr:nvSpPr>
        <xdr:cNvPr id="264" name="テキスト ボックス 263"/>
        <xdr:cNvSpPr txBox="1"/>
      </xdr:nvSpPr>
      <xdr:spPr>
        <a:xfrm>
          <a:off x="12623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70" name="楕円 269"/>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22877</xdr:rowOff>
    </xdr:from>
    <xdr:ext cx="762000" cy="259045"/>
    <xdr:sp macro="" textlink="">
      <xdr:nvSpPr>
        <xdr:cNvPr id="271"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133350</xdr:rowOff>
    </xdr:from>
    <xdr:to>
      <xdr:col>78</xdr:col>
      <xdr:colOff>120650</xdr:colOff>
      <xdr:row>55</xdr:row>
      <xdr:rowOff>63500</xdr:rowOff>
    </xdr:to>
    <xdr:sp macro="" textlink="">
      <xdr:nvSpPr>
        <xdr:cNvPr id="272" name="楕円 271"/>
        <xdr:cNvSpPr/>
      </xdr:nvSpPr>
      <xdr:spPr>
        <a:xfrm>
          <a:off x="15621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73677</xdr:rowOff>
    </xdr:from>
    <xdr:ext cx="736600" cy="259045"/>
    <xdr:sp macro="" textlink="">
      <xdr:nvSpPr>
        <xdr:cNvPr id="273" name="テキスト ボックス 272"/>
        <xdr:cNvSpPr txBox="1"/>
      </xdr:nvSpPr>
      <xdr:spPr>
        <a:xfrm>
          <a:off x="15290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19050</xdr:rowOff>
    </xdr:from>
    <xdr:to>
      <xdr:col>74</xdr:col>
      <xdr:colOff>31750</xdr:colOff>
      <xdr:row>54</xdr:row>
      <xdr:rowOff>120650</xdr:rowOff>
    </xdr:to>
    <xdr:sp macro="" textlink="">
      <xdr:nvSpPr>
        <xdr:cNvPr id="274" name="楕円 273"/>
        <xdr:cNvSpPr/>
      </xdr:nvSpPr>
      <xdr:spPr>
        <a:xfrm>
          <a:off x="14732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130827</xdr:rowOff>
    </xdr:from>
    <xdr:ext cx="762000" cy="259045"/>
    <xdr:sp macro="" textlink="">
      <xdr:nvSpPr>
        <xdr:cNvPr id="275" name="テキスト ボックス 274"/>
        <xdr:cNvSpPr txBox="1"/>
      </xdr:nvSpPr>
      <xdr:spPr>
        <a:xfrm>
          <a:off x="14401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57150</xdr:rowOff>
    </xdr:from>
    <xdr:to>
      <xdr:col>69</xdr:col>
      <xdr:colOff>142875</xdr:colOff>
      <xdr:row>54</xdr:row>
      <xdr:rowOff>158750</xdr:rowOff>
    </xdr:to>
    <xdr:sp macro="" textlink="">
      <xdr:nvSpPr>
        <xdr:cNvPr id="276" name="楕円 275"/>
        <xdr:cNvSpPr/>
      </xdr:nvSpPr>
      <xdr:spPr>
        <a:xfrm>
          <a:off x="13843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168927</xdr:rowOff>
    </xdr:from>
    <xdr:ext cx="762000" cy="259045"/>
    <xdr:sp macro="" textlink="">
      <xdr:nvSpPr>
        <xdr:cNvPr id="277" name="テキスト ボックス 276"/>
        <xdr:cNvSpPr txBox="1"/>
      </xdr:nvSpPr>
      <xdr:spPr>
        <a:xfrm>
          <a:off x="13512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95250</xdr:rowOff>
    </xdr:from>
    <xdr:to>
      <xdr:col>65</xdr:col>
      <xdr:colOff>53975</xdr:colOff>
      <xdr:row>55</xdr:row>
      <xdr:rowOff>25400</xdr:rowOff>
    </xdr:to>
    <xdr:sp macro="" textlink="">
      <xdr:nvSpPr>
        <xdr:cNvPr id="278" name="楕円 277"/>
        <xdr:cNvSpPr/>
      </xdr:nvSpPr>
      <xdr:spPr>
        <a:xfrm>
          <a:off x="12954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35577</xdr:rowOff>
    </xdr:from>
    <xdr:ext cx="762000" cy="259045"/>
    <xdr:sp macro="" textlink="">
      <xdr:nvSpPr>
        <xdr:cNvPr id="279" name="テキスト ボックス 278"/>
        <xdr:cNvSpPr txBox="1"/>
      </xdr:nvSpPr>
      <xdr:spPr>
        <a:xfrm>
          <a:off x="12623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ポイント上回り、対前年度比では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となった。対前年度比で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清掃一部事務組合分担金の増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によるものである。補助金については、公平性、透明性等の観点から、継続して見直しを進めており、引き続き適正な執行管理に努めていく。 </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4536</xdr:rowOff>
    </xdr:from>
    <xdr:to>
      <xdr:col>82</xdr:col>
      <xdr:colOff>107950</xdr:colOff>
      <xdr:row>38</xdr:row>
      <xdr:rowOff>94343</xdr:rowOff>
    </xdr:to>
    <xdr:cxnSp macro="">
      <xdr:nvCxnSpPr>
        <xdr:cNvPr id="309" name="直線コネクタ 308"/>
        <xdr:cNvCxnSpPr/>
      </xdr:nvCxnSpPr>
      <xdr:spPr>
        <a:xfrm flipV="1">
          <a:off x="16510000" y="5662386"/>
          <a:ext cx="0" cy="94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66420</xdr:rowOff>
    </xdr:from>
    <xdr:ext cx="762000" cy="259045"/>
    <xdr:sp macro="" textlink="">
      <xdr:nvSpPr>
        <xdr:cNvPr id="310" name="補助費等最小値テキスト"/>
        <xdr:cNvSpPr txBox="1"/>
      </xdr:nvSpPr>
      <xdr:spPr>
        <a:xfrm>
          <a:off x="16598900" y="65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94343</xdr:rowOff>
    </xdr:from>
    <xdr:to>
      <xdr:col>82</xdr:col>
      <xdr:colOff>196850</xdr:colOff>
      <xdr:row>38</xdr:row>
      <xdr:rowOff>94343</xdr:rowOff>
    </xdr:to>
    <xdr:cxnSp macro="">
      <xdr:nvCxnSpPr>
        <xdr:cNvPr id="311" name="直線コネクタ 310"/>
        <xdr:cNvCxnSpPr/>
      </xdr:nvCxnSpPr>
      <xdr:spPr>
        <a:xfrm>
          <a:off x="16421100" y="660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90913</xdr:rowOff>
    </xdr:from>
    <xdr:ext cx="762000" cy="259045"/>
    <xdr:sp macro="" textlink="">
      <xdr:nvSpPr>
        <xdr:cNvPr id="312" name="補助費等最大値テキスト"/>
        <xdr:cNvSpPr txBox="1"/>
      </xdr:nvSpPr>
      <xdr:spPr>
        <a:xfrm>
          <a:off x="16598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4536</xdr:rowOff>
    </xdr:from>
    <xdr:to>
      <xdr:col>82</xdr:col>
      <xdr:colOff>196850</xdr:colOff>
      <xdr:row>33</xdr:row>
      <xdr:rowOff>4536</xdr:rowOff>
    </xdr:to>
    <xdr:cxnSp macro="">
      <xdr:nvCxnSpPr>
        <xdr:cNvPr id="313" name="直線コネクタ 312"/>
        <xdr:cNvCxnSpPr/>
      </xdr:nvCxnSpPr>
      <xdr:spPr>
        <a:xfrm>
          <a:off x="16421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29028</xdr:rowOff>
    </xdr:from>
    <xdr:to>
      <xdr:col>82</xdr:col>
      <xdr:colOff>107950</xdr:colOff>
      <xdr:row>38</xdr:row>
      <xdr:rowOff>94343</xdr:rowOff>
    </xdr:to>
    <xdr:cxnSp macro="">
      <xdr:nvCxnSpPr>
        <xdr:cNvPr id="314" name="直線コネクタ 313"/>
        <xdr:cNvCxnSpPr/>
      </xdr:nvCxnSpPr>
      <xdr:spPr>
        <a:xfrm>
          <a:off x="15671800" y="6544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117220</xdr:rowOff>
    </xdr:from>
    <xdr:ext cx="762000" cy="259045"/>
    <xdr:sp macro="" textlink="">
      <xdr:nvSpPr>
        <xdr:cNvPr id="315" name="補助費等平均値テキスト"/>
        <xdr:cNvSpPr txBox="1"/>
      </xdr:nvSpPr>
      <xdr:spPr>
        <a:xfrm>
          <a:off x="16598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16" name="フローチャート: 判断 315"/>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29028</xdr:rowOff>
    </xdr:from>
    <xdr:to>
      <xdr:col>78</xdr:col>
      <xdr:colOff>69850</xdr:colOff>
      <xdr:row>39</xdr:row>
      <xdr:rowOff>53522</xdr:rowOff>
    </xdr:to>
    <xdr:cxnSp macro="">
      <xdr:nvCxnSpPr>
        <xdr:cNvPr id="317" name="直線コネクタ 316"/>
        <xdr:cNvCxnSpPr/>
      </xdr:nvCxnSpPr>
      <xdr:spPr>
        <a:xfrm flipV="1">
          <a:off x="14782800" y="65441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18" name="フローチャート: 判断 317"/>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19" name="テキスト ボックス 318"/>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53522</xdr:rowOff>
    </xdr:from>
    <xdr:to>
      <xdr:col>73</xdr:col>
      <xdr:colOff>180975</xdr:colOff>
      <xdr:row>41</xdr:row>
      <xdr:rowOff>167822</xdr:rowOff>
    </xdr:to>
    <xdr:cxnSp macro="">
      <xdr:nvCxnSpPr>
        <xdr:cNvPr id="320" name="直線コネクタ 319"/>
        <xdr:cNvCxnSpPr/>
      </xdr:nvCxnSpPr>
      <xdr:spPr>
        <a:xfrm flipV="1">
          <a:off x="13893800" y="67400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166007</xdr:rowOff>
    </xdr:from>
    <xdr:to>
      <xdr:col>74</xdr:col>
      <xdr:colOff>31750</xdr:colOff>
      <xdr:row>36</xdr:row>
      <xdr:rowOff>96157</xdr:rowOff>
    </xdr:to>
    <xdr:sp macro="" textlink="">
      <xdr:nvSpPr>
        <xdr:cNvPr id="321" name="フローチャート: 判断 320"/>
        <xdr:cNvSpPr/>
      </xdr:nvSpPr>
      <xdr:spPr>
        <a:xfrm>
          <a:off x="14732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106334</xdr:rowOff>
    </xdr:from>
    <xdr:ext cx="762000" cy="259045"/>
    <xdr:sp macro="" textlink="">
      <xdr:nvSpPr>
        <xdr:cNvPr id="322" name="テキスト ボックス 321"/>
        <xdr:cNvSpPr txBox="1"/>
      </xdr:nvSpPr>
      <xdr:spPr>
        <a:xfrm>
          <a:off x="14401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135165</xdr:rowOff>
    </xdr:from>
    <xdr:to>
      <xdr:col>69</xdr:col>
      <xdr:colOff>92075</xdr:colOff>
      <xdr:row>41</xdr:row>
      <xdr:rowOff>167822</xdr:rowOff>
    </xdr:to>
    <xdr:cxnSp macro="">
      <xdr:nvCxnSpPr>
        <xdr:cNvPr id="323" name="直線コネクタ 322"/>
        <xdr:cNvCxnSpPr/>
      </xdr:nvCxnSpPr>
      <xdr:spPr>
        <a:xfrm>
          <a:off x="13004800" y="7164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43543</xdr:rowOff>
    </xdr:from>
    <xdr:to>
      <xdr:col>69</xdr:col>
      <xdr:colOff>142875</xdr:colOff>
      <xdr:row>38</xdr:row>
      <xdr:rowOff>145143</xdr:rowOff>
    </xdr:to>
    <xdr:sp macro="" textlink="">
      <xdr:nvSpPr>
        <xdr:cNvPr id="324" name="フローチャート: 判断 323"/>
        <xdr:cNvSpPr/>
      </xdr:nvSpPr>
      <xdr:spPr>
        <a:xfrm>
          <a:off x="13843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155320</xdr:rowOff>
    </xdr:from>
    <xdr:ext cx="762000" cy="259045"/>
    <xdr:sp macro="" textlink="">
      <xdr:nvSpPr>
        <xdr:cNvPr id="325" name="テキスト ボックス 324"/>
        <xdr:cNvSpPr txBox="1"/>
      </xdr:nvSpPr>
      <xdr:spPr>
        <a:xfrm>
          <a:off x="13512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2722</xdr:rowOff>
    </xdr:from>
    <xdr:to>
      <xdr:col>65</xdr:col>
      <xdr:colOff>53975</xdr:colOff>
      <xdr:row>39</xdr:row>
      <xdr:rowOff>104322</xdr:rowOff>
    </xdr:to>
    <xdr:sp macro="" textlink="">
      <xdr:nvSpPr>
        <xdr:cNvPr id="326" name="フローチャート: 判断 325"/>
        <xdr:cNvSpPr/>
      </xdr:nvSpPr>
      <xdr:spPr>
        <a:xfrm>
          <a:off x="12954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114499</xdr:rowOff>
    </xdr:from>
    <xdr:ext cx="762000" cy="259045"/>
    <xdr:sp macro="" textlink="">
      <xdr:nvSpPr>
        <xdr:cNvPr id="327" name="テキスト ボックス 326"/>
        <xdr:cNvSpPr txBox="1"/>
      </xdr:nvSpPr>
      <xdr:spPr>
        <a:xfrm>
          <a:off x="12623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33" name="楕円 332"/>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123570</xdr:rowOff>
    </xdr:from>
    <xdr:ext cx="762000" cy="259045"/>
    <xdr:sp macro="" textlink="">
      <xdr:nvSpPr>
        <xdr:cNvPr id="334" name="補助費等該当値テキスト"/>
        <xdr:cNvSpPr txBox="1"/>
      </xdr:nvSpPr>
      <xdr:spPr>
        <a:xfrm>
          <a:off x="16598900" y="646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149678</xdr:rowOff>
    </xdr:from>
    <xdr:to>
      <xdr:col>78</xdr:col>
      <xdr:colOff>120650</xdr:colOff>
      <xdr:row>38</xdr:row>
      <xdr:rowOff>79828</xdr:rowOff>
    </xdr:to>
    <xdr:sp macro="" textlink="">
      <xdr:nvSpPr>
        <xdr:cNvPr id="335" name="楕円 334"/>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64605</xdr:rowOff>
    </xdr:from>
    <xdr:ext cx="736600" cy="259045"/>
    <xdr:sp macro="" textlink="">
      <xdr:nvSpPr>
        <xdr:cNvPr id="336" name="テキスト ボックス 335"/>
        <xdr:cNvSpPr txBox="1"/>
      </xdr:nvSpPr>
      <xdr:spPr>
        <a:xfrm>
          <a:off x="15290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2722</xdr:rowOff>
    </xdr:from>
    <xdr:to>
      <xdr:col>74</xdr:col>
      <xdr:colOff>31750</xdr:colOff>
      <xdr:row>39</xdr:row>
      <xdr:rowOff>104322</xdr:rowOff>
    </xdr:to>
    <xdr:sp macro="" textlink="">
      <xdr:nvSpPr>
        <xdr:cNvPr id="337" name="楕円 336"/>
        <xdr:cNvSpPr/>
      </xdr:nvSpPr>
      <xdr:spPr>
        <a:xfrm>
          <a:off x="14732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89099</xdr:rowOff>
    </xdr:from>
    <xdr:ext cx="762000" cy="259045"/>
    <xdr:sp macro="" textlink="">
      <xdr:nvSpPr>
        <xdr:cNvPr id="338" name="テキスト ボックス 337"/>
        <xdr:cNvSpPr txBox="1"/>
      </xdr:nvSpPr>
      <xdr:spPr>
        <a:xfrm>
          <a:off x="14401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117022</xdr:rowOff>
    </xdr:from>
    <xdr:to>
      <xdr:col>69</xdr:col>
      <xdr:colOff>142875</xdr:colOff>
      <xdr:row>42</xdr:row>
      <xdr:rowOff>47172</xdr:rowOff>
    </xdr:to>
    <xdr:sp macro="" textlink="">
      <xdr:nvSpPr>
        <xdr:cNvPr id="339" name="楕円 338"/>
        <xdr:cNvSpPr/>
      </xdr:nvSpPr>
      <xdr:spPr>
        <a:xfrm>
          <a:off x="138430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31949</xdr:rowOff>
    </xdr:from>
    <xdr:ext cx="762000" cy="259045"/>
    <xdr:sp macro="" textlink="">
      <xdr:nvSpPr>
        <xdr:cNvPr id="340" name="テキスト ボックス 339"/>
        <xdr:cNvSpPr txBox="1"/>
      </xdr:nvSpPr>
      <xdr:spPr>
        <a:xfrm>
          <a:off x="135128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84365</xdr:rowOff>
    </xdr:from>
    <xdr:to>
      <xdr:col>65</xdr:col>
      <xdr:colOff>53975</xdr:colOff>
      <xdr:row>42</xdr:row>
      <xdr:rowOff>14515</xdr:rowOff>
    </xdr:to>
    <xdr:sp macro="" textlink="">
      <xdr:nvSpPr>
        <xdr:cNvPr id="341" name="楕円 340"/>
        <xdr:cNvSpPr/>
      </xdr:nvSpPr>
      <xdr:spPr>
        <a:xfrm>
          <a:off x="12954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170742</xdr:rowOff>
    </xdr:from>
    <xdr:ext cx="762000" cy="259045"/>
    <xdr:sp macro="" textlink="">
      <xdr:nvSpPr>
        <xdr:cNvPr id="342" name="テキスト ボックス 341"/>
        <xdr:cNvSpPr txBox="1"/>
      </xdr:nvSpPr>
      <xdr:spPr>
        <a:xfrm>
          <a:off x="12623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 類似団体内平均を下回っている主な要因は、後年度負担を考慮し、平成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年度以降、新規の区債を発行していないことによるものであり、平成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年度までにはすべての区債の償還が完了する見込みである。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今後も、継続的な行財政の効率化を行い、過大な後年度負担を発生させないような財政運営に努めていく。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45357</xdr:rowOff>
    </xdr:from>
    <xdr:to>
      <xdr:col>24</xdr:col>
      <xdr:colOff>25400</xdr:colOff>
      <xdr:row>81</xdr:row>
      <xdr:rowOff>102507</xdr:rowOff>
    </xdr:to>
    <xdr:cxnSp macro="">
      <xdr:nvCxnSpPr>
        <xdr:cNvPr id="372" name="直線コネクタ 371"/>
        <xdr:cNvCxnSpPr/>
      </xdr:nvCxnSpPr>
      <xdr:spPr>
        <a:xfrm flipV="1">
          <a:off x="4826000" y="12389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3"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4" name="直線コネクタ 373"/>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131734</xdr:rowOff>
    </xdr:from>
    <xdr:ext cx="762000" cy="259045"/>
    <xdr:sp macro="" textlink="">
      <xdr:nvSpPr>
        <xdr:cNvPr id="375"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45357</xdr:rowOff>
    </xdr:from>
    <xdr:to>
      <xdr:col>24</xdr:col>
      <xdr:colOff>114300</xdr:colOff>
      <xdr:row>72</xdr:row>
      <xdr:rowOff>45357</xdr:rowOff>
    </xdr:to>
    <xdr:cxnSp macro="">
      <xdr:nvCxnSpPr>
        <xdr:cNvPr id="376" name="直線コネクタ 375"/>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110672</xdr:rowOff>
    </xdr:from>
    <xdr:to>
      <xdr:col>24</xdr:col>
      <xdr:colOff>25400</xdr:colOff>
      <xdr:row>73</xdr:row>
      <xdr:rowOff>69850</xdr:rowOff>
    </xdr:to>
    <xdr:cxnSp macro="">
      <xdr:nvCxnSpPr>
        <xdr:cNvPr id="377" name="直線コネクタ 376"/>
        <xdr:cNvCxnSpPr/>
      </xdr:nvCxnSpPr>
      <xdr:spPr>
        <a:xfrm flipV="1">
          <a:off x="3987800" y="124550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138084</xdr:rowOff>
    </xdr:from>
    <xdr:ext cx="762000" cy="259045"/>
    <xdr:sp macro="" textlink="">
      <xdr:nvSpPr>
        <xdr:cNvPr id="378" name="公債費平均値テキスト"/>
        <xdr:cNvSpPr txBox="1"/>
      </xdr:nvSpPr>
      <xdr:spPr>
        <a:xfrm>
          <a:off x="4914900" y="12996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79" name="フローチャート: 判断 378"/>
        <xdr:cNvSpPr/>
      </xdr:nvSpPr>
      <xdr:spPr>
        <a:xfrm>
          <a:off x="47752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69850</xdr:rowOff>
    </xdr:to>
    <xdr:cxnSp macro="">
      <xdr:nvCxnSpPr>
        <xdr:cNvPr id="380" name="直線コネクタ 379"/>
        <xdr:cNvCxnSpPr/>
      </xdr:nvCxnSpPr>
      <xdr:spPr>
        <a:xfrm>
          <a:off x="3098800" y="1258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81" name="フローチャート: 判断 380"/>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82" name="テキスト ボックス 381"/>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74</xdr:row>
      <xdr:rowOff>61685</xdr:rowOff>
    </xdr:to>
    <xdr:cxnSp macro="">
      <xdr:nvCxnSpPr>
        <xdr:cNvPr id="383" name="直線コネクタ 382"/>
        <xdr:cNvCxnSpPr/>
      </xdr:nvCxnSpPr>
      <xdr:spPr>
        <a:xfrm flipV="1">
          <a:off x="2209800" y="12585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51707</xdr:rowOff>
    </xdr:from>
    <xdr:to>
      <xdr:col>15</xdr:col>
      <xdr:colOff>149225</xdr:colOff>
      <xdr:row>77</xdr:row>
      <xdr:rowOff>153307</xdr:rowOff>
    </xdr:to>
    <xdr:sp macro="" textlink="">
      <xdr:nvSpPr>
        <xdr:cNvPr id="384" name="フローチャート: 判断 383"/>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138084</xdr:rowOff>
    </xdr:from>
    <xdr:ext cx="762000" cy="259045"/>
    <xdr:sp macro="" textlink="">
      <xdr:nvSpPr>
        <xdr:cNvPr id="385" name="テキスト ボックス 384"/>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61685</xdr:rowOff>
    </xdr:from>
    <xdr:to>
      <xdr:col>11</xdr:col>
      <xdr:colOff>9525</xdr:colOff>
      <xdr:row>75</xdr:row>
      <xdr:rowOff>118835</xdr:rowOff>
    </xdr:to>
    <xdr:cxnSp macro="">
      <xdr:nvCxnSpPr>
        <xdr:cNvPr id="386" name="直線コネクタ 385"/>
        <xdr:cNvCxnSpPr/>
      </xdr:nvCxnSpPr>
      <xdr:spPr>
        <a:xfrm flipV="1">
          <a:off x="1320800" y="127489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2721</xdr:rowOff>
    </xdr:from>
    <xdr:to>
      <xdr:col>11</xdr:col>
      <xdr:colOff>60325</xdr:colOff>
      <xdr:row>79</xdr:row>
      <xdr:rowOff>104321</xdr:rowOff>
    </xdr:to>
    <xdr:sp macro="" textlink="">
      <xdr:nvSpPr>
        <xdr:cNvPr id="387" name="フローチャート: 判断 386"/>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88" name="テキスト ボックス 387"/>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89" name="フローチャート: 判断 388"/>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390" name="テキスト ボックス 389"/>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59872</xdr:rowOff>
    </xdr:from>
    <xdr:to>
      <xdr:col>24</xdr:col>
      <xdr:colOff>76200</xdr:colOff>
      <xdr:row>72</xdr:row>
      <xdr:rowOff>161472</xdr:rowOff>
    </xdr:to>
    <xdr:sp macro="" textlink="">
      <xdr:nvSpPr>
        <xdr:cNvPr id="396" name="楕円 395"/>
        <xdr:cNvSpPr/>
      </xdr:nvSpPr>
      <xdr:spPr>
        <a:xfrm>
          <a:off x="47752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139899</xdr:rowOff>
    </xdr:from>
    <xdr:ext cx="762000" cy="259045"/>
    <xdr:sp macro="" textlink="">
      <xdr:nvSpPr>
        <xdr:cNvPr id="397" name="公債費該当値テキスト"/>
        <xdr:cNvSpPr txBox="1"/>
      </xdr:nvSpPr>
      <xdr:spPr>
        <a:xfrm>
          <a:off x="49149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8" name="楕円 397"/>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9" name="テキスト ボックス 398"/>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400" name="楕円 399"/>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401" name="テキスト ボックス 400"/>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xdr:rowOff>
    </xdr:from>
    <xdr:to>
      <xdr:col>11</xdr:col>
      <xdr:colOff>60325</xdr:colOff>
      <xdr:row>74</xdr:row>
      <xdr:rowOff>112485</xdr:rowOff>
    </xdr:to>
    <xdr:sp macro="" textlink="">
      <xdr:nvSpPr>
        <xdr:cNvPr id="402" name="楕円 401"/>
        <xdr:cNvSpPr/>
      </xdr:nvSpPr>
      <xdr:spPr>
        <a:xfrm>
          <a:off x="2159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122662</xdr:rowOff>
    </xdr:from>
    <xdr:ext cx="762000" cy="259045"/>
    <xdr:sp macro="" textlink="">
      <xdr:nvSpPr>
        <xdr:cNvPr id="403" name="テキスト ボックス 402"/>
        <xdr:cNvSpPr txBox="1"/>
      </xdr:nvSpPr>
      <xdr:spPr>
        <a:xfrm>
          <a:off x="1828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68035</xdr:rowOff>
    </xdr:from>
    <xdr:to>
      <xdr:col>6</xdr:col>
      <xdr:colOff>171450</xdr:colOff>
      <xdr:row>75</xdr:row>
      <xdr:rowOff>169636</xdr:rowOff>
    </xdr:to>
    <xdr:sp macro="" textlink="">
      <xdr:nvSpPr>
        <xdr:cNvPr id="404" name="楕円 403"/>
        <xdr:cNvSpPr/>
      </xdr:nvSpPr>
      <xdr:spPr>
        <a:xfrm>
          <a:off x="1270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8362</xdr:rowOff>
    </xdr:from>
    <xdr:ext cx="762000" cy="259045"/>
    <xdr:sp macro="" textlink="">
      <xdr:nvSpPr>
        <xdr:cNvPr id="405" name="テキスト ボックス 404"/>
        <xdr:cNvSpPr txBox="1"/>
      </xdr:nvSpPr>
      <xdr:spPr>
        <a:xfrm>
          <a:off x="939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公債費を除いたものに係る経常収支比率は、類似団体内平均を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ポイント下回っており、対前年度比では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対前年度比で増となった主な要因は、退職手当の増等により人件費へ充当された経常一般財源が増となったことによるものである。今後とも事務事業全般の見直しによる経常的経費の削減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80</xdr:row>
      <xdr:rowOff>73661</xdr:rowOff>
    </xdr:to>
    <xdr:cxnSp macro="">
      <xdr:nvCxnSpPr>
        <xdr:cNvPr id="433" name="直線コネクタ 432"/>
        <xdr:cNvCxnSpPr/>
      </xdr:nvCxnSpPr>
      <xdr:spPr>
        <a:xfrm flipV="1">
          <a:off x="16510000" y="1263904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4"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5" name="直線コネクタ 434"/>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6"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7" name="直線コネクタ 436"/>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77470</xdr:rowOff>
    </xdr:from>
    <xdr:to>
      <xdr:col>82</xdr:col>
      <xdr:colOff>107950</xdr:colOff>
      <xdr:row>75</xdr:row>
      <xdr:rowOff>161289</xdr:rowOff>
    </xdr:to>
    <xdr:cxnSp macro="">
      <xdr:nvCxnSpPr>
        <xdr:cNvPr id="438" name="直線コネクタ 437"/>
        <xdr:cNvCxnSpPr/>
      </xdr:nvCxnSpPr>
      <xdr:spPr>
        <a:xfrm>
          <a:off x="15671800" y="129362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2557</xdr:rowOff>
    </xdr:from>
    <xdr:ext cx="762000" cy="259045"/>
    <xdr:sp macro="" textlink="">
      <xdr:nvSpPr>
        <xdr:cNvPr id="439" name="公債費以外平均値テキスト"/>
        <xdr:cNvSpPr txBox="1"/>
      </xdr:nvSpPr>
      <xdr:spPr>
        <a:xfrm>
          <a:off x="16598900" y="1337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0" name="フローチャート: 判断 439"/>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75</xdr:row>
      <xdr:rowOff>77470</xdr:rowOff>
    </xdr:to>
    <xdr:cxnSp macro="">
      <xdr:nvCxnSpPr>
        <xdr:cNvPr id="441" name="直線コネクタ 440"/>
        <xdr:cNvCxnSpPr/>
      </xdr:nvCxnSpPr>
      <xdr:spPr>
        <a:xfrm>
          <a:off x="14782800" y="12783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42" name="フローチャート: 判断 441"/>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3" name="テキスト ボックス 442"/>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96520</xdr:rowOff>
    </xdr:from>
    <xdr:to>
      <xdr:col>73</xdr:col>
      <xdr:colOff>180975</xdr:colOff>
      <xdr:row>75</xdr:row>
      <xdr:rowOff>39370</xdr:rowOff>
    </xdr:to>
    <xdr:cxnSp macro="">
      <xdr:nvCxnSpPr>
        <xdr:cNvPr id="444" name="直線コネクタ 443"/>
        <xdr:cNvCxnSpPr/>
      </xdr:nvCxnSpPr>
      <xdr:spPr>
        <a:xfrm flipV="1">
          <a:off x="13893800" y="12783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45" name="フローチャート: 判断 444"/>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46" name="テキスト ボックス 445"/>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39370</xdr:rowOff>
    </xdr:from>
    <xdr:to>
      <xdr:col>69</xdr:col>
      <xdr:colOff>92075</xdr:colOff>
      <xdr:row>75</xdr:row>
      <xdr:rowOff>123190</xdr:rowOff>
    </xdr:to>
    <xdr:cxnSp macro="">
      <xdr:nvCxnSpPr>
        <xdr:cNvPr id="447" name="直線コネクタ 446"/>
        <xdr:cNvCxnSpPr/>
      </xdr:nvCxnSpPr>
      <xdr:spPr>
        <a:xfrm flipV="1">
          <a:off x="13004800" y="12898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8" name="フローチャート: 判断 447"/>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9" name="テキスト ボックス 448"/>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50" name="フローチャート: 判断 449"/>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51" name="テキスト ボックス 450"/>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57" name="楕円 456"/>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58"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26670</xdr:rowOff>
    </xdr:from>
    <xdr:to>
      <xdr:col>78</xdr:col>
      <xdr:colOff>120650</xdr:colOff>
      <xdr:row>75</xdr:row>
      <xdr:rowOff>128270</xdr:rowOff>
    </xdr:to>
    <xdr:sp macro="" textlink="">
      <xdr:nvSpPr>
        <xdr:cNvPr id="459" name="楕円 458"/>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138447</xdr:rowOff>
    </xdr:from>
    <xdr:ext cx="736600" cy="259045"/>
    <xdr:sp macro="" textlink="">
      <xdr:nvSpPr>
        <xdr:cNvPr id="460" name="テキスト ボックス 459"/>
        <xdr:cNvSpPr txBox="1"/>
      </xdr:nvSpPr>
      <xdr:spPr>
        <a:xfrm>
          <a:off x="15290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45720</xdr:rowOff>
    </xdr:from>
    <xdr:to>
      <xdr:col>74</xdr:col>
      <xdr:colOff>31750</xdr:colOff>
      <xdr:row>74</xdr:row>
      <xdr:rowOff>147320</xdr:rowOff>
    </xdr:to>
    <xdr:sp macro="" textlink="">
      <xdr:nvSpPr>
        <xdr:cNvPr id="461" name="楕円 460"/>
        <xdr:cNvSpPr/>
      </xdr:nvSpPr>
      <xdr:spPr>
        <a:xfrm>
          <a:off x="14732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157497</xdr:rowOff>
    </xdr:from>
    <xdr:ext cx="762000" cy="259045"/>
    <xdr:sp macro="" textlink="">
      <xdr:nvSpPr>
        <xdr:cNvPr id="462" name="テキスト ボックス 461"/>
        <xdr:cNvSpPr txBox="1"/>
      </xdr:nvSpPr>
      <xdr:spPr>
        <a:xfrm>
          <a:off x="14401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160020</xdr:rowOff>
    </xdr:from>
    <xdr:to>
      <xdr:col>69</xdr:col>
      <xdr:colOff>142875</xdr:colOff>
      <xdr:row>75</xdr:row>
      <xdr:rowOff>90170</xdr:rowOff>
    </xdr:to>
    <xdr:sp macro="" textlink="">
      <xdr:nvSpPr>
        <xdr:cNvPr id="463" name="楕円 462"/>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100347</xdr:rowOff>
    </xdr:from>
    <xdr:ext cx="762000" cy="259045"/>
    <xdr:sp macro="" textlink="">
      <xdr:nvSpPr>
        <xdr:cNvPr id="464" name="テキスト ボックス 463"/>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65" name="楕円 464"/>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12717</xdr:rowOff>
    </xdr:from>
    <xdr:ext cx="762000" cy="259045"/>
    <xdr:sp macro="" textlink="">
      <xdr:nvSpPr>
        <xdr:cNvPr id="466" name="テキスト ボックス 465"/>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112617</xdr:rowOff>
    </xdr:from>
    <xdr:to>
      <xdr:col>29</xdr:col>
      <xdr:colOff>127000</xdr:colOff>
      <xdr:row>19</xdr:row>
      <xdr:rowOff>157813</xdr:rowOff>
    </xdr:to>
    <xdr:cxnSp macro="">
      <xdr:nvCxnSpPr>
        <xdr:cNvPr id="49" name="直線コネクタ 48"/>
        <xdr:cNvCxnSpPr/>
      </xdr:nvCxnSpPr>
      <xdr:spPr bwMode="auto">
        <a:xfrm flipV="1">
          <a:off x="5651500" y="2217642"/>
          <a:ext cx="0" cy="12453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129890</xdr:rowOff>
    </xdr:from>
    <xdr:ext cx="762000" cy="259045"/>
    <xdr:sp macro="" textlink="">
      <xdr:nvSpPr>
        <xdr:cNvPr id="50" name="人口1人当たり決算額の推移最小値テキスト130"/>
        <xdr:cNvSpPr txBox="1"/>
      </xdr:nvSpPr>
      <xdr:spPr>
        <a:xfrm>
          <a:off x="5740400" y="34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157813</xdr:rowOff>
    </xdr:from>
    <xdr:to>
      <xdr:col>30</xdr:col>
      <xdr:colOff>25400</xdr:colOff>
      <xdr:row>19</xdr:row>
      <xdr:rowOff>157813</xdr:rowOff>
    </xdr:to>
    <xdr:cxnSp macro="">
      <xdr:nvCxnSpPr>
        <xdr:cNvPr id="51" name="直線コネクタ 50"/>
        <xdr:cNvCxnSpPr/>
      </xdr:nvCxnSpPr>
      <xdr:spPr bwMode="auto">
        <a:xfrm>
          <a:off x="5562600" y="34629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27544</xdr:rowOff>
    </xdr:from>
    <xdr:ext cx="762000" cy="259045"/>
    <xdr:sp macro="" textlink="">
      <xdr:nvSpPr>
        <xdr:cNvPr id="52" name="人口1人当たり決算額の推移最大値テキスト130"/>
        <xdr:cNvSpPr txBox="1"/>
      </xdr:nvSpPr>
      <xdr:spPr>
        <a:xfrm>
          <a:off x="5740400" y="196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112617</xdr:rowOff>
    </xdr:from>
    <xdr:to>
      <xdr:col>30</xdr:col>
      <xdr:colOff>25400</xdr:colOff>
      <xdr:row>12</xdr:row>
      <xdr:rowOff>112617</xdr:rowOff>
    </xdr:to>
    <xdr:cxnSp macro="">
      <xdr:nvCxnSpPr>
        <xdr:cNvPr id="53" name="直線コネクタ 52"/>
        <xdr:cNvCxnSpPr/>
      </xdr:nvCxnSpPr>
      <xdr:spPr bwMode="auto">
        <a:xfrm>
          <a:off x="5562600" y="2217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70088</xdr:rowOff>
    </xdr:from>
    <xdr:to>
      <xdr:col>29</xdr:col>
      <xdr:colOff>127000</xdr:colOff>
      <xdr:row>12</xdr:row>
      <xdr:rowOff>112617</xdr:rowOff>
    </xdr:to>
    <xdr:cxnSp macro="">
      <xdr:nvCxnSpPr>
        <xdr:cNvPr id="54" name="直線コネクタ 53"/>
        <xdr:cNvCxnSpPr/>
      </xdr:nvCxnSpPr>
      <xdr:spPr bwMode="auto">
        <a:xfrm>
          <a:off x="5003800" y="2175113"/>
          <a:ext cx="647700" cy="42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114095</xdr:rowOff>
    </xdr:from>
    <xdr:ext cx="762000" cy="259045"/>
    <xdr:sp macro="" textlink="">
      <xdr:nvSpPr>
        <xdr:cNvPr id="55" name="人口1人当たり決算額の推移平均値テキスト130"/>
        <xdr:cNvSpPr txBox="1"/>
      </xdr:nvSpPr>
      <xdr:spPr>
        <a:xfrm>
          <a:off x="5740400" y="3247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142018</xdr:rowOff>
    </xdr:from>
    <xdr:to>
      <xdr:col>29</xdr:col>
      <xdr:colOff>177800</xdr:colOff>
      <xdr:row>19</xdr:row>
      <xdr:rowOff>72168</xdr:rowOff>
    </xdr:to>
    <xdr:sp macro="" textlink="">
      <xdr:nvSpPr>
        <xdr:cNvPr id="56" name="フローチャート: 判断 55"/>
        <xdr:cNvSpPr/>
      </xdr:nvSpPr>
      <xdr:spPr bwMode="auto">
        <a:xfrm>
          <a:off x="5600700" y="3275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57229</xdr:rowOff>
    </xdr:from>
    <xdr:to>
      <xdr:col>26</xdr:col>
      <xdr:colOff>50800</xdr:colOff>
      <xdr:row>12</xdr:row>
      <xdr:rowOff>70088</xdr:rowOff>
    </xdr:to>
    <xdr:cxnSp macro="">
      <xdr:nvCxnSpPr>
        <xdr:cNvPr id="57" name="直線コネクタ 56"/>
        <xdr:cNvCxnSpPr/>
      </xdr:nvCxnSpPr>
      <xdr:spPr bwMode="auto">
        <a:xfrm>
          <a:off x="4305300" y="2162254"/>
          <a:ext cx="6985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136770</xdr:rowOff>
    </xdr:from>
    <xdr:to>
      <xdr:col>26</xdr:col>
      <xdr:colOff>101600</xdr:colOff>
      <xdr:row>19</xdr:row>
      <xdr:rowOff>66920</xdr:rowOff>
    </xdr:to>
    <xdr:sp macro="" textlink="">
      <xdr:nvSpPr>
        <xdr:cNvPr id="58" name="フローチャート: 判断 57"/>
        <xdr:cNvSpPr/>
      </xdr:nvSpPr>
      <xdr:spPr bwMode="auto">
        <a:xfrm>
          <a:off x="4953000" y="3270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51697</xdr:rowOff>
    </xdr:from>
    <xdr:ext cx="736600" cy="259045"/>
    <xdr:sp macro="" textlink="">
      <xdr:nvSpPr>
        <xdr:cNvPr id="59" name="テキスト ボックス 58"/>
        <xdr:cNvSpPr txBox="1"/>
      </xdr:nvSpPr>
      <xdr:spPr>
        <a:xfrm>
          <a:off x="4622800" y="335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16977</xdr:rowOff>
    </xdr:from>
    <xdr:to>
      <xdr:col>22</xdr:col>
      <xdr:colOff>114300</xdr:colOff>
      <xdr:row>12</xdr:row>
      <xdr:rowOff>57229</xdr:rowOff>
    </xdr:to>
    <xdr:cxnSp macro="">
      <xdr:nvCxnSpPr>
        <xdr:cNvPr id="60" name="直線コネクタ 59"/>
        <xdr:cNvCxnSpPr/>
      </xdr:nvCxnSpPr>
      <xdr:spPr bwMode="auto">
        <a:xfrm>
          <a:off x="3606800" y="2122002"/>
          <a:ext cx="698500" cy="40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136579</xdr:rowOff>
    </xdr:from>
    <xdr:to>
      <xdr:col>22</xdr:col>
      <xdr:colOff>165100</xdr:colOff>
      <xdr:row>19</xdr:row>
      <xdr:rowOff>66729</xdr:rowOff>
    </xdr:to>
    <xdr:sp macro="" textlink="">
      <xdr:nvSpPr>
        <xdr:cNvPr id="61" name="フローチャート: 判断 60"/>
        <xdr:cNvSpPr/>
      </xdr:nvSpPr>
      <xdr:spPr bwMode="auto">
        <a:xfrm>
          <a:off x="4254500" y="327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51506</xdr:rowOff>
    </xdr:from>
    <xdr:ext cx="762000" cy="259045"/>
    <xdr:sp macro="" textlink="">
      <xdr:nvSpPr>
        <xdr:cNvPr id="62" name="テキスト ボックス 61"/>
        <xdr:cNvSpPr txBox="1"/>
      </xdr:nvSpPr>
      <xdr:spPr>
        <a:xfrm>
          <a:off x="3924300" y="335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123523</xdr:rowOff>
    </xdr:from>
    <xdr:to>
      <xdr:col>18</xdr:col>
      <xdr:colOff>177800</xdr:colOff>
      <xdr:row>12</xdr:row>
      <xdr:rowOff>16977</xdr:rowOff>
    </xdr:to>
    <xdr:cxnSp macro="">
      <xdr:nvCxnSpPr>
        <xdr:cNvPr id="63" name="直線コネクタ 62"/>
        <xdr:cNvCxnSpPr/>
      </xdr:nvCxnSpPr>
      <xdr:spPr bwMode="auto">
        <a:xfrm>
          <a:off x="2908300" y="2057098"/>
          <a:ext cx="698500" cy="6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131464</xdr:rowOff>
    </xdr:from>
    <xdr:to>
      <xdr:col>19</xdr:col>
      <xdr:colOff>38100</xdr:colOff>
      <xdr:row>19</xdr:row>
      <xdr:rowOff>61614</xdr:rowOff>
    </xdr:to>
    <xdr:sp macro="" textlink="">
      <xdr:nvSpPr>
        <xdr:cNvPr id="64" name="フローチャート: 判断 63"/>
        <xdr:cNvSpPr/>
      </xdr:nvSpPr>
      <xdr:spPr bwMode="auto">
        <a:xfrm>
          <a:off x="3556000" y="3265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46391</xdr:rowOff>
    </xdr:from>
    <xdr:ext cx="762000" cy="259045"/>
    <xdr:sp macro="" textlink="">
      <xdr:nvSpPr>
        <xdr:cNvPr id="65" name="テキスト ボックス 64"/>
        <xdr:cNvSpPr txBox="1"/>
      </xdr:nvSpPr>
      <xdr:spPr>
        <a:xfrm>
          <a:off x="3225800" y="335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127340</xdr:rowOff>
    </xdr:from>
    <xdr:to>
      <xdr:col>15</xdr:col>
      <xdr:colOff>101600</xdr:colOff>
      <xdr:row>19</xdr:row>
      <xdr:rowOff>57490</xdr:rowOff>
    </xdr:to>
    <xdr:sp macro="" textlink="">
      <xdr:nvSpPr>
        <xdr:cNvPr id="66" name="フローチャート: 判断 65"/>
        <xdr:cNvSpPr/>
      </xdr:nvSpPr>
      <xdr:spPr bwMode="auto">
        <a:xfrm>
          <a:off x="2857500" y="3261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42267</xdr:rowOff>
    </xdr:from>
    <xdr:ext cx="762000" cy="259045"/>
    <xdr:sp macro="" textlink="">
      <xdr:nvSpPr>
        <xdr:cNvPr id="67" name="テキスト ボックス 66"/>
        <xdr:cNvSpPr txBox="1"/>
      </xdr:nvSpPr>
      <xdr:spPr>
        <a:xfrm>
          <a:off x="2527300" y="334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61817</xdr:rowOff>
    </xdr:from>
    <xdr:to>
      <xdr:col>29</xdr:col>
      <xdr:colOff>177800</xdr:colOff>
      <xdr:row>12</xdr:row>
      <xdr:rowOff>163417</xdr:rowOff>
    </xdr:to>
    <xdr:sp macro="" textlink="">
      <xdr:nvSpPr>
        <xdr:cNvPr id="73" name="楕円 72"/>
        <xdr:cNvSpPr/>
      </xdr:nvSpPr>
      <xdr:spPr bwMode="auto">
        <a:xfrm>
          <a:off x="5600700" y="2166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8494</xdr:rowOff>
    </xdr:from>
    <xdr:ext cx="762000" cy="259045"/>
    <xdr:sp macro="" textlink="">
      <xdr:nvSpPr>
        <xdr:cNvPr id="74" name="人口1人当たり決算額の推移該当値テキスト130"/>
        <xdr:cNvSpPr txBox="1"/>
      </xdr:nvSpPr>
      <xdr:spPr>
        <a:xfrm>
          <a:off x="5740400" y="211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19288</xdr:rowOff>
    </xdr:from>
    <xdr:to>
      <xdr:col>26</xdr:col>
      <xdr:colOff>101600</xdr:colOff>
      <xdr:row>12</xdr:row>
      <xdr:rowOff>120888</xdr:rowOff>
    </xdr:to>
    <xdr:sp macro="" textlink="">
      <xdr:nvSpPr>
        <xdr:cNvPr id="75" name="楕円 74"/>
        <xdr:cNvSpPr/>
      </xdr:nvSpPr>
      <xdr:spPr bwMode="auto">
        <a:xfrm>
          <a:off x="4953000" y="2124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131065</xdr:rowOff>
    </xdr:from>
    <xdr:ext cx="736600" cy="259045"/>
    <xdr:sp macro="" textlink="">
      <xdr:nvSpPr>
        <xdr:cNvPr id="76" name="テキスト ボックス 75"/>
        <xdr:cNvSpPr txBox="1"/>
      </xdr:nvSpPr>
      <xdr:spPr>
        <a:xfrm>
          <a:off x="4622800" y="189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6429</xdr:rowOff>
    </xdr:from>
    <xdr:to>
      <xdr:col>22</xdr:col>
      <xdr:colOff>165100</xdr:colOff>
      <xdr:row>12</xdr:row>
      <xdr:rowOff>108029</xdr:rowOff>
    </xdr:to>
    <xdr:sp macro="" textlink="">
      <xdr:nvSpPr>
        <xdr:cNvPr id="77" name="楕円 76"/>
        <xdr:cNvSpPr/>
      </xdr:nvSpPr>
      <xdr:spPr bwMode="auto">
        <a:xfrm>
          <a:off x="4254500" y="211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118206</xdr:rowOff>
    </xdr:from>
    <xdr:ext cx="762000" cy="259045"/>
    <xdr:sp macro="" textlink="">
      <xdr:nvSpPr>
        <xdr:cNvPr id="78" name="テキスト ボックス 77"/>
        <xdr:cNvSpPr txBox="1"/>
      </xdr:nvSpPr>
      <xdr:spPr>
        <a:xfrm>
          <a:off x="3924300" y="188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137627</xdr:rowOff>
    </xdr:from>
    <xdr:to>
      <xdr:col>19</xdr:col>
      <xdr:colOff>38100</xdr:colOff>
      <xdr:row>12</xdr:row>
      <xdr:rowOff>67777</xdr:rowOff>
    </xdr:to>
    <xdr:sp macro="" textlink="">
      <xdr:nvSpPr>
        <xdr:cNvPr id="79" name="楕円 78"/>
        <xdr:cNvSpPr/>
      </xdr:nvSpPr>
      <xdr:spPr bwMode="auto">
        <a:xfrm>
          <a:off x="3556000" y="2071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77954</xdr:rowOff>
    </xdr:from>
    <xdr:ext cx="762000" cy="259045"/>
    <xdr:sp macro="" textlink="">
      <xdr:nvSpPr>
        <xdr:cNvPr id="80" name="テキスト ボックス 79"/>
        <xdr:cNvSpPr txBox="1"/>
      </xdr:nvSpPr>
      <xdr:spPr>
        <a:xfrm>
          <a:off x="3225800" y="184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72723</xdr:rowOff>
    </xdr:from>
    <xdr:to>
      <xdr:col>15</xdr:col>
      <xdr:colOff>101600</xdr:colOff>
      <xdr:row>12</xdr:row>
      <xdr:rowOff>2873</xdr:rowOff>
    </xdr:to>
    <xdr:sp macro="" textlink="">
      <xdr:nvSpPr>
        <xdr:cNvPr id="81" name="楕円 80"/>
        <xdr:cNvSpPr/>
      </xdr:nvSpPr>
      <xdr:spPr bwMode="auto">
        <a:xfrm>
          <a:off x="2857500" y="200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13050</xdr:rowOff>
    </xdr:from>
    <xdr:ext cx="762000" cy="259045"/>
    <xdr:sp macro="" textlink="">
      <xdr:nvSpPr>
        <xdr:cNvPr id="82" name="テキスト ボックス 81"/>
        <xdr:cNvSpPr txBox="1"/>
      </xdr:nvSpPr>
      <xdr:spPr>
        <a:xfrm>
          <a:off x="2527300" y="177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35</xdr:row>
      <xdr:rowOff>63221</xdr:rowOff>
    </xdr:from>
    <xdr:to>
      <xdr:col>29</xdr:col>
      <xdr:colOff>127000</xdr:colOff>
      <xdr:row>37</xdr:row>
      <xdr:rowOff>203216</xdr:rowOff>
    </xdr:to>
    <xdr:cxnSp macro="">
      <xdr:nvCxnSpPr>
        <xdr:cNvPr id="109" name="直線コネクタ 108"/>
        <xdr:cNvCxnSpPr/>
      </xdr:nvCxnSpPr>
      <xdr:spPr bwMode="auto">
        <a:xfrm flipV="1">
          <a:off x="5651500" y="6673571"/>
          <a:ext cx="0" cy="6543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175293</xdr:rowOff>
    </xdr:from>
    <xdr:ext cx="762000" cy="259045"/>
    <xdr:sp macro="" textlink="">
      <xdr:nvSpPr>
        <xdr:cNvPr id="110" name="人口1人当たり決算額の推移最小値テキスト445"/>
        <xdr:cNvSpPr txBox="1"/>
      </xdr:nvSpPr>
      <xdr:spPr>
        <a:xfrm>
          <a:off x="5740400" y="72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203216</xdr:rowOff>
    </xdr:from>
    <xdr:to>
      <xdr:col>30</xdr:col>
      <xdr:colOff>25400</xdr:colOff>
      <xdr:row>37</xdr:row>
      <xdr:rowOff>203216</xdr:rowOff>
    </xdr:to>
    <xdr:cxnSp macro="">
      <xdr:nvCxnSpPr>
        <xdr:cNvPr id="111" name="直線コネクタ 110"/>
        <xdr:cNvCxnSpPr/>
      </xdr:nvCxnSpPr>
      <xdr:spPr bwMode="auto">
        <a:xfrm>
          <a:off x="5562600" y="73279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34</xdr:row>
      <xdr:rowOff>149598</xdr:rowOff>
    </xdr:from>
    <xdr:ext cx="762000" cy="259045"/>
    <xdr:sp macro="" textlink="">
      <xdr:nvSpPr>
        <xdr:cNvPr id="112" name="人口1人当たり決算額の推移最大値テキスト445"/>
        <xdr:cNvSpPr txBox="1"/>
      </xdr:nvSpPr>
      <xdr:spPr>
        <a:xfrm>
          <a:off x="5740400" y="641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35</xdr:row>
      <xdr:rowOff>63221</xdr:rowOff>
    </xdr:from>
    <xdr:to>
      <xdr:col>30</xdr:col>
      <xdr:colOff>25400</xdr:colOff>
      <xdr:row>35</xdr:row>
      <xdr:rowOff>63221</xdr:rowOff>
    </xdr:to>
    <xdr:cxnSp macro="">
      <xdr:nvCxnSpPr>
        <xdr:cNvPr id="113" name="直線コネクタ 112"/>
        <xdr:cNvCxnSpPr/>
      </xdr:nvCxnSpPr>
      <xdr:spPr bwMode="auto">
        <a:xfrm>
          <a:off x="5562600" y="667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268960</xdr:rowOff>
    </xdr:from>
    <xdr:to>
      <xdr:col>29</xdr:col>
      <xdr:colOff>127000</xdr:colOff>
      <xdr:row>35</xdr:row>
      <xdr:rowOff>63221</xdr:rowOff>
    </xdr:to>
    <xdr:cxnSp macro="">
      <xdr:nvCxnSpPr>
        <xdr:cNvPr id="114" name="直線コネクタ 113"/>
        <xdr:cNvCxnSpPr/>
      </xdr:nvCxnSpPr>
      <xdr:spPr bwMode="auto">
        <a:xfrm>
          <a:off x="5003800" y="6536410"/>
          <a:ext cx="647700" cy="137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33555</xdr:rowOff>
    </xdr:from>
    <xdr:ext cx="762000" cy="259045"/>
    <xdr:sp macro="" textlink="">
      <xdr:nvSpPr>
        <xdr:cNvPr id="115" name="人口1人当たり決算額の推移平均値テキスト445"/>
        <xdr:cNvSpPr txBox="1"/>
      </xdr:nvSpPr>
      <xdr:spPr>
        <a:xfrm>
          <a:off x="5740400" y="698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61478</xdr:rowOff>
    </xdr:from>
    <xdr:to>
      <xdr:col>29</xdr:col>
      <xdr:colOff>177800</xdr:colOff>
      <xdr:row>36</xdr:row>
      <xdr:rowOff>163078</xdr:rowOff>
    </xdr:to>
    <xdr:sp macro="" textlink="">
      <xdr:nvSpPr>
        <xdr:cNvPr id="116" name="フローチャート: 判断 115"/>
        <xdr:cNvSpPr/>
      </xdr:nvSpPr>
      <xdr:spPr bwMode="auto">
        <a:xfrm>
          <a:off x="5600700" y="7014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221274</xdr:rowOff>
    </xdr:from>
    <xdr:to>
      <xdr:col>26</xdr:col>
      <xdr:colOff>50800</xdr:colOff>
      <xdr:row>34</xdr:row>
      <xdr:rowOff>268960</xdr:rowOff>
    </xdr:to>
    <xdr:cxnSp macro="">
      <xdr:nvCxnSpPr>
        <xdr:cNvPr id="117" name="直線コネクタ 116"/>
        <xdr:cNvCxnSpPr/>
      </xdr:nvCxnSpPr>
      <xdr:spPr bwMode="auto">
        <a:xfrm>
          <a:off x="4305300" y="6488724"/>
          <a:ext cx="698500" cy="4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3459</xdr:rowOff>
    </xdr:from>
    <xdr:to>
      <xdr:col>26</xdr:col>
      <xdr:colOff>101600</xdr:colOff>
      <xdr:row>36</xdr:row>
      <xdr:rowOff>105059</xdr:rowOff>
    </xdr:to>
    <xdr:sp macro="" textlink="">
      <xdr:nvSpPr>
        <xdr:cNvPr id="118" name="フローチャート: 判断 117"/>
        <xdr:cNvSpPr/>
      </xdr:nvSpPr>
      <xdr:spPr bwMode="auto">
        <a:xfrm>
          <a:off x="49530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89836</xdr:rowOff>
    </xdr:from>
    <xdr:ext cx="736600" cy="259045"/>
    <xdr:sp macro="" textlink="">
      <xdr:nvSpPr>
        <xdr:cNvPr id="119" name="テキスト ボックス 118"/>
        <xdr:cNvSpPr txBox="1"/>
      </xdr:nvSpPr>
      <xdr:spPr>
        <a:xfrm>
          <a:off x="4622800" y="7043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57734</xdr:rowOff>
    </xdr:from>
    <xdr:to>
      <xdr:col>22</xdr:col>
      <xdr:colOff>114300</xdr:colOff>
      <xdr:row>34</xdr:row>
      <xdr:rowOff>221274</xdr:rowOff>
    </xdr:to>
    <xdr:cxnSp macro="">
      <xdr:nvCxnSpPr>
        <xdr:cNvPr id="120" name="直線コネクタ 119"/>
        <xdr:cNvCxnSpPr/>
      </xdr:nvCxnSpPr>
      <xdr:spPr bwMode="auto">
        <a:xfrm>
          <a:off x="3606800" y="6325184"/>
          <a:ext cx="698500" cy="163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290170</xdr:rowOff>
    </xdr:from>
    <xdr:to>
      <xdr:col>22</xdr:col>
      <xdr:colOff>165100</xdr:colOff>
      <xdr:row>36</xdr:row>
      <xdr:rowOff>48870</xdr:rowOff>
    </xdr:to>
    <xdr:sp macro="" textlink="">
      <xdr:nvSpPr>
        <xdr:cNvPr id="121" name="フローチャート: 判断 120"/>
        <xdr:cNvSpPr/>
      </xdr:nvSpPr>
      <xdr:spPr bwMode="auto">
        <a:xfrm>
          <a:off x="4254500" y="6900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33647</xdr:rowOff>
    </xdr:from>
    <xdr:ext cx="762000" cy="259045"/>
    <xdr:sp macro="" textlink="">
      <xdr:nvSpPr>
        <xdr:cNvPr id="122" name="テキスト ボックス 121"/>
        <xdr:cNvSpPr txBox="1"/>
      </xdr:nvSpPr>
      <xdr:spPr>
        <a:xfrm>
          <a:off x="3924300" y="698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146614</xdr:rowOff>
    </xdr:from>
    <xdr:to>
      <xdr:col>18</xdr:col>
      <xdr:colOff>177800</xdr:colOff>
      <xdr:row>34</xdr:row>
      <xdr:rowOff>57734</xdr:rowOff>
    </xdr:to>
    <xdr:cxnSp macro="">
      <xdr:nvCxnSpPr>
        <xdr:cNvPr id="123" name="直線コネクタ 122"/>
        <xdr:cNvCxnSpPr/>
      </xdr:nvCxnSpPr>
      <xdr:spPr bwMode="auto">
        <a:xfrm>
          <a:off x="2908300" y="6071164"/>
          <a:ext cx="698500" cy="254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219852</xdr:rowOff>
    </xdr:from>
    <xdr:to>
      <xdr:col>19</xdr:col>
      <xdr:colOff>38100</xdr:colOff>
      <xdr:row>35</xdr:row>
      <xdr:rowOff>321452</xdr:rowOff>
    </xdr:to>
    <xdr:sp macro="" textlink="">
      <xdr:nvSpPr>
        <xdr:cNvPr id="124" name="フローチャート: 判断 123"/>
        <xdr:cNvSpPr/>
      </xdr:nvSpPr>
      <xdr:spPr bwMode="auto">
        <a:xfrm>
          <a:off x="3556000" y="683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306229</xdr:rowOff>
    </xdr:from>
    <xdr:ext cx="762000" cy="259045"/>
    <xdr:sp macro="" textlink="">
      <xdr:nvSpPr>
        <xdr:cNvPr id="125" name="テキスト ボックス 124"/>
        <xdr:cNvSpPr txBox="1"/>
      </xdr:nvSpPr>
      <xdr:spPr>
        <a:xfrm>
          <a:off x="3225800" y="691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189174</xdr:rowOff>
    </xdr:from>
    <xdr:to>
      <xdr:col>15</xdr:col>
      <xdr:colOff>101600</xdr:colOff>
      <xdr:row>35</xdr:row>
      <xdr:rowOff>290774</xdr:rowOff>
    </xdr:to>
    <xdr:sp macro="" textlink="">
      <xdr:nvSpPr>
        <xdr:cNvPr id="126" name="フローチャート: 判断 125"/>
        <xdr:cNvSpPr/>
      </xdr:nvSpPr>
      <xdr:spPr bwMode="auto">
        <a:xfrm>
          <a:off x="2857500" y="6799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275551</xdr:rowOff>
    </xdr:from>
    <xdr:ext cx="762000" cy="259045"/>
    <xdr:sp macro="" textlink="">
      <xdr:nvSpPr>
        <xdr:cNvPr id="127" name="テキスト ボックス 126"/>
        <xdr:cNvSpPr txBox="1"/>
      </xdr:nvSpPr>
      <xdr:spPr>
        <a:xfrm>
          <a:off x="2527300" y="68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12421</xdr:rowOff>
    </xdr:from>
    <xdr:to>
      <xdr:col>29</xdr:col>
      <xdr:colOff>177800</xdr:colOff>
      <xdr:row>35</xdr:row>
      <xdr:rowOff>114021</xdr:rowOff>
    </xdr:to>
    <xdr:sp macro="" textlink="">
      <xdr:nvSpPr>
        <xdr:cNvPr id="133" name="楕円 132"/>
        <xdr:cNvSpPr/>
      </xdr:nvSpPr>
      <xdr:spPr bwMode="auto">
        <a:xfrm>
          <a:off x="5600700" y="662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301998</xdr:rowOff>
    </xdr:from>
    <xdr:ext cx="762000" cy="259045"/>
    <xdr:sp macro="" textlink="">
      <xdr:nvSpPr>
        <xdr:cNvPr id="134" name="人口1人当たり決算額の推移該当値テキスト445"/>
        <xdr:cNvSpPr txBox="1"/>
      </xdr:nvSpPr>
      <xdr:spPr>
        <a:xfrm>
          <a:off x="5740400" y="656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218161</xdr:rowOff>
    </xdr:from>
    <xdr:to>
      <xdr:col>26</xdr:col>
      <xdr:colOff>101600</xdr:colOff>
      <xdr:row>34</xdr:row>
      <xdr:rowOff>319760</xdr:rowOff>
    </xdr:to>
    <xdr:sp macro="" textlink="">
      <xdr:nvSpPr>
        <xdr:cNvPr id="135" name="楕円 134"/>
        <xdr:cNvSpPr/>
      </xdr:nvSpPr>
      <xdr:spPr bwMode="auto">
        <a:xfrm>
          <a:off x="4953000" y="648561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329938</xdr:rowOff>
    </xdr:from>
    <xdr:ext cx="736600" cy="259045"/>
    <xdr:sp macro="" textlink="">
      <xdr:nvSpPr>
        <xdr:cNvPr id="136" name="テキスト ボックス 135"/>
        <xdr:cNvSpPr txBox="1"/>
      </xdr:nvSpPr>
      <xdr:spPr>
        <a:xfrm>
          <a:off x="4622800" y="625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170474</xdr:rowOff>
    </xdr:from>
    <xdr:to>
      <xdr:col>22</xdr:col>
      <xdr:colOff>165100</xdr:colOff>
      <xdr:row>34</xdr:row>
      <xdr:rowOff>272075</xdr:rowOff>
    </xdr:to>
    <xdr:sp macro="" textlink="">
      <xdr:nvSpPr>
        <xdr:cNvPr id="137" name="楕円 136"/>
        <xdr:cNvSpPr/>
      </xdr:nvSpPr>
      <xdr:spPr bwMode="auto">
        <a:xfrm>
          <a:off x="4254500" y="643792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282251</xdr:rowOff>
    </xdr:from>
    <xdr:ext cx="762000" cy="259045"/>
    <xdr:sp macro="" textlink="">
      <xdr:nvSpPr>
        <xdr:cNvPr id="138" name="テキスト ボックス 137"/>
        <xdr:cNvSpPr txBox="1"/>
      </xdr:nvSpPr>
      <xdr:spPr>
        <a:xfrm>
          <a:off x="3924300" y="62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6934</xdr:rowOff>
    </xdr:from>
    <xdr:to>
      <xdr:col>19</xdr:col>
      <xdr:colOff>38100</xdr:colOff>
      <xdr:row>34</xdr:row>
      <xdr:rowOff>108534</xdr:rowOff>
    </xdr:to>
    <xdr:sp macro="" textlink="">
      <xdr:nvSpPr>
        <xdr:cNvPr id="139" name="楕円 138"/>
        <xdr:cNvSpPr/>
      </xdr:nvSpPr>
      <xdr:spPr bwMode="auto">
        <a:xfrm>
          <a:off x="3556000" y="627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118711</xdr:rowOff>
    </xdr:from>
    <xdr:ext cx="762000" cy="259045"/>
    <xdr:sp macro="" textlink="">
      <xdr:nvSpPr>
        <xdr:cNvPr id="140" name="テキスト ボックス 139"/>
        <xdr:cNvSpPr txBox="1"/>
      </xdr:nvSpPr>
      <xdr:spPr>
        <a:xfrm>
          <a:off x="3225800" y="60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95814</xdr:rowOff>
    </xdr:from>
    <xdr:to>
      <xdr:col>15</xdr:col>
      <xdr:colOff>101600</xdr:colOff>
      <xdr:row>33</xdr:row>
      <xdr:rowOff>197414</xdr:rowOff>
    </xdr:to>
    <xdr:sp macro="" textlink="">
      <xdr:nvSpPr>
        <xdr:cNvPr id="141" name="楕円 140"/>
        <xdr:cNvSpPr/>
      </xdr:nvSpPr>
      <xdr:spPr bwMode="auto">
        <a:xfrm>
          <a:off x="2857500" y="6020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36141</xdr:rowOff>
    </xdr:from>
    <xdr:ext cx="762000" cy="259045"/>
    <xdr:sp macro="" textlink="">
      <xdr:nvSpPr>
        <xdr:cNvPr id="142" name="テキスト ボックス 141"/>
        <xdr:cNvSpPr txBox="1"/>
      </xdr:nvSpPr>
      <xdr:spPr>
        <a:xfrm>
          <a:off x="2527300" y="5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61,269
58,456
11.66
52,977,413
50,774,114
1,042,445
31,025,279
348,794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155629</xdr:rowOff>
    </xdr:from>
    <xdr:to>
      <xdr:col>24</xdr:col>
      <xdr:colOff>62865</xdr:colOff>
      <xdr:row>38</xdr:row>
      <xdr:rowOff>160238</xdr:rowOff>
    </xdr:to>
    <xdr:cxnSp macro="">
      <xdr:nvCxnSpPr>
        <xdr:cNvPr id="54" name="直線コネクタ 53"/>
        <xdr:cNvCxnSpPr/>
      </xdr:nvCxnSpPr>
      <xdr:spPr>
        <a:xfrm flipV="1">
          <a:off x="4633595" y="5470579"/>
          <a:ext cx="1270" cy="1204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164065</xdr:rowOff>
    </xdr:from>
    <xdr:ext cx="534377" cy="259045"/>
    <xdr:sp macro="" textlink="">
      <xdr:nvSpPr>
        <xdr:cNvPr id="55" name="人件費最小値テキスト"/>
        <xdr:cNvSpPr txBox="1"/>
      </xdr:nvSpPr>
      <xdr:spPr>
        <a:xfrm>
          <a:off x="4686300" y="667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160238</xdr:rowOff>
    </xdr:from>
    <xdr:to>
      <xdr:col>24</xdr:col>
      <xdr:colOff>152400</xdr:colOff>
      <xdr:row>38</xdr:row>
      <xdr:rowOff>160238</xdr:rowOff>
    </xdr:to>
    <xdr:cxnSp macro="">
      <xdr:nvCxnSpPr>
        <xdr:cNvPr id="56" name="直線コネクタ 55"/>
        <xdr:cNvCxnSpPr/>
      </xdr:nvCxnSpPr>
      <xdr:spPr>
        <a:xfrm>
          <a:off x="4546600" y="667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102306</xdr:rowOff>
    </xdr:from>
    <xdr:ext cx="599010" cy="259045"/>
    <xdr:sp macro="" textlink="">
      <xdr:nvSpPr>
        <xdr:cNvPr id="57" name="人件費最大値テキスト"/>
        <xdr:cNvSpPr txBox="1"/>
      </xdr:nvSpPr>
      <xdr:spPr>
        <a:xfrm>
          <a:off x="4686300" y="524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155629</xdr:rowOff>
    </xdr:from>
    <xdr:to>
      <xdr:col>24</xdr:col>
      <xdr:colOff>152400</xdr:colOff>
      <xdr:row>31</xdr:row>
      <xdr:rowOff>155629</xdr:rowOff>
    </xdr:to>
    <xdr:cxnSp macro="">
      <xdr:nvCxnSpPr>
        <xdr:cNvPr id="58" name="直線コネクタ 57"/>
        <xdr:cNvCxnSpPr/>
      </xdr:nvCxnSpPr>
      <xdr:spPr>
        <a:xfrm>
          <a:off x="4546600" y="547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111619</xdr:rowOff>
    </xdr:from>
    <xdr:to>
      <xdr:col>24</xdr:col>
      <xdr:colOff>63500</xdr:colOff>
      <xdr:row>31</xdr:row>
      <xdr:rowOff>155629</xdr:rowOff>
    </xdr:to>
    <xdr:cxnSp macro="">
      <xdr:nvCxnSpPr>
        <xdr:cNvPr id="59" name="直線コネクタ 58"/>
        <xdr:cNvCxnSpPr/>
      </xdr:nvCxnSpPr>
      <xdr:spPr>
        <a:xfrm>
          <a:off x="3797300" y="5426569"/>
          <a:ext cx="838200" cy="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121075</xdr:rowOff>
    </xdr:from>
    <xdr:ext cx="534377" cy="259045"/>
    <xdr:sp macro="" textlink="">
      <xdr:nvSpPr>
        <xdr:cNvPr id="60" name="人件費平均値テキスト"/>
        <xdr:cNvSpPr txBox="1"/>
      </xdr:nvSpPr>
      <xdr:spPr>
        <a:xfrm>
          <a:off x="4686300" y="6464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142648</xdr:rowOff>
    </xdr:from>
    <xdr:to>
      <xdr:col>24</xdr:col>
      <xdr:colOff>114300</xdr:colOff>
      <xdr:row>38</xdr:row>
      <xdr:rowOff>72799</xdr:rowOff>
    </xdr:to>
    <xdr:sp macro="" textlink="">
      <xdr:nvSpPr>
        <xdr:cNvPr id="61" name="フローチャート: 判断 60"/>
        <xdr:cNvSpPr/>
      </xdr:nvSpPr>
      <xdr:spPr>
        <a:xfrm>
          <a:off x="4584700" y="64862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102100</xdr:rowOff>
    </xdr:from>
    <xdr:to>
      <xdr:col>19</xdr:col>
      <xdr:colOff>177800</xdr:colOff>
      <xdr:row>31</xdr:row>
      <xdr:rowOff>111619</xdr:rowOff>
    </xdr:to>
    <xdr:cxnSp macro="">
      <xdr:nvCxnSpPr>
        <xdr:cNvPr id="62" name="直線コネクタ 61"/>
        <xdr:cNvCxnSpPr/>
      </xdr:nvCxnSpPr>
      <xdr:spPr>
        <a:xfrm>
          <a:off x="2908300" y="5417050"/>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129646</xdr:rowOff>
    </xdr:from>
    <xdr:to>
      <xdr:col>20</xdr:col>
      <xdr:colOff>38100</xdr:colOff>
      <xdr:row>38</xdr:row>
      <xdr:rowOff>59796</xdr:rowOff>
    </xdr:to>
    <xdr:sp macro="" textlink="">
      <xdr:nvSpPr>
        <xdr:cNvPr id="63" name="フローチャート: 判断 62"/>
        <xdr:cNvSpPr/>
      </xdr:nvSpPr>
      <xdr:spPr>
        <a:xfrm>
          <a:off x="3746500" y="647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50923</xdr:rowOff>
    </xdr:from>
    <xdr:ext cx="534377" cy="259045"/>
    <xdr:sp macro="" textlink="">
      <xdr:nvSpPr>
        <xdr:cNvPr id="64" name="テキスト ボックス 63"/>
        <xdr:cNvSpPr txBox="1"/>
      </xdr:nvSpPr>
      <xdr:spPr>
        <a:xfrm>
          <a:off x="3530111" y="656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25528</xdr:rowOff>
    </xdr:from>
    <xdr:to>
      <xdr:col>15</xdr:col>
      <xdr:colOff>50800</xdr:colOff>
      <xdr:row>31</xdr:row>
      <xdr:rowOff>102100</xdr:rowOff>
    </xdr:to>
    <xdr:cxnSp macro="">
      <xdr:nvCxnSpPr>
        <xdr:cNvPr id="65" name="直線コネクタ 64"/>
        <xdr:cNvCxnSpPr/>
      </xdr:nvCxnSpPr>
      <xdr:spPr>
        <a:xfrm>
          <a:off x="2019300" y="5340478"/>
          <a:ext cx="889000" cy="7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131657</xdr:rowOff>
    </xdr:from>
    <xdr:to>
      <xdr:col>15</xdr:col>
      <xdr:colOff>101600</xdr:colOff>
      <xdr:row>38</xdr:row>
      <xdr:rowOff>61807</xdr:rowOff>
    </xdr:to>
    <xdr:sp macro="" textlink="">
      <xdr:nvSpPr>
        <xdr:cNvPr id="66" name="フローチャート: 判断 65"/>
        <xdr:cNvSpPr/>
      </xdr:nvSpPr>
      <xdr:spPr>
        <a:xfrm>
          <a:off x="2857500" y="647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52934</xdr:rowOff>
    </xdr:from>
    <xdr:ext cx="534377" cy="259045"/>
    <xdr:sp macro="" textlink="">
      <xdr:nvSpPr>
        <xdr:cNvPr id="67" name="テキスト ボックス 66"/>
        <xdr:cNvSpPr txBox="1"/>
      </xdr:nvSpPr>
      <xdr:spPr>
        <a:xfrm>
          <a:off x="2641111" y="656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50720</xdr:rowOff>
    </xdr:from>
    <xdr:to>
      <xdr:col>10</xdr:col>
      <xdr:colOff>114300</xdr:colOff>
      <xdr:row>31</xdr:row>
      <xdr:rowOff>25528</xdr:rowOff>
    </xdr:to>
    <xdr:cxnSp macro="">
      <xdr:nvCxnSpPr>
        <xdr:cNvPr id="68" name="直線コネクタ 67"/>
        <xdr:cNvCxnSpPr/>
      </xdr:nvCxnSpPr>
      <xdr:spPr>
        <a:xfrm>
          <a:off x="1130300" y="5194220"/>
          <a:ext cx="889000" cy="14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120054</xdr:rowOff>
    </xdr:from>
    <xdr:to>
      <xdr:col>10</xdr:col>
      <xdr:colOff>165100</xdr:colOff>
      <xdr:row>38</xdr:row>
      <xdr:rowOff>50203</xdr:rowOff>
    </xdr:to>
    <xdr:sp macro="" textlink="">
      <xdr:nvSpPr>
        <xdr:cNvPr id="69" name="フローチャート: 判断 68"/>
        <xdr:cNvSpPr/>
      </xdr:nvSpPr>
      <xdr:spPr>
        <a:xfrm>
          <a:off x="1968500" y="64637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41331</xdr:rowOff>
    </xdr:from>
    <xdr:ext cx="534377" cy="259045"/>
    <xdr:sp macro="" textlink="">
      <xdr:nvSpPr>
        <xdr:cNvPr id="70" name="テキスト ボックス 69"/>
        <xdr:cNvSpPr txBox="1"/>
      </xdr:nvSpPr>
      <xdr:spPr>
        <a:xfrm>
          <a:off x="1752111" y="65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114055</xdr:rowOff>
    </xdr:from>
    <xdr:to>
      <xdr:col>6</xdr:col>
      <xdr:colOff>38100</xdr:colOff>
      <xdr:row>38</xdr:row>
      <xdr:rowOff>44205</xdr:rowOff>
    </xdr:to>
    <xdr:sp macro="" textlink="">
      <xdr:nvSpPr>
        <xdr:cNvPr id="71" name="フローチャート: 判断 70"/>
        <xdr:cNvSpPr/>
      </xdr:nvSpPr>
      <xdr:spPr>
        <a:xfrm>
          <a:off x="1079500" y="64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35332</xdr:rowOff>
    </xdr:from>
    <xdr:ext cx="534377" cy="259045"/>
    <xdr:sp macro="" textlink="">
      <xdr:nvSpPr>
        <xdr:cNvPr id="72" name="テキスト ボックス 71"/>
        <xdr:cNvSpPr txBox="1"/>
      </xdr:nvSpPr>
      <xdr:spPr>
        <a:xfrm>
          <a:off x="863111" y="655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104829</xdr:rowOff>
    </xdr:from>
    <xdr:to>
      <xdr:col>24</xdr:col>
      <xdr:colOff>114300</xdr:colOff>
      <xdr:row>32</xdr:row>
      <xdr:rowOff>34979</xdr:rowOff>
    </xdr:to>
    <xdr:sp macro="" textlink="">
      <xdr:nvSpPr>
        <xdr:cNvPr id="78" name="楕円 77"/>
        <xdr:cNvSpPr/>
      </xdr:nvSpPr>
      <xdr:spPr>
        <a:xfrm>
          <a:off x="4584700" y="54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57856</xdr:rowOff>
    </xdr:from>
    <xdr:ext cx="599010" cy="259045"/>
    <xdr:sp macro="" textlink="">
      <xdr:nvSpPr>
        <xdr:cNvPr id="79" name="人件費該当値テキスト"/>
        <xdr:cNvSpPr txBox="1"/>
      </xdr:nvSpPr>
      <xdr:spPr>
        <a:xfrm>
          <a:off x="4686300" y="537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60819</xdr:rowOff>
    </xdr:from>
    <xdr:to>
      <xdr:col>20</xdr:col>
      <xdr:colOff>38100</xdr:colOff>
      <xdr:row>31</xdr:row>
      <xdr:rowOff>162419</xdr:rowOff>
    </xdr:to>
    <xdr:sp macro="" textlink="">
      <xdr:nvSpPr>
        <xdr:cNvPr id="80" name="楕円 79"/>
        <xdr:cNvSpPr/>
      </xdr:nvSpPr>
      <xdr:spPr>
        <a:xfrm>
          <a:off x="3746500" y="53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7496</xdr:rowOff>
    </xdr:from>
    <xdr:ext cx="599010" cy="259045"/>
    <xdr:sp macro="" textlink="">
      <xdr:nvSpPr>
        <xdr:cNvPr id="81" name="テキスト ボックス 80"/>
        <xdr:cNvSpPr txBox="1"/>
      </xdr:nvSpPr>
      <xdr:spPr>
        <a:xfrm>
          <a:off x="3497795" y="515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51300</xdr:rowOff>
    </xdr:from>
    <xdr:to>
      <xdr:col>15</xdr:col>
      <xdr:colOff>101600</xdr:colOff>
      <xdr:row>31</xdr:row>
      <xdr:rowOff>152900</xdr:rowOff>
    </xdr:to>
    <xdr:sp macro="" textlink="">
      <xdr:nvSpPr>
        <xdr:cNvPr id="82" name="楕円 81"/>
        <xdr:cNvSpPr/>
      </xdr:nvSpPr>
      <xdr:spPr>
        <a:xfrm>
          <a:off x="2857500" y="53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169427</xdr:rowOff>
    </xdr:from>
    <xdr:ext cx="599010" cy="259045"/>
    <xdr:sp macro="" textlink="">
      <xdr:nvSpPr>
        <xdr:cNvPr id="83" name="テキスト ボックス 82"/>
        <xdr:cNvSpPr txBox="1"/>
      </xdr:nvSpPr>
      <xdr:spPr>
        <a:xfrm>
          <a:off x="2608795" y="514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146178</xdr:rowOff>
    </xdr:from>
    <xdr:to>
      <xdr:col>10</xdr:col>
      <xdr:colOff>165100</xdr:colOff>
      <xdr:row>31</xdr:row>
      <xdr:rowOff>76328</xdr:rowOff>
    </xdr:to>
    <xdr:sp macro="" textlink="">
      <xdr:nvSpPr>
        <xdr:cNvPr id="84" name="楕円 83"/>
        <xdr:cNvSpPr/>
      </xdr:nvSpPr>
      <xdr:spPr>
        <a:xfrm>
          <a:off x="1968500" y="52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92855</xdr:rowOff>
    </xdr:from>
    <xdr:ext cx="599010" cy="259045"/>
    <xdr:sp macro="" textlink="">
      <xdr:nvSpPr>
        <xdr:cNvPr id="85" name="テキスト ボックス 84"/>
        <xdr:cNvSpPr txBox="1"/>
      </xdr:nvSpPr>
      <xdr:spPr>
        <a:xfrm>
          <a:off x="1719795" y="506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171370</xdr:rowOff>
    </xdr:from>
    <xdr:to>
      <xdr:col>6</xdr:col>
      <xdr:colOff>38100</xdr:colOff>
      <xdr:row>30</xdr:row>
      <xdr:rowOff>101520</xdr:rowOff>
    </xdr:to>
    <xdr:sp macro="" textlink="">
      <xdr:nvSpPr>
        <xdr:cNvPr id="86" name="楕円 85"/>
        <xdr:cNvSpPr/>
      </xdr:nvSpPr>
      <xdr:spPr>
        <a:xfrm>
          <a:off x="1079500" y="51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28</xdr:row>
      <xdr:rowOff>118047</xdr:rowOff>
    </xdr:from>
    <xdr:ext cx="599010" cy="259045"/>
    <xdr:sp macro="" textlink="">
      <xdr:nvSpPr>
        <xdr:cNvPr id="87" name="テキスト ボックス 86"/>
        <xdr:cNvSpPr txBox="1"/>
      </xdr:nvSpPr>
      <xdr:spPr>
        <a:xfrm>
          <a:off x="830795" y="491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99" name="直線コネクタ 98"/>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0" name="テキスト ボックス 99"/>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2" name="テキスト ボックス 101"/>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3" name="直線コネクタ 102"/>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4" name="テキスト ボックス 103"/>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7" name="直線コネクタ 106"/>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8" name="テキスト ボックス 107"/>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9" name="直線コネクタ 108"/>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0" name="テキスト ボックス 109"/>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1" name="直線コネクタ 110"/>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2" name="テキスト ボックス 111"/>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16" name="直線コネクタ 115"/>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17" name="物件費最小値テキスト"/>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18" name="直線コネクタ 117"/>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19" name="物件費最大値テキスト"/>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0" name="直線コネクタ 119"/>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131937</xdr:rowOff>
    </xdr:from>
    <xdr:to>
      <xdr:col>24</xdr:col>
      <xdr:colOff>63500</xdr:colOff>
      <xdr:row>51</xdr:row>
      <xdr:rowOff>13903</xdr:rowOff>
    </xdr:to>
    <xdr:cxnSp macro="">
      <xdr:nvCxnSpPr>
        <xdr:cNvPr id="121" name="直線コネクタ 120"/>
        <xdr:cNvCxnSpPr/>
      </xdr:nvCxnSpPr>
      <xdr:spPr>
        <a:xfrm flipV="1">
          <a:off x="3797300" y="8704437"/>
          <a:ext cx="838200" cy="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104094</xdr:rowOff>
    </xdr:from>
    <xdr:ext cx="534377" cy="259045"/>
    <xdr:sp macro="" textlink="">
      <xdr:nvSpPr>
        <xdr:cNvPr id="122" name="物件費平均値テキスト"/>
        <xdr:cNvSpPr txBox="1"/>
      </xdr:nvSpPr>
      <xdr:spPr>
        <a:xfrm>
          <a:off x="4686300" y="987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3" name="フローチャート: 判断 122"/>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13903</xdr:rowOff>
    </xdr:from>
    <xdr:to>
      <xdr:col>19</xdr:col>
      <xdr:colOff>177800</xdr:colOff>
      <xdr:row>51</xdr:row>
      <xdr:rowOff>111630</xdr:rowOff>
    </xdr:to>
    <xdr:cxnSp macro="">
      <xdr:nvCxnSpPr>
        <xdr:cNvPr id="124" name="直線コネクタ 123"/>
        <xdr:cNvCxnSpPr/>
      </xdr:nvCxnSpPr>
      <xdr:spPr>
        <a:xfrm flipV="1">
          <a:off x="2908300" y="8757853"/>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5" name="フローチャート: 判断 124"/>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35342</xdr:rowOff>
    </xdr:from>
    <xdr:ext cx="534377" cy="259045"/>
    <xdr:sp macro="" textlink="">
      <xdr:nvSpPr>
        <xdr:cNvPr id="126" name="テキスト ボックス 125"/>
        <xdr:cNvSpPr txBox="1"/>
      </xdr:nvSpPr>
      <xdr:spPr>
        <a:xfrm>
          <a:off x="3530111" y="99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111630</xdr:rowOff>
    </xdr:from>
    <xdr:to>
      <xdr:col>15</xdr:col>
      <xdr:colOff>50800</xdr:colOff>
      <xdr:row>51</xdr:row>
      <xdr:rowOff>159226</xdr:rowOff>
    </xdr:to>
    <xdr:cxnSp macro="">
      <xdr:nvCxnSpPr>
        <xdr:cNvPr id="127" name="直線コネクタ 126"/>
        <xdr:cNvCxnSpPr/>
      </xdr:nvCxnSpPr>
      <xdr:spPr>
        <a:xfrm flipV="1">
          <a:off x="2019300" y="8855580"/>
          <a:ext cx="889000" cy="4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28" name="フローチャート: 判断 127"/>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52106</xdr:rowOff>
    </xdr:from>
    <xdr:ext cx="534377" cy="259045"/>
    <xdr:sp macro="" textlink="">
      <xdr:nvSpPr>
        <xdr:cNvPr id="129" name="テキスト ボックス 128"/>
        <xdr:cNvSpPr txBox="1"/>
      </xdr:nvSpPr>
      <xdr:spPr>
        <a:xfrm>
          <a:off x="2641111" y="999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159226</xdr:rowOff>
    </xdr:from>
    <xdr:to>
      <xdr:col>10</xdr:col>
      <xdr:colOff>114300</xdr:colOff>
      <xdr:row>52</xdr:row>
      <xdr:rowOff>55794</xdr:rowOff>
    </xdr:to>
    <xdr:cxnSp macro="">
      <xdr:nvCxnSpPr>
        <xdr:cNvPr id="130" name="直線コネクタ 129"/>
        <xdr:cNvCxnSpPr/>
      </xdr:nvCxnSpPr>
      <xdr:spPr>
        <a:xfrm flipV="1">
          <a:off x="1130300" y="8903176"/>
          <a:ext cx="889000" cy="6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1" name="フローチャート: 判断 130"/>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69242</xdr:rowOff>
    </xdr:from>
    <xdr:ext cx="534377" cy="259045"/>
    <xdr:sp macro="" textlink="">
      <xdr:nvSpPr>
        <xdr:cNvPr id="132" name="テキスト ボックス 131"/>
        <xdr:cNvSpPr txBox="1"/>
      </xdr:nvSpPr>
      <xdr:spPr>
        <a:xfrm>
          <a:off x="1752111" y="1001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3" name="フローチャート: 判断 132"/>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97445</xdr:rowOff>
    </xdr:from>
    <xdr:ext cx="534377" cy="259045"/>
    <xdr:sp macro="" textlink="">
      <xdr:nvSpPr>
        <xdr:cNvPr id="134" name="テキスト ボックス 133"/>
        <xdr:cNvSpPr txBox="1"/>
      </xdr:nvSpPr>
      <xdr:spPr>
        <a:xfrm>
          <a:off x="863111" y="100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81137</xdr:rowOff>
    </xdr:from>
    <xdr:to>
      <xdr:col>24</xdr:col>
      <xdr:colOff>114300</xdr:colOff>
      <xdr:row>51</xdr:row>
      <xdr:rowOff>11287</xdr:rowOff>
    </xdr:to>
    <xdr:sp macro="" textlink="">
      <xdr:nvSpPr>
        <xdr:cNvPr id="140" name="楕円 139"/>
        <xdr:cNvSpPr/>
      </xdr:nvSpPr>
      <xdr:spPr>
        <a:xfrm>
          <a:off x="4584700" y="86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34164</xdr:rowOff>
    </xdr:from>
    <xdr:ext cx="599010" cy="259045"/>
    <xdr:sp macro="" textlink="">
      <xdr:nvSpPr>
        <xdr:cNvPr id="141" name="物件費該当値テキスト"/>
        <xdr:cNvSpPr txBox="1"/>
      </xdr:nvSpPr>
      <xdr:spPr>
        <a:xfrm>
          <a:off x="4686300" y="860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134553</xdr:rowOff>
    </xdr:from>
    <xdr:to>
      <xdr:col>20</xdr:col>
      <xdr:colOff>38100</xdr:colOff>
      <xdr:row>51</xdr:row>
      <xdr:rowOff>64703</xdr:rowOff>
    </xdr:to>
    <xdr:sp macro="" textlink="">
      <xdr:nvSpPr>
        <xdr:cNvPr id="142" name="楕円 141"/>
        <xdr:cNvSpPr/>
      </xdr:nvSpPr>
      <xdr:spPr>
        <a:xfrm>
          <a:off x="3746500" y="87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81230</xdr:rowOff>
    </xdr:from>
    <xdr:ext cx="599010" cy="259045"/>
    <xdr:sp macro="" textlink="">
      <xdr:nvSpPr>
        <xdr:cNvPr id="143" name="テキスト ボックス 142"/>
        <xdr:cNvSpPr txBox="1"/>
      </xdr:nvSpPr>
      <xdr:spPr>
        <a:xfrm>
          <a:off x="3497795" y="848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60830</xdr:rowOff>
    </xdr:from>
    <xdr:to>
      <xdr:col>15</xdr:col>
      <xdr:colOff>101600</xdr:colOff>
      <xdr:row>51</xdr:row>
      <xdr:rowOff>162430</xdr:rowOff>
    </xdr:to>
    <xdr:sp macro="" textlink="">
      <xdr:nvSpPr>
        <xdr:cNvPr id="144" name="楕円 143"/>
        <xdr:cNvSpPr/>
      </xdr:nvSpPr>
      <xdr:spPr>
        <a:xfrm>
          <a:off x="2857500" y="88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7507</xdr:rowOff>
    </xdr:from>
    <xdr:ext cx="599010" cy="259045"/>
    <xdr:sp macro="" textlink="">
      <xdr:nvSpPr>
        <xdr:cNvPr id="145" name="テキスト ボックス 144"/>
        <xdr:cNvSpPr txBox="1"/>
      </xdr:nvSpPr>
      <xdr:spPr>
        <a:xfrm>
          <a:off x="2608795" y="858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108426</xdr:rowOff>
    </xdr:from>
    <xdr:to>
      <xdr:col>10</xdr:col>
      <xdr:colOff>165100</xdr:colOff>
      <xdr:row>52</xdr:row>
      <xdr:rowOff>38576</xdr:rowOff>
    </xdr:to>
    <xdr:sp macro="" textlink="">
      <xdr:nvSpPr>
        <xdr:cNvPr id="146" name="楕円 145"/>
        <xdr:cNvSpPr/>
      </xdr:nvSpPr>
      <xdr:spPr>
        <a:xfrm>
          <a:off x="1968500" y="8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55103</xdr:rowOff>
    </xdr:from>
    <xdr:ext cx="599010" cy="259045"/>
    <xdr:sp macro="" textlink="">
      <xdr:nvSpPr>
        <xdr:cNvPr id="147" name="テキスト ボックス 146"/>
        <xdr:cNvSpPr txBox="1"/>
      </xdr:nvSpPr>
      <xdr:spPr>
        <a:xfrm>
          <a:off x="1719795" y="86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4994</xdr:rowOff>
    </xdr:from>
    <xdr:to>
      <xdr:col>6</xdr:col>
      <xdr:colOff>38100</xdr:colOff>
      <xdr:row>52</xdr:row>
      <xdr:rowOff>106594</xdr:rowOff>
    </xdr:to>
    <xdr:sp macro="" textlink="">
      <xdr:nvSpPr>
        <xdr:cNvPr id="148" name="楕円 147"/>
        <xdr:cNvSpPr/>
      </xdr:nvSpPr>
      <xdr:spPr>
        <a:xfrm>
          <a:off x="1079500" y="89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123121</xdr:rowOff>
    </xdr:from>
    <xdr:ext cx="599010" cy="259045"/>
    <xdr:sp macro="" textlink="">
      <xdr:nvSpPr>
        <xdr:cNvPr id="149" name="テキスト ボックス 148"/>
        <xdr:cNvSpPr txBox="1"/>
      </xdr:nvSpPr>
      <xdr:spPr>
        <a:xfrm>
          <a:off x="830795" y="86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5" name="直線コネクタ 174"/>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6"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7" name="直線コネクタ 176"/>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78" name="維持補修費最大値テキスト"/>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79" name="直線コネクタ 178"/>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89408</xdr:rowOff>
    </xdr:from>
    <xdr:to>
      <xdr:col>24</xdr:col>
      <xdr:colOff>63500</xdr:colOff>
      <xdr:row>70</xdr:row>
      <xdr:rowOff>90605</xdr:rowOff>
    </xdr:to>
    <xdr:cxnSp macro="">
      <xdr:nvCxnSpPr>
        <xdr:cNvPr id="180" name="直線コネクタ 179"/>
        <xdr:cNvCxnSpPr/>
      </xdr:nvCxnSpPr>
      <xdr:spPr>
        <a:xfrm flipV="1">
          <a:off x="3797300" y="12090908"/>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152889</xdr:rowOff>
    </xdr:from>
    <xdr:ext cx="469744" cy="259045"/>
    <xdr:sp macro="" textlink="">
      <xdr:nvSpPr>
        <xdr:cNvPr id="181" name="維持補修費平均値テキスト"/>
        <xdr:cNvSpPr txBox="1"/>
      </xdr:nvSpPr>
      <xdr:spPr>
        <a:xfrm>
          <a:off x="4686300" y="13183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2" name="フローチャート: 判断 181"/>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90605</xdr:rowOff>
    </xdr:from>
    <xdr:to>
      <xdr:col>19</xdr:col>
      <xdr:colOff>177800</xdr:colOff>
      <xdr:row>71</xdr:row>
      <xdr:rowOff>9398</xdr:rowOff>
    </xdr:to>
    <xdr:cxnSp macro="">
      <xdr:nvCxnSpPr>
        <xdr:cNvPr id="183" name="直線コネクタ 182"/>
        <xdr:cNvCxnSpPr/>
      </xdr:nvCxnSpPr>
      <xdr:spPr>
        <a:xfrm flipV="1">
          <a:off x="2908300" y="12092105"/>
          <a:ext cx="889000" cy="9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4" name="フローチャート: 判断 183"/>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115659</xdr:rowOff>
    </xdr:from>
    <xdr:ext cx="469744" cy="259045"/>
    <xdr:sp macro="" textlink="">
      <xdr:nvSpPr>
        <xdr:cNvPr id="185" name="テキスト ボックス 184"/>
        <xdr:cNvSpPr txBox="1"/>
      </xdr:nvSpPr>
      <xdr:spPr>
        <a:xfrm>
          <a:off x="3562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9398</xdr:rowOff>
    </xdr:from>
    <xdr:to>
      <xdr:col>15</xdr:col>
      <xdr:colOff>50800</xdr:colOff>
      <xdr:row>71</xdr:row>
      <xdr:rowOff>100402</xdr:rowOff>
    </xdr:to>
    <xdr:cxnSp macro="">
      <xdr:nvCxnSpPr>
        <xdr:cNvPr id="186" name="直線コネクタ 185"/>
        <xdr:cNvCxnSpPr/>
      </xdr:nvCxnSpPr>
      <xdr:spPr>
        <a:xfrm flipV="1">
          <a:off x="2019300" y="12182348"/>
          <a:ext cx="889000" cy="9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87" name="フローチャート: 判断 186"/>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121211</xdr:rowOff>
    </xdr:from>
    <xdr:ext cx="469744" cy="259045"/>
    <xdr:sp macro="" textlink="">
      <xdr:nvSpPr>
        <xdr:cNvPr id="188" name="テキスト ボックス 187"/>
        <xdr:cNvSpPr txBox="1"/>
      </xdr:nvSpPr>
      <xdr:spPr>
        <a:xfrm>
          <a:off x="2673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100402</xdr:rowOff>
    </xdr:from>
    <xdr:to>
      <xdr:col>10</xdr:col>
      <xdr:colOff>114300</xdr:colOff>
      <xdr:row>72</xdr:row>
      <xdr:rowOff>5806</xdr:rowOff>
    </xdr:to>
    <xdr:cxnSp macro="">
      <xdr:nvCxnSpPr>
        <xdr:cNvPr id="189" name="直線コネクタ 188"/>
        <xdr:cNvCxnSpPr/>
      </xdr:nvCxnSpPr>
      <xdr:spPr>
        <a:xfrm flipV="1">
          <a:off x="1130300" y="12273352"/>
          <a:ext cx="889000" cy="7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0" name="フローチャート: 判断 189"/>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127852</xdr:rowOff>
    </xdr:from>
    <xdr:ext cx="469744" cy="259045"/>
    <xdr:sp macro="" textlink="">
      <xdr:nvSpPr>
        <xdr:cNvPr id="191" name="テキスト ボックス 190"/>
        <xdr:cNvSpPr txBox="1"/>
      </xdr:nvSpPr>
      <xdr:spPr>
        <a:xfrm>
          <a:off x="1784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2" name="フローチャート: 判断 191"/>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149514</xdr:rowOff>
    </xdr:from>
    <xdr:ext cx="469744" cy="259045"/>
    <xdr:sp macro="" textlink="">
      <xdr:nvSpPr>
        <xdr:cNvPr id="193" name="テキスト ボックス 192"/>
        <xdr:cNvSpPr txBox="1"/>
      </xdr:nvSpPr>
      <xdr:spPr>
        <a:xfrm>
          <a:off x="895428"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38608</xdr:rowOff>
    </xdr:from>
    <xdr:to>
      <xdr:col>24</xdr:col>
      <xdr:colOff>114300</xdr:colOff>
      <xdr:row>70</xdr:row>
      <xdr:rowOff>140208</xdr:rowOff>
    </xdr:to>
    <xdr:sp macro="" textlink="">
      <xdr:nvSpPr>
        <xdr:cNvPr id="199" name="楕円 198"/>
        <xdr:cNvSpPr/>
      </xdr:nvSpPr>
      <xdr:spPr>
        <a:xfrm>
          <a:off x="4584700" y="120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163085</xdr:rowOff>
    </xdr:from>
    <xdr:ext cx="534377" cy="259045"/>
    <xdr:sp macro="" textlink="">
      <xdr:nvSpPr>
        <xdr:cNvPr id="200" name="維持補修費該当値テキスト"/>
        <xdr:cNvSpPr txBox="1"/>
      </xdr:nvSpPr>
      <xdr:spPr>
        <a:xfrm>
          <a:off x="4686300" y="1199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39805</xdr:rowOff>
    </xdr:from>
    <xdr:to>
      <xdr:col>20</xdr:col>
      <xdr:colOff>38100</xdr:colOff>
      <xdr:row>70</xdr:row>
      <xdr:rowOff>141405</xdr:rowOff>
    </xdr:to>
    <xdr:sp macro="" textlink="">
      <xdr:nvSpPr>
        <xdr:cNvPr id="201" name="楕円 200"/>
        <xdr:cNvSpPr/>
      </xdr:nvSpPr>
      <xdr:spPr>
        <a:xfrm>
          <a:off x="3746500" y="120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157932</xdr:rowOff>
    </xdr:from>
    <xdr:ext cx="534377" cy="259045"/>
    <xdr:sp macro="" textlink="">
      <xdr:nvSpPr>
        <xdr:cNvPr id="202" name="テキスト ボックス 201"/>
        <xdr:cNvSpPr txBox="1"/>
      </xdr:nvSpPr>
      <xdr:spPr>
        <a:xfrm>
          <a:off x="3530111" y="118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130048</xdr:rowOff>
    </xdr:from>
    <xdr:to>
      <xdr:col>15</xdr:col>
      <xdr:colOff>101600</xdr:colOff>
      <xdr:row>71</xdr:row>
      <xdr:rowOff>60198</xdr:rowOff>
    </xdr:to>
    <xdr:sp macro="" textlink="">
      <xdr:nvSpPr>
        <xdr:cNvPr id="203" name="楕円 202"/>
        <xdr:cNvSpPr/>
      </xdr:nvSpPr>
      <xdr:spPr>
        <a:xfrm>
          <a:off x="2857500" y="121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76725</xdr:rowOff>
    </xdr:from>
    <xdr:ext cx="534377" cy="259045"/>
    <xdr:sp macro="" textlink="">
      <xdr:nvSpPr>
        <xdr:cNvPr id="204" name="テキスト ボックス 203"/>
        <xdr:cNvSpPr txBox="1"/>
      </xdr:nvSpPr>
      <xdr:spPr>
        <a:xfrm>
          <a:off x="2641111" y="1190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49602</xdr:rowOff>
    </xdr:from>
    <xdr:to>
      <xdr:col>10</xdr:col>
      <xdr:colOff>165100</xdr:colOff>
      <xdr:row>71</xdr:row>
      <xdr:rowOff>151202</xdr:rowOff>
    </xdr:to>
    <xdr:sp macro="" textlink="">
      <xdr:nvSpPr>
        <xdr:cNvPr id="205" name="楕円 204"/>
        <xdr:cNvSpPr/>
      </xdr:nvSpPr>
      <xdr:spPr>
        <a:xfrm>
          <a:off x="1968500" y="122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167729</xdr:rowOff>
    </xdr:from>
    <xdr:ext cx="534377" cy="259045"/>
    <xdr:sp macro="" textlink="">
      <xdr:nvSpPr>
        <xdr:cNvPr id="206" name="テキスト ボックス 205"/>
        <xdr:cNvSpPr txBox="1"/>
      </xdr:nvSpPr>
      <xdr:spPr>
        <a:xfrm>
          <a:off x="1752111" y="1199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126456</xdr:rowOff>
    </xdr:from>
    <xdr:to>
      <xdr:col>6</xdr:col>
      <xdr:colOff>38100</xdr:colOff>
      <xdr:row>72</xdr:row>
      <xdr:rowOff>56606</xdr:rowOff>
    </xdr:to>
    <xdr:sp macro="" textlink="">
      <xdr:nvSpPr>
        <xdr:cNvPr id="207" name="楕円 206"/>
        <xdr:cNvSpPr/>
      </xdr:nvSpPr>
      <xdr:spPr>
        <a:xfrm>
          <a:off x="1079500" y="1229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73133</xdr:rowOff>
    </xdr:from>
    <xdr:ext cx="534377" cy="259045"/>
    <xdr:sp macro="" textlink="">
      <xdr:nvSpPr>
        <xdr:cNvPr id="208" name="テキスト ボックス 207"/>
        <xdr:cNvSpPr txBox="1"/>
      </xdr:nvSpPr>
      <xdr:spPr>
        <a:xfrm>
          <a:off x="863111" y="1207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76276</xdr:rowOff>
    </xdr:from>
    <xdr:to>
      <xdr:col>24</xdr:col>
      <xdr:colOff>62865</xdr:colOff>
      <xdr:row>97</xdr:row>
      <xdr:rowOff>58141</xdr:rowOff>
    </xdr:to>
    <xdr:cxnSp macro="">
      <xdr:nvCxnSpPr>
        <xdr:cNvPr id="233" name="直線コネクタ 232"/>
        <xdr:cNvCxnSpPr/>
      </xdr:nvCxnSpPr>
      <xdr:spPr>
        <a:xfrm flipV="1">
          <a:off x="4633595" y="15506776"/>
          <a:ext cx="1270" cy="118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61968</xdr:rowOff>
    </xdr:from>
    <xdr:ext cx="534377" cy="259045"/>
    <xdr:sp macro="" textlink="">
      <xdr:nvSpPr>
        <xdr:cNvPr id="234" name="扶助費最小値テキスト"/>
        <xdr:cNvSpPr txBox="1"/>
      </xdr:nvSpPr>
      <xdr:spPr>
        <a:xfrm>
          <a:off x="4686300" y="166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58141</xdr:rowOff>
    </xdr:from>
    <xdr:to>
      <xdr:col>24</xdr:col>
      <xdr:colOff>152400</xdr:colOff>
      <xdr:row>97</xdr:row>
      <xdr:rowOff>58141</xdr:rowOff>
    </xdr:to>
    <xdr:cxnSp macro="">
      <xdr:nvCxnSpPr>
        <xdr:cNvPr id="235" name="直線コネクタ 234"/>
        <xdr:cNvCxnSpPr/>
      </xdr:nvCxnSpPr>
      <xdr:spPr>
        <a:xfrm>
          <a:off x="4546600" y="1668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22953</xdr:rowOff>
    </xdr:from>
    <xdr:ext cx="599010" cy="259045"/>
    <xdr:sp macro="" textlink="">
      <xdr:nvSpPr>
        <xdr:cNvPr id="236" name="扶助費最大値テキスト"/>
        <xdr:cNvSpPr txBox="1"/>
      </xdr:nvSpPr>
      <xdr:spPr>
        <a:xfrm>
          <a:off x="4686300" y="152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76276</xdr:rowOff>
    </xdr:from>
    <xdr:to>
      <xdr:col>24</xdr:col>
      <xdr:colOff>152400</xdr:colOff>
      <xdr:row>90</xdr:row>
      <xdr:rowOff>76276</xdr:rowOff>
    </xdr:to>
    <xdr:cxnSp macro="">
      <xdr:nvCxnSpPr>
        <xdr:cNvPr id="237" name="直線コネクタ 236"/>
        <xdr:cNvCxnSpPr/>
      </xdr:nvCxnSpPr>
      <xdr:spPr>
        <a:xfrm>
          <a:off x="4546600" y="155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119202</xdr:rowOff>
    </xdr:from>
    <xdr:to>
      <xdr:col>24</xdr:col>
      <xdr:colOff>63500</xdr:colOff>
      <xdr:row>95</xdr:row>
      <xdr:rowOff>98653</xdr:rowOff>
    </xdr:to>
    <xdr:cxnSp macro="">
      <xdr:nvCxnSpPr>
        <xdr:cNvPr id="238" name="直線コネクタ 237"/>
        <xdr:cNvCxnSpPr/>
      </xdr:nvCxnSpPr>
      <xdr:spPr>
        <a:xfrm flipV="1">
          <a:off x="3797300" y="16235502"/>
          <a:ext cx="838200" cy="1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73156</xdr:rowOff>
    </xdr:from>
    <xdr:ext cx="599010" cy="259045"/>
    <xdr:sp macro="" textlink="">
      <xdr:nvSpPr>
        <xdr:cNvPr id="239" name="扶助費平均値テキスト"/>
        <xdr:cNvSpPr txBox="1"/>
      </xdr:nvSpPr>
      <xdr:spPr>
        <a:xfrm>
          <a:off x="4686300" y="160180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50279</xdr:rowOff>
    </xdr:from>
    <xdr:to>
      <xdr:col>24</xdr:col>
      <xdr:colOff>114300</xdr:colOff>
      <xdr:row>94</xdr:row>
      <xdr:rowOff>151879</xdr:rowOff>
    </xdr:to>
    <xdr:sp macro="" textlink="">
      <xdr:nvSpPr>
        <xdr:cNvPr id="240" name="フローチャート: 判断 239"/>
        <xdr:cNvSpPr/>
      </xdr:nvSpPr>
      <xdr:spPr>
        <a:xfrm>
          <a:off x="45847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98653</xdr:rowOff>
    </xdr:from>
    <xdr:to>
      <xdr:col>19</xdr:col>
      <xdr:colOff>177800</xdr:colOff>
      <xdr:row>96</xdr:row>
      <xdr:rowOff>50394</xdr:rowOff>
    </xdr:to>
    <xdr:cxnSp macro="">
      <xdr:nvCxnSpPr>
        <xdr:cNvPr id="241" name="直線コネクタ 240"/>
        <xdr:cNvCxnSpPr/>
      </xdr:nvCxnSpPr>
      <xdr:spPr>
        <a:xfrm flipV="1">
          <a:off x="2908300" y="16386403"/>
          <a:ext cx="889000" cy="1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104814</xdr:rowOff>
    </xdr:from>
    <xdr:to>
      <xdr:col>20</xdr:col>
      <xdr:colOff>38100</xdr:colOff>
      <xdr:row>95</xdr:row>
      <xdr:rowOff>34964</xdr:rowOff>
    </xdr:to>
    <xdr:sp macro="" textlink="">
      <xdr:nvSpPr>
        <xdr:cNvPr id="242" name="フローチャート: 判断 241"/>
        <xdr:cNvSpPr/>
      </xdr:nvSpPr>
      <xdr:spPr>
        <a:xfrm>
          <a:off x="3746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51491</xdr:rowOff>
    </xdr:from>
    <xdr:ext cx="599010" cy="259045"/>
    <xdr:sp macro="" textlink="">
      <xdr:nvSpPr>
        <xdr:cNvPr id="243" name="テキスト ボックス 242"/>
        <xdr:cNvSpPr txBox="1"/>
      </xdr:nvSpPr>
      <xdr:spPr>
        <a:xfrm>
          <a:off x="3497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50394</xdr:rowOff>
    </xdr:from>
    <xdr:to>
      <xdr:col>15</xdr:col>
      <xdr:colOff>50800</xdr:colOff>
      <xdr:row>97</xdr:row>
      <xdr:rowOff>134493</xdr:rowOff>
    </xdr:to>
    <xdr:cxnSp macro="">
      <xdr:nvCxnSpPr>
        <xdr:cNvPr id="244" name="直線コネクタ 243"/>
        <xdr:cNvCxnSpPr/>
      </xdr:nvCxnSpPr>
      <xdr:spPr>
        <a:xfrm flipV="1">
          <a:off x="2019300" y="16509594"/>
          <a:ext cx="889000" cy="2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164021</xdr:rowOff>
    </xdr:from>
    <xdr:to>
      <xdr:col>15</xdr:col>
      <xdr:colOff>101600</xdr:colOff>
      <xdr:row>95</xdr:row>
      <xdr:rowOff>94171</xdr:rowOff>
    </xdr:to>
    <xdr:sp macro="" textlink="">
      <xdr:nvSpPr>
        <xdr:cNvPr id="245" name="フローチャート: 判断 244"/>
        <xdr:cNvSpPr/>
      </xdr:nvSpPr>
      <xdr:spPr>
        <a:xfrm>
          <a:off x="2857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110698</xdr:rowOff>
    </xdr:from>
    <xdr:ext cx="599010" cy="259045"/>
    <xdr:sp macro="" textlink="">
      <xdr:nvSpPr>
        <xdr:cNvPr id="246" name="テキスト ボックス 245"/>
        <xdr:cNvSpPr txBox="1"/>
      </xdr:nvSpPr>
      <xdr:spPr>
        <a:xfrm>
          <a:off x="2608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134493</xdr:rowOff>
    </xdr:from>
    <xdr:to>
      <xdr:col>10</xdr:col>
      <xdr:colOff>114300</xdr:colOff>
      <xdr:row>97</xdr:row>
      <xdr:rowOff>163410</xdr:rowOff>
    </xdr:to>
    <xdr:cxnSp macro="">
      <xdr:nvCxnSpPr>
        <xdr:cNvPr id="247" name="直線コネクタ 246"/>
        <xdr:cNvCxnSpPr/>
      </xdr:nvCxnSpPr>
      <xdr:spPr>
        <a:xfrm flipV="1">
          <a:off x="1130300" y="16765143"/>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69622</xdr:rowOff>
    </xdr:from>
    <xdr:to>
      <xdr:col>10</xdr:col>
      <xdr:colOff>165100</xdr:colOff>
      <xdr:row>95</xdr:row>
      <xdr:rowOff>171222</xdr:rowOff>
    </xdr:to>
    <xdr:sp macro="" textlink="">
      <xdr:nvSpPr>
        <xdr:cNvPr id="248" name="フローチャート: 判断 247"/>
        <xdr:cNvSpPr/>
      </xdr:nvSpPr>
      <xdr:spPr>
        <a:xfrm>
          <a:off x="1968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16299</xdr:rowOff>
    </xdr:from>
    <xdr:ext cx="599010" cy="259045"/>
    <xdr:sp macro="" textlink="">
      <xdr:nvSpPr>
        <xdr:cNvPr id="249" name="テキスト ボックス 248"/>
        <xdr:cNvSpPr txBox="1"/>
      </xdr:nvSpPr>
      <xdr:spPr>
        <a:xfrm>
          <a:off x="1719795"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127406</xdr:rowOff>
    </xdr:from>
    <xdr:to>
      <xdr:col>6</xdr:col>
      <xdr:colOff>38100</xdr:colOff>
      <xdr:row>96</xdr:row>
      <xdr:rowOff>57556</xdr:rowOff>
    </xdr:to>
    <xdr:sp macro="" textlink="">
      <xdr:nvSpPr>
        <xdr:cNvPr id="250" name="フローチャート: 判断 249"/>
        <xdr:cNvSpPr/>
      </xdr:nvSpPr>
      <xdr:spPr>
        <a:xfrm>
          <a:off x="1079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74083</xdr:rowOff>
    </xdr:from>
    <xdr:ext cx="599010" cy="259045"/>
    <xdr:sp macro="" textlink="">
      <xdr:nvSpPr>
        <xdr:cNvPr id="251" name="テキスト ボックス 250"/>
        <xdr:cNvSpPr txBox="1"/>
      </xdr:nvSpPr>
      <xdr:spPr>
        <a:xfrm>
          <a:off x="830795"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68402</xdr:rowOff>
    </xdr:from>
    <xdr:to>
      <xdr:col>24</xdr:col>
      <xdr:colOff>114300</xdr:colOff>
      <xdr:row>94</xdr:row>
      <xdr:rowOff>170002</xdr:rowOff>
    </xdr:to>
    <xdr:sp macro="" textlink="">
      <xdr:nvSpPr>
        <xdr:cNvPr id="257" name="楕円 256"/>
        <xdr:cNvSpPr/>
      </xdr:nvSpPr>
      <xdr:spPr>
        <a:xfrm>
          <a:off x="4584700" y="161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46829</xdr:rowOff>
    </xdr:from>
    <xdr:ext cx="599010" cy="259045"/>
    <xdr:sp macro="" textlink="">
      <xdr:nvSpPr>
        <xdr:cNvPr id="258" name="扶助費該当値テキスト"/>
        <xdr:cNvSpPr txBox="1"/>
      </xdr:nvSpPr>
      <xdr:spPr>
        <a:xfrm>
          <a:off x="4686300" y="1616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47853</xdr:rowOff>
    </xdr:from>
    <xdr:to>
      <xdr:col>20</xdr:col>
      <xdr:colOff>38100</xdr:colOff>
      <xdr:row>95</xdr:row>
      <xdr:rowOff>149453</xdr:rowOff>
    </xdr:to>
    <xdr:sp macro="" textlink="">
      <xdr:nvSpPr>
        <xdr:cNvPr id="259" name="楕円 258"/>
        <xdr:cNvSpPr/>
      </xdr:nvSpPr>
      <xdr:spPr>
        <a:xfrm>
          <a:off x="3746500" y="163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140580</xdr:rowOff>
    </xdr:from>
    <xdr:ext cx="599010" cy="259045"/>
    <xdr:sp macro="" textlink="">
      <xdr:nvSpPr>
        <xdr:cNvPr id="260" name="テキスト ボックス 259"/>
        <xdr:cNvSpPr txBox="1"/>
      </xdr:nvSpPr>
      <xdr:spPr>
        <a:xfrm>
          <a:off x="3497795" y="1642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171044</xdr:rowOff>
    </xdr:from>
    <xdr:to>
      <xdr:col>15</xdr:col>
      <xdr:colOff>101600</xdr:colOff>
      <xdr:row>96</xdr:row>
      <xdr:rowOff>101194</xdr:rowOff>
    </xdr:to>
    <xdr:sp macro="" textlink="">
      <xdr:nvSpPr>
        <xdr:cNvPr id="261" name="楕円 260"/>
        <xdr:cNvSpPr/>
      </xdr:nvSpPr>
      <xdr:spPr>
        <a:xfrm>
          <a:off x="2857500" y="164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92321</xdr:rowOff>
    </xdr:from>
    <xdr:ext cx="599010" cy="259045"/>
    <xdr:sp macro="" textlink="">
      <xdr:nvSpPr>
        <xdr:cNvPr id="262" name="テキスト ボックス 261"/>
        <xdr:cNvSpPr txBox="1"/>
      </xdr:nvSpPr>
      <xdr:spPr>
        <a:xfrm>
          <a:off x="2608795" y="1655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83693</xdr:rowOff>
    </xdr:from>
    <xdr:to>
      <xdr:col>10</xdr:col>
      <xdr:colOff>165100</xdr:colOff>
      <xdr:row>98</xdr:row>
      <xdr:rowOff>13843</xdr:rowOff>
    </xdr:to>
    <xdr:sp macro="" textlink="">
      <xdr:nvSpPr>
        <xdr:cNvPr id="263" name="楕円 262"/>
        <xdr:cNvSpPr/>
      </xdr:nvSpPr>
      <xdr:spPr>
        <a:xfrm>
          <a:off x="1968500" y="167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4970</xdr:rowOff>
    </xdr:from>
    <xdr:ext cx="534377" cy="259045"/>
    <xdr:sp macro="" textlink="">
      <xdr:nvSpPr>
        <xdr:cNvPr id="264" name="テキスト ボックス 263"/>
        <xdr:cNvSpPr txBox="1"/>
      </xdr:nvSpPr>
      <xdr:spPr>
        <a:xfrm>
          <a:off x="1752111" y="1680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112610</xdr:rowOff>
    </xdr:from>
    <xdr:to>
      <xdr:col>6</xdr:col>
      <xdr:colOff>38100</xdr:colOff>
      <xdr:row>98</xdr:row>
      <xdr:rowOff>42760</xdr:rowOff>
    </xdr:to>
    <xdr:sp macro="" textlink="">
      <xdr:nvSpPr>
        <xdr:cNvPr id="265" name="楕円 264"/>
        <xdr:cNvSpPr/>
      </xdr:nvSpPr>
      <xdr:spPr>
        <a:xfrm>
          <a:off x="1079500" y="167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33887</xdr:rowOff>
    </xdr:from>
    <xdr:ext cx="534377" cy="259045"/>
    <xdr:sp macro="" textlink="">
      <xdr:nvSpPr>
        <xdr:cNvPr id="266" name="テキスト ボックス 265"/>
        <xdr:cNvSpPr txBox="1"/>
      </xdr:nvSpPr>
      <xdr:spPr>
        <a:xfrm>
          <a:off x="863111" y="1683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49079</xdr:rowOff>
    </xdr:from>
    <xdr:to>
      <xdr:col>54</xdr:col>
      <xdr:colOff>189865</xdr:colOff>
      <xdr:row>37</xdr:row>
      <xdr:rowOff>121507</xdr:rowOff>
    </xdr:to>
    <xdr:cxnSp macro="">
      <xdr:nvCxnSpPr>
        <xdr:cNvPr id="290" name="直線コネクタ 289"/>
        <xdr:cNvCxnSpPr/>
      </xdr:nvCxnSpPr>
      <xdr:spPr>
        <a:xfrm flipV="1">
          <a:off x="10475595" y="5535479"/>
          <a:ext cx="1270" cy="92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125334</xdr:rowOff>
    </xdr:from>
    <xdr:ext cx="534377" cy="259045"/>
    <xdr:sp macro="" textlink="">
      <xdr:nvSpPr>
        <xdr:cNvPr id="291" name="補助費等最小値テキスト"/>
        <xdr:cNvSpPr txBox="1"/>
      </xdr:nvSpPr>
      <xdr:spPr>
        <a:xfrm>
          <a:off x="10528300" y="64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121507</xdr:rowOff>
    </xdr:from>
    <xdr:to>
      <xdr:col>55</xdr:col>
      <xdr:colOff>88900</xdr:colOff>
      <xdr:row>37</xdr:row>
      <xdr:rowOff>121507</xdr:rowOff>
    </xdr:to>
    <xdr:cxnSp macro="">
      <xdr:nvCxnSpPr>
        <xdr:cNvPr id="292" name="直線コネクタ 291"/>
        <xdr:cNvCxnSpPr/>
      </xdr:nvCxnSpPr>
      <xdr:spPr>
        <a:xfrm>
          <a:off x="10388600" y="646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167206</xdr:rowOff>
    </xdr:from>
    <xdr:ext cx="534377" cy="259045"/>
    <xdr:sp macro="" textlink="">
      <xdr:nvSpPr>
        <xdr:cNvPr id="293" name="補助費等最大値テキスト"/>
        <xdr:cNvSpPr txBox="1"/>
      </xdr:nvSpPr>
      <xdr:spPr>
        <a:xfrm>
          <a:off x="10528300" y="531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49079</xdr:rowOff>
    </xdr:from>
    <xdr:to>
      <xdr:col>55</xdr:col>
      <xdr:colOff>88900</xdr:colOff>
      <xdr:row>32</xdr:row>
      <xdr:rowOff>49079</xdr:rowOff>
    </xdr:to>
    <xdr:cxnSp macro="">
      <xdr:nvCxnSpPr>
        <xdr:cNvPr id="294" name="直線コネクタ 293"/>
        <xdr:cNvCxnSpPr/>
      </xdr:nvCxnSpPr>
      <xdr:spPr>
        <a:xfrm>
          <a:off x="10388600" y="553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107182</xdr:rowOff>
    </xdr:from>
    <xdr:to>
      <xdr:col>55</xdr:col>
      <xdr:colOff>0</xdr:colOff>
      <xdr:row>32</xdr:row>
      <xdr:rowOff>49079</xdr:rowOff>
    </xdr:to>
    <xdr:cxnSp macro="">
      <xdr:nvCxnSpPr>
        <xdr:cNvPr id="295" name="直線コネクタ 294"/>
        <xdr:cNvCxnSpPr/>
      </xdr:nvCxnSpPr>
      <xdr:spPr>
        <a:xfrm>
          <a:off x="9639300" y="5422132"/>
          <a:ext cx="838200" cy="1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114419</xdr:rowOff>
    </xdr:from>
    <xdr:ext cx="534377" cy="259045"/>
    <xdr:sp macro="" textlink="">
      <xdr:nvSpPr>
        <xdr:cNvPr id="296" name="補助費等平均値テキスト"/>
        <xdr:cNvSpPr txBox="1"/>
      </xdr:nvSpPr>
      <xdr:spPr>
        <a:xfrm>
          <a:off x="10528300" y="6286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135992</xdr:rowOff>
    </xdr:from>
    <xdr:to>
      <xdr:col>55</xdr:col>
      <xdr:colOff>50800</xdr:colOff>
      <xdr:row>37</xdr:row>
      <xdr:rowOff>66142</xdr:rowOff>
    </xdr:to>
    <xdr:sp macro="" textlink="">
      <xdr:nvSpPr>
        <xdr:cNvPr id="297" name="フローチャート: 判断 296"/>
        <xdr:cNvSpPr/>
      </xdr:nvSpPr>
      <xdr:spPr>
        <a:xfrm>
          <a:off x="10426700" y="63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25438</xdr:rowOff>
    </xdr:from>
    <xdr:to>
      <xdr:col>50</xdr:col>
      <xdr:colOff>114300</xdr:colOff>
      <xdr:row>31</xdr:row>
      <xdr:rowOff>107182</xdr:rowOff>
    </xdr:to>
    <xdr:cxnSp macro="">
      <xdr:nvCxnSpPr>
        <xdr:cNvPr id="298" name="直線コネクタ 297"/>
        <xdr:cNvCxnSpPr/>
      </xdr:nvCxnSpPr>
      <xdr:spPr>
        <a:xfrm>
          <a:off x="8750300" y="5340388"/>
          <a:ext cx="889000" cy="8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149384</xdr:rowOff>
    </xdr:from>
    <xdr:to>
      <xdr:col>50</xdr:col>
      <xdr:colOff>165100</xdr:colOff>
      <xdr:row>37</xdr:row>
      <xdr:rowOff>79534</xdr:rowOff>
    </xdr:to>
    <xdr:sp macro="" textlink="">
      <xdr:nvSpPr>
        <xdr:cNvPr id="299" name="フローチャート: 判断 298"/>
        <xdr:cNvSpPr/>
      </xdr:nvSpPr>
      <xdr:spPr>
        <a:xfrm>
          <a:off x="95885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70661</xdr:rowOff>
    </xdr:from>
    <xdr:ext cx="534377" cy="259045"/>
    <xdr:sp macro="" textlink="">
      <xdr:nvSpPr>
        <xdr:cNvPr id="300" name="テキスト ボックス 299"/>
        <xdr:cNvSpPr txBox="1"/>
      </xdr:nvSpPr>
      <xdr:spPr>
        <a:xfrm>
          <a:off x="9372111" y="64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67748</xdr:rowOff>
    </xdr:from>
    <xdr:to>
      <xdr:col>45</xdr:col>
      <xdr:colOff>177800</xdr:colOff>
      <xdr:row>31</xdr:row>
      <xdr:rowOff>25438</xdr:rowOff>
    </xdr:to>
    <xdr:cxnSp macro="">
      <xdr:nvCxnSpPr>
        <xdr:cNvPr id="301" name="直線コネクタ 300"/>
        <xdr:cNvCxnSpPr/>
      </xdr:nvCxnSpPr>
      <xdr:spPr>
        <a:xfrm>
          <a:off x="7861300" y="5211248"/>
          <a:ext cx="889000" cy="12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134734</xdr:rowOff>
    </xdr:from>
    <xdr:to>
      <xdr:col>46</xdr:col>
      <xdr:colOff>38100</xdr:colOff>
      <xdr:row>37</xdr:row>
      <xdr:rowOff>64884</xdr:rowOff>
    </xdr:to>
    <xdr:sp macro="" textlink="">
      <xdr:nvSpPr>
        <xdr:cNvPr id="302" name="フローチャート: 判断 301"/>
        <xdr:cNvSpPr/>
      </xdr:nvSpPr>
      <xdr:spPr>
        <a:xfrm>
          <a:off x="8699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56011</xdr:rowOff>
    </xdr:from>
    <xdr:ext cx="534377" cy="259045"/>
    <xdr:sp macro="" textlink="">
      <xdr:nvSpPr>
        <xdr:cNvPr id="303" name="テキスト ボックス 302"/>
        <xdr:cNvSpPr txBox="1"/>
      </xdr:nvSpPr>
      <xdr:spPr>
        <a:xfrm>
          <a:off x="8483111" y="63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67748</xdr:rowOff>
    </xdr:from>
    <xdr:to>
      <xdr:col>41</xdr:col>
      <xdr:colOff>50800</xdr:colOff>
      <xdr:row>30</xdr:row>
      <xdr:rowOff>82950</xdr:rowOff>
    </xdr:to>
    <xdr:cxnSp macro="">
      <xdr:nvCxnSpPr>
        <xdr:cNvPr id="304" name="直線コネクタ 303"/>
        <xdr:cNvCxnSpPr/>
      </xdr:nvCxnSpPr>
      <xdr:spPr>
        <a:xfrm flipV="1">
          <a:off x="6972300" y="521124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77775</xdr:rowOff>
    </xdr:from>
    <xdr:to>
      <xdr:col>41</xdr:col>
      <xdr:colOff>101600</xdr:colOff>
      <xdr:row>37</xdr:row>
      <xdr:rowOff>7925</xdr:rowOff>
    </xdr:to>
    <xdr:sp macro="" textlink="">
      <xdr:nvSpPr>
        <xdr:cNvPr id="305" name="フローチャート: 判断 304"/>
        <xdr:cNvSpPr/>
      </xdr:nvSpPr>
      <xdr:spPr>
        <a:xfrm>
          <a:off x="7810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170502</xdr:rowOff>
    </xdr:from>
    <xdr:ext cx="534377" cy="259045"/>
    <xdr:sp macro="" textlink="">
      <xdr:nvSpPr>
        <xdr:cNvPr id="306" name="テキスト ボックス 305"/>
        <xdr:cNvSpPr txBox="1"/>
      </xdr:nvSpPr>
      <xdr:spPr>
        <a:xfrm>
          <a:off x="7594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78327</xdr:rowOff>
    </xdr:from>
    <xdr:to>
      <xdr:col>36</xdr:col>
      <xdr:colOff>165100</xdr:colOff>
      <xdr:row>37</xdr:row>
      <xdr:rowOff>8477</xdr:rowOff>
    </xdr:to>
    <xdr:sp macro="" textlink="">
      <xdr:nvSpPr>
        <xdr:cNvPr id="307" name="フローチャート: 判断 306"/>
        <xdr:cNvSpPr/>
      </xdr:nvSpPr>
      <xdr:spPr>
        <a:xfrm>
          <a:off x="6921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171054</xdr:rowOff>
    </xdr:from>
    <xdr:ext cx="534377" cy="259045"/>
    <xdr:sp macro="" textlink="">
      <xdr:nvSpPr>
        <xdr:cNvPr id="308" name="テキスト ボックス 307"/>
        <xdr:cNvSpPr txBox="1"/>
      </xdr:nvSpPr>
      <xdr:spPr>
        <a:xfrm>
          <a:off x="6705111" y="63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169729</xdr:rowOff>
    </xdr:from>
    <xdr:to>
      <xdr:col>55</xdr:col>
      <xdr:colOff>50800</xdr:colOff>
      <xdr:row>32</xdr:row>
      <xdr:rowOff>99879</xdr:rowOff>
    </xdr:to>
    <xdr:sp macro="" textlink="">
      <xdr:nvSpPr>
        <xdr:cNvPr id="314" name="楕円 313"/>
        <xdr:cNvSpPr/>
      </xdr:nvSpPr>
      <xdr:spPr>
        <a:xfrm>
          <a:off x="10426700" y="54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122756</xdr:rowOff>
    </xdr:from>
    <xdr:ext cx="534377" cy="259045"/>
    <xdr:sp macro="" textlink="">
      <xdr:nvSpPr>
        <xdr:cNvPr id="315" name="補助費等該当値テキスト"/>
        <xdr:cNvSpPr txBox="1"/>
      </xdr:nvSpPr>
      <xdr:spPr>
        <a:xfrm>
          <a:off x="10528300" y="543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56382</xdr:rowOff>
    </xdr:from>
    <xdr:to>
      <xdr:col>50</xdr:col>
      <xdr:colOff>165100</xdr:colOff>
      <xdr:row>31</xdr:row>
      <xdr:rowOff>157982</xdr:rowOff>
    </xdr:to>
    <xdr:sp macro="" textlink="">
      <xdr:nvSpPr>
        <xdr:cNvPr id="316" name="楕円 315"/>
        <xdr:cNvSpPr/>
      </xdr:nvSpPr>
      <xdr:spPr>
        <a:xfrm>
          <a:off x="9588500" y="537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3059</xdr:rowOff>
    </xdr:from>
    <xdr:ext cx="534377" cy="259045"/>
    <xdr:sp macro="" textlink="">
      <xdr:nvSpPr>
        <xdr:cNvPr id="317" name="テキスト ボックス 316"/>
        <xdr:cNvSpPr txBox="1"/>
      </xdr:nvSpPr>
      <xdr:spPr>
        <a:xfrm>
          <a:off x="9372111" y="514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146088</xdr:rowOff>
    </xdr:from>
    <xdr:to>
      <xdr:col>46</xdr:col>
      <xdr:colOff>38100</xdr:colOff>
      <xdr:row>31</xdr:row>
      <xdr:rowOff>76238</xdr:rowOff>
    </xdr:to>
    <xdr:sp macro="" textlink="">
      <xdr:nvSpPr>
        <xdr:cNvPr id="318" name="楕円 317"/>
        <xdr:cNvSpPr/>
      </xdr:nvSpPr>
      <xdr:spPr>
        <a:xfrm>
          <a:off x="8699500" y="52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92765</xdr:rowOff>
    </xdr:from>
    <xdr:ext cx="534377" cy="259045"/>
    <xdr:sp macro="" textlink="">
      <xdr:nvSpPr>
        <xdr:cNvPr id="319" name="テキスト ボックス 318"/>
        <xdr:cNvSpPr txBox="1"/>
      </xdr:nvSpPr>
      <xdr:spPr>
        <a:xfrm>
          <a:off x="8483111" y="50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16948</xdr:rowOff>
    </xdr:from>
    <xdr:to>
      <xdr:col>41</xdr:col>
      <xdr:colOff>101600</xdr:colOff>
      <xdr:row>30</xdr:row>
      <xdr:rowOff>118548</xdr:rowOff>
    </xdr:to>
    <xdr:sp macro="" textlink="">
      <xdr:nvSpPr>
        <xdr:cNvPr id="320" name="楕円 319"/>
        <xdr:cNvSpPr/>
      </xdr:nvSpPr>
      <xdr:spPr>
        <a:xfrm>
          <a:off x="7810500" y="51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28</xdr:row>
      <xdr:rowOff>135075</xdr:rowOff>
    </xdr:from>
    <xdr:ext cx="534377" cy="259045"/>
    <xdr:sp macro="" textlink="">
      <xdr:nvSpPr>
        <xdr:cNvPr id="321" name="テキスト ボックス 320"/>
        <xdr:cNvSpPr txBox="1"/>
      </xdr:nvSpPr>
      <xdr:spPr>
        <a:xfrm>
          <a:off x="7594111" y="493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32150</xdr:rowOff>
    </xdr:from>
    <xdr:to>
      <xdr:col>36</xdr:col>
      <xdr:colOff>165100</xdr:colOff>
      <xdr:row>30</xdr:row>
      <xdr:rowOff>133750</xdr:rowOff>
    </xdr:to>
    <xdr:sp macro="" textlink="">
      <xdr:nvSpPr>
        <xdr:cNvPr id="322" name="楕円 321"/>
        <xdr:cNvSpPr/>
      </xdr:nvSpPr>
      <xdr:spPr>
        <a:xfrm>
          <a:off x="6921500" y="517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150277</xdr:rowOff>
    </xdr:from>
    <xdr:ext cx="534377" cy="259045"/>
    <xdr:sp macro="" textlink="">
      <xdr:nvSpPr>
        <xdr:cNvPr id="323" name="テキスト ボックス 322"/>
        <xdr:cNvSpPr txBox="1"/>
      </xdr:nvSpPr>
      <xdr:spPr>
        <a:xfrm>
          <a:off x="6705111" y="49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171366</xdr:rowOff>
    </xdr:from>
    <xdr:to>
      <xdr:col>54</xdr:col>
      <xdr:colOff>189865</xdr:colOff>
      <xdr:row>59</xdr:row>
      <xdr:rowOff>139406</xdr:rowOff>
    </xdr:to>
    <xdr:cxnSp macro="">
      <xdr:nvCxnSpPr>
        <xdr:cNvPr id="350" name="直線コネクタ 349"/>
        <xdr:cNvCxnSpPr/>
      </xdr:nvCxnSpPr>
      <xdr:spPr>
        <a:xfrm flipV="1">
          <a:off x="10475595" y="8743866"/>
          <a:ext cx="1270" cy="151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143233</xdr:rowOff>
    </xdr:from>
    <xdr:ext cx="534377" cy="259045"/>
    <xdr:sp macro="" textlink="">
      <xdr:nvSpPr>
        <xdr:cNvPr id="351" name="普通建設事業費最小値テキスト"/>
        <xdr:cNvSpPr txBox="1"/>
      </xdr:nvSpPr>
      <xdr:spPr>
        <a:xfrm>
          <a:off x="10528300" y="102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139406</xdr:rowOff>
    </xdr:from>
    <xdr:to>
      <xdr:col>55</xdr:col>
      <xdr:colOff>88900</xdr:colOff>
      <xdr:row>59</xdr:row>
      <xdr:rowOff>139406</xdr:rowOff>
    </xdr:to>
    <xdr:cxnSp macro="">
      <xdr:nvCxnSpPr>
        <xdr:cNvPr id="352" name="直線コネクタ 351"/>
        <xdr:cNvCxnSpPr/>
      </xdr:nvCxnSpPr>
      <xdr:spPr>
        <a:xfrm>
          <a:off x="10388600" y="1025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118043</xdr:rowOff>
    </xdr:from>
    <xdr:ext cx="599010" cy="259045"/>
    <xdr:sp macro="" textlink="">
      <xdr:nvSpPr>
        <xdr:cNvPr id="353" name="普通建設事業費最大値テキスト"/>
        <xdr:cNvSpPr txBox="1"/>
      </xdr:nvSpPr>
      <xdr:spPr>
        <a:xfrm>
          <a:off x="10528300" y="851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171366</xdr:rowOff>
    </xdr:from>
    <xdr:to>
      <xdr:col>55</xdr:col>
      <xdr:colOff>88900</xdr:colOff>
      <xdr:row>50</xdr:row>
      <xdr:rowOff>171366</xdr:rowOff>
    </xdr:to>
    <xdr:cxnSp macro="">
      <xdr:nvCxnSpPr>
        <xdr:cNvPr id="354" name="直線コネクタ 353"/>
        <xdr:cNvCxnSpPr/>
      </xdr:nvCxnSpPr>
      <xdr:spPr>
        <a:xfrm>
          <a:off x="10388600" y="874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115795</xdr:rowOff>
    </xdr:from>
    <xdr:to>
      <xdr:col>55</xdr:col>
      <xdr:colOff>0</xdr:colOff>
      <xdr:row>53</xdr:row>
      <xdr:rowOff>158663</xdr:rowOff>
    </xdr:to>
    <xdr:cxnSp macro="">
      <xdr:nvCxnSpPr>
        <xdr:cNvPr id="355" name="直線コネクタ 354"/>
        <xdr:cNvCxnSpPr/>
      </xdr:nvCxnSpPr>
      <xdr:spPr>
        <a:xfrm>
          <a:off x="9639300" y="8688295"/>
          <a:ext cx="838200" cy="55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16316</xdr:rowOff>
    </xdr:from>
    <xdr:ext cx="534377" cy="259045"/>
    <xdr:sp macro="" textlink="">
      <xdr:nvSpPr>
        <xdr:cNvPr id="356" name="普通建設事業費平均値テキスト"/>
        <xdr:cNvSpPr txBox="1"/>
      </xdr:nvSpPr>
      <xdr:spPr>
        <a:xfrm>
          <a:off x="10528300" y="9960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37889</xdr:rowOff>
    </xdr:from>
    <xdr:to>
      <xdr:col>55</xdr:col>
      <xdr:colOff>50800</xdr:colOff>
      <xdr:row>58</xdr:row>
      <xdr:rowOff>139489</xdr:rowOff>
    </xdr:to>
    <xdr:sp macro="" textlink="">
      <xdr:nvSpPr>
        <xdr:cNvPr id="357" name="フローチャート: 判断 356"/>
        <xdr:cNvSpPr/>
      </xdr:nvSpPr>
      <xdr:spPr>
        <a:xfrm>
          <a:off x="104267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115795</xdr:rowOff>
    </xdr:from>
    <xdr:to>
      <xdr:col>50</xdr:col>
      <xdr:colOff>114300</xdr:colOff>
      <xdr:row>53</xdr:row>
      <xdr:rowOff>95210</xdr:rowOff>
    </xdr:to>
    <xdr:cxnSp macro="">
      <xdr:nvCxnSpPr>
        <xdr:cNvPr id="358" name="直線コネクタ 357"/>
        <xdr:cNvCxnSpPr/>
      </xdr:nvCxnSpPr>
      <xdr:spPr>
        <a:xfrm flipV="1">
          <a:off x="8750300" y="8688295"/>
          <a:ext cx="889000" cy="49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156228</xdr:rowOff>
    </xdr:from>
    <xdr:to>
      <xdr:col>50</xdr:col>
      <xdr:colOff>165100</xdr:colOff>
      <xdr:row>58</xdr:row>
      <xdr:rowOff>86378</xdr:rowOff>
    </xdr:to>
    <xdr:sp macro="" textlink="">
      <xdr:nvSpPr>
        <xdr:cNvPr id="359" name="フローチャート: 判断 358"/>
        <xdr:cNvSpPr/>
      </xdr:nvSpPr>
      <xdr:spPr>
        <a:xfrm>
          <a:off x="9588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77505</xdr:rowOff>
    </xdr:from>
    <xdr:ext cx="534377" cy="259045"/>
    <xdr:sp macro="" textlink="">
      <xdr:nvSpPr>
        <xdr:cNvPr id="360" name="テキスト ボックス 359"/>
        <xdr:cNvSpPr txBox="1"/>
      </xdr:nvSpPr>
      <xdr:spPr>
        <a:xfrm>
          <a:off x="9372111" y="10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26576</xdr:rowOff>
    </xdr:from>
    <xdr:to>
      <xdr:col>45</xdr:col>
      <xdr:colOff>177800</xdr:colOff>
      <xdr:row>53</xdr:row>
      <xdr:rowOff>95210</xdr:rowOff>
    </xdr:to>
    <xdr:cxnSp macro="">
      <xdr:nvCxnSpPr>
        <xdr:cNvPr id="361" name="直線コネクタ 360"/>
        <xdr:cNvCxnSpPr/>
      </xdr:nvCxnSpPr>
      <xdr:spPr>
        <a:xfrm>
          <a:off x="7861300" y="8941976"/>
          <a:ext cx="889000" cy="24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69600</xdr:rowOff>
    </xdr:from>
    <xdr:to>
      <xdr:col>46</xdr:col>
      <xdr:colOff>38100</xdr:colOff>
      <xdr:row>58</xdr:row>
      <xdr:rowOff>171200</xdr:rowOff>
    </xdr:to>
    <xdr:sp macro="" textlink="">
      <xdr:nvSpPr>
        <xdr:cNvPr id="362" name="フローチャート: 判断 361"/>
        <xdr:cNvSpPr/>
      </xdr:nvSpPr>
      <xdr:spPr>
        <a:xfrm>
          <a:off x="8699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162327</xdr:rowOff>
    </xdr:from>
    <xdr:ext cx="534377" cy="259045"/>
    <xdr:sp macro="" textlink="">
      <xdr:nvSpPr>
        <xdr:cNvPr id="363" name="テキスト ボックス 362"/>
        <xdr:cNvSpPr txBox="1"/>
      </xdr:nvSpPr>
      <xdr:spPr>
        <a:xfrm>
          <a:off x="8483111" y="101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26576</xdr:rowOff>
    </xdr:from>
    <xdr:to>
      <xdr:col>41</xdr:col>
      <xdr:colOff>50800</xdr:colOff>
      <xdr:row>56</xdr:row>
      <xdr:rowOff>83203</xdr:rowOff>
    </xdr:to>
    <xdr:cxnSp macro="">
      <xdr:nvCxnSpPr>
        <xdr:cNvPr id="364" name="直線コネクタ 363"/>
        <xdr:cNvCxnSpPr/>
      </xdr:nvCxnSpPr>
      <xdr:spPr>
        <a:xfrm flipV="1">
          <a:off x="6972300" y="8941976"/>
          <a:ext cx="889000" cy="74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33775</xdr:rowOff>
    </xdr:from>
    <xdr:to>
      <xdr:col>41</xdr:col>
      <xdr:colOff>101600</xdr:colOff>
      <xdr:row>58</xdr:row>
      <xdr:rowOff>135375</xdr:rowOff>
    </xdr:to>
    <xdr:sp macro="" textlink="">
      <xdr:nvSpPr>
        <xdr:cNvPr id="365" name="フローチャート: 判断 364"/>
        <xdr:cNvSpPr/>
      </xdr:nvSpPr>
      <xdr:spPr>
        <a:xfrm>
          <a:off x="7810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126502</xdr:rowOff>
    </xdr:from>
    <xdr:ext cx="534377" cy="259045"/>
    <xdr:sp macro="" textlink="">
      <xdr:nvSpPr>
        <xdr:cNvPr id="366" name="テキスト ボックス 365"/>
        <xdr:cNvSpPr txBox="1"/>
      </xdr:nvSpPr>
      <xdr:spPr>
        <a:xfrm>
          <a:off x="7594111" y="1007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144842</xdr:rowOff>
    </xdr:from>
    <xdr:to>
      <xdr:col>36</xdr:col>
      <xdr:colOff>165100</xdr:colOff>
      <xdr:row>59</xdr:row>
      <xdr:rowOff>74992</xdr:rowOff>
    </xdr:to>
    <xdr:sp macro="" textlink="">
      <xdr:nvSpPr>
        <xdr:cNvPr id="367" name="フローチャート: 判断 366"/>
        <xdr:cNvSpPr/>
      </xdr:nvSpPr>
      <xdr:spPr>
        <a:xfrm>
          <a:off x="6921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66119</xdr:rowOff>
    </xdr:from>
    <xdr:ext cx="534377" cy="259045"/>
    <xdr:sp macro="" textlink="">
      <xdr:nvSpPr>
        <xdr:cNvPr id="368" name="テキスト ボックス 367"/>
        <xdr:cNvSpPr txBox="1"/>
      </xdr:nvSpPr>
      <xdr:spPr>
        <a:xfrm>
          <a:off x="6705111" y="1018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107863</xdr:rowOff>
    </xdr:from>
    <xdr:to>
      <xdr:col>55</xdr:col>
      <xdr:colOff>50800</xdr:colOff>
      <xdr:row>54</xdr:row>
      <xdr:rowOff>38013</xdr:rowOff>
    </xdr:to>
    <xdr:sp macro="" textlink="">
      <xdr:nvSpPr>
        <xdr:cNvPr id="374" name="楕円 373"/>
        <xdr:cNvSpPr/>
      </xdr:nvSpPr>
      <xdr:spPr>
        <a:xfrm>
          <a:off x="10426700" y="91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130740</xdr:rowOff>
    </xdr:from>
    <xdr:ext cx="599010" cy="259045"/>
    <xdr:sp macro="" textlink="">
      <xdr:nvSpPr>
        <xdr:cNvPr id="375" name="普通建設事業費該当値テキスト"/>
        <xdr:cNvSpPr txBox="1"/>
      </xdr:nvSpPr>
      <xdr:spPr>
        <a:xfrm>
          <a:off x="10528300" y="904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64995</xdr:rowOff>
    </xdr:from>
    <xdr:to>
      <xdr:col>50</xdr:col>
      <xdr:colOff>165100</xdr:colOff>
      <xdr:row>50</xdr:row>
      <xdr:rowOff>166595</xdr:rowOff>
    </xdr:to>
    <xdr:sp macro="" textlink="">
      <xdr:nvSpPr>
        <xdr:cNvPr id="376" name="楕円 375"/>
        <xdr:cNvSpPr/>
      </xdr:nvSpPr>
      <xdr:spPr>
        <a:xfrm>
          <a:off x="9588500" y="86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11672</xdr:rowOff>
    </xdr:from>
    <xdr:ext cx="599010" cy="259045"/>
    <xdr:sp macro="" textlink="">
      <xdr:nvSpPr>
        <xdr:cNvPr id="377" name="テキスト ボックス 376"/>
        <xdr:cNvSpPr txBox="1"/>
      </xdr:nvSpPr>
      <xdr:spPr>
        <a:xfrm>
          <a:off x="9339795" y="841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44410</xdr:rowOff>
    </xdr:from>
    <xdr:to>
      <xdr:col>46</xdr:col>
      <xdr:colOff>38100</xdr:colOff>
      <xdr:row>53</xdr:row>
      <xdr:rowOff>146010</xdr:rowOff>
    </xdr:to>
    <xdr:sp macro="" textlink="">
      <xdr:nvSpPr>
        <xdr:cNvPr id="378" name="楕円 377"/>
        <xdr:cNvSpPr/>
      </xdr:nvSpPr>
      <xdr:spPr>
        <a:xfrm>
          <a:off x="8699500" y="91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162537</xdr:rowOff>
    </xdr:from>
    <xdr:ext cx="599010" cy="259045"/>
    <xdr:sp macro="" textlink="">
      <xdr:nvSpPr>
        <xdr:cNvPr id="379" name="テキスト ボックス 378"/>
        <xdr:cNvSpPr txBox="1"/>
      </xdr:nvSpPr>
      <xdr:spPr>
        <a:xfrm>
          <a:off x="8450795" y="89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147226</xdr:rowOff>
    </xdr:from>
    <xdr:to>
      <xdr:col>41</xdr:col>
      <xdr:colOff>101600</xdr:colOff>
      <xdr:row>52</xdr:row>
      <xdr:rowOff>77376</xdr:rowOff>
    </xdr:to>
    <xdr:sp macro="" textlink="">
      <xdr:nvSpPr>
        <xdr:cNvPr id="380" name="楕円 379"/>
        <xdr:cNvSpPr/>
      </xdr:nvSpPr>
      <xdr:spPr>
        <a:xfrm>
          <a:off x="7810500" y="889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93903</xdr:rowOff>
    </xdr:from>
    <xdr:ext cx="599010" cy="259045"/>
    <xdr:sp macro="" textlink="">
      <xdr:nvSpPr>
        <xdr:cNvPr id="381" name="テキスト ボックス 380"/>
        <xdr:cNvSpPr txBox="1"/>
      </xdr:nvSpPr>
      <xdr:spPr>
        <a:xfrm>
          <a:off x="7561795" y="866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32403</xdr:rowOff>
    </xdr:from>
    <xdr:to>
      <xdr:col>36</xdr:col>
      <xdr:colOff>165100</xdr:colOff>
      <xdr:row>56</xdr:row>
      <xdr:rowOff>134003</xdr:rowOff>
    </xdr:to>
    <xdr:sp macro="" textlink="">
      <xdr:nvSpPr>
        <xdr:cNvPr id="382" name="楕円 381"/>
        <xdr:cNvSpPr/>
      </xdr:nvSpPr>
      <xdr:spPr>
        <a:xfrm>
          <a:off x="6921500" y="96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150530</xdr:rowOff>
    </xdr:from>
    <xdr:ext cx="534377" cy="259045"/>
    <xdr:sp macro="" textlink="">
      <xdr:nvSpPr>
        <xdr:cNvPr id="383" name="テキスト ボックス 382"/>
        <xdr:cNvSpPr txBox="1"/>
      </xdr:nvSpPr>
      <xdr:spPr>
        <a:xfrm>
          <a:off x="6705111" y="94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156192</xdr:rowOff>
    </xdr:from>
    <xdr:to>
      <xdr:col>54</xdr:col>
      <xdr:colOff>189865</xdr:colOff>
      <xdr:row>79</xdr:row>
      <xdr:rowOff>98879</xdr:rowOff>
    </xdr:to>
    <xdr:cxnSp macro="">
      <xdr:nvCxnSpPr>
        <xdr:cNvPr id="409" name="直線コネクタ 408"/>
        <xdr:cNvCxnSpPr/>
      </xdr:nvCxnSpPr>
      <xdr:spPr>
        <a:xfrm flipV="1">
          <a:off x="10475595" y="12843492"/>
          <a:ext cx="1270" cy="79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1" name="直線コネクタ 41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102869</xdr:rowOff>
    </xdr:from>
    <xdr:ext cx="534377" cy="259045"/>
    <xdr:sp macro="" textlink="">
      <xdr:nvSpPr>
        <xdr:cNvPr id="412" name="普通建設事業費 （ うち新規整備　）最大値テキスト"/>
        <xdr:cNvSpPr txBox="1"/>
      </xdr:nvSpPr>
      <xdr:spPr>
        <a:xfrm>
          <a:off x="10528300" y="126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156192</xdr:rowOff>
    </xdr:from>
    <xdr:to>
      <xdr:col>55</xdr:col>
      <xdr:colOff>88900</xdr:colOff>
      <xdr:row>74</xdr:row>
      <xdr:rowOff>156192</xdr:rowOff>
    </xdr:to>
    <xdr:cxnSp macro="">
      <xdr:nvCxnSpPr>
        <xdr:cNvPr id="413" name="直線コネクタ 412"/>
        <xdr:cNvCxnSpPr/>
      </xdr:nvCxnSpPr>
      <xdr:spPr>
        <a:xfrm>
          <a:off x="10388600" y="1284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139896</xdr:rowOff>
    </xdr:from>
    <xdr:to>
      <xdr:col>55</xdr:col>
      <xdr:colOff>0</xdr:colOff>
      <xdr:row>78</xdr:row>
      <xdr:rowOff>74059</xdr:rowOff>
    </xdr:to>
    <xdr:cxnSp macro="">
      <xdr:nvCxnSpPr>
        <xdr:cNvPr id="414" name="直線コネクタ 413"/>
        <xdr:cNvCxnSpPr/>
      </xdr:nvCxnSpPr>
      <xdr:spPr>
        <a:xfrm>
          <a:off x="9639300" y="12141396"/>
          <a:ext cx="838200" cy="130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21938</xdr:rowOff>
    </xdr:from>
    <xdr:ext cx="469744" cy="259045"/>
    <xdr:sp macro="" textlink="">
      <xdr:nvSpPr>
        <xdr:cNvPr id="415" name="普通建設事業費 （ うち新規整備　）平均値テキスト"/>
        <xdr:cNvSpPr txBox="1"/>
      </xdr:nvSpPr>
      <xdr:spPr>
        <a:xfrm>
          <a:off x="10528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170511</xdr:rowOff>
    </xdr:from>
    <xdr:to>
      <xdr:col>55</xdr:col>
      <xdr:colOff>50800</xdr:colOff>
      <xdr:row>78</xdr:row>
      <xdr:rowOff>100661</xdr:rowOff>
    </xdr:to>
    <xdr:sp macro="" textlink="">
      <xdr:nvSpPr>
        <xdr:cNvPr id="416" name="フローチャート: 判断 415"/>
        <xdr:cNvSpPr/>
      </xdr:nvSpPr>
      <xdr:spPr>
        <a:xfrm>
          <a:off x="10426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139896</xdr:rowOff>
    </xdr:from>
    <xdr:to>
      <xdr:col>50</xdr:col>
      <xdr:colOff>114300</xdr:colOff>
      <xdr:row>75</xdr:row>
      <xdr:rowOff>105867</xdr:rowOff>
    </xdr:to>
    <xdr:cxnSp macro="">
      <xdr:nvCxnSpPr>
        <xdr:cNvPr id="417" name="直線コネクタ 416"/>
        <xdr:cNvCxnSpPr/>
      </xdr:nvCxnSpPr>
      <xdr:spPr>
        <a:xfrm flipV="1">
          <a:off x="8750300" y="12141396"/>
          <a:ext cx="889000" cy="8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166134</xdr:rowOff>
    </xdr:from>
    <xdr:to>
      <xdr:col>50</xdr:col>
      <xdr:colOff>165100</xdr:colOff>
      <xdr:row>78</xdr:row>
      <xdr:rowOff>96284</xdr:rowOff>
    </xdr:to>
    <xdr:sp macro="" textlink="">
      <xdr:nvSpPr>
        <xdr:cNvPr id="418" name="フローチャート: 判断 417"/>
        <xdr:cNvSpPr/>
      </xdr:nvSpPr>
      <xdr:spPr>
        <a:xfrm>
          <a:off x="95885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87411</xdr:rowOff>
    </xdr:from>
    <xdr:ext cx="469744" cy="259045"/>
    <xdr:sp macro="" textlink="">
      <xdr:nvSpPr>
        <xdr:cNvPr id="419" name="テキスト ボックス 418"/>
        <xdr:cNvSpPr txBox="1"/>
      </xdr:nvSpPr>
      <xdr:spPr>
        <a:xfrm>
          <a:off x="9404428" y="1346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105867</xdr:rowOff>
    </xdr:from>
    <xdr:to>
      <xdr:col>45</xdr:col>
      <xdr:colOff>177800</xdr:colOff>
      <xdr:row>77</xdr:row>
      <xdr:rowOff>83595</xdr:rowOff>
    </xdr:to>
    <xdr:cxnSp macro="">
      <xdr:nvCxnSpPr>
        <xdr:cNvPr id="420" name="直線コネクタ 419"/>
        <xdr:cNvCxnSpPr/>
      </xdr:nvCxnSpPr>
      <xdr:spPr>
        <a:xfrm flipV="1">
          <a:off x="7861300" y="12964617"/>
          <a:ext cx="889000" cy="3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78612</xdr:rowOff>
    </xdr:from>
    <xdr:to>
      <xdr:col>46</xdr:col>
      <xdr:colOff>38100</xdr:colOff>
      <xdr:row>78</xdr:row>
      <xdr:rowOff>8762</xdr:rowOff>
    </xdr:to>
    <xdr:sp macro="" textlink="">
      <xdr:nvSpPr>
        <xdr:cNvPr id="421" name="フローチャート: 判断 420"/>
        <xdr:cNvSpPr/>
      </xdr:nvSpPr>
      <xdr:spPr>
        <a:xfrm>
          <a:off x="8699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171339</xdr:rowOff>
    </xdr:from>
    <xdr:ext cx="469744" cy="259045"/>
    <xdr:sp macro="" textlink="">
      <xdr:nvSpPr>
        <xdr:cNvPr id="422" name="テキスト ボックス 421"/>
        <xdr:cNvSpPr txBox="1"/>
      </xdr:nvSpPr>
      <xdr:spPr>
        <a:xfrm>
          <a:off x="8515428"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133934</xdr:rowOff>
    </xdr:from>
    <xdr:to>
      <xdr:col>41</xdr:col>
      <xdr:colOff>101600</xdr:colOff>
      <xdr:row>78</xdr:row>
      <xdr:rowOff>64084</xdr:rowOff>
    </xdr:to>
    <xdr:sp macro="" textlink="">
      <xdr:nvSpPr>
        <xdr:cNvPr id="423" name="フローチャート: 判断 422"/>
        <xdr:cNvSpPr/>
      </xdr:nvSpPr>
      <xdr:spPr>
        <a:xfrm>
          <a:off x="7810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55211</xdr:rowOff>
    </xdr:from>
    <xdr:ext cx="469744" cy="259045"/>
    <xdr:sp macro="" textlink="">
      <xdr:nvSpPr>
        <xdr:cNvPr id="424" name="テキスト ボックス 423"/>
        <xdr:cNvSpPr txBox="1"/>
      </xdr:nvSpPr>
      <xdr:spPr>
        <a:xfrm>
          <a:off x="7626428"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23259</xdr:rowOff>
    </xdr:from>
    <xdr:to>
      <xdr:col>55</xdr:col>
      <xdr:colOff>50800</xdr:colOff>
      <xdr:row>78</xdr:row>
      <xdr:rowOff>124859</xdr:rowOff>
    </xdr:to>
    <xdr:sp macro="" textlink="">
      <xdr:nvSpPr>
        <xdr:cNvPr id="430" name="楕円 429"/>
        <xdr:cNvSpPr/>
      </xdr:nvSpPr>
      <xdr:spPr>
        <a:xfrm>
          <a:off x="10426700" y="133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1686</xdr:rowOff>
    </xdr:from>
    <xdr:ext cx="469744" cy="259045"/>
    <xdr:sp macro="" textlink="">
      <xdr:nvSpPr>
        <xdr:cNvPr id="431" name="普通建設事業費 （ うち新規整備　）該当値テキスト"/>
        <xdr:cNvSpPr txBox="1"/>
      </xdr:nvSpPr>
      <xdr:spPr>
        <a:xfrm>
          <a:off x="10528300" y="1337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89096</xdr:rowOff>
    </xdr:from>
    <xdr:to>
      <xdr:col>50</xdr:col>
      <xdr:colOff>165100</xdr:colOff>
      <xdr:row>71</xdr:row>
      <xdr:rowOff>19246</xdr:rowOff>
    </xdr:to>
    <xdr:sp macro="" textlink="">
      <xdr:nvSpPr>
        <xdr:cNvPr id="432" name="楕円 431"/>
        <xdr:cNvSpPr/>
      </xdr:nvSpPr>
      <xdr:spPr>
        <a:xfrm>
          <a:off x="9588500" y="120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35773</xdr:rowOff>
    </xdr:from>
    <xdr:ext cx="534377" cy="259045"/>
    <xdr:sp macro="" textlink="">
      <xdr:nvSpPr>
        <xdr:cNvPr id="433" name="テキスト ボックス 432"/>
        <xdr:cNvSpPr txBox="1"/>
      </xdr:nvSpPr>
      <xdr:spPr>
        <a:xfrm>
          <a:off x="9372111" y="118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55067</xdr:rowOff>
    </xdr:from>
    <xdr:to>
      <xdr:col>46</xdr:col>
      <xdr:colOff>38100</xdr:colOff>
      <xdr:row>75</xdr:row>
      <xdr:rowOff>156666</xdr:rowOff>
    </xdr:to>
    <xdr:sp macro="" textlink="">
      <xdr:nvSpPr>
        <xdr:cNvPr id="434" name="楕円 433"/>
        <xdr:cNvSpPr/>
      </xdr:nvSpPr>
      <xdr:spPr>
        <a:xfrm>
          <a:off x="8699500" y="12913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1744</xdr:rowOff>
    </xdr:from>
    <xdr:ext cx="534377" cy="259045"/>
    <xdr:sp macro="" textlink="">
      <xdr:nvSpPr>
        <xdr:cNvPr id="435" name="テキスト ボックス 434"/>
        <xdr:cNvSpPr txBox="1"/>
      </xdr:nvSpPr>
      <xdr:spPr>
        <a:xfrm>
          <a:off x="8483111" y="126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32795</xdr:rowOff>
    </xdr:from>
    <xdr:to>
      <xdr:col>41</xdr:col>
      <xdr:colOff>101600</xdr:colOff>
      <xdr:row>77</xdr:row>
      <xdr:rowOff>134395</xdr:rowOff>
    </xdr:to>
    <xdr:sp macro="" textlink="">
      <xdr:nvSpPr>
        <xdr:cNvPr id="436" name="楕円 435"/>
        <xdr:cNvSpPr/>
      </xdr:nvSpPr>
      <xdr:spPr>
        <a:xfrm>
          <a:off x="7810500" y="1323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150922</xdr:rowOff>
    </xdr:from>
    <xdr:ext cx="534377" cy="259045"/>
    <xdr:sp macro="" textlink="">
      <xdr:nvSpPr>
        <xdr:cNvPr id="437" name="テキスト ボックス 436"/>
        <xdr:cNvSpPr txBox="1"/>
      </xdr:nvSpPr>
      <xdr:spPr>
        <a:xfrm>
          <a:off x="7594111" y="130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13987</xdr:rowOff>
    </xdr:from>
    <xdr:to>
      <xdr:col>54</xdr:col>
      <xdr:colOff>189865</xdr:colOff>
      <xdr:row>98</xdr:row>
      <xdr:rowOff>107206</xdr:rowOff>
    </xdr:to>
    <xdr:cxnSp macro="">
      <xdr:nvCxnSpPr>
        <xdr:cNvPr id="463" name="直線コネクタ 462"/>
        <xdr:cNvCxnSpPr/>
      </xdr:nvCxnSpPr>
      <xdr:spPr>
        <a:xfrm flipV="1">
          <a:off x="10475595" y="15615937"/>
          <a:ext cx="1270" cy="129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111033</xdr:rowOff>
    </xdr:from>
    <xdr:ext cx="469744" cy="259045"/>
    <xdr:sp macro="" textlink="">
      <xdr:nvSpPr>
        <xdr:cNvPr id="464" name="普通建設事業費 （ うち更新整備　）最小値テキスト"/>
        <xdr:cNvSpPr txBox="1"/>
      </xdr:nvSpPr>
      <xdr:spPr>
        <a:xfrm>
          <a:off x="10528300" y="1691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107206</xdr:rowOff>
    </xdr:from>
    <xdr:to>
      <xdr:col>55</xdr:col>
      <xdr:colOff>88900</xdr:colOff>
      <xdr:row>98</xdr:row>
      <xdr:rowOff>107206</xdr:rowOff>
    </xdr:to>
    <xdr:cxnSp macro="">
      <xdr:nvCxnSpPr>
        <xdr:cNvPr id="465" name="直線コネクタ 464"/>
        <xdr:cNvCxnSpPr/>
      </xdr:nvCxnSpPr>
      <xdr:spPr>
        <a:xfrm>
          <a:off x="10388600" y="1690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132114</xdr:rowOff>
    </xdr:from>
    <xdr:ext cx="534377" cy="259045"/>
    <xdr:sp macro="" textlink="">
      <xdr:nvSpPr>
        <xdr:cNvPr id="466" name="普通建設事業費 （ うち更新整備　）最大値テキスト"/>
        <xdr:cNvSpPr txBox="1"/>
      </xdr:nvSpPr>
      <xdr:spPr>
        <a:xfrm>
          <a:off x="10528300" y="153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13987</xdr:rowOff>
    </xdr:from>
    <xdr:to>
      <xdr:col>55</xdr:col>
      <xdr:colOff>88900</xdr:colOff>
      <xdr:row>91</xdr:row>
      <xdr:rowOff>13987</xdr:rowOff>
    </xdr:to>
    <xdr:cxnSp macro="">
      <xdr:nvCxnSpPr>
        <xdr:cNvPr id="467" name="直線コネクタ 466"/>
        <xdr:cNvCxnSpPr/>
      </xdr:nvCxnSpPr>
      <xdr:spPr>
        <a:xfrm>
          <a:off x="10388600" y="15615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13987</xdr:rowOff>
    </xdr:from>
    <xdr:to>
      <xdr:col>55</xdr:col>
      <xdr:colOff>0</xdr:colOff>
      <xdr:row>92</xdr:row>
      <xdr:rowOff>26150</xdr:rowOff>
    </xdr:to>
    <xdr:cxnSp macro="">
      <xdr:nvCxnSpPr>
        <xdr:cNvPr id="468" name="直線コネクタ 467"/>
        <xdr:cNvCxnSpPr/>
      </xdr:nvCxnSpPr>
      <xdr:spPr>
        <a:xfrm flipV="1">
          <a:off x="9639300" y="15615937"/>
          <a:ext cx="838200" cy="18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165005</xdr:rowOff>
    </xdr:from>
    <xdr:ext cx="534377" cy="259045"/>
    <xdr:sp macro="" textlink="">
      <xdr:nvSpPr>
        <xdr:cNvPr id="469" name="普通建設事業費 （ うち更新整備　）平均値テキスト"/>
        <xdr:cNvSpPr txBox="1"/>
      </xdr:nvSpPr>
      <xdr:spPr>
        <a:xfrm>
          <a:off x="10528300" y="1662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xdr:rowOff>
    </xdr:from>
    <xdr:to>
      <xdr:col>55</xdr:col>
      <xdr:colOff>50800</xdr:colOff>
      <xdr:row>97</xdr:row>
      <xdr:rowOff>116728</xdr:rowOff>
    </xdr:to>
    <xdr:sp macro="" textlink="">
      <xdr:nvSpPr>
        <xdr:cNvPr id="470" name="フローチャート: 判断 469"/>
        <xdr:cNvSpPr/>
      </xdr:nvSpPr>
      <xdr:spPr>
        <a:xfrm>
          <a:off x="104267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26150</xdr:rowOff>
    </xdr:from>
    <xdr:to>
      <xdr:col>50</xdr:col>
      <xdr:colOff>114300</xdr:colOff>
      <xdr:row>93</xdr:row>
      <xdr:rowOff>43052</xdr:rowOff>
    </xdr:to>
    <xdr:cxnSp macro="">
      <xdr:nvCxnSpPr>
        <xdr:cNvPr id="471" name="直線コネクタ 470"/>
        <xdr:cNvCxnSpPr/>
      </xdr:nvCxnSpPr>
      <xdr:spPr>
        <a:xfrm flipV="1">
          <a:off x="8750300" y="15799550"/>
          <a:ext cx="889000" cy="18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163457</xdr:rowOff>
    </xdr:from>
    <xdr:to>
      <xdr:col>50</xdr:col>
      <xdr:colOff>165100</xdr:colOff>
      <xdr:row>97</xdr:row>
      <xdr:rowOff>93607</xdr:rowOff>
    </xdr:to>
    <xdr:sp macro="" textlink="">
      <xdr:nvSpPr>
        <xdr:cNvPr id="472" name="フローチャート: 判断 471"/>
        <xdr:cNvSpPr/>
      </xdr:nvSpPr>
      <xdr:spPr>
        <a:xfrm>
          <a:off x="9588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84734</xdr:rowOff>
    </xdr:from>
    <xdr:ext cx="534377" cy="259045"/>
    <xdr:sp macro="" textlink="">
      <xdr:nvSpPr>
        <xdr:cNvPr id="473" name="テキスト ボックス 472"/>
        <xdr:cNvSpPr txBox="1"/>
      </xdr:nvSpPr>
      <xdr:spPr>
        <a:xfrm>
          <a:off x="9372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161841</xdr:rowOff>
    </xdr:from>
    <xdr:to>
      <xdr:col>45</xdr:col>
      <xdr:colOff>177800</xdr:colOff>
      <xdr:row>93</xdr:row>
      <xdr:rowOff>43052</xdr:rowOff>
    </xdr:to>
    <xdr:cxnSp macro="">
      <xdr:nvCxnSpPr>
        <xdr:cNvPr id="474" name="直線コネクタ 473"/>
        <xdr:cNvCxnSpPr/>
      </xdr:nvCxnSpPr>
      <xdr:spPr>
        <a:xfrm>
          <a:off x="7861300" y="15592341"/>
          <a:ext cx="889000" cy="39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96084</xdr:rowOff>
    </xdr:from>
    <xdr:to>
      <xdr:col>46</xdr:col>
      <xdr:colOff>38100</xdr:colOff>
      <xdr:row>98</xdr:row>
      <xdr:rowOff>26234</xdr:rowOff>
    </xdr:to>
    <xdr:sp macro="" textlink="">
      <xdr:nvSpPr>
        <xdr:cNvPr id="475" name="フローチャート: 判断 474"/>
        <xdr:cNvSpPr/>
      </xdr:nvSpPr>
      <xdr:spPr>
        <a:xfrm>
          <a:off x="8699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17361</xdr:rowOff>
    </xdr:from>
    <xdr:ext cx="534377" cy="259045"/>
    <xdr:sp macro="" textlink="">
      <xdr:nvSpPr>
        <xdr:cNvPr id="476" name="テキスト ボックス 475"/>
        <xdr:cNvSpPr txBox="1"/>
      </xdr:nvSpPr>
      <xdr:spPr>
        <a:xfrm>
          <a:off x="8483111" y="168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77" name="フローチャート: 判断 476"/>
        <xdr:cNvSpPr/>
      </xdr:nvSpPr>
      <xdr:spPr>
        <a:xfrm>
          <a:off x="7810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138715</xdr:rowOff>
    </xdr:from>
    <xdr:ext cx="534377" cy="259045"/>
    <xdr:sp macro="" textlink="">
      <xdr:nvSpPr>
        <xdr:cNvPr id="478" name="テキスト ボックス 477"/>
        <xdr:cNvSpPr txBox="1"/>
      </xdr:nvSpPr>
      <xdr:spPr>
        <a:xfrm>
          <a:off x="7594111" y="167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134637</xdr:rowOff>
    </xdr:from>
    <xdr:to>
      <xdr:col>55</xdr:col>
      <xdr:colOff>50800</xdr:colOff>
      <xdr:row>91</xdr:row>
      <xdr:rowOff>64787</xdr:rowOff>
    </xdr:to>
    <xdr:sp macro="" textlink="">
      <xdr:nvSpPr>
        <xdr:cNvPr id="484" name="楕円 483"/>
        <xdr:cNvSpPr/>
      </xdr:nvSpPr>
      <xdr:spPr>
        <a:xfrm>
          <a:off x="10426700" y="1556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87664</xdr:rowOff>
    </xdr:from>
    <xdr:ext cx="534377" cy="259045"/>
    <xdr:sp macro="" textlink="">
      <xdr:nvSpPr>
        <xdr:cNvPr id="485" name="普通建設事業費 （ うち更新整備　）該当値テキスト"/>
        <xdr:cNvSpPr txBox="1"/>
      </xdr:nvSpPr>
      <xdr:spPr>
        <a:xfrm>
          <a:off x="10528300" y="1551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146800</xdr:rowOff>
    </xdr:from>
    <xdr:to>
      <xdr:col>50</xdr:col>
      <xdr:colOff>165100</xdr:colOff>
      <xdr:row>92</xdr:row>
      <xdr:rowOff>76950</xdr:rowOff>
    </xdr:to>
    <xdr:sp macro="" textlink="">
      <xdr:nvSpPr>
        <xdr:cNvPr id="486" name="楕円 485"/>
        <xdr:cNvSpPr/>
      </xdr:nvSpPr>
      <xdr:spPr>
        <a:xfrm>
          <a:off x="9588500" y="157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93477</xdr:rowOff>
    </xdr:from>
    <xdr:ext cx="534377" cy="259045"/>
    <xdr:sp macro="" textlink="">
      <xdr:nvSpPr>
        <xdr:cNvPr id="487" name="テキスト ボックス 486"/>
        <xdr:cNvSpPr txBox="1"/>
      </xdr:nvSpPr>
      <xdr:spPr>
        <a:xfrm>
          <a:off x="9372111" y="1552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163702</xdr:rowOff>
    </xdr:from>
    <xdr:to>
      <xdr:col>46</xdr:col>
      <xdr:colOff>38100</xdr:colOff>
      <xdr:row>93</xdr:row>
      <xdr:rowOff>93852</xdr:rowOff>
    </xdr:to>
    <xdr:sp macro="" textlink="">
      <xdr:nvSpPr>
        <xdr:cNvPr id="488" name="楕円 487"/>
        <xdr:cNvSpPr/>
      </xdr:nvSpPr>
      <xdr:spPr>
        <a:xfrm>
          <a:off x="8699500" y="159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110379</xdr:rowOff>
    </xdr:from>
    <xdr:ext cx="534377" cy="259045"/>
    <xdr:sp macro="" textlink="">
      <xdr:nvSpPr>
        <xdr:cNvPr id="489" name="テキスト ボックス 488"/>
        <xdr:cNvSpPr txBox="1"/>
      </xdr:nvSpPr>
      <xdr:spPr>
        <a:xfrm>
          <a:off x="8483111" y="157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111041</xdr:rowOff>
    </xdr:from>
    <xdr:to>
      <xdr:col>41</xdr:col>
      <xdr:colOff>101600</xdr:colOff>
      <xdr:row>91</xdr:row>
      <xdr:rowOff>41191</xdr:rowOff>
    </xdr:to>
    <xdr:sp macro="" textlink="">
      <xdr:nvSpPr>
        <xdr:cNvPr id="490" name="楕円 489"/>
        <xdr:cNvSpPr/>
      </xdr:nvSpPr>
      <xdr:spPr>
        <a:xfrm>
          <a:off x="7810500" y="155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57718</xdr:rowOff>
    </xdr:from>
    <xdr:ext cx="534377" cy="259045"/>
    <xdr:sp macro="" textlink="">
      <xdr:nvSpPr>
        <xdr:cNvPr id="491" name="テキスト ボックス 490"/>
        <xdr:cNvSpPr txBox="1"/>
      </xdr:nvSpPr>
      <xdr:spPr>
        <a:xfrm>
          <a:off x="7594111" y="153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5" name="テキスト ボックス 504"/>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7" name="テキスト ボックス 506"/>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9" name="テキスト ボックス 508"/>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1" name="テキスト ボックス 510"/>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3" name="テキスト ボックス 51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5" name="テキスト ボックス 51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17" name="直線コネクタ 516"/>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18" name="災害復旧事業費最小値テキスト"/>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0" name="災害復旧事業費最大値テキスト"/>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1" name="直線コネクタ 520"/>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2" name="直線コネクタ 52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3" name="災害復旧事業費平均値テキスト"/>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フローチャート: 判断 523"/>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5" name="直線コネクタ 52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26" name="フローチャート: 判断 525"/>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27" name="テキスト ボックス 526"/>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8" name="直線コネクタ 52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29" name="フローチャート: 判断 528"/>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0" name="テキスト ボックス 529"/>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1" name="直線コネクタ 53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2" name="フローチャート: 判断 531"/>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109055</xdr:rowOff>
    </xdr:from>
    <xdr:ext cx="313932" cy="259045"/>
    <xdr:sp macro="" textlink="">
      <xdr:nvSpPr>
        <xdr:cNvPr id="533" name="テキスト ボックス 532"/>
        <xdr:cNvSpPr txBox="1"/>
      </xdr:nvSpPr>
      <xdr:spPr>
        <a:xfrm>
          <a:off x="13546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34" name="フローチャート: 判断 533"/>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35" name="テキスト ボックス 534"/>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1" name="楕円 54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2" name="災害復旧事業費該当値テキスト"/>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3" name="楕円 54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4" name="テキスト ボックス 543"/>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5" name="楕円 54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6" name="テキスト ボックス 54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7" name="楕円 54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8" name="テキスト ボックス 54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9" name="楕円 54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0" name="テキスト ボックス 54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3" name="テキスト ボックス 61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27425</xdr:rowOff>
    </xdr:from>
    <xdr:to>
      <xdr:col>85</xdr:col>
      <xdr:colOff>126364</xdr:colOff>
      <xdr:row>78</xdr:row>
      <xdr:rowOff>73275</xdr:rowOff>
    </xdr:to>
    <xdr:cxnSp macro="">
      <xdr:nvCxnSpPr>
        <xdr:cNvPr id="625" name="直線コネクタ 624"/>
        <xdr:cNvCxnSpPr/>
      </xdr:nvCxnSpPr>
      <xdr:spPr>
        <a:xfrm flipV="1">
          <a:off x="16317595" y="12200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77102</xdr:rowOff>
    </xdr:from>
    <xdr:ext cx="469744" cy="259045"/>
    <xdr:sp macro="" textlink="">
      <xdr:nvSpPr>
        <xdr:cNvPr id="626" name="公債費最小値テキスト"/>
        <xdr:cNvSpPr txBox="1"/>
      </xdr:nvSpPr>
      <xdr:spPr>
        <a:xfrm>
          <a:off x="16370300" y="134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73275</xdr:rowOff>
    </xdr:from>
    <xdr:to>
      <xdr:col>86</xdr:col>
      <xdr:colOff>25400</xdr:colOff>
      <xdr:row>78</xdr:row>
      <xdr:rowOff>73275</xdr:rowOff>
    </xdr:to>
    <xdr:cxnSp macro="">
      <xdr:nvCxnSpPr>
        <xdr:cNvPr id="627" name="直線コネクタ 626"/>
        <xdr:cNvCxnSpPr/>
      </xdr:nvCxnSpPr>
      <xdr:spPr>
        <a:xfrm>
          <a:off x="16230600" y="134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145552</xdr:rowOff>
    </xdr:from>
    <xdr:ext cx="534377" cy="259045"/>
    <xdr:sp macro="" textlink="">
      <xdr:nvSpPr>
        <xdr:cNvPr id="628" name="公債費最大値テキスト"/>
        <xdr:cNvSpPr txBox="1"/>
      </xdr:nvSpPr>
      <xdr:spPr>
        <a:xfrm>
          <a:off x="16370300" y="11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27425</xdr:rowOff>
    </xdr:from>
    <xdr:to>
      <xdr:col>86</xdr:col>
      <xdr:colOff>25400</xdr:colOff>
      <xdr:row>71</xdr:row>
      <xdr:rowOff>27425</xdr:rowOff>
    </xdr:to>
    <xdr:cxnSp macro="">
      <xdr:nvCxnSpPr>
        <xdr:cNvPr id="629" name="直線コネクタ 628"/>
        <xdr:cNvCxnSpPr/>
      </xdr:nvCxnSpPr>
      <xdr:spPr>
        <a:xfrm>
          <a:off x="16230600" y="1220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43819</xdr:rowOff>
    </xdr:from>
    <xdr:to>
      <xdr:col>85</xdr:col>
      <xdr:colOff>127000</xdr:colOff>
      <xdr:row>77</xdr:row>
      <xdr:rowOff>37875</xdr:rowOff>
    </xdr:to>
    <xdr:cxnSp macro="">
      <xdr:nvCxnSpPr>
        <xdr:cNvPr id="630" name="直線コネクタ 629"/>
        <xdr:cNvCxnSpPr/>
      </xdr:nvCxnSpPr>
      <xdr:spPr>
        <a:xfrm>
          <a:off x="15481300" y="13074019"/>
          <a:ext cx="838200" cy="16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98975</xdr:rowOff>
    </xdr:from>
    <xdr:ext cx="469744" cy="259045"/>
    <xdr:sp macro="" textlink="">
      <xdr:nvSpPr>
        <xdr:cNvPr id="631" name="公債費平均値テキスト"/>
        <xdr:cNvSpPr txBox="1"/>
      </xdr:nvSpPr>
      <xdr:spPr>
        <a:xfrm>
          <a:off x="16370300" y="12957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76098</xdr:rowOff>
    </xdr:from>
    <xdr:to>
      <xdr:col>85</xdr:col>
      <xdr:colOff>177800</xdr:colOff>
      <xdr:row>77</xdr:row>
      <xdr:rowOff>6248</xdr:rowOff>
    </xdr:to>
    <xdr:sp macro="" textlink="">
      <xdr:nvSpPr>
        <xdr:cNvPr id="632" name="フローチャート: 判断 631"/>
        <xdr:cNvSpPr/>
      </xdr:nvSpPr>
      <xdr:spPr>
        <a:xfrm>
          <a:off x="16268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24028</xdr:rowOff>
    </xdr:from>
    <xdr:to>
      <xdr:col>81</xdr:col>
      <xdr:colOff>50800</xdr:colOff>
      <xdr:row>76</xdr:row>
      <xdr:rowOff>43819</xdr:rowOff>
    </xdr:to>
    <xdr:cxnSp macro="">
      <xdr:nvCxnSpPr>
        <xdr:cNvPr id="633" name="直線コネクタ 632"/>
        <xdr:cNvCxnSpPr/>
      </xdr:nvCxnSpPr>
      <xdr:spPr>
        <a:xfrm>
          <a:off x="14592300" y="13054228"/>
          <a:ext cx="889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67216</xdr:rowOff>
    </xdr:from>
    <xdr:to>
      <xdr:col>81</xdr:col>
      <xdr:colOff>101600</xdr:colOff>
      <xdr:row>76</xdr:row>
      <xdr:rowOff>168816</xdr:rowOff>
    </xdr:to>
    <xdr:sp macro="" textlink="">
      <xdr:nvSpPr>
        <xdr:cNvPr id="634" name="フローチャート: 判断 633"/>
        <xdr:cNvSpPr/>
      </xdr:nvSpPr>
      <xdr:spPr>
        <a:xfrm>
          <a:off x="15430500" y="1309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159943</xdr:rowOff>
    </xdr:from>
    <xdr:ext cx="469744" cy="259045"/>
    <xdr:sp macro="" textlink="">
      <xdr:nvSpPr>
        <xdr:cNvPr id="635" name="テキスト ボックス 634"/>
        <xdr:cNvSpPr txBox="1"/>
      </xdr:nvSpPr>
      <xdr:spPr>
        <a:xfrm>
          <a:off x="15246428" y="131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7373</xdr:rowOff>
    </xdr:from>
    <xdr:to>
      <xdr:col>76</xdr:col>
      <xdr:colOff>114300</xdr:colOff>
      <xdr:row>76</xdr:row>
      <xdr:rowOff>24028</xdr:rowOff>
    </xdr:to>
    <xdr:cxnSp macro="">
      <xdr:nvCxnSpPr>
        <xdr:cNvPr id="636" name="直線コネクタ 635"/>
        <xdr:cNvCxnSpPr/>
      </xdr:nvCxnSpPr>
      <xdr:spPr>
        <a:xfrm>
          <a:off x="13703300" y="12866123"/>
          <a:ext cx="889000" cy="18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108103</xdr:rowOff>
    </xdr:from>
    <xdr:to>
      <xdr:col>76</xdr:col>
      <xdr:colOff>165100</xdr:colOff>
      <xdr:row>76</xdr:row>
      <xdr:rowOff>38252</xdr:rowOff>
    </xdr:to>
    <xdr:sp macro="" textlink="">
      <xdr:nvSpPr>
        <xdr:cNvPr id="637" name="フローチャート: 判断 636"/>
        <xdr:cNvSpPr/>
      </xdr:nvSpPr>
      <xdr:spPr>
        <a:xfrm>
          <a:off x="14541500" y="129668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54780</xdr:rowOff>
    </xdr:from>
    <xdr:ext cx="469744" cy="259045"/>
    <xdr:sp macro="" textlink="">
      <xdr:nvSpPr>
        <xdr:cNvPr id="638" name="テキスト ボックス 637"/>
        <xdr:cNvSpPr txBox="1"/>
      </xdr:nvSpPr>
      <xdr:spPr>
        <a:xfrm>
          <a:off x="14357428" y="1274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67136</xdr:rowOff>
    </xdr:from>
    <xdr:to>
      <xdr:col>71</xdr:col>
      <xdr:colOff>177800</xdr:colOff>
      <xdr:row>75</xdr:row>
      <xdr:rowOff>7373</xdr:rowOff>
    </xdr:to>
    <xdr:cxnSp macro="">
      <xdr:nvCxnSpPr>
        <xdr:cNvPr id="639" name="直線コネクタ 638"/>
        <xdr:cNvCxnSpPr/>
      </xdr:nvCxnSpPr>
      <xdr:spPr>
        <a:xfrm>
          <a:off x="12814300" y="12582986"/>
          <a:ext cx="889000" cy="28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29268</xdr:rowOff>
    </xdr:from>
    <xdr:to>
      <xdr:col>72</xdr:col>
      <xdr:colOff>38100</xdr:colOff>
      <xdr:row>75</xdr:row>
      <xdr:rowOff>130868</xdr:rowOff>
    </xdr:to>
    <xdr:sp macro="" textlink="">
      <xdr:nvSpPr>
        <xdr:cNvPr id="640" name="フローチャート: 判断 639"/>
        <xdr:cNvSpPr/>
      </xdr:nvSpPr>
      <xdr:spPr>
        <a:xfrm>
          <a:off x="13652500" y="128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121995</xdr:rowOff>
    </xdr:from>
    <xdr:ext cx="534377" cy="259045"/>
    <xdr:sp macro="" textlink="">
      <xdr:nvSpPr>
        <xdr:cNvPr id="641" name="テキスト ボックス 640"/>
        <xdr:cNvSpPr txBox="1"/>
      </xdr:nvSpPr>
      <xdr:spPr>
        <a:xfrm>
          <a:off x="13436111" y="129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126130</xdr:rowOff>
    </xdr:from>
    <xdr:to>
      <xdr:col>67</xdr:col>
      <xdr:colOff>101600</xdr:colOff>
      <xdr:row>75</xdr:row>
      <xdr:rowOff>56280</xdr:rowOff>
    </xdr:to>
    <xdr:sp macro="" textlink="">
      <xdr:nvSpPr>
        <xdr:cNvPr id="642" name="フローチャート: 判断 641"/>
        <xdr:cNvSpPr/>
      </xdr:nvSpPr>
      <xdr:spPr>
        <a:xfrm>
          <a:off x="12763500" y="128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47407</xdr:rowOff>
    </xdr:from>
    <xdr:ext cx="534377" cy="259045"/>
    <xdr:sp macro="" textlink="">
      <xdr:nvSpPr>
        <xdr:cNvPr id="643" name="テキスト ボックス 642"/>
        <xdr:cNvSpPr txBox="1"/>
      </xdr:nvSpPr>
      <xdr:spPr>
        <a:xfrm>
          <a:off x="12547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158525</xdr:rowOff>
    </xdr:from>
    <xdr:to>
      <xdr:col>85</xdr:col>
      <xdr:colOff>177800</xdr:colOff>
      <xdr:row>77</xdr:row>
      <xdr:rowOff>88675</xdr:rowOff>
    </xdr:to>
    <xdr:sp macro="" textlink="">
      <xdr:nvSpPr>
        <xdr:cNvPr id="649" name="楕円 648"/>
        <xdr:cNvSpPr/>
      </xdr:nvSpPr>
      <xdr:spPr>
        <a:xfrm>
          <a:off x="16268700" y="131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136952</xdr:rowOff>
    </xdr:from>
    <xdr:ext cx="469744" cy="259045"/>
    <xdr:sp macro="" textlink="">
      <xdr:nvSpPr>
        <xdr:cNvPr id="650" name="公債費該当値テキスト"/>
        <xdr:cNvSpPr txBox="1"/>
      </xdr:nvSpPr>
      <xdr:spPr>
        <a:xfrm>
          <a:off x="16370300" y="1316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164469</xdr:rowOff>
    </xdr:from>
    <xdr:to>
      <xdr:col>81</xdr:col>
      <xdr:colOff>101600</xdr:colOff>
      <xdr:row>76</xdr:row>
      <xdr:rowOff>94619</xdr:rowOff>
    </xdr:to>
    <xdr:sp macro="" textlink="">
      <xdr:nvSpPr>
        <xdr:cNvPr id="651" name="楕円 650"/>
        <xdr:cNvSpPr/>
      </xdr:nvSpPr>
      <xdr:spPr>
        <a:xfrm>
          <a:off x="15430500" y="1302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111145</xdr:rowOff>
    </xdr:from>
    <xdr:ext cx="469744" cy="259045"/>
    <xdr:sp macro="" textlink="">
      <xdr:nvSpPr>
        <xdr:cNvPr id="652" name="テキスト ボックス 651"/>
        <xdr:cNvSpPr txBox="1"/>
      </xdr:nvSpPr>
      <xdr:spPr>
        <a:xfrm>
          <a:off x="15246428" y="1279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144679</xdr:rowOff>
    </xdr:from>
    <xdr:to>
      <xdr:col>76</xdr:col>
      <xdr:colOff>165100</xdr:colOff>
      <xdr:row>76</xdr:row>
      <xdr:rowOff>74830</xdr:rowOff>
    </xdr:to>
    <xdr:sp macro="" textlink="">
      <xdr:nvSpPr>
        <xdr:cNvPr id="653" name="楕円 652"/>
        <xdr:cNvSpPr/>
      </xdr:nvSpPr>
      <xdr:spPr>
        <a:xfrm>
          <a:off x="14541500" y="13003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65955</xdr:rowOff>
    </xdr:from>
    <xdr:ext cx="469744" cy="259045"/>
    <xdr:sp macro="" textlink="">
      <xdr:nvSpPr>
        <xdr:cNvPr id="654" name="テキスト ボックス 653"/>
        <xdr:cNvSpPr txBox="1"/>
      </xdr:nvSpPr>
      <xdr:spPr>
        <a:xfrm>
          <a:off x="14357428" y="1309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128023</xdr:rowOff>
    </xdr:from>
    <xdr:to>
      <xdr:col>72</xdr:col>
      <xdr:colOff>38100</xdr:colOff>
      <xdr:row>75</xdr:row>
      <xdr:rowOff>58173</xdr:rowOff>
    </xdr:to>
    <xdr:sp macro="" textlink="">
      <xdr:nvSpPr>
        <xdr:cNvPr id="655" name="楕円 654"/>
        <xdr:cNvSpPr/>
      </xdr:nvSpPr>
      <xdr:spPr>
        <a:xfrm>
          <a:off x="13652500" y="1281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74700</xdr:rowOff>
    </xdr:from>
    <xdr:ext cx="534377" cy="259045"/>
    <xdr:sp macro="" textlink="">
      <xdr:nvSpPr>
        <xdr:cNvPr id="656" name="テキスト ボックス 655"/>
        <xdr:cNvSpPr txBox="1"/>
      </xdr:nvSpPr>
      <xdr:spPr>
        <a:xfrm>
          <a:off x="13436111" y="125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16336</xdr:rowOff>
    </xdr:from>
    <xdr:to>
      <xdr:col>67</xdr:col>
      <xdr:colOff>101600</xdr:colOff>
      <xdr:row>73</xdr:row>
      <xdr:rowOff>117936</xdr:rowOff>
    </xdr:to>
    <xdr:sp macro="" textlink="">
      <xdr:nvSpPr>
        <xdr:cNvPr id="657" name="楕円 656"/>
        <xdr:cNvSpPr/>
      </xdr:nvSpPr>
      <xdr:spPr>
        <a:xfrm>
          <a:off x="12763500" y="125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134463</xdr:rowOff>
    </xdr:from>
    <xdr:ext cx="534377" cy="259045"/>
    <xdr:sp macro="" textlink="">
      <xdr:nvSpPr>
        <xdr:cNvPr id="658" name="テキスト ボックス 657"/>
        <xdr:cNvSpPr txBox="1"/>
      </xdr:nvSpPr>
      <xdr:spPr>
        <a:xfrm>
          <a:off x="12547111" y="1230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59832</xdr:rowOff>
    </xdr:from>
    <xdr:to>
      <xdr:col>85</xdr:col>
      <xdr:colOff>126364</xdr:colOff>
      <xdr:row>98</xdr:row>
      <xdr:rowOff>126116</xdr:rowOff>
    </xdr:to>
    <xdr:cxnSp macro="">
      <xdr:nvCxnSpPr>
        <xdr:cNvPr id="680" name="直線コネクタ 679"/>
        <xdr:cNvCxnSpPr/>
      </xdr:nvCxnSpPr>
      <xdr:spPr>
        <a:xfrm flipV="1">
          <a:off x="16317595" y="16519032"/>
          <a:ext cx="1269" cy="409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147404</xdr:rowOff>
    </xdr:from>
    <xdr:ext cx="469744" cy="259045"/>
    <xdr:sp macro="" textlink="">
      <xdr:nvSpPr>
        <xdr:cNvPr id="681" name="積立金最小値テキスト"/>
        <xdr:cNvSpPr txBox="1"/>
      </xdr:nvSpPr>
      <xdr:spPr>
        <a:xfrm>
          <a:off x="16370300" y="1694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126116</xdr:rowOff>
    </xdr:from>
    <xdr:to>
      <xdr:col>86</xdr:col>
      <xdr:colOff>25400</xdr:colOff>
      <xdr:row>98</xdr:row>
      <xdr:rowOff>126116</xdr:rowOff>
    </xdr:to>
    <xdr:cxnSp macro="">
      <xdr:nvCxnSpPr>
        <xdr:cNvPr id="682" name="直線コネクタ 681"/>
        <xdr:cNvCxnSpPr/>
      </xdr:nvCxnSpPr>
      <xdr:spPr>
        <a:xfrm>
          <a:off x="16230600" y="1692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6509</xdr:rowOff>
    </xdr:from>
    <xdr:ext cx="599010" cy="259045"/>
    <xdr:sp macro="" textlink="">
      <xdr:nvSpPr>
        <xdr:cNvPr id="683" name="積立金最大値テキスト"/>
        <xdr:cNvSpPr txBox="1"/>
      </xdr:nvSpPr>
      <xdr:spPr>
        <a:xfrm>
          <a:off x="16370300" y="1629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59832</xdr:rowOff>
    </xdr:from>
    <xdr:to>
      <xdr:col>86</xdr:col>
      <xdr:colOff>25400</xdr:colOff>
      <xdr:row>96</xdr:row>
      <xdr:rowOff>59832</xdr:rowOff>
    </xdr:to>
    <xdr:cxnSp macro="">
      <xdr:nvCxnSpPr>
        <xdr:cNvPr id="684" name="直線コネクタ 683"/>
        <xdr:cNvCxnSpPr/>
      </xdr:nvCxnSpPr>
      <xdr:spPr>
        <a:xfrm>
          <a:off x="16230600" y="16519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92686</xdr:rowOff>
    </xdr:from>
    <xdr:to>
      <xdr:col>85</xdr:col>
      <xdr:colOff>127000</xdr:colOff>
      <xdr:row>97</xdr:row>
      <xdr:rowOff>122022</xdr:rowOff>
    </xdr:to>
    <xdr:cxnSp macro="">
      <xdr:nvCxnSpPr>
        <xdr:cNvPr id="685" name="直線コネクタ 684"/>
        <xdr:cNvCxnSpPr/>
      </xdr:nvCxnSpPr>
      <xdr:spPr>
        <a:xfrm>
          <a:off x="15481300" y="16551886"/>
          <a:ext cx="838200" cy="20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20404</xdr:rowOff>
    </xdr:from>
    <xdr:ext cx="534377" cy="259045"/>
    <xdr:sp macro="" textlink="">
      <xdr:nvSpPr>
        <xdr:cNvPr id="686" name="積立金平均値テキスト"/>
        <xdr:cNvSpPr txBox="1"/>
      </xdr:nvSpPr>
      <xdr:spPr>
        <a:xfrm>
          <a:off x="16370300" y="1682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41977</xdr:rowOff>
    </xdr:from>
    <xdr:to>
      <xdr:col>85</xdr:col>
      <xdr:colOff>177800</xdr:colOff>
      <xdr:row>98</xdr:row>
      <xdr:rowOff>143577</xdr:rowOff>
    </xdr:to>
    <xdr:sp macro="" textlink="">
      <xdr:nvSpPr>
        <xdr:cNvPr id="687" name="フローチャート: 判断 686"/>
        <xdr:cNvSpPr/>
      </xdr:nvSpPr>
      <xdr:spPr>
        <a:xfrm>
          <a:off x="16268700" y="1684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71258</xdr:rowOff>
    </xdr:from>
    <xdr:to>
      <xdr:col>81</xdr:col>
      <xdr:colOff>50800</xdr:colOff>
      <xdr:row>96</xdr:row>
      <xdr:rowOff>92686</xdr:rowOff>
    </xdr:to>
    <xdr:cxnSp macro="">
      <xdr:nvCxnSpPr>
        <xdr:cNvPr id="688" name="直線コネクタ 687"/>
        <xdr:cNvCxnSpPr/>
      </xdr:nvCxnSpPr>
      <xdr:spPr>
        <a:xfrm>
          <a:off x="14592300" y="16530458"/>
          <a:ext cx="889000" cy="2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38965</xdr:rowOff>
    </xdr:from>
    <xdr:to>
      <xdr:col>81</xdr:col>
      <xdr:colOff>101600</xdr:colOff>
      <xdr:row>98</xdr:row>
      <xdr:rowOff>140565</xdr:rowOff>
    </xdr:to>
    <xdr:sp macro="" textlink="">
      <xdr:nvSpPr>
        <xdr:cNvPr id="689" name="フローチャート: 判断 688"/>
        <xdr:cNvSpPr/>
      </xdr:nvSpPr>
      <xdr:spPr>
        <a:xfrm>
          <a:off x="15430500" y="1684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131692</xdr:rowOff>
    </xdr:from>
    <xdr:ext cx="534377" cy="259045"/>
    <xdr:sp macro="" textlink="">
      <xdr:nvSpPr>
        <xdr:cNvPr id="690" name="テキスト ボックス 689"/>
        <xdr:cNvSpPr txBox="1"/>
      </xdr:nvSpPr>
      <xdr:spPr>
        <a:xfrm>
          <a:off x="15214111" y="1693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136820</xdr:rowOff>
    </xdr:from>
    <xdr:to>
      <xdr:col>76</xdr:col>
      <xdr:colOff>114300</xdr:colOff>
      <xdr:row>96</xdr:row>
      <xdr:rowOff>71258</xdr:rowOff>
    </xdr:to>
    <xdr:cxnSp macro="">
      <xdr:nvCxnSpPr>
        <xdr:cNvPr id="691" name="直線コネクタ 690"/>
        <xdr:cNvCxnSpPr/>
      </xdr:nvCxnSpPr>
      <xdr:spPr>
        <a:xfrm>
          <a:off x="13703300" y="15567320"/>
          <a:ext cx="889000" cy="9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35051</xdr:rowOff>
    </xdr:from>
    <xdr:to>
      <xdr:col>76</xdr:col>
      <xdr:colOff>165100</xdr:colOff>
      <xdr:row>98</xdr:row>
      <xdr:rowOff>136651</xdr:rowOff>
    </xdr:to>
    <xdr:sp macro="" textlink="">
      <xdr:nvSpPr>
        <xdr:cNvPr id="692" name="フローチャート: 判断 691"/>
        <xdr:cNvSpPr/>
      </xdr:nvSpPr>
      <xdr:spPr>
        <a:xfrm>
          <a:off x="14541500" y="1683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127778</xdr:rowOff>
    </xdr:from>
    <xdr:ext cx="534377" cy="259045"/>
    <xdr:sp macro="" textlink="">
      <xdr:nvSpPr>
        <xdr:cNvPr id="693" name="テキスト ボックス 692"/>
        <xdr:cNvSpPr txBox="1"/>
      </xdr:nvSpPr>
      <xdr:spPr>
        <a:xfrm>
          <a:off x="14325111" y="1692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136820</xdr:rowOff>
    </xdr:from>
    <xdr:to>
      <xdr:col>71</xdr:col>
      <xdr:colOff>177800</xdr:colOff>
      <xdr:row>96</xdr:row>
      <xdr:rowOff>98737</xdr:rowOff>
    </xdr:to>
    <xdr:cxnSp macro="">
      <xdr:nvCxnSpPr>
        <xdr:cNvPr id="694" name="直線コネクタ 693"/>
        <xdr:cNvCxnSpPr/>
      </xdr:nvCxnSpPr>
      <xdr:spPr>
        <a:xfrm flipV="1">
          <a:off x="12814300" y="15567320"/>
          <a:ext cx="889000" cy="99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38855</xdr:rowOff>
    </xdr:from>
    <xdr:to>
      <xdr:col>72</xdr:col>
      <xdr:colOff>38100</xdr:colOff>
      <xdr:row>98</xdr:row>
      <xdr:rowOff>140455</xdr:rowOff>
    </xdr:to>
    <xdr:sp macro="" textlink="">
      <xdr:nvSpPr>
        <xdr:cNvPr id="695" name="フローチャート: 判断 694"/>
        <xdr:cNvSpPr/>
      </xdr:nvSpPr>
      <xdr:spPr>
        <a:xfrm>
          <a:off x="13652500" y="1684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131582</xdr:rowOff>
    </xdr:from>
    <xdr:ext cx="534377" cy="259045"/>
    <xdr:sp macro="" textlink="">
      <xdr:nvSpPr>
        <xdr:cNvPr id="696" name="テキスト ボックス 695"/>
        <xdr:cNvSpPr txBox="1"/>
      </xdr:nvSpPr>
      <xdr:spPr>
        <a:xfrm>
          <a:off x="13436111" y="1693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53826</xdr:rowOff>
    </xdr:from>
    <xdr:to>
      <xdr:col>67</xdr:col>
      <xdr:colOff>101600</xdr:colOff>
      <xdr:row>98</xdr:row>
      <xdr:rowOff>155426</xdr:rowOff>
    </xdr:to>
    <xdr:sp macro="" textlink="">
      <xdr:nvSpPr>
        <xdr:cNvPr id="697" name="フローチャート: 判断 696"/>
        <xdr:cNvSpPr/>
      </xdr:nvSpPr>
      <xdr:spPr>
        <a:xfrm>
          <a:off x="12763500" y="1685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146553</xdr:rowOff>
    </xdr:from>
    <xdr:ext cx="534377" cy="259045"/>
    <xdr:sp macro="" textlink="">
      <xdr:nvSpPr>
        <xdr:cNvPr id="698" name="テキスト ボックス 697"/>
        <xdr:cNvSpPr txBox="1"/>
      </xdr:nvSpPr>
      <xdr:spPr>
        <a:xfrm>
          <a:off x="12547111" y="1694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71222</xdr:rowOff>
    </xdr:from>
    <xdr:to>
      <xdr:col>85</xdr:col>
      <xdr:colOff>177800</xdr:colOff>
      <xdr:row>98</xdr:row>
      <xdr:rowOff>1372</xdr:rowOff>
    </xdr:to>
    <xdr:sp macro="" textlink="">
      <xdr:nvSpPr>
        <xdr:cNvPr id="704" name="楕円 703"/>
        <xdr:cNvSpPr/>
      </xdr:nvSpPr>
      <xdr:spPr>
        <a:xfrm>
          <a:off x="16268700" y="167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94099</xdr:rowOff>
    </xdr:from>
    <xdr:ext cx="534377" cy="259045"/>
    <xdr:sp macro="" textlink="">
      <xdr:nvSpPr>
        <xdr:cNvPr id="705" name="積立金該当値テキスト"/>
        <xdr:cNvSpPr txBox="1"/>
      </xdr:nvSpPr>
      <xdr:spPr>
        <a:xfrm>
          <a:off x="16370300" y="1655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41886</xdr:rowOff>
    </xdr:from>
    <xdr:to>
      <xdr:col>81</xdr:col>
      <xdr:colOff>101600</xdr:colOff>
      <xdr:row>96</xdr:row>
      <xdr:rowOff>143486</xdr:rowOff>
    </xdr:to>
    <xdr:sp macro="" textlink="">
      <xdr:nvSpPr>
        <xdr:cNvPr id="706" name="楕円 705"/>
        <xdr:cNvSpPr/>
      </xdr:nvSpPr>
      <xdr:spPr>
        <a:xfrm>
          <a:off x="15430500" y="165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160013</xdr:rowOff>
    </xdr:from>
    <xdr:ext cx="599010" cy="259045"/>
    <xdr:sp macro="" textlink="">
      <xdr:nvSpPr>
        <xdr:cNvPr id="707" name="テキスト ボックス 706"/>
        <xdr:cNvSpPr txBox="1"/>
      </xdr:nvSpPr>
      <xdr:spPr>
        <a:xfrm>
          <a:off x="15181795" y="1627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20458</xdr:rowOff>
    </xdr:from>
    <xdr:to>
      <xdr:col>76</xdr:col>
      <xdr:colOff>165100</xdr:colOff>
      <xdr:row>96</xdr:row>
      <xdr:rowOff>122058</xdr:rowOff>
    </xdr:to>
    <xdr:sp macro="" textlink="">
      <xdr:nvSpPr>
        <xdr:cNvPr id="708" name="楕円 707"/>
        <xdr:cNvSpPr/>
      </xdr:nvSpPr>
      <xdr:spPr>
        <a:xfrm>
          <a:off x="14541500" y="164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138585</xdr:rowOff>
    </xdr:from>
    <xdr:ext cx="599010" cy="259045"/>
    <xdr:sp macro="" textlink="">
      <xdr:nvSpPr>
        <xdr:cNvPr id="709" name="テキスト ボックス 708"/>
        <xdr:cNvSpPr txBox="1"/>
      </xdr:nvSpPr>
      <xdr:spPr>
        <a:xfrm>
          <a:off x="14292795" y="1625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86020</xdr:rowOff>
    </xdr:from>
    <xdr:to>
      <xdr:col>72</xdr:col>
      <xdr:colOff>38100</xdr:colOff>
      <xdr:row>91</xdr:row>
      <xdr:rowOff>16170</xdr:rowOff>
    </xdr:to>
    <xdr:sp macro="" textlink="">
      <xdr:nvSpPr>
        <xdr:cNvPr id="710" name="楕円 709"/>
        <xdr:cNvSpPr/>
      </xdr:nvSpPr>
      <xdr:spPr>
        <a:xfrm>
          <a:off x="13652500" y="1551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32697</xdr:rowOff>
    </xdr:from>
    <xdr:ext cx="599010" cy="259045"/>
    <xdr:sp macro="" textlink="">
      <xdr:nvSpPr>
        <xdr:cNvPr id="711" name="テキスト ボックス 710"/>
        <xdr:cNvSpPr txBox="1"/>
      </xdr:nvSpPr>
      <xdr:spPr>
        <a:xfrm>
          <a:off x="13403795" y="1529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47937</xdr:rowOff>
    </xdr:from>
    <xdr:to>
      <xdr:col>67</xdr:col>
      <xdr:colOff>101600</xdr:colOff>
      <xdr:row>96</xdr:row>
      <xdr:rowOff>149537</xdr:rowOff>
    </xdr:to>
    <xdr:sp macro="" textlink="">
      <xdr:nvSpPr>
        <xdr:cNvPr id="712" name="楕円 711"/>
        <xdr:cNvSpPr/>
      </xdr:nvSpPr>
      <xdr:spPr>
        <a:xfrm>
          <a:off x="12763500" y="165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166064</xdr:rowOff>
    </xdr:from>
    <xdr:ext cx="599010" cy="259045"/>
    <xdr:sp macro="" textlink="">
      <xdr:nvSpPr>
        <xdr:cNvPr id="713" name="テキスト ボックス 712"/>
        <xdr:cNvSpPr txBox="1"/>
      </xdr:nvSpPr>
      <xdr:spPr>
        <a:xfrm>
          <a:off x="12514795" y="1628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35</xdr:row>
      <xdr:rowOff>54627</xdr:rowOff>
    </xdr:from>
    <xdr:ext cx="248786" cy="259045"/>
    <xdr:sp macro="" textlink="">
      <xdr:nvSpPr>
        <xdr:cNvPr id="727" name="テキスト ボックス 726"/>
        <xdr:cNvSpPr txBox="1"/>
      </xdr:nvSpPr>
      <xdr:spPr>
        <a:xfrm>
          <a:off x="18039214"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32</xdr:row>
      <xdr:rowOff>111777</xdr:rowOff>
    </xdr:from>
    <xdr:ext cx="248786" cy="259045"/>
    <xdr:sp macro="" textlink="">
      <xdr:nvSpPr>
        <xdr:cNvPr id="729" name="テキスト ボックス 728"/>
        <xdr:cNvSpPr txBox="1"/>
      </xdr:nvSpPr>
      <xdr:spPr>
        <a:xfrm>
          <a:off x="18039214" y="559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168927</xdr:rowOff>
    </xdr:from>
    <xdr:ext cx="248786" cy="259045"/>
    <xdr:sp macro="" textlink="">
      <xdr:nvSpPr>
        <xdr:cNvPr id="731" name="テキスト ボックス 730"/>
        <xdr:cNvSpPr txBox="1"/>
      </xdr:nvSpPr>
      <xdr:spPr>
        <a:xfrm>
          <a:off x="18039214" y="51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733" name="テキスト ボックス 732"/>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35" name="直線コネクタ 734"/>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6"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249299" cy="259045"/>
    <xdr:sp macro="" textlink="">
      <xdr:nvSpPr>
        <xdr:cNvPr id="738" name="投資及び出資金最大値テキスト"/>
        <xdr:cNvSpPr txBox="1"/>
      </xdr:nvSpPr>
      <xdr:spPr>
        <a:xfrm>
          <a:off x="22212300" y="505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39" name="直線コネクタ 738"/>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1" name="投資及び出資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2" name="フローチャート: 判断 74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44" name="フローチャート: 判断 743"/>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35</xdr:row>
      <xdr:rowOff>149877</xdr:rowOff>
    </xdr:from>
    <xdr:ext cx="249299" cy="259045"/>
    <xdr:sp macro="" textlink="">
      <xdr:nvSpPr>
        <xdr:cNvPr id="745" name="テキスト ボックス 744"/>
        <xdr:cNvSpPr txBox="1"/>
      </xdr:nvSpPr>
      <xdr:spPr>
        <a:xfrm>
          <a:off x="21198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88900</xdr:rowOff>
    </xdr:from>
    <xdr:to>
      <xdr:col>107</xdr:col>
      <xdr:colOff>101600</xdr:colOff>
      <xdr:row>35</xdr:row>
      <xdr:rowOff>19050</xdr:rowOff>
    </xdr:to>
    <xdr:sp macro="" textlink="">
      <xdr:nvSpPr>
        <xdr:cNvPr id="747" name="フローチャート: 判断 746"/>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35577</xdr:rowOff>
    </xdr:from>
    <xdr:ext cx="249299" cy="259045"/>
    <xdr:sp macro="" textlink="">
      <xdr:nvSpPr>
        <xdr:cNvPr id="748" name="テキスト ボックス 747"/>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0" name="フローチャート: 判断 74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2" name="フローチャート: 判断 751"/>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149877</xdr:rowOff>
    </xdr:from>
    <xdr:ext cx="249299" cy="259045"/>
    <xdr:sp macro="" textlink="">
      <xdr:nvSpPr>
        <xdr:cNvPr id="753" name="テキスト ボックス 752"/>
        <xdr:cNvSpPr txBox="1"/>
      </xdr:nvSpPr>
      <xdr:spPr>
        <a:xfrm>
          <a:off x="18531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0"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6" name="テキスト ボックス 765"/>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168808</xdr:rowOff>
    </xdr:from>
    <xdr:to>
      <xdr:col>116</xdr:col>
      <xdr:colOff>62864</xdr:colOff>
      <xdr:row>59</xdr:row>
      <xdr:rowOff>43841</xdr:rowOff>
    </xdr:to>
    <xdr:cxnSp macro="">
      <xdr:nvCxnSpPr>
        <xdr:cNvPr id="792" name="直線コネクタ 791"/>
        <xdr:cNvCxnSpPr/>
      </xdr:nvCxnSpPr>
      <xdr:spPr>
        <a:xfrm flipV="1">
          <a:off x="22159595" y="8912758"/>
          <a:ext cx="1269" cy="124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47668</xdr:rowOff>
    </xdr:from>
    <xdr:ext cx="249299" cy="259045"/>
    <xdr:sp macro="" textlink="">
      <xdr:nvSpPr>
        <xdr:cNvPr id="793" name="貸付金最小値テキスト"/>
        <xdr:cNvSpPr txBox="1"/>
      </xdr:nvSpPr>
      <xdr:spPr>
        <a:xfrm>
          <a:off x="22212300" y="101632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43841</xdr:rowOff>
    </xdr:from>
    <xdr:to>
      <xdr:col>116</xdr:col>
      <xdr:colOff>152400</xdr:colOff>
      <xdr:row>59</xdr:row>
      <xdr:rowOff>43841</xdr:rowOff>
    </xdr:to>
    <xdr:cxnSp macro="">
      <xdr:nvCxnSpPr>
        <xdr:cNvPr id="794" name="直線コネクタ 793"/>
        <xdr:cNvCxnSpPr/>
      </xdr:nvCxnSpPr>
      <xdr:spPr>
        <a:xfrm>
          <a:off x="22072600" y="10159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115485</xdr:rowOff>
    </xdr:from>
    <xdr:ext cx="534377" cy="259045"/>
    <xdr:sp macro="" textlink="">
      <xdr:nvSpPr>
        <xdr:cNvPr id="795" name="貸付金最大値テキスト"/>
        <xdr:cNvSpPr txBox="1"/>
      </xdr:nvSpPr>
      <xdr:spPr>
        <a:xfrm>
          <a:off x="22212300" y="86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168808</xdr:rowOff>
    </xdr:from>
    <xdr:to>
      <xdr:col>116</xdr:col>
      <xdr:colOff>152400</xdr:colOff>
      <xdr:row>51</xdr:row>
      <xdr:rowOff>168808</xdr:rowOff>
    </xdr:to>
    <xdr:cxnSp macro="">
      <xdr:nvCxnSpPr>
        <xdr:cNvPr id="796" name="直線コネクタ 795"/>
        <xdr:cNvCxnSpPr/>
      </xdr:nvCxnSpPr>
      <xdr:spPr>
        <a:xfrm>
          <a:off x="22072600" y="8912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137338</xdr:rowOff>
    </xdr:from>
    <xdr:to>
      <xdr:col>116</xdr:col>
      <xdr:colOff>63500</xdr:colOff>
      <xdr:row>51</xdr:row>
      <xdr:rowOff>168808</xdr:rowOff>
    </xdr:to>
    <xdr:cxnSp macro="">
      <xdr:nvCxnSpPr>
        <xdr:cNvPr id="797" name="直線コネクタ 796"/>
        <xdr:cNvCxnSpPr/>
      </xdr:nvCxnSpPr>
      <xdr:spPr>
        <a:xfrm>
          <a:off x="21323300" y="8881288"/>
          <a:ext cx="8382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158310</xdr:rowOff>
    </xdr:from>
    <xdr:ext cx="469744" cy="259045"/>
    <xdr:sp macro="" textlink="">
      <xdr:nvSpPr>
        <xdr:cNvPr id="798" name="貸付金平均値テキスト"/>
        <xdr:cNvSpPr txBox="1"/>
      </xdr:nvSpPr>
      <xdr:spPr>
        <a:xfrm>
          <a:off x="22212300" y="9930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8433</xdr:rowOff>
    </xdr:from>
    <xdr:to>
      <xdr:col>116</xdr:col>
      <xdr:colOff>114300</xdr:colOff>
      <xdr:row>58</xdr:row>
      <xdr:rowOff>110033</xdr:rowOff>
    </xdr:to>
    <xdr:sp macro="" textlink="">
      <xdr:nvSpPr>
        <xdr:cNvPr id="799" name="フローチャート: 判断 798"/>
        <xdr:cNvSpPr/>
      </xdr:nvSpPr>
      <xdr:spPr>
        <a:xfrm>
          <a:off x="22110700" y="99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113944</xdr:rowOff>
    </xdr:from>
    <xdr:to>
      <xdr:col>111</xdr:col>
      <xdr:colOff>177800</xdr:colOff>
      <xdr:row>51</xdr:row>
      <xdr:rowOff>137338</xdr:rowOff>
    </xdr:to>
    <xdr:cxnSp macro="">
      <xdr:nvCxnSpPr>
        <xdr:cNvPr id="800" name="直線コネクタ 799"/>
        <xdr:cNvCxnSpPr/>
      </xdr:nvCxnSpPr>
      <xdr:spPr>
        <a:xfrm>
          <a:off x="20434300" y="8857894"/>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168529</xdr:rowOff>
    </xdr:from>
    <xdr:to>
      <xdr:col>112</xdr:col>
      <xdr:colOff>38100</xdr:colOff>
      <xdr:row>58</xdr:row>
      <xdr:rowOff>98679</xdr:rowOff>
    </xdr:to>
    <xdr:sp macro="" textlink="">
      <xdr:nvSpPr>
        <xdr:cNvPr id="801" name="フローチャート: 判断 800"/>
        <xdr:cNvSpPr/>
      </xdr:nvSpPr>
      <xdr:spPr>
        <a:xfrm>
          <a:off x="212725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89806</xdr:rowOff>
    </xdr:from>
    <xdr:ext cx="469744" cy="259045"/>
    <xdr:sp macro="" textlink="">
      <xdr:nvSpPr>
        <xdr:cNvPr id="802" name="テキスト ボックス 801"/>
        <xdr:cNvSpPr txBox="1"/>
      </xdr:nvSpPr>
      <xdr:spPr>
        <a:xfrm>
          <a:off x="21088428" y="1003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73406</xdr:rowOff>
    </xdr:from>
    <xdr:to>
      <xdr:col>107</xdr:col>
      <xdr:colOff>50800</xdr:colOff>
      <xdr:row>51</xdr:row>
      <xdr:rowOff>113944</xdr:rowOff>
    </xdr:to>
    <xdr:cxnSp macro="">
      <xdr:nvCxnSpPr>
        <xdr:cNvPr id="803" name="直線コネクタ 802"/>
        <xdr:cNvCxnSpPr/>
      </xdr:nvCxnSpPr>
      <xdr:spPr>
        <a:xfrm>
          <a:off x="19545300" y="8817356"/>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143459</xdr:rowOff>
    </xdr:from>
    <xdr:to>
      <xdr:col>107</xdr:col>
      <xdr:colOff>101600</xdr:colOff>
      <xdr:row>58</xdr:row>
      <xdr:rowOff>73609</xdr:rowOff>
    </xdr:to>
    <xdr:sp macro="" textlink="">
      <xdr:nvSpPr>
        <xdr:cNvPr id="804" name="フローチャート: 判断 803"/>
        <xdr:cNvSpPr/>
      </xdr:nvSpPr>
      <xdr:spPr>
        <a:xfrm>
          <a:off x="20383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64736</xdr:rowOff>
    </xdr:from>
    <xdr:ext cx="469744" cy="259045"/>
    <xdr:sp macro="" textlink="">
      <xdr:nvSpPr>
        <xdr:cNvPr id="805" name="テキスト ボックス 804"/>
        <xdr:cNvSpPr txBox="1"/>
      </xdr:nvSpPr>
      <xdr:spPr>
        <a:xfrm>
          <a:off x="20199428" y="1000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4826</xdr:rowOff>
    </xdr:from>
    <xdr:to>
      <xdr:col>102</xdr:col>
      <xdr:colOff>114300</xdr:colOff>
      <xdr:row>51</xdr:row>
      <xdr:rowOff>73406</xdr:rowOff>
    </xdr:to>
    <xdr:cxnSp macro="">
      <xdr:nvCxnSpPr>
        <xdr:cNvPr id="806" name="直線コネクタ 805"/>
        <xdr:cNvCxnSpPr/>
      </xdr:nvCxnSpPr>
      <xdr:spPr>
        <a:xfrm>
          <a:off x="18656300" y="8748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132944</xdr:rowOff>
    </xdr:from>
    <xdr:to>
      <xdr:col>102</xdr:col>
      <xdr:colOff>165100</xdr:colOff>
      <xdr:row>58</xdr:row>
      <xdr:rowOff>63094</xdr:rowOff>
    </xdr:to>
    <xdr:sp macro="" textlink="">
      <xdr:nvSpPr>
        <xdr:cNvPr id="807" name="フローチャート: 判断 806"/>
        <xdr:cNvSpPr/>
      </xdr:nvSpPr>
      <xdr:spPr>
        <a:xfrm>
          <a:off x="19494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54221</xdr:rowOff>
    </xdr:from>
    <xdr:ext cx="469744" cy="259045"/>
    <xdr:sp macro="" textlink="">
      <xdr:nvSpPr>
        <xdr:cNvPr id="808" name="テキスト ボックス 807"/>
        <xdr:cNvSpPr txBox="1"/>
      </xdr:nvSpPr>
      <xdr:spPr>
        <a:xfrm>
          <a:off x="19310428" y="999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131876</xdr:rowOff>
    </xdr:from>
    <xdr:to>
      <xdr:col>98</xdr:col>
      <xdr:colOff>38100</xdr:colOff>
      <xdr:row>58</xdr:row>
      <xdr:rowOff>62026</xdr:rowOff>
    </xdr:to>
    <xdr:sp macro="" textlink="">
      <xdr:nvSpPr>
        <xdr:cNvPr id="809" name="フローチャート: 判断 808"/>
        <xdr:cNvSpPr/>
      </xdr:nvSpPr>
      <xdr:spPr>
        <a:xfrm>
          <a:off x="18605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53153</xdr:rowOff>
    </xdr:from>
    <xdr:ext cx="469744" cy="259045"/>
    <xdr:sp macro="" textlink="">
      <xdr:nvSpPr>
        <xdr:cNvPr id="810" name="テキスト ボックス 809"/>
        <xdr:cNvSpPr txBox="1"/>
      </xdr:nvSpPr>
      <xdr:spPr>
        <a:xfrm>
          <a:off x="18421428" y="999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118008</xdr:rowOff>
    </xdr:from>
    <xdr:to>
      <xdr:col>116</xdr:col>
      <xdr:colOff>114300</xdr:colOff>
      <xdr:row>52</xdr:row>
      <xdr:rowOff>48158</xdr:rowOff>
    </xdr:to>
    <xdr:sp macro="" textlink="">
      <xdr:nvSpPr>
        <xdr:cNvPr id="816" name="楕円 815"/>
        <xdr:cNvSpPr/>
      </xdr:nvSpPr>
      <xdr:spPr>
        <a:xfrm>
          <a:off x="22110700" y="88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71035</xdr:rowOff>
    </xdr:from>
    <xdr:ext cx="534377" cy="259045"/>
    <xdr:sp macro="" textlink="">
      <xdr:nvSpPr>
        <xdr:cNvPr id="817" name="貸付金該当値テキスト"/>
        <xdr:cNvSpPr txBox="1"/>
      </xdr:nvSpPr>
      <xdr:spPr>
        <a:xfrm>
          <a:off x="22212300" y="881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86538</xdr:rowOff>
    </xdr:from>
    <xdr:to>
      <xdr:col>112</xdr:col>
      <xdr:colOff>38100</xdr:colOff>
      <xdr:row>52</xdr:row>
      <xdr:rowOff>16688</xdr:rowOff>
    </xdr:to>
    <xdr:sp macro="" textlink="">
      <xdr:nvSpPr>
        <xdr:cNvPr id="818" name="楕円 817"/>
        <xdr:cNvSpPr/>
      </xdr:nvSpPr>
      <xdr:spPr>
        <a:xfrm>
          <a:off x="21272500" y="88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33215</xdr:rowOff>
    </xdr:from>
    <xdr:ext cx="534377" cy="259045"/>
    <xdr:sp macro="" textlink="">
      <xdr:nvSpPr>
        <xdr:cNvPr id="819" name="テキスト ボックス 818"/>
        <xdr:cNvSpPr txBox="1"/>
      </xdr:nvSpPr>
      <xdr:spPr>
        <a:xfrm>
          <a:off x="21056111" y="860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63144</xdr:rowOff>
    </xdr:from>
    <xdr:to>
      <xdr:col>107</xdr:col>
      <xdr:colOff>101600</xdr:colOff>
      <xdr:row>51</xdr:row>
      <xdr:rowOff>164744</xdr:rowOff>
    </xdr:to>
    <xdr:sp macro="" textlink="">
      <xdr:nvSpPr>
        <xdr:cNvPr id="820" name="楕円 819"/>
        <xdr:cNvSpPr/>
      </xdr:nvSpPr>
      <xdr:spPr>
        <a:xfrm>
          <a:off x="20383500" y="880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9821</xdr:rowOff>
    </xdr:from>
    <xdr:ext cx="534377" cy="259045"/>
    <xdr:sp macro="" textlink="">
      <xdr:nvSpPr>
        <xdr:cNvPr id="821" name="テキスト ボックス 820"/>
        <xdr:cNvSpPr txBox="1"/>
      </xdr:nvSpPr>
      <xdr:spPr>
        <a:xfrm>
          <a:off x="20167111" y="858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22606</xdr:rowOff>
    </xdr:from>
    <xdr:to>
      <xdr:col>102</xdr:col>
      <xdr:colOff>165100</xdr:colOff>
      <xdr:row>51</xdr:row>
      <xdr:rowOff>124206</xdr:rowOff>
    </xdr:to>
    <xdr:sp macro="" textlink="">
      <xdr:nvSpPr>
        <xdr:cNvPr id="822" name="楕円 821"/>
        <xdr:cNvSpPr/>
      </xdr:nvSpPr>
      <xdr:spPr>
        <a:xfrm>
          <a:off x="19494500" y="876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140733</xdr:rowOff>
    </xdr:from>
    <xdr:ext cx="534377" cy="259045"/>
    <xdr:sp macro="" textlink="">
      <xdr:nvSpPr>
        <xdr:cNvPr id="823" name="テキスト ボックス 822"/>
        <xdr:cNvSpPr txBox="1"/>
      </xdr:nvSpPr>
      <xdr:spPr>
        <a:xfrm>
          <a:off x="19278111" y="85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125476</xdr:rowOff>
    </xdr:from>
    <xdr:to>
      <xdr:col>98</xdr:col>
      <xdr:colOff>38100</xdr:colOff>
      <xdr:row>51</xdr:row>
      <xdr:rowOff>55626</xdr:rowOff>
    </xdr:to>
    <xdr:sp macro="" textlink="">
      <xdr:nvSpPr>
        <xdr:cNvPr id="824" name="楕円 823"/>
        <xdr:cNvSpPr/>
      </xdr:nvSpPr>
      <xdr:spPr>
        <a:xfrm>
          <a:off x="18605500" y="869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72153</xdr:rowOff>
    </xdr:from>
    <xdr:ext cx="534377" cy="259045"/>
    <xdr:sp macro="" textlink="">
      <xdr:nvSpPr>
        <xdr:cNvPr id="825" name="テキスト ボックス 824"/>
        <xdr:cNvSpPr txBox="1"/>
      </xdr:nvSpPr>
      <xdr:spPr>
        <a:xfrm>
          <a:off x="18389111" y="847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0" name="直線コネクタ 849"/>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1" name="繰出金最小値テキスト"/>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2" name="直線コネクタ 851"/>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53" name="繰出金最大値テキスト"/>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54" name="直線コネクタ 853"/>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159207</xdr:rowOff>
    </xdr:from>
    <xdr:to>
      <xdr:col>116</xdr:col>
      <xdr:colOff>63500</xdr:colOff>
      <xdr:row>75</xdr:row>
      <xdr:rowOff>85751</xdr:rowOff>
    </xdr:to>
    <xdr:cxnSp macro="">
      <xdr:nvCxnSpPr>
        <xdr:cNvPr id="855" name="直線コネクタ 854"/>
        <xdr:cNvCxnSpPr/>
      </xdr:nvCxnSpPr>
      <xdr:spPr>
        <a:xfrm>
          <a:off x="21323300" y="12846507"/>
          <a:ext cx="838200" cy="9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39514</xdr:rowOff>
    </xdr:from>
    <xdr:ext cx="534377" cy="259045"/>
    <xdr:sp macro="" textlink="">
      <xdr:nvSpPr>
        <xdr:cNvPr id="856" name="繰出金平均値テキスト"/>
        <xdr:cNvSpPr txBox="1"/>
      </xdr:nvSpPr>
      <xdr:spPr>
        <a:xfrm>
          <a:off x="22212300" y="12898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57" name="フローチャート: 判断 856"/>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159207</xdr:rowOff>
    </xdr:from>
    <xdr:to>
      <xdr:col>111</xdr:col>
      <xdr:colOff>177800</xdr:colOff>
      <xdr:row>75</xdr:row>
      <xdr:rowOff>82017</xdr:rowOff>
    </xdr:to>
    <xdr:cxnSp macro="">
      <xdr:nvCxnSpPr>
        <xdr:cNvPr id="858" name="直線コネクタ 857"/>
        <xdr:cNvCxnSpPr/>
      </xdr:nvCxnSpPr>
      <xdr:spPr>
        <a:xfrm flipV="1">
          <a:off x="20434300" y="12846507"/>
          <a:ext cx="889000" cy="9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59" name="フローチャート: 判断 858"/>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3115</xdr:rowOff>
    </xdr:from>
    <xdr:ext cx="534377" cy="259045"/>
    <xdr:sp macro="" textlink="">
      <xdr:nvSpPr>
        <xdr:cNvPr id="860" name="テキスト ボックス 859"/>
        <xdr:cNvSpPr txBox="1"/>
      </xdr:nvSpPr>
      <xdr:spPr>
        <a:xfrm>
          <a:off x="21056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82017</xdr:rowOff>
    </xdr:from>
    <xdr:to>
      <xdr:col>107</xdr:col>
      <xdr:colOff>50800</xdr:colOff>
      <xdr:row>75</xdr:row>
      <xdr:rowOff>90018</xdr:rowOff>
    </xdr:to>
    <xdr:cxnSp macro="">
      <xdr:nvCxnSpPr>
        <xdr:cNvPr id="861" name="直線コネクタ 860"/>
        <xdr:cNvCxnSpPr/>
      </xdr:nvCxnSpPr>
      <xdr:spPr>
        <a:xfrm flipV="1">
          <a:off x="19545300" y="1294076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2" name="フローチャート: 判断 861"/>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13022</xdr:rowOff>
    </xdr:from>
    <xdr:ext cx="534377" cy="259045"/>
    <xdr:sp macro="" textlink="">
      <xdr:nvSpPr>
        <xdr:cNvPr id="863" name="テキスト ボックス 862"/>
        <xdr:cNvSpPr txBox="1"/>
      </xdr:nvSpPr>
      <xdr:spPr>
        <a:xfrm>
          <a:off x="20167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108001</xdr:rowOff>
    </xdr:from>
    <xdr:to>
      <xdr:col>102</xdr:col>
      <xdr:colOff>114300</xdr:colOff>
      <xdr:row>75</xdr:row>
      <xdr:rowOff>90018</xdr:rowOff>
    </xdr:to>
    <xdr:cxnSp macro="">
      <xdr:nvCxnSpPr>
        <xdr:cNvPr id="864" name="直線コネクタ 863"/>
        <xdr:cNvCxnSpPr/>
      </xdr:nvCxnSpPr>
      <xdr:spPr>
        <a:xfrm>
          <a:off x="18656300" y="12795301"/>
          <a:ext cx="889000" cy="1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65" name="フローチャート: 判断 864"/>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120464</xdr:rowOff>
    </xdr:from>
    <xdr:ext cx="534377" cy="259045"/>
    <xdr:sp macro="" textlink="">
      <xdr:nvSpPr>
        <xdr:cNvPr id="866" name="テキスト ボックス 865"/>
        <xdr:cNvSpPr txBox="1"/>
      </xdr:nvSpPr>
      <xdr:spPr>
        <a:xfrm>
          <a:off x="19278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67" name="フローチャート: 判断 866"/>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101693</xdr:rowOff>
    </xdr:from>
    <xdr:ext cx="534377" cy="259045"/>
    <xdr:sp macro="" textlink="">
      <xdr:nvSpPr>
        <xdr:cNvPr id="868" name="テキスト ボックス 867"/>
        <xdr:cNvSpPr txBox="1"/>
      </xdr:nvSpPr>
      <xdr:spPr>
        <a:xfrm>
          <a:off x="18389111" y="129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34951</xdr:rowOff>
    </xdr:from>
    <xdr:to>
      <xdr:col>116</xdr:col>
      <xdr:colOff>114300</xdr:colOff>
      <xdr:row>75</xdr:row>
      <xdr:rowOff>136551</xdr:rowOff>
    </xdr:to>
    <xdr:sp macro="" textlink="">
      <xdr:nvSpPr>
        <xdr:cNvPr id="874" name="楕円 873"/>
        <xdr:cNvSpPr/>
      </xdr:nvSpPr>
      <xdr:spPr>
        <a:xfrm>
          <a:off x="22110700" y="128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57828</xdr:rowOff>
    </xdr:from>
    <xdr:ext cx="534377" cy="259045"/>
    <xdr:sp macro="" textlink="">
      <xdr:nvSpPr>
        <xdr:cNvPr id="875" name="繰出金該当値テキスト"/>
        <xdr:cNvSpPr txBox="1"/>
      </xdr:nvSpPr>
      <xdr:spPr>
        <a:xfrm>
          <a:off x="22212300" y="1274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108407</xdr:rowOff>
    </xdr:from>
    <xdr:to>
      <xdr:col>112</xdr:col>
      <xdr:colOff>38100</xdr:colOff>
      <xdr:row>75</xdr:row>
      <xdr:rowOff>38557</xdr:rowOff>
    </xdr:to>
    <xdr:sp macro="" textlink="">
      <xdr:nvSpPr>
        <xdr:cNvPr id="876" name="楕円 875"/>
        <xdr:cNvSpPr/>
      </xdr:nvSpPr>
      <xdr:spPr>
        <a:xfrm>
          <a:off x="21272500" y="127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29684</xdr:rowOff>
    </xdr:from>
    <xdr:ext cx="534377" cy="259045"/>
    <xdr:sp macro="" textlink="">
      <xdr:nvSpPr>
        <xdr:cNvPr id="877" name="テキスト ボックス 876"/>
        <xdr:cNvSpPr txBox="1"/>
      </xdr:nvSpPr>
      <xdr:spPr>
        <a:xfrm>
          <a:off x="21056111" y="1288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31217</xdr:rowOff>
    </xdr:from>
    <xdr:to>
      <xdr:col>107</xdr:col>
      <xdr:colOff>101600</xdr:colOff>
      <xdr:row>75</xdr:row>
      <xdr:rowOff>132817</xdr:rowOff>
    </xdr:to>
    <xdr:sp macro="" textlink="">
      <xdr:nvSpPr>
        <xdr:cNvPr id="878" name="楕円 877"/>
        <xdr:cNvSpPr/>
      </xdr:nvSpPr>
      <xdr:spPr>
        <a:xfrm>
          <a:off x="20383500" y="128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123944</xdr:rowOff>
    </xdr:from>
    <xdr:ext cx="534377" cy="259045"/>
    <xdr:sp macro="" textlink="">
      <xdr:nvSpPr>
        <xdr:cNvPr id="879" name="テキスト ボックス 878"/>
        <xdr:cNvSpPr txBox="1"/>
      </xdr:nvSpPr>
      <xdr:spPr>
        <a:xfrm>
          <a:off x="20167111" y="129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39218</xdr:rowOff>
    </xdr:from>
    <xdr:to>
      <xdr:col>102</xdr:col>
      <xdr:colOff>165100</xdr:colOff>
      <xdr:row>75</xdr:row>
      <xdr:rowOff>140818</xdr:rowOff>
    </xdr:to>
    <xdr:sp macro="" textlink="">
      <xdr:nvSpPr>
        <xdr:cNvPr id="880" name="楕円 879"/>
        <xdr:cNvSpPr/>
      </xdr:nvSpPr>
      <xdr:spPr>
        <a:xfrm>
          <a:off x="19494500" y="128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131945</xdr:rowOff>
    </xdr:from>
    <xdr:ext cx="534377" cy="259045"/>
    <xdr:sp macro="" textlink="">
      <xdr:nvSpPr>
        <xdr:cNvPr id="881" name="テキスト ボックス 880"/>
        <xdr:cNvSpPr txBox="1"/>
      </xdr:nvSpPr>
      <xdr:spPr>
        <a:xfrm>
          <a:off x="19278111" y="129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57201</xdr:rowOff>
    </xdr:from>
    <xdr:to>
      <xdr:col>98</xdr:col>
      <xdr:colOff>38100</xdr:colOff>
      <xdr:row>74</xdr:row>
      <xdr:rowOff>158801</xdr:rowOff>
    </xdr:to>
    <xdr:sp macro="" textlink="">
      <xdr:nvSpPr>
        <xdr:cNvPr id="882" name="楕円 881"/>
        <xdr:cNvSpPr/>
      </xdr:nvSpPr>
      <xdr:spPr>
        <a:xfrm>
          <a:off x="18605500" y="127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3878</xdr:rowOff>
    </xdr:from>
    <xdr:ext cx="534377" cy="259045"/>
    <xdr:sp macro="" textlink="">
      <xdr:nvSpPr>
        <xdr:cNvPr id="883" name="テキスト ボックス 882"/>
        <xdr:cNvSpPr txBox="1"/>
      </xdr:nvSpPr>
      <xdr:spPr>
        <a:xfrm>
          <a:off x="18389111" y="125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828,708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179,508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円となっており、対前年度比では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4,813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千代田区では、平成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年度の新規採用職員の抑制や事務の委託化を推進したことなどにより、平成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年間で、一般職員数で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％の職員数を純減した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ものの類似団体平均と比べて高い水準にある。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上回っている主な要因は、類似団体中最も人口が少ないこと及び昼間人口が突出していることによるものである。住民記録や戸籍、税、国民健康保険等の自治体が提供しているサービスには、窓口開設経費やシステム運営経費などの固定的な経費が発生するが、人口規模が小さいためこの固定費の割合が高くな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昼間人口に対しても行政サービスを提供していく必要があり、単純に類似団体と比較はできない。今後も、民間でも実施可能な業務などについては委託化を進めるなど、人件費に係るコストの低減に努めていく。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明朝" panose="02020600040205080304" pitchFamily="18" charset="-128"/>
            <a:ea typeface="ＭＳ Ｐ明朝" panose="02020600040205080304"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61,269
58,456
11.66
52,977,413
50,774,114
1,042,445
31,025,279
348,794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5" name="テキスト ボックス 44"/>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111777</xdr:rowOff>
    </xdr:from>
    <xdr:ext cx="467179" cy="259045"/>
    <xdr:sp macro="" textlink="">
      <xdr:nvSpPr>
        <xdr:cNvPr id="47" name="テキスト ボックス 46"/>
        <xdr:cNvSpPr txBox="1"/>
      </xdr:nvSpPr>
      <xdr:spPr>
        <a:xfrm>
          <a:off x="294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9" name="テキスト ボックス 48"/>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54627</xdr:rowOff>
    </xdr:from>
    <xdr:ext cx="467179" cy="259045"/>
    <xdr:sp macro="" textlink="">
      <xdr:nvSpPr>
        <xdr:cNvPr id="51" name="テキスト ボックス 50"/>
        <xdr:cNvSpPr txBox="1"/>
      </xdr:nvSpPr>
      <xdr:spPr>
        <a:xfrm>
          <a:off x="294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166132</xdr:rowOff>
    </xdr:from>
    <xdr:to>
      <xdr:col>24</xdr:col>
      <xdr:colOff>62865</xdr:colOff>
      <xdr:row>38</xdr:row>
      <xdr:rowOff>153416</xdr:rowOff>
    </xdr:to>
    <xdr:cxnSp macro="">
      <xdr:nvCxnSpPr>
        <xdr:cNvPr id="59" name="直線コネクタ 58"/>
        <xdr:cNvCxnSpPr/>
      </xdr:nvCxnSpPr>
      <xdr:spPr>
        <a:xfrm flipV="1">
          <a:off x="4633595" y="5481082"/>
          <a:ext cx="1270" cy="1187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60"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61" name="直線コネクタ 60"/>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112809</xdr:rowOff>
    </xdr:from>
    <xdr:ext cx="469744" cy="259045"/>
    <xdr:sp macro="" textlink="">
      <xdr:nvSpPr>
        <xdr:cNvPr id="62" name="議会費最大値テキスト"/>
        <xdr:cNvSpPr txBox="1"/>
      </xdr:nvSpPr>
      <xdr:spPr>
        <a:xfrm>
          <a:off x="4686300" y="5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166132</xdr:rowOff>
    </xdr:from>
    <xdr:to>
      <xdr:col>24</xdr:col>
      <xdr:colOff>152400</xdr:colOff>
      <xdr:row>31</xdr:row>
      <xdr:rowOff>166132</xdr:rowOff>
    </xdr:to>
    <xdr:cxnSp macro="">
      <xdr:nvCxnSpPr>
        <xdr:cNvPr id="63" name="直線コネクタ 62"/>
        <xdr:cNvCxnSpPr/>
      </xdr:nvCxnSpPr>
      <xdr:spPr>
        <a:xfrm>
          <a:off x="4546600" y="548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166132</xdr:rowOff>
    </xdr:from>
    <xdr:to>
      <xdr:col>24</xdr:col>
      <xdr:colOff>63500</xdr:colOff>
      <xdr:row>32</xdr:row>
      <xdr:rowOff>4826</xdr:rowOff>
    </xdr:to>
    <xdr:cxnSp macro="">
      <xdr:nvCxnSpPr>
        <xdr:cNvPr id="64" name="直線コネクタ 63"/>
        <xdr:cNvCxnSpPr/>
      </xdr:nvCxnSpPr>
      <xdr:spPr>
        <a:xfrm flipV="1">
          <a:off x="3797300" y="5481082"/>
          <a:ext cx="838200" cy="1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139336</xdr:rowOff>
    </xdr:from>
    <xdr:ext cx="469744" cy="259045"/>
    <xdr:sp macro="" textlink="">
      <xdr:nvSpPr>
        <xdr:cNvPr id="65" name="議会費平均値テキスト"/>
        <xdr:cNvSpPr txBox="1"/>
      </xdr:nvSpPr>
      <xdr:spPr>
        <a:xfrm>
          <a:off x="4686300" y="6482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160909</xdr:rowOff>
    </xdr:from>
    <xdr:to>
      <xdr:col>24</xdr:col>
      <xdr:colOff>114300</xdr:colOff>
      <xdr:row>38</xdr:row>
      <xdr:rowOff>91059</xdr:rowOff>
    </xdr:to>
    <xdr:sp macro="" textlink="">
      <xdr:nvSpPr>
        <xdr:cNvPr id="66" name="フローチャート: 判断 65"/>
        <xdr:cNvSpPr/>
      </xdr:nvSpPr>
      <xdr:spPr>
        <a:xfrm>
          <a:off x="4584700" y="650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89265</xdr:rowOff>
    </xdr:from>
    <xdr:to>
      <xdr:col>19</xdr:col>
      <xdr:colOff>177800</xdr:colOff>
      <xdr:row>32</xdr:row>
      <xdr:rowOff>4826</xdr:rowOff>
    </xdr:to>
    <xdr:cxnSp macro="">
      <xdr:nvCxnSpPr>
        <xdr:cNvPr id="67" name="直線コネクタ 66"/>
        <xdr:cNvCxnSpPr/>
      </xdr:nvCxnSpPr>
      <xdr:spPr>
        <a:xfrm>
          <a:off x="2908300" y="5404215"/>
          <a:ext cx="889000" cy="8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151193</xdr:rowOff>
    </xdr:from>
    <xdr:to>
      <xdr:col>20</xdr:col>
      <xdr:colOff>38100</xdr:colOff>
      <xdr:row>38</xdr:row>
      <xdr:rowOff>81344</xdr:rowOff>
    </xdr:to>
    <xdr:sp macro="" textlink="">
      <xdr:nvSpPr>
        <xdr:cNvPr id="68" name="フローチャート: 判断 67"/>
        <xdr:cNvSpPr/>
      </xdr:nvSpPr>
      <xdr:spPr>
        <a:xfrm>
          <a:off x="3746500" y="64948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72471</xdr:rowOff>
    </xdr:from>
    <xdr:ext cx="469744" cy="259045"/>
    <xdr:sp macro="" textlink="">
      <xdr:nvSpPr>
        <xdr:cNvPr id="69" name="テキスト ボックス 68"/>
        <xdr:cNvSpPr txBox="1"/>
      </xdr:nvSpPr>
      <xdr:spPr>
        <a:xfrm>
          <a:off x="3562428" y="658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67977</xdr:rowOff>
    </xdr:from>
    <xdr:to>
      <xdr:col>15</xdr:col>
      <xdr:colOff>50800</xdr:colOff>
      <xdr:row>31</xdr:row>
      <xdr:rowOff>89265</xdr:rowOff>
    </xdr:to>
    <xdr:cxnSp macro="">
      <xdr:nvCxnSpPr>
        <xdr:cNvPr id="70" name="直線コネクタ 69"/>
        <xdr:cNvCxnSpPr/>
      </xdr:nvCxnSpPr>
      <xdr:spPr>
        <a:xfrm>
          <a:off x="2019300" y="5382927"/>
          <a:ext cx="889000" cy="2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132048</xdr:rowOff>
    </xdr:from>
    <xdr:to>
      <xdr:col>15</xdr:col>
      <xdr:colOff>101600</xdr:colOff>
      <xdr:row>38</xdr:row>
      <xdr:rowOff>62198</xdr:rowOff>
    </xdr:to>
    <xdr:sp macro="" textlink="">
      <xdr:nvSpPr>
        <xdr:cNvPr id="71" name="フローチャート: 判断 70"/>
        <xdr:cNvSpPr/>
      </xdr:nvSpPr>
      <xdr:spPr>
        <a:xfrm>
          <a:off x="2857500" y="647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53326</xdr:rowOff>
    </xdr:from>
    <xdr:ext cx="469744" cy="259045"/>
    <xdr:sp macro="" textlink="">
      <xdr:nvSpPr>
        <xdr:cNvPr id="72" name="テキスト ボックス 71"/>
        <xdr:cNvSpPr txBox="1"/>
      </xdr:nvSpPr>
      <xdr:spPr>
        <a:xfrm>
          <a:off x="2673428" y="656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157702</xdr:rowOff>
    </xdr:from>
    <xdr:to>
      <xdr:col>10</xdr:col>
      <xdr:colOff>114300</xdr:colOff>
      <xdr:row>31</xdr:row>
      <xdr:rowOff>67977</xdr:rowOff>
    </xdr:to>
    <xdr:cxnSp macro="">
      <xdr:nvCxnSpPr>
        <xdr:cNvPr id="73" name="直線コネクタ 72"/>
        <xdr:cNvCxnSpPr/>
      </xdr:nvCxnSpPr>
      <xdr:spPr>
        <a:xfrm>
          <a:off x="1130300" y="5301202"/>
          <a:ext cx="8890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143478</xdr:rowOff>
    </xdr:from>
    <xdr:to>
      <xdr:col>10</xdr:col>
      <xdr:colOff>165100</xdr:colOff>
      <xdr:row>38</xdr:row>
      <xdr:rowOff>73628</xdr:rowOff>
    </xdr:to>
    <xdr:sp macro="" textlink="">
      <xdr:nvSpPr>
        <xdr:cNvPr id="74" name="フローチャート: 判断 73"/>
        <xdr:cNvSpPr/>
      </xdr:nvSpPr>
      <xdr:spPr>
        <a:xfrm>
          <a:off x="1968500" y="64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64755</xdr:rowOff>
    </xdr:from>
    <xdr:ext cx="469744" cy="259045"/>
    <xdr:sp macro="" textlink="">
      <xdr:nvSpPr>
        <xdr:cNvPr id="75" name="テキスト ボックス 74"/>
        <xdr:cNvSpPr txBox="1"/>
      </xdr:nvSpPr>
      <xdr:spPr>
        <a:xfrm>
          <a:off x="1784428" y="657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140907</xdr:rowOff>
    </xdr:from>
    <xdr:to>
      <xdr:col>6</xdr:col>
      <xdr:colOff>38100</xdr:colOff>
      <xdr:row>38</xdr:row>
      <xdr:rowOff>71056</xdr:rowOff>
    </xdr:to>
    <xdr:sp macro="" textlink="">
      <xdr:nvSpPr>
        <xdr:cNvPr id="76" name="フローチャート: 判断 75"/>
        <xdr:cNvSpPr/>
      </xdr:nvSpPr>
      <xdr:spPr>
        <a:xfrm>
          <a:off x="1079500" y="64845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62183</xdr:rowOff>
    </xdr:from>
    <xdr:ext cx="469744" cy="259045"/>
    <xdr:sp macro="" textlink="">
      <xdr:nvSpPr>
        <xdr:cNvPr id="77" name="テキスト ボックス 76"/>
        <xdr:cNvSpPr txBox="1"/>
      </xdr:nvSpPr>
      <xdr:spPr>
        <a:xfrm>
          <a:off x="895428" y="65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115332</xdr:rowOff>
    </xdr:from>
    <xdr:to>
      <xdr:col>24</xdr:col>
      <xdr:colOff>114300</xdr:colOff>
      <xdr:row>32</xdr:row>
      <xdr:rowOff>45482</xdr:rowOff>
    </xdr:to>
    <xdr:sp macro="" textlink="">
      <xdr:nvSpPr>
        <xdr:cNvPr id="83" name="楕円 82"/>
        <xdr:cNvSpPr/>
      </xdr:nvSpPr>
      <xdr:spPr>
        <a:xfrm>
          <a:off x="4584700" y="543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68359</xdr:rowOff>
    </xdr:from>
    <xdr:ext cx="469744" cy="259045"/>
    <xdr:sp macro="" textlink="">
      <xdr:nvSpPr>
        <xdr:cNvPr id="84" name="議会費該当値テキスト"/>
        <xdr:cNvSpPr txBox="1"/>
      </xdr:nvSpPr>
      <xdr:spPr>
        <a:xfrm>
          <a:off x="4686300" y="538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125476</xdr:rowOff>
    </xdr:from>
    <xdr:to>
      <xdr:col>20</xdr:col>
      <xdr:colOff>38100</xdr:colOff>
      <xdr:row>32</xdr:row>
      <xdr:rowOff>55626</xdr:rowOff>
    </xdr:to>
    <xdr:sp macro="" textlink="">
      <xdr:nvSpPr>
        <xdr:cNvPr id="85" name="楕円 84"/>
        <xdr:cNvSpPr/>
      </xdr:nvSpPr>
      <xdr:spPr>
        <a:xfrm>
          <a:off x="3746500" y="54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72153</xdr:rowOff>
    </xdr:from>
    <xdr:ext cx="469744" cy="259045"/>
    <xdr:sp macro="" textlink="">
      <xdr:nvSpPr>
        <xdr:cNvPr id="86" name="テキスト ボックス 85"/>
        <xdr:cNvSpPr txBox="1"/>
      </xdr:nvSpPr>
      <xdr:spPr>
        <a:xfrm>
          <a:off x="3562428" y="521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38465</xdr:rowOff>
    </xdr:from>
    <xdr:to>
      <xdr:col>15</xdr:col>
      <xdr:colOff>101600</xdr:colOff>
      <xdr:row>31</xdr:row>
      <xdr:rowOff>140065</xdr:rowOff>
    </xdr:to>
    <xdr:sp macro="" textlink="">
      <xdr:nvSpPr>
        <xdr:cNvPr id="87" name="楕円 86"/>
        <xdr:cNvSpPr/>
      </xdr:nvSpPr>
      <xdr:spPr>
        <a:xfrm>
          <a:off x="2857500" y="5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156592</xdr:rowOff>
    </xdr:from>
    <xdr:ext cx="469744" cy="259045"/>
    <xdr:sp macro="" textlink="">
      <xdr:nvSpPr>
        <xdr:cNvPr id="88" name="テキスト ボックス 87"/>
        <xdr:cNvSpPr txBox="1"/>
      </xdr:nvSpPr>
      <xdr:spPr>
        <a:xfrm>
          <a:off x="2673428" y="512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17177</xdr:rowOff>
    </xdr:from>
    <xdr:to>
      <xdr:col>10</xdr:col>
      <xdr:colOff>165100</xdr:colOff>
      <xdr:row>31</xdr:row>
      <xdr:rowOff>118777</xdr:rowOff>
    </xdr:to>
    <xdr:sp macro="" textlink="">
      <xdr:nvSpPr>
        <xdr:cNvPr id="89" name="楕円 88"/>
        <xdr:cNvSpPr/>
      </xdr:nvSpPr>
      <xdr:spPr>
        <a:xfrm>
          <a:off x="1968500" y="533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135304</xdr:rowOff>
    </xdr:from>
    <xdr:ext cx="534377" cy="259045"/>
    <xdr:sp macro="" textlink="">
      <xdr:nvSpPr>
        <xdr:cNvPr id="90" name="テキスト ボックス 89"/>
        <xdr:cNvSpPr txBox="1"/>
      </xdr:nvSpPr>
      <xdr:spPr>
        <a:xfrm>
          <a:off x="1752111" y="510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106902</xdr:rowOff>
    </xdr:from>
    <xdr:to>
      <xdr:col>6</xdr:col>
      <xdr:colOff>38100</xdr:colOff>
      <xdr:row>31</xdr:row>
      <xdr:rowOff>37052</xdr:rowOff>
    </xdr:to>
    <xdr:sp macro="" textlink="">
      <xdr:nvSpPr>
        <xdr:cNvPr id="91" name="楕円 90"/>
        <xdr:cNvSpPr/>
      </xdr:nvSpPr>
      <xdr:spPr>
        <a:xfrm>
          <a:off x="1079500" y="52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53579</xdr:rowOff>
    </xdr:from>
    <xdr:ext cx="534377" cy="259045"/>
    <xdr:sp macro="" textlink="">
      <xdr:nvSpPr>
        <xdr:cNvPr id="92" name="テキスト ボックス 91"/>
        <xdr:cNvSpPr txBox="1"/>
      </xdr:nvSpPr>
      <xdr:spPr>
        <a:xfrm>
          <a:off x="863111" y="502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4" name="テキスト ボックス 103"/>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48361</xdr:rowOff>
    </xdr:from>
    <xdr:to>
      <xdr:col>24</xdr:col>
      <xdr:colOff>62865</xdr:colOff>
      <xdr:row>58</xdr:row>
      <xdr:rowOff>15479</xdr:rowOff>
    </xdr:to>
    <xdr:cxnSp macro="">
      <xdr:nvCxnSpPr>
        <xdr:cNvPr id="114" name="直線コネクタ 113"/>
        <xdr:cNvCxnSpPr/>
      </xdr:nvCxnSpPr>
      <xdr:spPr>
        <a:xfrm flipV="1">
          <a:off x="4633595" y="9306661"/>
          <a:ext cx="1270" cy="652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19306</xdr:rowOff>
    </xdr:from>
    <xdr:ext cx="534377" cy="259045"/>
    <xdr:sp macro="" textlink="">
      <xdr:nvSpPr>
        <xdr:cNvPr id="115" name="総務費最小値テキスト"/>
        <xdr:cNvSpPr txBox="1"/>
      </xdr:nvSpPr>
      <xdr:spPr>
        <a:xfrm>
          <a:off x="4686300" y="996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15479</xdr:rowOff>
    </xdr:from>
    <xdr:to>
      <xdr:col>24</xdr:col>
      <xdr:colOff>152400</xdr:colOff>
      <xdr:row>58</xdr:row>
      <xdr:rowOff>15479</xdr:rowOff>
    </xdr:to>
    <xdr:cxnSp macro="">
      <xdr:nvCxnSpPr>
        <xdr:cNvPr id="116" name="直線コネクタ 115"/>
        <xdr:cNvCxnSpPr/>
      </xdr:nvCxnSpPr>
      <xdr:spPr>
        <a:xfrm>
          <a:off x="4546600" y="995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166488</xdr:rowOff>
    </xdr:from>
    <xdr:ext cx="599010" cy="259045"/>
    <xdr:sp macro="" textlink="">
      <xdr:nvSpPr>
        <xdr:cNvPr id="117" name="総務費最大値テキスト"/>
        <xdr:cNvSpPr txBox="1"/>
      </xdr:nvSpPr>
      <xdr:spPr>
        <a:xfrm>
          <a:off x="4686300" y="908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48361</xdr:rowOff>
    </xdr:from>
    <xdr:to>
      <xdr:col>24</xdr:col>
      <xdr:colOff>152400</xdr:colOff>
      <xdr:row>54</xdr:row>
      <xdr:rowOff>48361</xdr:rowOff>
    </xdr:to>
    <xdr:cxnSp macro="">
      <xdr:nvCxnSpPr>
        <xdr:cNvPr id="118" name="直線コネクタ 117"/>
        <xdr:cNvCxnSpPr/>
      </xdr:nvCxnSpPr>
      <xdr:spPr>
        <a:xfrm>
          <a:off x="4546600" y="930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108866</xdr:rowOff>
    </xdr:from>
    <xdr:to>
      <xdr:col>24</xdr:col>
      <xdr:colOff>63500</xdr:colOff>
      <xdr:row>54</xdr:row>
      <xdr:rowOff>48361</xdr:rowOff>
    </xdr:to>
    <xdr:cxnSp macro="">
      <xdr:nvCxnSpPr>
        <xdr:cNvPr id="119" name="直線コネクタ 118"/>
        <xdr:cNvCxnSpPr/>
      </xdr:nvCxnSpPr>
      <xdr:spPr>
        <a:xfrm>
          <a:off x="3797300" y="9024266"/>
          <a:ext cx="838200" cy="2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30426</xdr:rowOff>
    </xdr:from>
    <xdr:ext cx="534377" cy="259045"/>
    <xdr:sp macro="" textlink="">
      <xdr:nvSpPr>
        <xdr:cNvPr id="120" name="総務費平均値テキスト"/>
        <xdr:cNvSpPr txBox="1"/>
      </xdr:nvSpPr>
      <xdr:spPr>
        <a:xfrm>
          <a:off x="4686300" y="980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51999</xdr:rowOff>
    </xdr:from>
    <xdr:to>
      <xdr:col>24</xdr:col>
      <xdr:colOff>114300</xdr:colOff>
      <xdr:row>57</xdr:row>
      <xdr:rowOff>153599</xdr:rowOff>
    </xdr:to>
    <xdr:sp macro="" textlink="">
      <xdr:nvSpPr>
        <xdr:cNvPr id="121" name="フローチャート: 判断 120"/>
        <xdr:cNvSpPr/>
      </xdr:nvSpPr>
      <xdr:spPr>
        <a:xfrm>
          <a:off x="4584700" y="982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108866</xdr:rowOff>
    </xdr:from>
    <xdr:to>
      <xdr:col>19</xdr:col>
      <xdr:colOff>177800</xdr:colOff>
      <xdr:row>53</xdr:row>
      <xdr:rowOff>119469</xdr:rowOff>
    </xdr:to>
    <xdr:cxnSp macro="">
      <xdr:nvCxnSpPr>
        <xdr:cNvPr id="122" name="直線コネクタ 121"/>
        <xdr:cNvCxnSpPr/>
      </xdr:nvCxnSpPr>
      <xdr:spPr>
        <a:xfrm flipV="1">
          <a:off x="2908300" y="9024266"/>
          <a:ext cx="889000" cy="18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41264</xdr:rowOff>
    </xdr:from>
    <xdr:to>
      <xdr:col>20</xdr:col>
      <xdr:colOff>38100</xdr:colOff>
      <xdr:row>57</xdr:row>
      <xdr:rowOff>142864</xdr:rowOff>
    </xdr:to>
    <xdr:sp macro="" textlink="">
      <xdr:nvSpPr>
        <xdr:cNvPr id="123" name="フローチャート: 判断 122"/>
        <xdr:cNvSpPr/>
      </xdr:nvSpPr>
      <xdr:spPr>
        <a:xfrm>
          <a:off x="37465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133991</xdr:rowOff>
    </xdr:from>
    <xdr:ext cx="534377" cy="259045"/>
    <xdr:sp macro="" textlink="">
      <xdr:nvSpPr>
        <xdr:cNvPr id="124" name="テキスト ボックス 123"/>
        <xdr:cNvSpPr txBox="1"/>
      </xdr:nvSpPr>
      <xdr:spPr>
        <a:xfrm>
          <a:off x="3530111" y="990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119469</xdr:rowOff>
    </xdr:from>
    <xdr:to>
      <xdr:col>15</xdr:col>
      <xdr:colOff>50800</xdr:colOff>
      <xdr:row>54</xdr:row>
      <xdr:rowOff>161047</xdr:rowOff>
    </xdr:to>
    <xdr:cxnSp macro="">
      <xdr:nvCxnSpPr>
        <xdr:cNvPr id="125" name="直線コネクタ 124"/>
        <xdr:cNvCxnSpPr/>
      </xdr:nvCxnSpPr>
      <xdr:spPr>
        <a:xfrm flipV="1">
          <a:off x="2019300" y="9206319"/>
          <a:ext cx="889000" cy="21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30863</xdr:rowOff>
    </xdr:from>
    <xdr:to>
      <xdr:col>15</xdr:col>
      <xdr:colOff>101600</xdr:colOff>
      <xdr:row>57</xdr:row>
      <xdr:rowOff>132463</xdr:rowOff>
    </xdr:to>
    <xdr:sp macro="" textlink="">
      <xdr:nvSpPr>
        <xdr:cNvPr id="126" name="フローチャート: 判断 125"/>
        <xdr:cNvSpPr/>
      </xdr:nvSpPr>
      <xdr:spPr>
        <a:xfrm>
          <a:off x="2857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123590</xdr:rowOff>
    </xdr:from>
    <xdr:ext cx="534377" cy="259045"/>
    <xdr:sp macro="" textlink="">
      <xdr:nvSpPr>
        <xdr:cNvPr id="127" name="テキスト ボックス 126"/>
        <xdr:cNvSpPr txBox="1"/>
      </xdr:nvSpPr>
      <xdr:spPr>
        <a:xfrm>
          <a:off x="2641111" y="98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106397</xdr:rowOff>
    </xdr:from>
    <xdr:to>
      <xdr:col>10</xdr:col>
      <xdr:colOff>114300</xdr:colOff>
      <xdr:row>54</xdr:row>
      <xdr:rowOff>161047</xdr:rowOff>
    </xdr:to>
    <xdr:cxnSp macro="">
      <xdr:nvCxnSpPr>
        <xdr:cNvPr id="128" name="直線コネクタ 127"/>
        <xdr:cNvCxnSpPr/>
      </xdr:nvCxnSpPr>
      <xdr:spPr>
        <a:xfrm>
          <a:off x="1130300" y="9021797"/>
          <a:ext cx="889000" cy="39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39043</xdr:rowOff>
    </xdr:from>
    <xdr:to>
      <xdr:col>10</xdr:col>
      <xdr:colOff>165100</xdr:colOff>
      <xdr:row>57</xdr:row>
      <xdr:rowOff>140643</xdr:rowOff>
    </xdr:to>
    <xdr:sp macro="" textlink="">
      <xdr:nvSpPr>
        <xdr:cNvPr id="129" name="フローチャート: 判断 128"/>
        <xdr:cNvSpPr/>
      </xdr:nvSpPr>
      <xdr:spPr>
        <a:xfrm>
          <a:off x="1968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131770</xdr:rowOff>
    </xdr:from>
    <xdr:ext cx="534377" cy="259045"/>
    <xdr:sp macro="" textlink="">
      <xdr:nvSpPr>
        <xdr:cNvPr id="130" name="テキスト ボックス 129"/>
        <xdr:cNvSpPr txBox="1"/>
      </xdr:nvSpPr>
      <xdr:spPr>
        <a:xfrm>
          <a:off x="1752111" y="99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55177</xdr:rowOff>
    </xdr:from>
    <xdr:to>
      <xdr:col>6</xdr:col>
      <xdr:colOff>38100</xdr:colOff>
      <xdr:row>57</xdr:row>
      <xdr:rowOff>156777</xdr:rowOff>
    </xdr:to>
    <xdr:sp macro="" textlink="">
      <xdr:nvSpPr>
        <xdr:cNvPr id="131" name="フローチャート: 判断 130"/>
        <xdr:cNvSpPr/>
      </xdr:nvSpPr>
      <xdr:spPr>
        <a:xfrm>
          <a:off x="1079500" y="98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147904</xdr:rowOff>
    </xdr:from>
    <xdr:ext cx="534377" cy="259045"/>
    <xdr:sp macro="" textlink="">
      <xdr:nvSpPr>
        <xdr:cNvPr id="132" name="テキスト ボックス 131"/>
        <xdr:cNvSpPr txBox="1"/>
      </xdr:nvSpPr>
      <xdr:spPr>
        <a:xfrm>
          <a:off x="863111" y="99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169011</xdr:rowOff>
    </xdr:from>
    <xdr:to>
      <xdr:col>24</xdr:col>
      <xdr:colOff>114300</xdr:colOff>
      <xdr:row>54</xdr:row>
      <xdr:rowOff>99161</xdr:rowOff>
    </xdr:to>
    <xdr:sp macro="" textlink="">
      <xdr:nvSpPr>
        <xdr:cNvPr id="138" name="楕円 137"/>
        <xdr:cNvSpPr/>
      </xdr:nvSpPr>
      <xdr:spPr>
        <a:xfrm>
          <a:off x="4584700" y="92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122038</xdr:rowOff>
    </xdr:from>
    <xdr:ext cx="599010" cy="259045"/>
    <xdr:sp macro="" textlink="">
      <xdr:nvSpPr>
        <xdr:cNvPr id="139" name="総務費該当値テキスト"/>
        <xdr:cNvSpPr txBox="1"/>
      </xdr:nvSpPr>
      <xdr:spPr>
        <a:xfrm>
          <a:off x="4686300" y="920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58066</xdr:rowOff>
    </xdr:from>
    <xdr:to>
      <xdr:col>20</xdr:col>
      <xdr:colOff>38100</xdr:colOff>
      <xdr:row>52</xdr:row>
      <xdr:rowOff>159666</xdr:rowOff>
    </xdr:to>
    <xdr:sp macro="" textlink="">
      <xdr:nvSpPr>
        <xdr:cNvPr id="140" name="楕円 139"/>
        <xdr:cNvSpPr/>
      </xdr:nvSpPr>
      <xdr:spPr>
        <a:xfrm>
          <a:off x="3746500" y="897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4743</xdr:rowOff>
    </xdr:from>
    <xdr:ext cx="599010" cy="259045"/>
    <xdr:sp macro="" textlink="">
      <xdr:nvSpPr>
        <xdr:cNvPr id="141" name="テキスト ボックス 140"/>
        <xdr:cNvSpPr txBox="1"/>
      </xdr:nvSpPr>
      <xdr:spPr>
        <a:xfrm>
          <a:off x="3497795" y="874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68669</xdr:rowOff>
    </xdr:from>
    <xdr:to>
      <xdr:col>15</xdr:col>
      <xdr:colOff>101600</xdr:colOff>
      <xdr:row>53</xdr:row>
      <xdr:rowOff>170269</xdr:rowOff>
    </xdr:to>
    <xdr:sp macro="" textlink="">
      <xdr:nvSpPr>
        <xdr:cNvPr id="142" name="楕円 141"/>
        <xdr:cNvSpPr/>
      </xdr:nvSpPr>
      <xdr:spPr>
        <a:xfrm>
          <a:off x="2857500" y="91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15346</xdr:rowOff>
    </xdr:from>
    <xdr:ext cx="599010" cy="259045"/>
    <xdr:sp macro="" textlink="">
      <xdr:nvSpPr>
        <xdr:cNvPr id="143" name="テキスト ボックス 142"/>
        <xdr:cNvSpPr txBox="1"/>
      </xdr:nvSpPr>
      <xdr:spPr>
        <a:xfrm>
          <a:off x="2608795" y="893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110247</xdr:rowOff>
    </xdr:from>
    <xdr:to>
      <xdr:col>10</xdr:col>
      <xdr:colOff>165100</xdr:colOff>
      <xdr:row>55</xdr:row>
      <xdr:rowOff>40397</xdr:rowOff>
    </xdr:to>
    <xdr:sp macro="" textlink="">
      <xdr:nvSpPr>
        <xdr:cNvPr id="144" name="楕円 143"/>
        <xdr:cNvSpPr/>
      </xdr:nvSpPr>
      <xdr:spPr>
        <a:xfrm>
          <a:off x="1968500" y="93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56924</xdr:rowOff>
    </xdr:from>
    <xdr:ext cx="599010" cy="259045"/>
    <xdr:sp macro="" textlink="">
      <xdr:nvSpPr>
        <xdr:cNvPr id="145" name="テキスト ボックス 144"/>
        <xdr:cNvSpPr txBox="1"/>
      </xdr:nvSpPr>
      <xdr:spPr>
        <a:xfrm>
          <a:off x="1719795" y="914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55597</xdr:rowOff>
    </xdr:from>
    <xdr:to>
      <xdr:col>6</xdr:col>
      <xdr:colOff>38100</xdr:colOff>
      <xdr:row>52</xdr:row>
      <xdr:rowOff>157197</xdr:rowOff>
    </xdr:to>
    <xdr:sp macro="" textlink="">
      <xdr:nvSpPr>
        <xdr:cNvPr id="146" name="楕円 145"/>
        <xdr:cNvSpPr/>
      </xdr:nvSpPr>
      <xdr:spPr>
        <a:xfrm>
          <a:off x="1079500" y="897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2274</xdr:rowOff>
    </xdr:from>
    <xdr:ext cx="599010" cy="259045"/>
    <xdr:sp macro="" textlink="">
      <xdr:nvSpPr>
        <xdr:cNvPr id="147" name="テキスト ボックス 146"/>
        <xdr:cNvSpPr txBox="1"/>
      </xdr:nvSpPr>
      <xdr:spPr>
        <a:xfrm>
          <a:off x="830795" y="874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55563</xdr:rowOff>
    </xdr:from>
    <xdr:to>
      <xdr:col>24</xdr:col>
      <xdr:colOff>62865</xdr:colOff>
      <xdr:row>78</xdr:row>
      <xdr:rowOff>66633</xdr:rowOff>
    </xdr:to>
    <xdr:cxnSp macro="">
      <xdr:nvCxnSpPr>
        <xdr:cNvPr id="174" name="直線コネクタ 173"/>
        <xdr:cNvCxnSpPr/>
      </xdr:nvCxnSpPr>
      <xdr:spPr>
        <a:xfrm flipV="1">
          <a:off x="4633595" y="13085763"/>
          <a:ext cx="1270" cy="35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70460</xdr:rowOff>
    </xdr:from>
    <xdr:ext cx="599010" cy="259045"/>
    <xdr:sp macro="" textlink="">
      <xdr:nvSpPr>
        <xdr:cNvPr id="175" name="民生費最小値テキスト"/>
        <xdr:cNvSpPr txBox="1"/>
      </xdr:nvSpPr>
      <xdr:spPr>
        <a:xfrm>
          <a:off x="4686300" y="1344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66633</xdr:rowOff>
    </xdr:from>
    <xdr:to>
      <xdr:col>24</xdr:col>
      <xdr:colOff>152400</xdr:colOff>
      <xdr:row>78</xdr:row>
      <xdr:rowOff>66633</xdr:rowOff>
    </xdr:to>
    <xdr:cxnSp macro="">
      <xdr:nvCxnSpPr>
        <xdr:cNvPr id="176" name="直線コネクタ 175"/>
        <xdr:cNvCxnSpPr/>
      </xdr:nvCxnSpPr>
      <xdr:spPr>
        <a:xfrm>
          <a:off x="4546600" y="134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2240</xdr:rowOff>
    </xdr:from>
    <xdr:ext cx="599010" cy="259045"/>
    <xdr:sp macro="" textlink="">
      <xdr:nvSpPr>
        <xdr:cNvPr id="177" name="民生費最大値テキスト"/>
        <xdr:cNvSpPr txBox="1"/>
      </xdr:nvSpPr>
      <xdr:spPr>
        <a:xfrm>
          <a:off x="4686300" y="1286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55563</xdr:rowOff>
    </xdr:from>
    <xdr:to>
      <xdr:col>24</xdr:col>
      <xdr:colOff>152400</xdr:colOff>
      <xdr:row>76</xdr:row>
      <xdr:rowOff>55563</xdr:rowOff>
    </xdr:to>
    <xdr:cxnSp macro="">
      <xdr:nvCxnSpPr>
        <xdr:cNvPr id="178" name="直線コネクタ 177"/>
        <xdr:cNvCxnSpPr/>
      </xdr:nvCxnSpPr>
      <xdr:spPr>
        <a:xfrm>
          <a:off x="4546600" y="1308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52865</xdr:rowOff>
    </xdr:from>
    <xdr:to>
      <xdr:col>24</xdr:col>
      <xdr:colOff>63500</xdr:colOff>
      <xdr:row>76</xdr:row>
      <xdr:rowOff>95786</xdr:rowOff>
    </xdr:to>
    <xdr:cxnSp macro="">
      <xdr:nvCxnSpPr>
        <xdr:cNvPr id="179" name="直線コネクタ 178"/>
        <xdr:cNvCxnSpPr/>
      </xdr:nvCxnSpPr>
      <xdr:spPr>
        <a:xfrm>
          <a:off x="3797300" y="13083065"/>
          <a:ext cx="838200" cy="4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35234</xdr:rowOff>
    </xdr:from>
    <xdr:ext cx="599010" cy="259045"/>
    <xdr:sp macro="" textlink="">
      <xdr:nvSpPr>
        <xdr:cNvPr id="180" name="民生費平均値テキスト"/>
        <xdr:cNvSpPr txBox="1"/>
      </xdr:nvSpPr>
      <xdr:spPr>
        <a:xfrm>
          <a:off x="4686300" y="132368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56807</xdr:rowOff>
    </xdr:from>
    <xdr:to>
      <xdr:col>24</xdr:col>
      <xdr:colOff>114300</xdr:colOff>
      <xdr:row>77</xdr:row>
      <xdr:rowOff>158407</xdr:rowOff>
    </xdr:to>
    <xdr:sp macro="" textlink="">
      <xdr:nvSpPr>
        <xdr:cNvPr id="181" name="フローチャート: 判断 180"/>
        <xdr:cNvSpPr/>
      </xdr:nvSpPr>
      <xdr:spPr>
        <a:xfrm>
          <a:off x="4584700" y="1325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7759</xdr:rowOff>
    </xdr:from>
    <xdr:to>
      <xdr:col>19</xdr:col>
      <xdr:colOff>177800</xdr:colOff>
      <xdr:row>76</xdr:row>
      <xdr:rowOff>52865</xdr:rowOff>
    </xdr:to>
    <xdr:cxnSp macro="">
      <xdr:nvCxnSpPr>
        <xdr:cNvPr id="182" name="直線コネクタ 181"/>
        <xdr:cNvCxnSpPr/>
      </xdr:nvCxnSpPr>
      <xdr:spPr>
        <a:xfrm>
          <a:off x="2908300" y="13037959"/>
          <a:ext cx="889000" cy="4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66148</xdr:rowOff>
    </xdr:from>
    <xdr:to>
      <xdr:col>20</xdr:col>
      <xdr:colOff>38100</xdr:colOff>
      <xdr:row>77</xdr:row>
      <xdr:rowOff>167748</xdr:rowOff>
    </xdr:to>
    <xdr:sp macro="" textlink="">
      <xdr:nvSpPr>
        <xdr:cNvPr id="183" name="フローチャート: 判断 182"/>
        <xdr:cNvSpPr/>
      </xdr:nvSpPr>
      <xdr:spPr>
        <a:xfrm>
          <a:off x="3746500" y="1326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158875</xdr:rowOff>
    </xdr:from>
    <xdr:ext cx="599010" cy="259045"/>
    <xdr:sp macro="" textlink="">
      <xdr:nvSpPr>
        <xdr:cNvPr id="184" name="テキスト ボックス 183"/>
        <xdr:cNvSpPr txBox="1"/>
      </xdr:nvSpPr>
      <xdr:spPr>
        <a:xfrm>
          <a:off x="3497795" y="1336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148472</xdr:rowOff>
    </xdr:from>
    <xdr:to>
      <xdr:col>15</xdr:col>
      <xdr:colOff>50800</xdr:colOff>
      <xdr:row>76</xdr:row>
      <xdr:rowOff>7759</xdr:rowOff>
    </xdr:to>
    <xdr:cxnSp macro="">
      <xdr:nvCxnSpPr>
        <xdr:cNvPr id="185" name="直線コネクタ 184"/>
        <xdr:cNvCxnSpPr/>
      </xdr:nvCxnSpPr>
      <xdr:spPr>
        <a:xfrm>
          <a:off x="2019300" y="12149972"/>
          <a:ext cx="889000" cy="88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89204</xdr:rowOff>
    </xdr:from>
    <xdr:to>
      <xdr:col>15</xdr:col>
      <xdr:colOff>101600</xdr:colOff>
      <xdr:row>78</xdr:row>
      <xdr:rowOff>19354</xdr:rowOff>
    </xdr:to>
    <xdr:sp macro="" textlink="">
      <xdr:nvSpPr>
        <xdr:cNvPr id="186" name="フローチャート: 判断 185"/>
        <xdr:cNvSpPr/>
      </xdr:nvSpPr>
      <xdr:spPr>
        <a:xfrm>
          <a:off x="2857500" y="1329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10481</xdr:rowOff>
    </xdr:from>
    <xdr:ext cx="599010" cy="259045"/>
    <xdr:sp macro="" textlink="">
      <xdr:nvSpPr>
        <xdr:cNvPr id="187" name="テキスト ボックス 186"/>
        <xdr:cNvSpPr txBox="1"/>
      </xdr:nvSpPr>
      <xdr:spPr>
        <a:xfrm>
          <a:off x="2608795" y="1338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148472</xdr:rowOff>
    </xdr:from>
    <xdr:to>
      <xdr:col>10</xdr:col>
      <xdr:colOff>114300</xdr:colOff>
      <xdr:row>77</xdr:row>
      <xdr:rowOff>9714</xdr:rowOff>
    </xdr:to>
    <xdr:cxnSp macro="">
      <xdr:nvCxnSpPr>
        <xdr:cNvPr id="188" name="直線コネクタ 187"/>
        <xdr:cNvCxnSpPr/>
      </xdr:nvCxnSpPr>
      <xdr:spPr>
        <a:xfrm flipV="1">
          <a:off x="1130300" y="12149972"/>
          <a:ext cx="889000" cy="10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98138</xdr:rowOff>
    </xdr:from>
    <xdr:to>
      <xdr:col>10</xdr:col>
      <xdr:colOff>165100</xdr:colOff>
      <xdr:row>78</xdr:row>
      <xdr:rowOff>28288</xdr:rowOff>
    </xdr:to>
    <xdr:sp macro="" textlink="">
      <xdr:nvSpPr>
        <xdr:cNvPr id="189" name="フローチャート: 判断 188"/>
        <xdr:cNvSpPr/>
      </xdr:nvSpPr>
      <xdr:spPr>
        <a:xfrm>
          <a:off x="1968500" y="1329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19415</xdr:rowOff>
    </xdr:from>
    <xdr:ext cx="599010" cy="259045"/>
    <xdr:sp macro="" textlink="">
      <xdr:nvSpPr>
        <xdr:cNvPr id="190" name="テキスト ボックス 189"/>
        <xdr:cNvSpPr txBox="1"/>
      </xdr:nvSpPr>
      <xdr:spPr>
        <a:xfrm>
          <a:off x="1719795" y="1339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132477</xdr:rowOff>
    </xdr:from>
    <xdr:to>
      <xdr:col>6</xdr:col>
      <xdr:colOff>38100</xdr:colOff>
      <xdr:row>78</xdr:row>
      <xdr:rowOff>62627</xdr:rowOff>
    </xdr:to>
    <xdr:sp macro="" textlink="">
      <xdr:nvSpPr>
        <xdr:cNvPr id="191" name="フローチャート: 判断 190"/>
        <xdr:cNvSpPr/>
      </xdr:nvSpPr>
      <xdr:spPr>
        <a:xfrm>
          <a:off x="1079500" y="1333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53754</xdr:rowOff>
    </xdr:from>
    <xdr:ext cx="599010" cy="259045"/>
    <xdr:sp macro="" textlink="">
      <xdr:nvSpPr>
        <xdr:cNvPr id="192" name="テキスト ボックス 191"/>
        <xdr:cNvSpPr txBox="1"/>
      </xdr:nvSpPr>
      <xdr:spPr>
        <a:xfrm>
          <a:off x="830795" y="134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44986</xdr:rowOff>
    </xdr:from>
    <xdr:to>
      <xdr:col>24</xdr:col>
      <xdr:colOff>114300</xdr:colOff>
      <xdr:row>76</xdr:row>
      <xdr:rowOff>146586</xdr:rowOff>
    </xdr:to>
    <xdr:sp macro="" textlink="">
      <xdr:nvSpPr>
        <xdr:cNvPr id="198" name="楕円 197"/>
        <xdr:cNvSpPr/>
      </xdr:nvSpPr>
      <xdr:spPr>
        <a:xfrm>
          <a:off x="4584700" y="130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131363</xdr:rowOff>
    </xdr:from>
    <xdr:ext cx="599010" cy="259045"/>
    <xdr:sp macro="" textlink="">
      <xdr:nvSpPr>
        <xdr:cNvPr id="199" name="民生費該当値テキスト"/>
        <xdr:cNvSpPr txBox="1"/>
      </xdr:nvSpPr>
      <xdr:spPr>
        <a:xfrm>
          <a:off x="4686300" y="129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2065</xdr:rowOff>
    </xdr:from>
    <xdr:to>
      <xdr:col>20</xdr:col>
      <xdr:colOff>38100</xdr:colOff>
      <xdr:row>76</xdr:row>
      <xdr:rowOff>103665</xdr:rowOff>
    </xdr:to>
    <xdr:sp macro="" textlink="">
      <xdr:nvSpPr>
        <xdr:cNvPr id="200" name="楕円 199"/>
        <xdr:cNvSpPr/>
      </xdr:nvSpPr>
      <xdr:spPr>
        <a:xfrm>
          <a:off x="3746500" y="130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120192</xdr:rowOff>
    </xdr:from>
    <xdr:ext cx="599010" cy="259045"/>
    <xdr:sp macro="" textlink="">
      <xdr:nvSpPr>
        <xdr:cNvPr id="201" name="テキスト ボックス 200"/>
        <xdr:cNvSpPr txBox="1"/>
      </xdr:nvSpPr>
      <xdr:spPr>
        <a:xfrm>
          <a:off x="3497795" y="1280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128408</xdr:rowOff>
    </xdr:from>
    <xdr:to>
      <xdr:col>15</xdr:col>
      <xdr:colOff>101600</xdr:colOff>
      <xdr:row>76</xdr:row>
      <xdr:rowOff>58558</xdr:rowOff>
    </xdr:to>
    <xdr:sp macro="" textlink="">
      <xdr:nvSpPr>
        <xdr:cNvPr id="202" name="楕円 201"/>
        <xdr:cNvSpPr/>
      </xdr:nvSpPr>
      <xdr:spPr>
        <a:xfrm>
          <a:off x="2857500" y="129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75085</xdr:rowOff>
    </xdr:from>
    <xdr:ext cx="599010" cy="259045"/>
    <xdr:sp macro="" textlink="">
      <xdr:nvSpPr>
        <xdr:cNvPr id="203" name="テキスト ボックス 202"/>
        <xdr:cNvSpPr txBox="1"/>
      </xdr:nvSpPr>
      <xdr:spPr>
        <a:xfrm>
          <a:off x="2608795" y="1276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97672</xdr:rowOff>
    </xdr:from>
    <xdr:to>
      <xdr:col>10</xdr:col>
      <xdr:colOff>165100</xdr:colOff>
      <xdr:row>71</xdr:row>
      <xdr:rowOff>27822</xdr:rowOff>
    </xdr:to>
    <xdr:sp macro="" textlink="">
      <xdr:nvSpPr>
        <xdr:cNvPr id="204" name="楕円 203"/>
        <xdr:cNvSpPr/>
      </xdr:nvSpPr>
      <xdr:spPr>
        <a:xfrm>
          <a:off x="1968500" y="1209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44349</xdr:rowOff>
    </xdr:from>
    <xdr:ext cx="599010" cy="259045"/>
    <xdr:sp macro="" textlink="">
      <xdr:nvSpPr>
        <xdr:cNvPr id="205" name="テキスト ボックス 204"/>
        <xdr:cNvSpPr txBox="1"/>
      </xdr:nvSpPr>
      <xdr:spPr>
        <a:xfrm>
          <a:off x="1719795" y="1187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130364</xdr:rowOff>
    </xdr:from>
    <xdr:to>
      <xdr:col>6</xdr:col>
      <xdr:colOff>38100</xdr:colOff>
      <xdr:row>77</xdr:row>
      <xdr:rowOff>60514</xdr:rowOff>
    </xdr:to>
    <xdr:sp macro="" textlink="">
      <xdr:nvSpPr>
        <xdr:cNvPr id="206" name="楕円 205"/>
        <xdr:cNvSpPr/>
      </xdr:nvSpPr>
      <xdr:spPr>
        <a:xfrm>
          <a:off x="1079500" y="131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77042</xdr:rowOff>
    </xdr:from>
    <xdr:ext cx="599010" cy="259045"/>
    <xdr:sp macro="" textlink="">
      <xdr:nvSpPr>
        <xdr:cNvPr id="207" name="テキスト ボックス 206"/>
        <xdr:cNvSpPr txBox="1"/>
      </xdr:nvSpPr>
      <xdr:spPr>
        <a:xfrm>
          <a:off x="830795" y="129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95</xdr:row>
      <xdr:rowOff>170256</xdr:rowOff>
    </xdr:from>
    <xdr:to>
      <xdr:col>24</xdr:col>
      <xdr:colOff>62865</xdr:colOff>
      <xdr:row>98</xdr:row>
      <xdr:rowOff>47072</xdr:rowOff>
    </xdr:to>
    <xdr:cxnSp macro="">
      <xdr:nvCxnSpPr>
        <xdr:cNvPr id="231" name="直線コネクタ 230"/>
        <xdr:cNvCxnSpPr/>
      </xdr:nvCxnSpPr>
      <xdr:spPr>
        <a:xfrm flipV="1">
          <a:off x="4633595" y="16458006"/>
          <a:ext cx="1270" cy="391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62997</xdr:rowOff>
    </xdr:from>
    <xdr:ext cx="534377" cy="259045"/>
    <xdr:sp macro="" textlink="">
      <xdr:nvSpPr>
        <xdr:cNvPr id="232" name="衛生費最小値テキスト"/>
        <xdr:cNvSpPr txBox="1"/>
      </xdr:nvSpPr>
      <xdr:spPr>
        <a:xfrm>
          <a:off x="4686300" y="168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47072</xdr:rowOff>
    </xdr:from>
    <xdr:to>
      <xdr:col>24</xdr:col>
      <xdr:colOff>152400</xdr:colOff>
      <xdr:row>98</xdr:row>
      <xdr:rowOff>47072</xdr:rowOff>
    </xdr:to>
    <xdr:cxnSp macro="">
      <xdr:nvCxnSpPr>
        <xdr:cNvPr id="233" name="直線コネクタ 232"/>
        <xdr:cNvCxnSpPr/>
      </xdr:nvCxnSpPr>
      <xdr:spPr>
        <a:xfrm>
          <a:off x="4546600" y="1684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116933</xdr:rowOff>
    </xdr:from>
    <xdr:ext cx="534377" cy="259045"/>
    <xdr:sp macro="" textlink="">
      <xdr:nvSpPr>
        <xdr:cNvPr id="234" name="衛生費最大値テキスト"/>
        <xdr:cNvSpPr txBox="1"/>
      </xdr:nvSpPr>
      <xdr:spPr>
        <a:xfrm>
          <a:off x="4686300" y="1623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95</xdr:row>
      <xdr:rowOff>170256</xdr:rowOff>
    </xdr:from>
    <xdr:to>
      <xdr:col>24</xdr:col>
      <xdr:colOff>152400</xdr:colOff>
      <xdr:row>95</xdr:row>
      <xdr:rowOff>170256</xdr:rowOff>
    </xdr:to>
    <xdr:cxnSp macro="">
      <xdr:nvCxnSpPr>
        <xdr:cNvPr id="235" name="直線コネクタ 234"/>
        <xdr:cNvCxnSpPr/>
      </xdr:nvCxnSpPr>
      <xdr:spPr>
        <a:xfrm>
          <a:off x="4546600" y="1645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134899</xdr:rowOff>
    </xdr:from>
    <xdr:to>
      <xdr:col>24</xdr:col>
      <xdr:colOff>63500</xdr:colOff>
      <xdr:row>95</xdr:row>
      <xdr:rowOff>170256</xdr:rowOff>
    </xdr:to>
    <xdr:cxnSp macro="">
      <xdr:nvCxnSpPr>
        <xdr:cNvPr id="236" name="直線コネクタ 235"/>
        <xdr:cNvCxnSpPr/>
      </xdr:nvCxnSpPr>
      <xdr:spPr>
        <a:xfrm>
          <a:off x="3797300" y="16422649"/>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107447</xdr:rowOff>
    </xdr:from>
    <xdr:ext cx="534377" cy="259045"/>
    <xdr:sp macro="" textlink="">
      <xdr:nvSpPr>
        <xdr:cNvPr id="237" name="衛生費平均値テキスト"/>
        <xdr:cNvSpPr txBox="1"/>
      </xdr:nvSpPr>
      <xdr:spPr>
        <a:xfrm>
          <a:off x="4686300" y="16738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129020</xdr:rowOff>
    </xdr:from>
    <xdr:to>
      <xdr:col>24</xdr:col>
      <xdr:colOff>114300</xdr:colOff>
      <xdr:row>98</xdr:row>
      <xdr:rowOff>59170</xdr:rowOff>
    </xdr:to>
    <xdr:sp macro="" textlink="">
      <xdr:nvSpPr>
        <xdr:cNvPr id="238" name="フローチャート: 判断 237"/>
        <xdr:cNvSpPr/>
      </xdr:nvSpPr>
      <xdr:spPr>
        <a:xfrm>
          <a:off x="4584700" y="1675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116687</xdr:rowOff>
    </xdr:from>
    <xdr:to>
      <xdr:col>19</xdr:col>
      <xdr:colOff>177800</xdr:colOff>
      <xdr:row>95</xdr:row>
      <xdr:rowOff>134899</xdr:rowOff>
    </xdr:to>
    <xdr:cxnSp macro="">
      <xdr:nvCxnSpPr>
        <xdr:cNvPr id="239" name="直線コネクタ 238"/>
        <xdr:cNvCxnSpPr/>
      </xdr:nvCxnSpPr>
      <xdr:spPr>
        <a:xfrm>
          <a:off x="2908300" y="16404437"/>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121560</xdr:rowOff>
    </xdr:from>
    <xdr:to>
      <xdr:col>20</xdr:col>
      <xdr:colOff>38100</xdr:colOff>
      <xdr:row>98</xdr:row>
      <xdr:rowOff>51710</xdr:rowOff>
    </xdr:to>
    <xdr:sp macro="" textlink="">
      <xdr:nvSpPr>
        <xdr:cNvPr id="240" name="フローチャート: 判断 239"/>
        <xdr:cNvSpPr/>
      </xdr:nvSpPr>
      <xdr:spPr>
        <a:xfrm>
          <a:off x="3746500" y="167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42837</xdr:rowOff>
    </xdr:from>
    <xdr:ext cx="534377" cy="259045"/>
    <xdr:sp macro="" textlink="">
      <xdr:nvSpPr>
        <xdr:cNvPr id="241" name="テキスト ボックス 240"/>
        <xdr:cNvSpPr txBox="1"/>
      </xdr:nvSpPr>
      <xdr:spPr>
        <a:xfrm>
          <a:off x="3530111" y="168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40007</xdr:rowOff>
    </xdr:from>
    <xdr:to>
      <xdr:col>15</xdr:col>
      <xdr:colOff>50800</xdr:colOff>
      <xdr:row>95</xdr:row>
      <xdr:rowOff>116687</xdr:rowOff>
    </xdr:to>
    <xdr:cxnSp macro="">
      <xdr:nvCxnSpPr>
        <xdr:cNvPr id="242" name="直線コネクタ 241"/>
        <xdr:cNvCxnSpPr/>
      </xdr:nvCxnSpPr>
      <xdr:spPr>
        <a:xfrm>
          <a:off x="2019300" y="15470507"/>
          <a:ext cx="889000" cy="9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124180</xdr:rowOff>
    </xdr:from>
    <xdr:to>
      <xdr:col>15</xdr:col>
      <xdr:colOff>101600</xdr:colOff>
      <xdr:row>98</xdr:row>
      <xdr:rowOff>54330</xdr:rowOff>
    </xdr:to>
    <xdr:sp macro="" textlink="">
      <xdr:nvSpPr>
        <xdr:cNvPr id="243" name="フローチャート: 判断 242"/>
        <xdr:cNvSpPr/>
      </xdr:nvSpPr>
      <xdr:spPr>
        <a:xfrm>
          <a:off x="2857500" y="167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45457</xdr:rowOff>
    </xdr:from>
    <xdr:ext cx="534377" cy="259045"/>
    <xdr:sp macro="" textlink="">
      <xdr:nvSpPr>
        <xdr:cNvPr id="244" name="テキスト ボックス 243"/>
        <xdr:cNvSpPr txBox="1"/>
      </xdr:nvSpPr>
      <xdr:spPr>
        <a:xfrm>
          <a:off x="2641111" y="168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40007</xdr:rowOff>
    </xdr:from>
    <xdr:to>
      <xdr:col>10</xdr:col>
      <xdr:colOff>114300</xdr:colOff>
      <xdr:row>95</xdr:row>
      <xdr:rowOff>129048</xdr:rowOff>
    </xdr:to>
    <xdr:cxnSp macro="">
      <xdr:nvCxnSpPr>
        <xdr:cNvPr id="245" name="直線コネクタ 244"/>
        <xdr:cNvCxnSpPr/>
      </xdr:nvCxnSpPr>
      <xdr:spPr>
        <a:xfrm flipV="1">
          <a:off x="1130300" y="15470507"/>
          <a:ext cx="889000" cy="9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116782</xdr:rowOff>
    </xdr:from>
    <xdr:to>
      <xdr:col>10</xdr:col>
      <xdr:colOff>165100</xdr:colOff>
      <xdr:row>98</xdr:row>
      <xdr:rowOff>46932</xdr:rowOff>
    </xdr:to>
    <xdr:sp macro="" textlink="">
      <xdr:nvSpPr>
        <xdr:cNvPr id="246" name="フローチャート: 判断 245"/>
        <xdr:cNvSpPr/>
      </xdr:nvSpPr>
      <xdr:spPr>
        <a:xfrm>
          <a:off x="1968500" y="1674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38059</xdr:rowOff>
    </xdr:from>
    <xdr:ext cx="534377" cy="259045"/>
    <xdr:sp macro="" textlink="">
      <xdr:nvSpPr>
        <xdr:cNvPr id="247" name="テキスト ボックス 246"/>
        <xdr:cNvSpPr txBox="1"/>
      </xdr:nvSpPr>
      <xdr:spPr>
        <a:xfrm>
          <a:off x="1752111" y="1684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123351</xdr:rowOff>
    </xdr:from>
    <xdr:to>
      <xdr:col>6</xdr:col>
      <xdr:colOff>38100</xdr:colOff>
      <xdr:row>98</xdr:row>
      <xdr:rowOff>53501</xdr:rowOff>
    </xdr:to>
    <xdr:sp macro="" textlink="">
      <xdr:nvSpPr>
        <xdr:cNvPr id="248" name="フローチャート: 判断 247"/>
        <xdr:cNvSpPr/>
      </xdr:nvSpPr>
      <xdr:spPr>
        <a:xfrm>
          <a:off x="1079500" y="1675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44628</xdr:rowOff>
    </xdr:from>
    <xdr:ext cx="534377" cy="259045"/>
    <xdr:sp macro="" textlink="">
      <xdr:nvSpPr>
        <xdr:cNvPr id="249" name="テキスト ボックス 248"/>
        <xdr:cNvSpPr txBox="1"/>
      </xdr:nvSpPr>
      <xdr:spPr>
        <a:xfrm>
          <a:off x="863111" y="168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119456</xdr:rowOff>
    </xdr:from>
    <xdr:to>
      <xdr:col>24</xdr:col>
      <xdr:colOff>114300</xdr:colOff>
      <xdr:row>96</xdr:row>
      <xdr:rowOff>49606</xdr:rowOff>
    </xdr:to>
    <xdr:sp macro="" textlink="">
      <xdr:nvSpPr>
        <xdr:cNvPr id="255" name="楕円 254"/>
        <xdr:cNvSpPr/>
      </xdr:nvSpPr>
      <xdr:spPr>
        <a:xfrm>
          <a:off x="4584700" y="1640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72483</xdr:rowOff>
    </xdr:from>
    <xdr:ext cx="534377" cy="259045"/>
    <xdr:sp macro="" textlink="">
      <xdr:nvSpPr>
        <xdr:cNvPr id="256" name="衛生費該当値テキスト"/>
        <xdr:cNvSpPr txBox="1"/>
      </xdr:nvSpPr>
      <xdr:spPr>
        <a:xfrm>
          <a:off x="4686300" y="163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84099</xdr:rowOff>
    </xdr:from>
    <xdr:to>
      <xdr:col>20</xdr:col>
      <xdr:colOff>38100</xdr:colOff>
      <xdr:row>96</xdr:row>
      <xdr:rowOff>14249</xdr:rowOff>
    </xdr:to>
    <xdr:sp macro="" textlink="">
      <xdr:nvSpPr>
        <xdr:cNvPr id="257" name="楕円 256"/>
        <xdr:cNvSpPr/>
      </xdr:nvSpPr>
      <xdr:spPr>
        <a:xfrm>
          <a:off x="3746500" y="163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30776</xdr:rowOff>
    </xdr:from>
    <xdr:ext cx="534377" cy="259045"/>
    <xdr:sp macro="" textlink="">
      <xdr:nvSpPr>
        <xdr:cNvPr id="258" name="テキスト ボックス 257"/>
        <xdr:cNvSpPr txBox="1"/>
      </xdr:nvSpPr>
      <xdr:spPr>
        <a:xfrm>
          <a:off x="3530111" y="161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65887</xdr:rowOff>
    </xdr:from>
    <xdr:to>
      <xdr:col>15</xdr:col>
      <xdr:colOff>101600</xdr:colOff>
      <xdr:row>95</xdr:row>
      <xdr:rowOff>167487</xdr:rowOff>
    </xdr:to>
    <xdr:sp macro="" textlink="">
      <xdr:nvSpPr>
        <xdr:cNvPr id="259" name="楕円 258"/>
        <xdr:cNvSpPr/>
      </xdr:nvSpPr>
      <xdr:spPr>
        <a:xfrm>
          <a:off x="2857500" y="163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12564</xdr:rowOff>
    </xdr:from>
    <xdr:ext cx="534377" cy="259045"/>
    <xdr:sp macro="" textlink="">
      <xdr:nvSpPr>
        <xdr:cNvPr id="260" name="テキスト ボックス 259"/>
        <xdr:cNvSpPr txBox="1"/>
      </xdr:nvSpPr>
      <xdr:spPr>
        <a:xfrm>
          <a:off x="2641111" y="161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160657</xdr:rowOff>
    </xdr:from>
    <xdr:to>
      <xdr:col>10</xdr:col>
      <xdr:colOff>165100</xdr:colOff>
      <xdr:row>90</xdr:row>
      <xdr:rowOff>90807</xdr:rowOff>
    </xdr:to>
    <xdr:sp macro="" textlink="">
      <xdr:nvSpPr>
        <xdr:cNvPr id="261" name="楕円 260"/>
        <xdr:cNvSpPr/>
      </xdr:nvSpPr>
      <xdr:spPr>
        <a:xfrm>
          <a:off x="1968500" y="1541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107334</xdr:rowOff>
    </xdr:from>
    <xdr:ext cx="599010" cy="259045"/>
    <xdr:sp macro="" textlink="">
      <xdr:nvSpPr>
        <xdr:cNvPr id="262" name="テキスト ボックス 261"/>
        <xdr:cNvSpPr txBox="1"/>
      </xdr:nvSpPr>
      <xdr:spPr>
        <a:xfrm>
          <a:off x="1719795" y="1519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78248</xdr:rowOff>
    </xdr:from>
    <xdr:to>
      <xdr:col>6</xdr:col>
      <xdr:colOff>38100</xdr:colOff>
      <xdr:row>96</xdr:row>
      <xdr:rowOff>8398</xdr:rowOff>
    </xdr:to>
    <xdr:sp macro="" textlink="">
      <xdr:nvSpPr>
        <xdr:cNvPr id="263" name="楕円 262"/>
        <xdr:cNvSpPr/>
      </xdr:nvSpPr>
      <xdr:spPr>
        <a:xfrm>
          <a:off x="1079500" y="163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24925</xdr:rowOff>
    </xdr:from>
    <xdr:ext cx="534377" cy="259045"/>
    <xdr:sp macro="" textlink="">
      <xdr:nvSpPr>
        <xdr:cNvPr id="264" name="テキスト ボックス 263"/>
        <xdr:cNvSpPr txBox="1"/>
      </xdr:nvSpPr>
      <xdr:spPr>
        <a:xfrm>
          <a:off x="863111" y="1614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2997</xdr:rowOff>
    </xdr:from>
    <xdr:to>
      <xdr:col>55</xdr:col>
      <xdr:colOff>0</xdr:colOff>
      <xdr:row>34</xdr:row>
      <xdr:rowOff>59690</xdr:rowOff>
    </xdr:to>
    <xdr:cxnSp macro="">
      <xdr:nvCxnSpPr>
        <xdr:cNvPr id="291" name="直線コネクタ 290"/>
        <xdr:cNvCxnSpPr/>
      </xdr:nvCxnSpPr>
      <xdr:spPr>
        <a:xfrm flipV="1">
          <a:off x="9639300" y="5832297"/>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66870</xdr:rowOff>
    </xdr:from>
    <xdr:ext cx="378565" cy="259045"/>
    <xdr:sp macro="" textlink="">
      <xdr:nvSpPr>
        <xdr:cNvPr id="292" name="労働費平均値テキスト"/>
        <xdr:cNvSpPr txBox="1"/>
      </xdr:nvSpPr>
      <xdr:spPr>
        <a:xfrm>
          <a:off x="10528300" y="6239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43231</xdr:rowOff>
    </xdr:from>
    <xdr:to>
      <xdr:col>50</xdr:col>
      <xdr:colOff>114300</xdr:colOff>
      <xdr:row>34</xdr:row>
      <xdr:rowOff>59690</xdr:rowOff>
    </xdr:to>
    <xdr:cxnSp macro="">
      <xdr:nvCxnSpPr>
        <xdr:cNvPr id="294" name="直線コネクタ 293"/>
        <xdr:cNvCxnSpPr/>
      </xdr:nvCxnSpPr>
      <xdr:spPr>
        <a:xfrm>
          <a:off x="8750300" y="587253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153281</xdr:rowOff>
    </xdr:from>
    <xdr:ext cx="378565" cy="259045"/>
    <xdr:sp macro="" textlink="">
      <xdr:nvSpPr>
        <xdr:cNvPr id="296" name="テキスト ボックス 295"/>
        <xdr:cNvSpPr txBox="1"/>
      </xdr:nvSpPr>
      <xdr:spPr>
        <a:xfrm>
          <a:off x="9450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122784</xdr:rowOff>
    </xdr:from>
    <xdr:to>
      <xdr:col>45</xdr:col>
      <xdr:colOff>177800</xdr:colOff>
      <xdr:row>34</xdr:row>
      <xdr:rowOff>43231</xdr:rowOff>
    </xdr:to>
    <xdr:cxnSp macro="">
      <xdr:nvCxnSpPr>
        <xdr:cNvPr id="297" name="直線コネクタ 296"/>
        <xdr:cNvCxnSpPr/>
      </xdr:nvCxnSpPr>
      <xdr:spPr>
        <a:xfrm>
          <a:off x="7861300" y="5780634"/>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13835</xdr:rowOff>
    </xdr:from>
    <xdr:ext cx="378565" cy="259045"/>
    <xdr:sp macro="" textlink="">
      <xdr:nvSpPr>
        <xdr:cNvPr id="299" name="テキスト ボックス 298"/>
        <xdr:cNvSpPr txBox="1"/>
      </xdr:nvSpPr>
      <xdr:spPr>
        <a:xfrm>
          <a:off x="8561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122784</xdr:rowOff>
    </xdr:from>
    <xdr:to>
      <xdr:col>41</xdr:col>
      <xdr:colOff>50800</xdr:colOff>
      <xdr:row>33</xdr:row>
      <xdr:rowOff>150673</xdr:rowOff>
    </xdr:to>
    <xdr:cxnSp macro="">
      <xdr:nvCxnSpPr>
        <xdr:cNvPr id="300" name="直線コネクタ 299"/>
        <xdr:cNvCxnSpPr/>
      </xdr:nvCxnSpPr>
      <xdr:spPr>
        <a:xfrm flipV="1">
          <a:off x="6972300" y="578063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153738</xdr:rowOff>
    </xdr:from>
    <xdr:ext cx="378565" cy="259045"/>
    <xdr:sp macro="" textlink="">
      <xdr:nvSpPr>
        <xdr:cNvPr id="302" name="テキスト ボックス 301"/>
        <xdr:cNvSpPr txBox="1"/>
      </xdr:nvSpPr>
      <xdr:spPr>
        <a:xfrm>
          <a:off x="7672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119448</xdr:rowOff>
    </xdr:from>
    <xdr:ext cx="378565" cy="259045"/>
    <xdr:sp macro="" textlink="">
      <xdr:nvSpPr>
        <xdr:cNvPr id="304" name="テキスト ボックス 303"/>
        <xdr:cNvSpPr txBox="1"/>
      </xdr:nvSpPr>
      <xdr:spPr>
        <a:xfrm>
          <a:off x="6783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123647</xdr:rowOff>
    </xdr:from>
    <xdr:to>
      <xdr:col>55</xdr:col>
      <xdr:colOff>50800</xdr:colOff>
      <xdr:row>34</xdr:row>
      <xdr:rowOff>53797</xdr:rowOff>
    </xdr:to>
    <xdr:sp macro="" textlink="">
      <xdr:nvSpPr>
        <xdr:cNvPr id="310" name="楕円 309"/>
        <xdr:cNvSpPr/>
      </xdr:nvSpPr>
      <xdr:spPr>
        <a:xfrm>
          <a:off x="10426700" y="57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146524</xdr:rowOff>
    </xdr:from>
    <xdr:ext cx="469744" cy="259045"/>
    <xdr:sp macro="" textlink="">
      <xdr:nvSpPr>
        <xdr:cNvPr id="311" name="労働費該当値テキスト"/>
        <xdr:cNvSpPr txBox="1"/>
      </xdr:nvSpPr>
      <xdr:spPr>
        <a:xfrm>
          <a:off x="10528300" y="563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8890</xdr:rowOff>
    </xdr:from>
    <xdr:to>
      <xdr:col>50</xdr:col>
      <xdr:colOff>165100</xdr:colOff>
      <xdr:row>34</xdr:row>
      <xdr:rowOff>110490</xdr:rowOff>
    </xdr:to>
    <xdr:sp macro="" textlink="">
      <xdr:nvSpPr>
        <xdr:cNvPr id="312" name="楕円 311"/>
        <xdr:cNvSpPr/>
      </xdr:nvSpPr>
      <xdr:spPr>
        <a:xfrm>
          <a:off x="9588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127017</xdr:rowOff>
    </xdr:from>
    <xdr:ext cx="469744" cy="259045"/>
    <xdr:sp macro="" textlink="">
      <xdr:nvSpPr>
        <xdr:cNvPr id="313" name="テキスト ボックス 312"/>
        <xdr:cNvSpPr txBox="1"/>
      </xdr:nvSpPr>
      <xdr:spPr>
        <a:xfrm>
          <a:off x="9404428"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163881</xdr:rowOff>
    </xdr:from>
    <xdr:to>
      <xdr:col>46</xdr:col>
      <xdr:colOff>38100</xdr:colOff>
      <xdr:row>34</xdr:row>
      <xdr:rowOff>94031</xdr:rowOff>
    </xdr:to>
    <xdr:sp macro="" textlink="">
      <xdr:nvSpPr>
        <xdr:cNvPr id="314" name="楕円 313"/>
        <xdr:cNvSpPr/>
      </xdr:nvSpPr>
      <xdr:spPr>
        <a:xfrm>
          <a:off x="8699500" y="582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110558</xdr:rowOff>
    </xdr:from>
    <xdr:ext cx="469744" cy="259045"/>
    <xdr:sp macro="" textlink="">
      <xdr:nvSpPr>
        <xdr:cNvPr id="315" name="テキスト ボックス 314"/>
        <xdr:cNvSpPr txBox="1"/>
      </xdr:nvSpPr>
      <xdr:spPr>
        <a:xfrm>
          <a:off x="8515428" y="55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71984</xdr:rowOff>
    </xdr:from>
    <xdr:to>
      <xdr:col>41</xdr:col>
      <xdr:colOff>101600</xdr:colOff>
      <xdr:row>34</xdr:row>
      <xdr:rowOff>2134</xdr:rowOff>
    </xdr:to>
    <xdr:sp macro="" textlink="">
      <xdr:nvSpPr>
        <xdr:cNvPr id="316" name="楕円 315"/>
        <xdr:cNvSpPr/>
      </xdr:nvSpPr>
      <xdr:spPr>
        <a:xfrm>
          <a:off x="7810500" y="57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18661</xdr:rowOff>
    </xdr:from>
    <xdr:ext cx="469744" cy="259045"/>
    <xdr:sp macro="" textlink="">
      <xdr:nvSpPr>
        <xdr:cNvPr id="317" name="テキスト ボックス 316"/>
        <xdr:cNvSpPr txBox="1"/>
      </xdr:nvSpPr>
      <xdr:spPr>
        <a:xfrm>
          <a:off x="7626428" y="550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99873</xdr:rowOff>
    </xdr:from>
    <xdr:to>
      <xdr:col>36</xdr:col>
      <xdr:colOff>165100</xdr:colOff>
      <xdr:row>34</xdr:row>
      <xdr:rowOff>30023</xdr:rowOff>
    </xdr:to>
    <xdr:sp macro="" textlink="">
      <xdr:nvSpPr>
        <xdr:cNvPr id="318" name="楕円 317"/>
        <xdr:cNvSpPr/>
      </xdr:nvSpPr>
      <xdr:spPr>
        <a:xfrm>
          <a:off x="6921500" y="57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46550</xdr:rowOff>
    </xdr:from>
    <xdr:ext cx="469744" cy="259045"/>
    <xdr:sp macro="" textlink="">
      <xdr:nvSpPr>
        <xdr:cNvPr id="319" name="テキスト ボックス 318"/>
        <xdr:cNvSpPr txBox="1"/>
      </xdr:nvSpPr>
      <xdr:spPr>
        <a:xfrm>
          <a:off x="6737428" y="553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114063</xdr:rowOff>
    </xdr:from>
    <xdr:ext cx="378565" cy="259045"/>
    <xdr:sp macro="" textlink="">
      <xdr:nvSpPr>
        <xdr:cNvPr id="347" name="農林水産業費平均値テキスト"/>
        <xdr:cNvSpPr txBox="1"/>
      </xdr:nvSpPr>
      <xdr:spPr>
        <a:xfrm>
          <a:off x="10528300" y="9543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101871</xdr:rowOff>
    </xdr:from>
    <xdr:ext cx="378565" cy="259045"/>
    <xdr:sp macro="" textlink="">
      <xdr:nvSpPr>
        <xdr:cNvPr id="351" name="テキスト ボックス 350"/>
        <xdr:cNvSpPr txBox="1"/>
      </xdr:nvSpPr>
      <xdr:spPr>
        <a:xfrm>
          <a:off x="9450017" y="953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108729</xdr:rowOff>
    </xdr:from>
    <xdr:ext cx="378565" cy="259045"/>
    <xdr:sp macro="" textlink="">
      <xdr:nvSpPr>
        <xdr:cNvPr id="354" name="テキスト ボックス 353"/>
        <xdr:cNvSpPr txBox="1"/>
      </xdr:nvSpPr>
      <xdr:spPr>
        <a:xfrm>
          <a:off x="8561017" y="953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55</xdr:row>
      <xdr:rowOff>95013</xdr:rowOff>
    </xdr:from>
    <xdr:ext cx="378565" cy="259045"/>
    <xdr:sp macro="" textlink="">
      <xdr:nvSpPr>
        <xdr:cNvPr id="357" name="テキスト ボックス 356"/>
        <xdr:cNvSpPr txBox="1"/>
      </xdr:nvSpPr>
      <xdr:spPr>
        <a:xfrm>
          <a:off x="7672017" y="9524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131589</xdr:rowOff>
    </xdr:from>
    <xdr:ext cx="378565" cy="259045"/>
    <xdr:sp macro="" textlink="">
      <xdr:nvSpPr>
        <xdr:cNvPr id="359" name="テキスト ボックス 358"/>
        <xdr:cNvSpPr txBox="1"/>
      </xdr:nvSpPr>
      <xdr:spPr>
        <a:xfrm>
          <a:off x="6783017" y="956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147793</xdr:rowOff>
    </xdr:from>
    <xdr:to>
      <xdr:col>55</xdr:col>
      <xdr:colOff>0</xdr:colOff>
      <xdr:row>71</xdr:row>
      <xdr:rowOff>154376</xdr:rowOff>
    </xdr:to>
    <xdr:cxnSp macro="">
      <xdr:nvCxnSpPr>
        <xdr:cNvPr id="401" name="直線コネクタ 400"/>
        <xdr:cNvCxnSpPr/>
      </xdr:nvCxnSpPr>
      <xdr:spPr>
        <a:xfrm flipV="1">
          <a:off x="9639300" y="12320743"/>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37975</xdr:rowOff>
    </xdr:from>
    <xdr:ext cx="469744" cy="259045"/>
    <xdr:sp macro="" textlink="">
      <xdr:nvSpPr>
        <xdr:cNvPr id="402" name="商工費平均値テキスト"/>
        <xdr:cNvSpPr txBox="1"/>
      </xdr:nvSpPr>
      <xdr:spPr>
        <a:xfrm>
          <a:off x="10528300" y="13239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98735</xdr:rowOff>
    </xdr:from>
    <xdr:to>
      <xdr:col>50</xdr:col>
      <xdr:colOff>114300</xdr:colOff>
      <xdr:row>71</xdr:row>
      <xdr:rowOff>154376</xdr:rowOff>
    </xdr:to>
    <xdr:cxnSp macro="">
      <xdr:nvCxnSpPr>
        <xdr:cNvPr id="404" name="直線コネクタ 403"/>
        <xdr:cNvCxnSpPr/>
      </xdr:nvCxnSpPr>
      <xdr:spPr>
        <a:xfrm>
          <a:off x="8750300" y="12271685"/>
          <a:ext cx="8890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148206</xdr:rowOff>
    </xdr:from>
    <xdr:ext cx="469744" cy="259045"/>
    <xdr:sp macro="" textlink="">
      <xdr:nvSpPr>
        <xdr:cNvPr id="406" name="テキスト ボックス 405"/>
        <xdr:cNvSpPr txBox="1"/>
      </xdr:nvSpPr>
      <xdr:spPr>
        <a:xfrm>
          <a:off x="9404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95855</xdr:rowOff>
    </xdr:from>
    <xdr:to>
      <xdr:col>45</xdr:col>
      <xdr:colOff>177800</xdr:colOff>
      <xdr:row>71</xdr:row>
      <xdr:rowOff>98735</xdr:rowOff>
    </xdr:to>
    <xdr:cxnSp macro="">
      <xdr:nvCxnSpPr>
        <xdr:cNvPr id="407" name="直線コネクタ 406"/>
        <xdr:cNvCxnSpPr/>
      </xdr:nvCxnSpPr>
      <xdr:spPr>
        <a:xfrm>
          <a:off x="7861300" y="12268805"/>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128957</xdr:rowOff>
    </xdr:from>
    <xdr:ext cx="469744" cy="259045"/>
    <xdr:sp macro="" textlink="">
      <xdr:nvSpPr>
        <xdr:cNvPr id="409" name="テキスト ボックス 408"/>
        <xdr:cNvSpPr txBox="1"/>
      </xdr:nvSpPr>
      <xdr:spPr>
        <a:xfrm>
          <a:off x="8515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73589</xdr:rowOff>
    </xdr:from>
    <xdr:to>
      <xdr:col>41</xdr:col>
      <xdr:colOff>50800</xdr:colOff>
      <xdr:row>71</xdr:row>
      <xdr:rowOff>95855</xdr:rowOff>
    </xdr:to>
    <xdr:cxnSp macro="">
      <xdr:nvCxnSpPr>
        <xdr:cNvPr id="410" name="直線コネクタ 409"/>
        <xdr:cNvCxnSpPr/>
      </xdr:nvCxnSpPr>
      <xdr:spPr>
        <a:xfrm>
          <a:off x="6972300" y="12246539"/>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142491</xdr:rowOff>
    </xdr:from>
    <xdr:ext cx="469744" cy="259045"/>
    <xdr:sp macro="" textlink="">
      <xdr:nvSpPr>
        <xdr:cNvPr id="412" name="テキスト ボックス 411"/>
        <xdr:cNvSpPr txBox="1"/>
      </xdr:nvSpPr>
      <xdr:spPr>
        <a:xfrm>
          <a:off x="7626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135084</xdr:rowOff>
    </xdr:from>
    <xdr:ext cx="469744" cy="259045"/>
    <xdr:sp macro="" textlink="">
      <xdr:nvSpPr>
        <xdr:cNvPr id="414" name="テキスト ボックス 413"/>
        <xdr:cNvSpPr txBox="1"/>
      </xdr:nvSpPr>
      <xdr:spPr>
        <a:xfrm>
          <a:off x="6737428"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96993</xdr:rowOff>
    </xdr:from>
    <xdr:to>
      <xdr:col>55</xdr:col>
      <xdr:colOff>50800</xdr:colOff>
      <xdr:row>72</xdr:row>
      <xdr:rowOff>27143</xdr:rowOff>
    </xdr:to>
    <xdr:sp macro="" textlink="">
      <xdr:nvSpPr>
        <xdr:cNvPr id="420" name="楕円 419"/>
        <xdr:cNvSpPr/>
      </xdr:nvSpPr>
      <xdr:spPr>
        <a:xfrm>
          <a:off x="10426700" y="1226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50020</xdr:rowOff>
    </xdr:from>
    <xdr:ext cx="534377" cy="259045"/>
    <xdr:sp macro="" textlink="">
      <xdr:nvSpPr>
        <xdr:cNvPr id="421" name="商工費該当値テキスト"/>
        <xdr:cNvSpPr txBox="1"/>
      </xdr:nvSpPr>
      <xdr:spPr>
        <a:xfrm>
          <a:off x="10528300" y="1222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103576</xdr:rowOff>
    </xdr:from>
    <xdr:to>
      <xdr:col>50</xdr:col>
      <xdr:colOff>165100</xdr:colOff>
      <xdr:row>72</xdr:row>
      <xdr:rowOff>33726</xdr:rowOff>
    </xdr:to>
    <xdr:sp macro="" textlink="">
      <xdr:nvSpPr>
        <xdr:cNvPr id="422" name="楕円 421"/>
        <xdr:cNvSpPr/>
      </xdr:nvSpPr>
      <xdr:spPr>
        <a:xfrm>
          <a:off x="9588500" y="122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50253</xdr:rowOff>
    </xdr:from>
    <xdr:ext cx="534377" cy="259045"/>
    <xdr:sp macro="" textlink="">
      <xdr:nvSpPr>
        <xdr:cNvPr id="423" name="テキスト ボックス 422"/>
        <xdr:cNvSpPr txBox="1"/>
      </xdr:nvSpPr>
      <xdr:spPr>
        <a:xfrm>
          <a:off x="9372111" y="120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47935</xdr:rowOff>
    </xdr:from>
    <xdr:to>
      <xdr:col>46</xdr:col>
      <xdr:colOff>38100</xdr:colOff>
      <xdr:row>71</xdr:row>
      <xdr:rowOff>149535</xdr:rowOff>
    </xdr:to>
    <xdr:sp macro="" textlink="">
      <xdr:nvSpPr>
        <xdr:cNvPr id="424" name="楕円 423"/>
        <xdr:cNvSpPr/>
      </xdr:nvSpPr>
      <xdr:spPr>
        <a:xfrm>
          <a:off x="8699500" y="122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166062</xdr:rowOff>
    </xdr:from>
    <xdr:ext cx="534377" cy="259045"/>
    <xdr:sp macro="" textlink="">
      <xdr:nvSpPr>
        <xdr:cNvPr id="425" name="テキスト ボックス 424"/>
        <xdr:cNvSpPr txBox="1"/>
      </xdr:nvSpPr>
      <xdr:spPr>
        <a:xfrm>
          <a:off x="8483111" y="1199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45055</xdr:rowOff>
    </xdr:from>
    <xdr:to>
      <xdr:col>41</xdr:col>
      <xdr:colOff>101600</xdr:colOff>
      <xdr:row>71</xdr:row>
      <xdr:rowOff>146655</xdr:rowOff>
    </xdr:to>
    <xdr:sp macro="" textlink="">
      <xdr:nvSpPr>
        <xdr:cNvPr id="426" name="楕円 425"/>
        <xdr:cNvSpPr/>
      </xdr:nvSpPr>
      <xdr:spPr>
        <a:xfrm>
          <a:off x="7810500" y="122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163182</xdr:rowOff>
    </xdr:from>
    <xdr:ext cx="534377" cy="259045"/>
    <xdr:sp macro="" textlink="">
      <xdr:nvSpPr>
        <xdr:cNvPr id="427" name="テキスト ボックス 426"/>
        <xdr:cNvSpPr txBox="1"/>
      </xdr:nvSpPr>
      <xdr:spPr>
        <a:xfrm>
          <a:off x="7594111" y="1199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22789</xdr:rowOff>
    </xdr:from>
    <xdr:to>
      <xdr:col>36</xdr:col>
      <xdr:colOff>165100</xdr:colOff>
      <xdr:row>71</xdr:row>
      <xdr:rowOff>124389</xdr:rowOff>
    </xdr:to>
    <xdr:sp macro="" textlink="">
      <xdr:nvSpPr>
        <xdr:cNvPr id="428" name="楕円 427"/>
        <xdr:cNvSpPr/>
      </xdr:nvSpPr>
      <xdr:spPr>
        <a:xfrm>
          <a:off x="6921500" y="121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140916</xdr:rowOff>
    </xdr:from>
    <xdr:ext cx="534377" cy="259045"/>
    <xdr:sp macro="" textlink="">
      <xdr:nvSpPr>
        <xdr:cNvPr id="429" name="テキスト ボックス 428"/>
        <xdr:cNvSpPr txBox="1"/>
      </xdr:nvSpPr>
      <xdr:spPr>
        <a:xfrm>
          <a:off x="6705111" y="119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161120</xdr:rowOff>
    </xdr:from>
    <xdr:to>
      <xdr:col>54</xdr:col>
      <xdr:colOff>189865</xdr:colOff>
      <xdr:row>98</xdr:row>
      <xdr:rowOff>95169</xdr:rowOff>
    </xdr:to>
    <xdr:cxnSp macro="">
      <xdr:nvCxnSpPr>
        <xdr:cNvPr id="453" name="直線コネクタ 452"/>
        <xdr:cNvCxnSpPr/>
      </xdr:nvCxnSpPr>
      <xdr:spPr>
        <a:xfrm flipV="1">
          <a:off x="10475595" y="15934520"/>
          <a:ext cx="1270" cy="962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98996</xdr:rowOff>
    </xdr:from>
    <xdr:ext cx="534377" cy="259045"/>
    <xdr:sp macro="" textlink="">
      <xdr:nvSpPr>
        <xdr:cNvPr id="454" name="土木費最小値テキスト"/>
        <xdr:cNvSpPr txBox="1"/>
      </xdr:nvSpPr>
      <xdr:spPr>
        <a:xfrm>
          <a:off x="10528300" y="169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95169</xdr:rowOff>
    </xdr:from>
    <xdr:to>
      <xdr:col>55</xdr:col>
      <xdr:colOff>88900</xdr:colOff>
      <xdr:row>98</xdr:row>
      <xdr:rowOff>95169</xdr:rowOff>
    </xdr:to>
    <xdr:cxnSp macro="">
      <xdr:nvCxnSpPr>
        <xdr:cNvPr id="455" name="直線コネクタ 454"/>
        <xdr:cNvCxnSpPr/>
      </xdr:nvCxnSpPr>
      <xdr:spPr>
        <a:xfrm>
          <a:off x="10388600" y="168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107797</xdr:rowOff>
    </xdr:from>
    <xdr:ext cx="599010" cy="259045"/>
    <xdr:sp macro="" textlink="">
      <xdr:nvSpPr>
        <xdr:cNvPr id="456" name="土木費最大値テキスト"/>
        <xdr:cNvSpPr txBox="1"/>
      </xdr:nvSpPr>
      <xdr:spPr>
        <a:xfrm>
          <a:off x="10528300" y="1570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161120</xdr:rowOff>
    </xdr:from>
    <xdr:to>
      <xdr:col>55</xdr:col>
      <xdr:colOff>88900</xdr:colOff>
      <xdr:row>92</xdr:row>
      <xdr:rowOff>161120</xdr:rowOff>
    </xdr:to>
    <xdr:cxnSp macro="">
      <xdr:nvCxnSpPr>
        <xdr:cNvPr id="457" name="直線コネクタ 456"/>
        <xdr:cNvCxnSpPr/>
      </xdr:nvCxnSpPr>
      <xdr:spPr>
        <a:xfrm>
          <a:off x="10388600" y="1593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25926</xdr:rowOff>
    </xdr:from>
    <xdr:to>
      <xdr:col>55</xdr:col>
      <xdr:colOff>0</xdr:colOff>
      <xdr:row>93</xdr:row>
      <xdr:rowOff>124811</xdr:rowOff>
    </xdr:to>
    <xdr:cxnSp macro="">
      <xdr:nvCxnSpPr>
        <xdr:cNvPr id="458" name="直線コネクタ 457"/>
        <xdr:cNvCxnSpPr/>
      </xdr:nvCxnSpPr>
      <xdr:spPr>
        <a:xfrm>
          <a:off x="9639300" y="15627876"/>
          <a:ext cx="838200" cy="4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51280</xdr:rowOff>
    </xdr:from>
    <xdr:ext cx="534377" cy="259045"/>
    <xdr:sp macro="" textlink="">
      <xdr:nvSpPr>
        <xdr:cNvPr id="459" name="土木費平均値テキスト"/>
        <xdr:cNvSpPr txBox="1"/>
      </xdr:nvSpPr>
      <xdr:spPr>
        <a:xfrm>
          <a:off x="10528300" y="16681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72853</xdr:rowOff>
    </xdr:from>
    <xdr:to>
      <xdr:col>55</xdr:col>
      <xdr:colOff>50800</xdr:colOff>
      <xdr:row>98</xdr:row>
      <xdr:rowOff>3003</xdr:rowOff>
    </xdr:to>
    <xdr:sp macro="" textlink="">
      <xdr:nvSpPr>
        <xdr:cNvPr id="460" name="フローチャート: 判断 459"/>
        <xdr:cNvSpPr/>
      </xdr:nvSpPr>
      <xdr:spPr>
        <a:xfrm>
          <a:off x="104267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25926</xdr:rowOff>
    </xdr:from>
    <xdr:to>
      <xdr:col>50</xdr:col>
      <xdr:colOff>114300</xdr:colOff>
      <xdr:row>92</xdr:row>
      <xdr:rowOff>118935</xdr:rowOff>
    </xdr:to>
    <xdr:cxnSp macro="">
      <xdr:nvCxnSpPr>
        <xdr:cNvPr id="461" name="直線コネクタ 460"/>
        <xdr:cNvCxnSpPr/>
      </xdr:nvCxnSpPr>
      <xdr:spPr>
        <a:xfrm flipV="1">
          <a:off x="8750300" y="15627876"/>
          <a:ext cx="889000" cy="26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34851</xdr:rowOff>
    </xdr:from>
    <xdr:to>
      <xdr:col>50</xdr:col>
      <xdr:colOff>165100</xdr:colOff>
      <xdr:row>97</xdr:row>
      <xdr:rowOff>136451</xdr:rowOff>
    </xdr:to>
    <xdr:sp macro="" textlink="">
      <xdr:nvSpPr>
        <xdr:cNvPr id="462" name="フローチャート: 判断 461"/>
        <xdr:cNvSpPr/>
      </xdr:nvSpPr>
      <xdr:spPr>
        <a:xfrm>
          <a:off x="9588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127578</xdr:rowOff>
    </xdr:from>
    <xdr:ext cx="534377" cy="259045"/>
    <xdr:sp macro="" textlink="">
      <xdr:nvSpPr>
        <xdr:cNvPr id="463" name="テキスト ボックス 462"/>
        <xdr:cNvSpPr txBox="1"/>
      </xdr:nvSpPr>
      <xdr:spPr>
        <a:xfrm>
          <a:off x="9372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118935</xdr:rowOff>
    </xdr:from>
    <xdr:to>
      <xdr:col>45</xdr:col>
      <xdr:colOff>177800</xdr:colOff>
      <xdr:row>93</xdr:row>
      <xdr:rowOff>99391</xdr:rowOff>
    </xdr:to>
    <xdr:cxnSp macro="">
      <xdr:nvCxnSpPr>
        <xdr:cNvPr id="464" name="直線コネクタ 463"/>
        <xdr:cNvCxnSpPr/>
      </xdr:nvCxnSpPr>
      <xdr:spPr>
        <a:xfrm flipV="1">
          <a:off x="7861300" y="15892335"/>
          <a:ext cx="889000" cy="15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62032</xdr:rowOff>
    </xdr:from>
    <xdr:to>
      <xdr:col>46</xdr:col>
      <xdr:colOff>38100</xdr:colOff>
      <xdr:row>97</xdr:row>
      <xdr:rowOff>163632</xdr:rowOff>
    </xdr:to>
    <xdr:sp macro="" textlink="">
      <xdr:nvSpPr>
        <xdr:cNvPr id="465" name="フローチャート: 判断 464"/>
        <xdr:cNvSpPr/>
      </xdr:nvSpPr>
      <xdr:spPr>
        <a:xfrm>
          <a:off x="8699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154759</xdr:rowOff>
    </xdr:from>
    <xdr:ext cx="534377" cy="259045"/>
    <xdr:sp macro="" textlink="">
      <xdr:nvSpPr>
        <xdr:cNvPr id="466" name="テキスト ボックス 465"/>
        <xdr:cNvSpPr txBox="1"/>
      </xdr:nvSpPr>
      <xdr:spPr>
        <a:xfrm>
          <a:off x="8483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99391</xdr:rowOff>
    </xdr:from>
    <xdr:to>
      <xdr:col>41</xdr:col>
      <xdr:colOff>50800</xdr:colOff>
      <xdr:row>93</xdr:row>
      <xdr:rowOff>128324</xdr:rowOff>
    </xdr:to>
    <xdr:cxnSp macro="">
      <xdr:nvCxnSpPr>
        <xdr:cNvPr id="467" name="直線コネクタ 466"/>
        <xdr:cNvCxnSpPr/>
      </xdr:nvCxnSpPr>
      <xdr:spPr>
        <a:xfrm flipV="1">
          <a:off x="6972300" y="16044241"/>
          <a:ext cx="889000" cy="2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63571</xdr:rowOff>
    </xdr:from>
    <xdr:to>
      <xdr:col>41</xdr:col>
      <xdr:colOff>101600</xdr:colOff>
      <xdr:row>97</xdr:row>
      <xdr:rowOff>165171</xdr:rowOff>
    </xdr:to>
    <xdr:sp macro="" textlink="">
      <xdr:nvSpPr>
        <xdr:cNvPr id="468" name="フローチャート: 判断 467"/>
        <xdr:cNvSpPr/>
      </xdr:nvSpPr>
      <xdr:spPr>
        <a:xfrm>
          <a:off x="7810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156298</xdr:rowOff>
    </xdr:from>
    <xdr:ext cx="534377" cy="259045"/>
    <xdr:sp macro="" textlink="">
      <xdr:nvSpPr>
        <xdr:cNvPr id="469" name="テキスト ボックス 468"/>
        <xdr:cNvSpPr txBox="1"/>
      </xdr:nvSpPr>
      <xdr:spPr>
        <a:xfrm>
          <a:off x="7594111" y="167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93731</xdr:rowOff>
    </xdr:from>
    <xdr:to>
      <xdr:col>36</xdr:col>
      <xdr:colOff>165100</xdr:colOff>
      <xdr:row>98</xdr:row>
      <xdr:rowOff>23881</xdr:rowOff>
    </xdr:to>
    <xdr:sp macro="" textlink="">
      <xdr:nvSpPr>
        <xdr:cNvPr id="470" name="フローチャート: 判断 469"/>
        <xdr:cNvSpPr/>
      </xdr:nvSpPr>
      <xdr:spPr>
        <a:xfrm>
          <a:off x="6921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15008</xdr:rowOff>
    </xdr:from>
    <xdr:ext cx="534377" cy="259045"/>
    <xdr:sp macro="" textlink="">
      <xdr:nvSpPr>
        <xdr:cNvPr id="471" name="テキスト ボックス 470"/>
        <xdr:cNvSpPr txBox="1"/>
      </xdr:nvSpPr>
      <xdr:spPr>
        <a:xfrm>
          <a:off x="6705111" y="1681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74011</xdr:rowOff>
    </xdr:from>
    <xdr:to>
      <xdr:col>55</xdr:col>
      <xdr:colOff>50800</xdr:colOff>
      <xdr:row>94</xdr:row>
      <xdr:rowOff>4161</xdr:rowOff>
    </xdr:to>
    <xdr:sp macro="" textlink="">
      <xdr:nvSpPr>
        <xdr:cNvPr id="477" name="楕円 476"/>
        <xdr:cNvSpPr/>
      </xdr:nvSpPr>
      <xdr:spPr>
        <a:xfrm>
          <a:off x="10426700" y="160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96888</xdr:rowOff>
    </xdr:from>
    <xdr:ext cx="599010" cy="259045"/>
    <xdr:sp macro="" textlink="">
      <xdr:nvSpPr>
        <xdr:cNvPr id="478" name="土木費該当値テキスト"/>
        <xdr:cNvSpPr txBox="1"/>
      </xdr:nvSpPr>
      <xdr:spPr>
        <a:xfrm>
          <a:off x="10528300" y="1587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146576</xdr:rowOff>
    </xdr:from>
    <xdr:to>
      <xdr:col>50</xdr:col>
      <xdr:colOff>165100</xdr:colOff>
      <xdr:row>91</xdr:row>
      <xdr:rowOff>76726</xdr:rowOff>
    </xdr:to>
    <xdr:sp macro="" textlink="">
      <xdr:nvSpPr>
        <xdr:cNvPr id="479" name="楕円 478"/>
        <xdr:cNvSpPr/>
      </xdr:nvSpPr>
      <xdr:spPr>
        <a:xfrm>
          <a:off x="9588500" y="15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93253</xdr:rowOff>
    </xdr:from>
    <xdr:ext cx="599010" cy="259045"/>
    <xdr:sp macro="" textlink="">
      <xdr:nvSpPr>
        <xdr:cNvPr id="480" name="テキスト ボックス 479"/>
        <xdr:cNvSpPr txBox="1"/>
      </xdr:nvSpPr>
      <xdr:spPr>
        <a:xfrm>
          <a:off x="9339795" y="1535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68135</xdr:rowOff>
    </xdr:from>
    <xdr:to>
      <xdr:col>46</xdr:col>
      <xdr:colOff>38100</xdr:colOff>
      <xdr:row>92</xdr:row>
      <xdr:rowOff>169735</xdr:rowOff>
    </xdr:to>
    <xdr:sp macro="" textlink="">
      <xdr:nvSpPr>
        <xdr:cNvPr id="481" name="楕円 480"/>
        <xdr:cNvSpPr/>
      </xdr:nvSpPr>
      <xdr:spPr>
        <a:xfrm>
          <a:off x="8699500" y="158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14812</xdr:rowOff>
    </xdr:from>
    <xdr:ext cx="599010" cy="259045"/>
    <xdr:sp macro="" textlink="">
      <xdr:nvSpPr>
        <xdr:cNvPr id="482" name="テキスト ボックス 481"/>
        <xdr:cNvSpPr txBox="1"/>
      </xdr:nvSpPr>
      <xdr:spPr>
        <a:xfrm>
          <a:off x="8450795" y="1561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48591</xdr:rowOff>
    </xdr:from>
    <xdr:to>
      <xdr:col>41</xdr:col>
      <xdr:colOff>101600</xdr:colOff>
      <xdr:row>93</xdr:row>
      <xdr:rowOff>150191</xdr:rowOff>
    </xdr:to>
    <xdr:sp macro="" textlink="">
      <xdr:nvSpPr>
        <xdr:cNvPr id="483" name="楕円 482"/>
        <xdr:cNvSpPr/>
      </xdr:nvSpPr>
      <xdr:spPr>
        <a:xfrm>
          <a:off x="7810500" y="159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166718</xdr:rowOff>
    </xdr:from>
    <xdr:ext cx="599010" cy="259045"/>
    <xdr:sp macro="" textlink="">
      <xdr:nvSpPr>
        <xdr:cNvPr id="484" name="テキスト ボックス 483"/>
        <xdr:cNvSpPr txBox="1"/>
      </xdr:nvSpPr>
      <xdr:spPr>
        <a:xfrm>
          <a:off x="7561795" y="1576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77524</xdr:rowOff>
    </xdr:from>
    <xdr:to>
      <xdr:col>36</xdr:col>
      <xdr:colOff>165100</xdr:colOff>
      <xdr:row>94</xdr:row>
      <xdr:rowOff>7674</xdr:rowOff>
    </xdr:to>
    <xdr:sp macro="" textlink="">
      <xdr:nvSpPr>
        <xdr:cNvPr id="485" name="楕円 484"/>
        <xdr:cNvSpPr/>
      </xdr:nvSpPr>
      <xdr:spPr>
        <a:xfrm>
          <a:off x="6921500" y="1602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24201</xdr:rowOff>
    </xdr:from>
    <xdr:ext cx="599010" cy="259045"/>
    <xdr:sp macro="" textlink="">
      <xdr:nvSpPr>
        <xdr:cNvPr id="486" name="テキスト ボックス 485"/>
        <xdr:cNvSpPr txBox="1"/>
      </xdr:nvSpPr>
      <xdr:spPr>
        <a:xfrm>
          <a:off x="6672795" y="1579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0" name="直線コネクタ 509"/>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1" name="消防費最小値テキスト"/>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2" name="直線コネクタ 511"/>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3" name="消防費最大値テキスト"/>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4" name="直線コネクタ 513"/>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157226</xdr:rowOff>
    </xdr:from>
    <xdr:to>
      <xdr:col>85</xdr:col>
      <xdr:colOff>127000</xdr:colOff>
      <xdr:row>38</xdr:row>
      <xdr:rowOff>157775</xdr:rowOff>
    </xdr:to>
    <xdr:cxnSp macro="">
      <xdr:nvCxnSpPr>
        <xdr:cNvPr id="515" name="直線コネクタ 514"/>
        <xdr:cNvCxnSpPr/>
      </xdr:nvCxnSpPr>
      <xdr:spPr>
        <a:xfrm>
          <a:off x="15481300" y="6672326"/>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122207</xdr:rowOff>
    </xdr:from>
    <xdr:ext cx="469744" cy="259045"/>
    <xdr:sp macro="" textlink="">
      <xdr:nvSpPr>
        <xdr:cNvPr id="516" name="消防費平均値テキスト"/>
        <xdr:cNvSpPr txBox="1"/>
      </xdr:nvSpPr>
      <xdr:spPr>
        <a:xfrm>
          <a:off x="16370300" y="663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7" name="フローチャート: 判断 516"/>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115171</xdr:rowOff>
    </xdr:from>
    <xdr:to>
      <xdr:col>81</xdr:col>
      <xdr:colOff>50800</xdr:colOff>
      <xdr:row>38</xdr:row>
      <xdr:rowOff>157226</xdr:rowOff>
    </xdr:to>
    <xdr:cxnSp macro="">
      <xdr:nvCxnSpPr>
        <xdr:cNvPr id="518" name="直線コネクタ 517"/>
        <xdr:cNvCxnSpPr/>
      </xdr:nvCxnSpPr>
      <xdr:spPr>
        <a:xfrm>
          <a:off x="14592300" y="6630271"/>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19" name="フローチャート: 判断 518"/>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56499</xdr:rowOff>
    </xdr:from>
    <xdr:ext cx="469744" cy="259045"/>
    <xdr:sp macro="" textlink="">
      <xdr:nvSpPr>
        <xdr:cNvPr id="520" name="テキスト ボックス 519"/>
        <xdr:cNvSpPr txBox="1"/>
      </xdr:nvSpPr>
      <xdr:spPr>
        <a:xfrm>
          <a:off x="15246428" y="674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41669</xdr:rowOff>
    </xdr:from>
    <xdr:to>
      <xdr:col>76</xdr:col>
      <xdr:colOff>114300</xdr:colOff>
      <xdr:row>38</xdr:row>
      <xdr:rowOff>115171</xdr:rowOff>
    </xdr:to>
    <xdr:cxnSp macro="">
      <xdr:nvCxnSpPr>
        <xdr:cNvPr id="521" name="直線コネクタ 520"/>
        <xdr:cNvCxnSpPr/>
      </xdr:nvCxnSpPr>
      <xdr:spPr>
        <a:xfrm>
          <a:off x="13703300" y="6042419"/>
          <a:ext cx="889000" cy="58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2" name="フローチャート: 判断 521"/>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64835</xdr:rowOff>
    </xdr:from>
    <xdr:ext cx="469744" cy="259045"/>
    <xdr:sp macro="" textlink="">
      <xdr:nvSpPr>
        <xdr:cNvPr id="523" name="テキスト ボックス 522"/>
        <xdr:cNvSpPr txBox="1"/>
      </xdr:nvSpPr>
      <xdr:spPr>
        <a:xfrm>
          <a:off x="14357428" y="67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41669</xdr:rowOff>
    </xdr:from>
    <xdr:to>
      <xdr:col>71</xdr:col>
      <xdr:colOff>177800</xdr:colOff>
      <xdr:row>38</xdr:row>
      <xdr:rowOff>162148</xdr:rowOff>
    </xdr:to>
    <xdr:cxnSp macro="">
      <xdr:nvCxnSpPr>
        <xdr:cNvPr id="524" name="直線コネクタ 523"/>
        <xdr:cNvCxnSpPr/>
      </xdr:nvCxnSpPr>
      <xdr:spPr>
        <a:xfrm flipV="1">
          <a:off x="12814300" y="6042419"/>
          <a:ext cx="889000" cy="6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5" name="フローチャート: 判断 524"/>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59364</xdr:rowOff>
    </xdr:from>
    <xdr:ext cx="469744" cy="259045"/>
    <xdr:sp macro="" textlink="">
      <xdr:nvSpPr>
        <xdr:cNvPr id="526" name="テキスト ボックス 525"/>
        <xdr:cNvSpPr txBox="1"/>
      </xdr:nvSpPr>
      <xdr:spPr>
        <a:xfrm>
          <a:off x="13468428" y="674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7" name="フローチャート: 判断 526"/>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67601</xdr:rowOff>
    </xdr:from>
    <xdr:ext cx="469744" cy="259045"/>
    <xdr:sp macro="" textlink="">
      <xdr:nvSpPr>
        <xdr:cNvPr id="528" name="テキスト ボックス 527"/>
        <xdr:cNvSpPr txBox="1"/>
      </xdr:nvSpPr>
      <xdr:spPr>
        <a:xfrm>
          <a:off x="12579428" y="67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106975</xdr:rowOff>
    </xdr:from>
    <xdr:to>
      <xdr:col>85</xdr:col>
      <xdr:colOff>177800</xdr:colOff>
      <xdr:row>39</xdr:row>
      <xdr:rowOff>37125</xdr:rowOff>
    </xdr:to>
    <xdr:sp macro="" textlink="">
      <xdr:nvSpPr>
        <xdr:cNvPr id="534" name="楕円 533"/>
        <xdr:cNvSpPr/>
      </xdr:nvSpPr>
      <xdr:spPr>
        <a:xfrm>
          <a:off x="16268700" y="662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66351</xdr:rowOff>
    </xdr:from>
    <xdr:ext cx="469744" cy="259045"/>
    <xdr:sp macro="" textlink="">
      <xdr:nvSpPr>
        <xdr:cNvPr id="535" name="消防費該当値テキスト"/>
        <xdr:cNvSpPr txBox="1"/>
      </xdr:nvSpPr>
      <xdr:spPr>
        <a:xfrm>
          <a:off x="16370300" y="641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106426</xdr:rowOff>
    </xdr:from>
    <xdr:to>
      <xdr:col>81</xdr:col>
      <xdr:colOff>101600</xdr:colOff>
      <xdr:row>39</xdr:row>
      <xdr:rowOff>36576</xdr:rowOff>
    </xdr:to>
    <xdr:sp macro="" textlink="">
      <xdr:nvSpPr>
        <xdr:cNvPr id="536" name="楕円 535"/>
        <xdr:cNvSpPr/>
      </xdr:nvSpPr>
      <xdr:spPr>
        <a:xfrm>
          <a:off x="15430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53103</xdr:rowOff>
    </xdr:from>
    <xdr:ext cx="469744" cy="259045"/>
    <xdr:sp macro="" textlink="">
      <xdr:nvSpPr>
        <xdr:cNvPr id="537" name="テキスト ボックス 536"/>
        <xdr:cNvSpPr txBox="1"/>
      </xdr:nvSpPr>
      <xdr:spPr>
        <a:xfrm>
          <a:off x="15246428" y="639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64371</xdr:rowOff>
    </xdr:from>
    <xdr:to>
      <xdr:col>76</xdr:col>
      <xdr:colOff>165100</xdr:colOff>
      <xdr:row>38</xdr:row>
      <xdr:rowOff>165971</xdr:rowOff>
    </xdr:to>
    <xdr:sp macro="" textlink="">
      <xdr:nvSpPr>
        <xdr:cNvPr id="538" name="楕円 537"/>
        <xdr:cNvSpPr/>
      </xdr:nvSpPr>
      <xdr:spPr>
        <a:xfrm>
          <a:off x="14541500" y="657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11048</xdr:rowOff>
    </xdr:from>
    <xdr:ext cx="534377" cy="259045"/>
    <xdr:sp macro="" textlink="">
      <xdr:nvSpPr>
        <xdr:cNvPr id="539" name="テキスト ボックス 538"/>
        <xdr:cNvSpPr txBox="1"/>
      </xdr:nvSpPr>
      <xdr:spPr>
        <a:xfrm>
          <a:off x="14325111" y="635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162319</xdr:rowOff>
    </xdr:from>
    <xdr:to>
      <xdr:col>72</xdr:col>
      <xdr:colOff>38100</xdr:colOff>
      <xdr:row>35</xdr:row>
      <xdr:rowOff>92469</xdr:rowOff>
    </xdr:to>
    <xdr:sp macro="" textlink="">
      <xdr:nvSpPr>
        <xdr:cNvPr id="540" name="楕円 539"/>
        <xdr:cNvSpPr/>
      </xdr:nvSpPr>
      <xdr:spPr>
        <a:xfrm>
          <a:off x="13652500" y="599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108996</xdr:rowOff>
    </xdr:from>
    <xdr:ext cx="534377" cy="259045"/>
    <xdr:sp macro="" textlink="">
      <xdr:nvSpPr>
        <xdr:cNvPr id="541" name="テキスト ボックス 540"/>
        <xdr:cNvSpPr txBox="1"/>
      </xdr:nvSpPr>
      <xdr:spPr>
        <a:xfrm>
          <a:off x="13436111" y="57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111348</xdr:rowOff>
    </xdr:from>
    <xdr:to>
      <xdr:col>67</xdr:col>
      <xdr:colOff>101600</xdr:colOff>
      <xdr:row>39</xdr:row>
      <xdr:rowOff>41498</xdr:rowOff>
    </xdr:to>
    <xdr:sp macro="" textlink="">
      <xdr:nvSpPr>
        <xdr:cNvPr id="542" name="楕円 541"/>
        <xdr:cNvSpPr/>
      </xdr:nvSpPr>
      <xdr:spPr>
        <a:xfrm>
          <a:off x="12763500" y="66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58026</xdr:rowOff>
    </xdr:from>
    <xdr:ext cx="469744" cy="259045"/>
    <xdr:sp macro="" textlink="">
      <xdr:nvSpPr>
        <xdr:cNvPr id="543" name="テキスト ボックス 542"/>
        <xdr:cNvSpPr txBox="1"/>
      </xdr:nvSpPr>
      <xdr:spPr>
        <a:xfrm>
          <a:off x="12579428" y="640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0" name="直線コネクタ 569"/>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1" name="教育費最小値テキスト"/>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2" name="直線コネクタ 571"/>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3" name="教育費最大値テキスト"/>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4" name="直線コネクタ 573"/>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150695</xdr:rowOff>
    </xdr:from>
    <xdr:to>
      <xdr:col>85</xdr:col>
      <xdr:colOff>127000</xdr:colOff>
      <xdr:row>52</xdr:row>
      <xdr:rowOff>14949</xdr:rowOff>
    </xdr:to>
    <xdr:cxnSp macro="">
      <xdr:nvCxnSpPr>
        <xdr:cNvPr id="575" name="直線コネクタ 574"/>
        <xdr:cNvCxnSpPr/>
      </xdr:nvCxnSpPr>
      <xdr:spPr>
        <a:xfrm flipV="1">
          <a:off x="15481300" y="8894645"/>
          <a:ext cx="838200" cy="3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113352</xdr:rowOff>
    </xdr:from>
    <xdr:ext cx="534377" cy="259045"/>
    <xdr:sp macro="" textlink="">
      <xdr:nvSpPr>
        <xdr:cNvPr id="576" name="教育費平均値テキスト"/>
        <xdr:cNvSpPr txBox="1"/>
      </xdr:nvSpPr>
      <xdr:spPr>
        <a:xfrm>
          <a:off x="16370300" y="9886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77" name="フローチャート: 判断 576"/>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14949</xdr:rowOff>
    </xdr:from>
    <xdr:to>
      <xdr:col>81</xdr:col>
      <xdr:colOff>50800</xdr:colOff>
      <xdr:row>52</xdr:row>
      <xdr:rowOff>30483</xdr:rowOff>
    </xdr:to>
    <xdr:cxnSp macro="">
      <xdr:nvCxnSpPr>
        <xdr:cNvPr id="578" name="直線コネクタ 577"/>
        <xdr:cNvCxnSpPr/>
      </xdr:nvCxnSpPr>
      <xdr:spPr>
        <a:xfrm flipV="1">
          <a:off x="14592300" y="8930349"/>
          <a:ext cx="889000" cy="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79" name="フローチャート: 判断 578"/>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61046</xdr:rowOff>
    </xdr:from>
    <xdr:ext cx="534377" cy="259045"/>
    <xdr:sp macro="" textlink="">
      <xdr:nvSpPr>
        <xdr:cNvPr id="580" name="テキスト ボックス 579"/>
        <xdr:cNvSpPr txBox="1"/>
      </xdr:nvSpPr>
      <xdr:spPr>
        <a:xfrm>
          <a:off x="15214111" y="100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74102</xdr:rowOff>
    </xdr:from>
    <xdr:to>
      <xdr:col>76</xdr:col>
      <xdr:colOff>114300</xdr:colOff>
      <xdr:row>52</xdr:row>
      <xdr:rowOff>30483</xdr:rowOff>
    </xdr:to>
    <xdr:cxnSp macro="">
      <xdr:nvCxnSpPr>
        <xdr:cNvPr id="581" name="直線コネクタ 580"/>
        <xdr:cNvCxnSpPr/>
      </xdr:nvCxnSpPr>
      <xdr:spPr>
        <a:xfrm>
          <a:off x="13703300" y="8646602"/>
          <a:ext cx="889000" cy="29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2" name="フローチャート: 判断 581"/>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87858</xdr:rowOff>
    </xdr:from>
    <xdr:ext cx="534377" cy="259045"/>
    <xdr:sp macro="" textlink="">
      <xdr:nvSpPr>
        <xdr:cNvPr id="583" name="テキスト ボックス 582"/>
        <xdr:cNvSpPr txBox="1"/>
      </xdr:nvSpPr>
      <xdr:spPr>
        <a:xfrm>
          <a:off x="14325111" y="100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74102</xdr:rowOff>
    </xdr:from>
    <xdr:to>
      <xdr:col>71</xdr:col>
      <xdr:colOff>177800</xdr:colOff>
      <xdr:row>53</xdr:row>
      <xdr:rowOff>51819</xdr:rowOff>
    </xdr:to>
    <xdr:cxnSp macro="">
      <xdr:nvCxnSpPr>
        <xdr:cNvPr id="584" name="直線コネクタ 583"/>
        <xdr:cNvCxnSpPr/>
      </xdr:nvCxnSpPr>
      <xdr:spPr>
        <a:xfrm flipV="1">
          <a:off x="12814300" y="8646602"/>
          <a:ext cx="889000" cy="49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5" name="フローチャート: 判断 584"/>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87335</xdr:rowOff>
    </xdr:from>
    <xdr:ext cx="534377" cy="259045"/>
    <xdr:sp macro="" textlink="">
      <xdr:nvSpPr>
        <xdr:cNvPr id="586" name="テキスト ボックス 585"/>
        <xdr:cNvSpPr txBox="1"/>
      </xdr:nvSpPr>
      <xdr:spPr>
        <a:xfrm>
          <a:off x="13436111" y="100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87" name="フローチャート: 判断 586"/>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133273</xdr:rowOff>
    </xdr:from>
    <xdr:ext cx="534377" cy="259045"/>
    <xdr:sp macro="" textlink="">
      <xdr:nvSpPr>
        <xdr:cNvPr id="588" name="テキスト ボックス 587"/>
        <xdr:cNvSpPr txBox="1"/>
      </xdr:nvSpPr>
      <xdr:spPr>
        <a:xfrm>
          <a:off x="12547111" y="100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99895</xdr:rowOff>
    </xdr:from>
    <xdr:to>
      <xdr:col>85</xdr:col>
      <xdr:colOff>177800</xdr:colOff>
      <xdr:row>52</xdr:row>
      <xdr:rowOff>30045</xdr:rowOff>
    </xdr:to>
    <xdr:sp macro="" textlink="">
      <xdr:nvSpPr>
        <xdr:cNvPr id="594" name="楕円 593"/>
        <xdr:cNvSpPr/>
      </xdr:nvSpPr>
      <xdr:spPr>
        <a:xfrm>
          <a:off x="16268700" y="88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122772</xdr:rowOff>
    </xdr:from>
    <xdr:ext cx="599010" cy="259045"/>
    <xdr:sp macro="" textlink="">
      <xdr:nvSpPr>
        <xdr:cNvPr id="595" name="教育費該当値テキスト"/>
        <xdr:cNvSpPr txBox="1"/>
      </xdr:nvSpPr>
      <xdr:spPr>
        <a:xfrm>
          <a:off x="16370300" y="869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135599</xdr:rowOff>
    </xdr:from>
    <xdr:to>
      <xdr:col>81</xdr:col>
      <xdr:colOff>101600</xdr:colOff>
      <xdr:row>52</xdr:row>
      <xdr:rowOff>65749</xdr:rowOff>
    </xdr:to>
    <xdr:sp macro="" textlink="">
      <xdr:nvSpPr>
        <xdr:cNvPr id="596" name="楕円 595"/>
        <xdr:cNvSpPr/>
      </xdr:nvSpPr>
      <xdr:spPr>
        <a:xfrm>
          <a:off x="15430500" y="88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82276</xdr:rowOff>
    </xdr:from>
    <xdr:ext cx="599010" cy="259045"/>
    <xdr:sp macro="" textlink="">
      <xdr:nvSpPr>
        <xdr:cNvPr id="597" name="テキスト ボックス 596"/>
        <xdr:cNvSpPr txBox="1"/>
      </xdr:nvSpPr>
      <xdr:spPr>
        <a:xfrm>
          <a:off x="15181795" y="865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151133</xdr:rowOff>
    </xdr:from>
    <xdr:to>
      <xdr:col>76</xdr:col>
      <xdr:colOff>165100</xdr:colOff>
      <xdr:row>52</xdr:row>
      <xdr:rowOff>81283</xdr:rowOff>
    </xdr:to>
    <xdr:sp macro="" textlink="">
      <xdr:nvSpPr>
        <xdr:cNvPr id="598" name="楕円 597"/>
        <xdr:cNvSpPr/>
      </xdr:nvSpPr>
      <xdr:spPr>
        <a:xfrm>
          <a:off x="14541500" y="88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97810</xdr:rowOff>
    </xdr:from>
    <xdr:ext cx="599010" cy="259045"/>
    <xdr:sp macro="" textlink="">
      <xdr:nvSpPr>
        <xdr:cNvPr id="599" name="テキスト ボックス 598"/>
        <xdr:cNvSpPr txBox="1"/>
      </xdr:nvSpPr>
      <xdr:spPr>
        <a:xfrm>
          <a:off x="14292795" y="86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23302</xdr:rowOff>
    </xdr:from>
    <xdr:to>
      <xdr:col>72</xdr:col>
      <xdr:colOff>38100</xdr:colOff>
      <xdr:row>50</xdr:row>
      <xdr:rowOff>124902</xdr:rowOff>
    </xdr:to>
    <xdr:sp macro="" textlink="">
      <xdr:nvSpPr>
        <xdr:cNvPr id="600" name="楕円 599"/>
        <xdr:cNvSpPr/>
      </xdr:nvSpPr>
      <xdr:spPr>
        <a:xfrm>
          <a:off x="13652500" y="859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141429</xdr:rowOff>
    </xdr:from>
    <xdr:ext cx="599010" cy="259045"/>
    <xdr:sp macro="" textlink="">
      <xdr:nvSpPr>
        <xdr:cNvPr id="601" name="テキスト ボックス 600"/>
        <xdr:cNvSpPr txBox="1"/>
      </xdr:nvSpPr>
      <xdr:spPr>
        <a:xfrm>
          <a:off x="13403795" y="837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1019</xdr:rowOff>
    </xdr:from>
    <xdr:to>
      <xdr:col>67</xdr:col>
      <xdr:colOff>101600</xdr:colOff>
      <xdr:row>53</xdr:row>
      <xdr:rowOff>102619</xdr:rowOff>
    </xdr:to>
    <xdr:sp macro="" textlink="">
      <xdr:nvSpPr>
        <xdr:cNvPr id="602" name="楕円 601"/>
        <xdr:cNvSpPr/>
      </xdr:nvSpPr>
      <xdr:spPr>
        <a:xfrm>
          <a:off x="12763500" y="90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119146</xdr:rowOff>
    </xdr:from>
    <xdr:ext cx="599010" cy="259045"/>
    <xdr:sp macro="" textlink="">
      <xdr:nvSpPr>
        <xdr:cNvPr id="603" name="テキスト ボックス 602"/>
        <xdr:cNvSpPr txBox="1"/>
      </xdr:nvSpPr>
      <xdr:spPr>
        <a:xfrm>
          <a:off x="12514795" y="886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7" name="テキスト ボックス 616"/>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9" name="テキスト ボックス 618"/>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1" name="テキスト ボックス 620"/>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3" name="テキスト ボックス 622"/>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5" name="テキスト ボックス 624"/>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7" name="テキスト ボックス 626"/>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29" name="直線コネクタ 628"/>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30" name="災害復旧費最小値テキスト"/>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2" name="災害復旧費最大値テキスト"/>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3" name="直線コネクタ 632"/>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5" name="災害復旧費平均値テキスト"/>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6" name="フローチャート: 判断 635"/>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38" name="フローチャート: 判断 637"/>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39" name="テキスト ボックス 638"/>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1" name="フローチャート: 判断 640"/>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2" name="テキスト ボックス 641"/>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4" name="フローチャート: 判断 643"/>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109056</xdr:rowOff>
    </xdr:from>
    <xdr:ext cx="313932" cy="259045"/>
    <xdr:sp macro="" textlink="">
      <xdr:nvSpPr>
        <xdr:cNvPr id="645" name="テキスト ボックス 644"/>
        <xdr:cNvSpPr txBox="1"/>
      </xdr:nvSpPr>
      <xdr:spPr>
        <a:xfrm>
          <a:off x="13546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46" name="フローチャート: 判断 645"/>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47" name="テキスト ボックス 646"/>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4" name="災害復旧費該当値テキスト"/>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6" name="テキスト ボックス 675"/>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27425</xdr:rowOff>
    </xdr:from>
    <xdr:to>
      <xdr:col>85</xdr:col>
      <xdr:colOff>126364</xdr:colOff>
      <xdr:row>98</xdr:row>
      <xdr:rowOff>73275</xdr:rowOff>
    </xdr:to>
    <xdr:cxnSp macro="">
      <xdr:nvCxnSpPr>
        <xdr:cNvPr id="688" name="直線コネクタ 687"/>
        <xdr:cNvCxnSpPr/>
      </xdr:nvCxnSpPr>
      <xdr:spPr>
        <a:xfrm flipV="1">
          <a:off x="16317595" y="15629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77102</xdr:rowOff>
    </xdr:from>
    <xdr:ext cx="469744" cy="259045"/>
    <xdr:sp macro="" textlink="">
      <xdr:nvSpPr>
        <xdr:cNvPr id="689" name="公債費最小値テキスト"/>
        <xdr:cNvSpPr txBox="1"/>
      </xdr:nvSpPr>
      <xdr:spPr>
        <a:xfrm>
          <a:off x="16370300" y="168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73275</xdr:rowOff>
    </xdr:from>
    <xdr:to>
      <xdr:col>86</xdr:col>
      <xdr:colOff>25400</xdr:colOff>
      <xdr:row>98</xdr:row>
      <xdr:rowOff>73275</xdr:rowOff>
    </xdr:to>
    <xdr:cxnSp macro="">
      <xdr:nvCxnSpPr>
        <xdr:cNvPr id="690" name="直線コネクタ 689"/>
        <xdr:cNvCxnSpPr/>
      </xdr:nvCxnSpPr>
      <xdr:spPr>
        <a:xfrm>
          <a:off x="16230600" y="1687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145552</xdr:rowOff>
    </xdr:from>
    <xdr:ext cx="534377" cy="259045"/>
    <xdr:sp macro="" textlink="">
      <xdr:nvSpPr>
        <xdr:cNvPr id="691" name="公債費最大値テキスト"/>
        <xdr:cNvSpPr txBox="1"/>
      </xdr:nvSpPr>
      <xdr:spPr>
        <a:xfrm>
          <a:off x="16370300" y="154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27425</xdr:rowOff>
    </xdr:from>
    <xdr:to>
      <xdr:col>86</xdr:col>
      <xdr:colOff>25400</xdr:colOff>
      <xdr:row>91</xdr:row>
      <xdr:rowOff>27425</xdr:rowOff>
    </xdr:to>
    <xdr:cxnSp macro="">
      <xdr:nvCxnSpPr>
        <xdr:cNvPr id="692" name="直線コネクタ 691"/>
        <xdr:cNvCxnSpPr/>
      </xdr:nvCxnSpPr>
      <xdr:spPr>
        <a:xfrm>
          <a:off x="16230600" y="156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43819</xdr:rowOff>
    </xdr:from>
    <xdr:to>
      <xdr:col>85</xdr:col>
      <xdr:colOff>127000</xdr:colOff>
      <xdr:row>97</xdr:row>
      <xdr:rowOff>37875</xdr:rowOff>
    </xdr:to>
    <xdr:cxnSp macro="">
      <xdr:nvCxnSpPr>
        <xdr:cNvPr id="693" name="直線コネクタ 692"/>
        <xdr:cNvCxnSpPr/>
      </xdr:nvCxnSpPr>
      <xdr:spPr>
        <a:xfrm>
          <a:off x="15481300" y="16503019"/>
          <a:ext cx="838200" cy="16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98649</xdr:rowOff>
    </xdr:from>
    <xdr:ext cx="469744" cy="259045"/>
    <xdr:sp macro="" textlink="">
      <xdr:nvSpPr>
        <xdr:cNvPr id="694" name="公債費平均値テキスト"/>
        <xdr:cNvSpPr txBox="1"/>
      </xdr:nvSpPr>
      <xdr:spPr>
        <a:xfrm>
          <a:off x="16370300" y="16386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75772</xdr:rowOff>
    </xdr:from>
    <xdr:to>
      <xdr:col>85</xdr:col>
      <xdr:colOff>177800</xdr:colOff>
      <xdr:row>97</xdr:row>
      <xdr:rowOff>5922</xdr:rowOff>
    </xdr:to>
    <xdr:sp macro="" textlink="">
      <xdr:nvSpPr>
        <xdr:cNvPr id="695" name="フローチャート: 判断 694"/>
        <xdr:cNvSpPr/>
      </xdr:nvSpPr>
      <xdr:spPr>
        <a:xfrm>
          <a:off x="16268700" y="165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24028</xdr:rowOff>
    </xdr:from>
    <xdr:to>
      <xdr:col>81</xdr:col>
      <xdr:colOff>50800</xdr:colOff>
      <xdr:row>96</xdr:row>
      <xdr:rowOff>43819</xdr:rowOff>
    </xdr:to>
    <xdr:cxnSp macro="">
      <xdr:nvCxnSpPr>
        <xdr:cNvPr id="696" name="直線コネクタ 695"/>
        <xdr:cNvCxnSpPr/>
      </xdr:nvCxnSpPr>
      <xdr:spPr>
        <a:xfrm>
          <a:off x="14592300" y="16483228"/>
          <a:ext cx="889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66889</xdr:rowOff>
    </xdr:from>
    <xdr:to>
      <xdr:col>81</xdr:col>
      <xdr:colOff>101600</xdr:colOff>
      <xdr:row>96</xdr:row>
      <xdr:rowOff>168489</xdr:rowOff>
    </xdr:to>
    <xdr:sp macro="" textlink="">
      <xdr:nvSpPr>
        <xdr:cNvPr id="697" name="フローチャート: 判断 696"/>
        <xdr:cNvSpPr/>
      </xdr:nvSpPr>
      <xdr:spPr>
        <a:xfrm>
          <a:off x="15430500" y="165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159616</xdr:rowOff>
    </xdr:from>
    <xdr:ext cx="469744" cy="259045"/>
    <xdr:sp macro="" textlink="">
      <xdr:nvSpPr>
        <xdr:cNvPr id="698" name="テキスト ボックス 697"/>
        <xdr:cNvSpPr txBox="1"/>
      </xdr:nvSpPr>
      <xdr:spPr>
        <a:xfrm>
          <a:off x="15246428" y="1661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7373</xdr:rowOff>
    </xdr:from>
    <xdr:to>
      <xdr:col>76</xdr:col>
      <xdr:colOff>114300</xdr:colOff>
      <xdr:row>96</xdr:row>
      <xdr:rowOff>24028</xdr:rowOff>
    </xdr:to>
    <xdr:cxnSp macro="">
      <xdr:nvCxnSpPr>
        <xdr:cNvPr id="699" name="直線コネクタ 698"/>
        <xdr:cNvCxnSpPr/>
      </xdr:nvCxnSpPr>
      <xdr:spPr>
        <a:xfrm>
          <a:off x="13703300" y="16295123"/>
          <a:ext cx="889000" cy="18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107449</xdr:rowOff>
    </xdr:from>
    <xdr:to>
      <xdr:col>76</xdr:col>
      <xdr:colOff>165100</xdr:colOff>
      <xdr:row>96</xdr:row>
      <xdr:rowOff>37599</xdr:rowOff>
    </xdr:to>
    <xdr:sp macro="" textlink="">
      <xdr:nvSpPr>
        <xdr:cNvPr id="700" name="フローチャート: 判断 699"/>
        <xdr:cNvSpPr/>
      </xdr:nvSpPr>
      <xdr:spPr>
        <a:xfrm>
          <a:off x="14541500" y="163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54126</xdr:rowOff>
    </xdr:from>
    <xdr:ext cx="469744" cy="259045"/>
    <xdr:sp macro="" textlink="">
      <xdr:nvSpPr>
        <xdr:cNvPr id="701" name="テキスト ボックス 700"/>
        <xdr:cNvSpPr txBox="1"/>
      </xdr:nvSpPr>
      <xdr:spPr>
        <a:xfrm>
          <a:off x="14357428" y="161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67135</xdr:rowOff>
    </xdr:from>
    <xdr:to>
      <xdr:col>71</xdr:col>
      <xdr:colOff>177800</xdr:colOff>
      <xdr:row>95</xdr:row>
      <xdr:rowOff>7373</xdr:rowOff>
    </xdr:to>
    <xdr:cxnSp macro="">
      <xdr:nvCxnSpPr>
        <xdr:cNvPr id="702" name="直線コネクタ 701"/>
        <xdr:cNvCxnSpPr/>
      </xdr:nvCxnSpPr>
      <xdr:spPr>
        <a:xfrm>
          <a:off x="12814300" y="16011985"/>
          <a:ext cx="889000" cy="28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29008</xdr:rowOff>
    </xdr:from>
    <xdr:to>
      <xdr:col>72</xdr:col>
      <xdr:colOff>38100</xdr:colOff>
      <xdr:row>95</xdr:row>
      <xdr:rowOff>130608</xdr:rowOff>
    </xdr:to>
    <xdr:sp macro="" textlink="">
      <xdr:nvSpPr>
        <xdr:cNvPr id="703" name="フローチャート: 判断 702"/>
        <xdr:cNvSpPr/>
      </xdr:nvSpPr>
      <xdr:spPr>
        <a:xfrm>
          <a:off x="13652500" y="1631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121735</xdr:rowOff>
    </xdr:from>
    <xdr:ext cx="534377" cy="259045"/>
    <xdr:sp macro="" textlink="">
      <xdr:nvSpPr>
        <xdr:cNvPr id="704" name="テキスト ボックス 703"/>
        <xdr:cNvSpPr txBox="1"/>
      </xdr:nvSpPr>
      <xdr:spPr>
        <a:xfrm>
          <a:off x="13436111" y="1640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124431</xdr:rowOff>
    </xdr:from>
    <xdr:to>
      <xdr:col>67</xdr:col>
      <xdr:colOff>101600</xdr:colOff>
      <xdr:row>95</xdr:row>
      <xdr:rowOff>54581</xdr:rowOff>
    </xdr:to>
    <xdr:sp macro="" textlink="">
      <xdr:nvSpPr>
        <xdr:cNvPr id="705" name="フローチャート: 判断 704"/>
        <xdr:cNvSpPr/>
      </xdr:nvSpPr>
      <xdr:spPr>
        <a:xfrm>
          <a:off x="12763500" y="16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45708</xdr:rowOff>
    </xdr:from>
    <xdr:ext cx="534377" cy="259045"/>
    <xdr:sp macro="" textlink="">
      <xdr:nvSpPr>
        <xdr:cNvPr id="706" name="テキスト ボックス 705"/>
        <xdr:cNvSpPr txBox="1"/>
      </xdr:nvSpPr>
      <xdr:spPr>
        <a:xfrm>
          <a:off x="12547111" y="163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158525</xdr:rowOff>
    </xdr:from>
    <xdr:to>
      <xdr:col>85</xdr:col>
      <xdr:colOff>177800</xdr:colOff>
      <xdr:row>97</xdr:row>
      <xdr:rowOff>88675</xdr:rowOff>
    </xdr:to>
    <xdr:sp macro="" textlink="">
      <xdr:nvSpPr>
        <xdr:cNvPr id="712" name="楕円 711"/>
        <xdr:cNvSpPr/>
      </xdr:nvSpPr>
      <xdr:spPr>
        <a:xfrm>
          <a:off x="16268700" y="166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136952</xdr:rowOff>
    </xdr:from>
    <xdr:ext cx="469744" cy="259045"/>
    <xdr:sp macro="" textlink="">
      <xdr:nvSpPr>
        <xdr:cNvPr id="713" name="公債費該当値テキスト"/>
        <xdr:cNvSpPr txBox="1"/>
      </xdr:nvSpPr>
      <xdr:spPr>
        <a:xfrm>
          <a:off x="16370300" y="165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164469</xdr:rowOff>
    </xdr:from>
    <xdr:to>
      <xdr:col>81</xdr:col>
      <xdr:colOff>101600</xdr:colOff>
      <xdr:row>96</xdr:row>
      <xdr:rowOff>94619</xdr:rowOff>
    </xdr:to>
    <xdr:sp macro="" textlink="">
      <xdr:nvSpPr>
        <xdr:cNvPr id="714" name="楕円 713"/>
        <xdr:cNvSpPr/>
      </xdr:nvSpPr>
      <xdr:spPr>
        <a:xfrm>
          <a:off x="15430500" y="164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111146</xdr:rowOff>
    </xdr:from>
    <xdr:ext cx="469744" cy="259045"/>
    <xdr:sp macro="" textlink="">
      <xdr:nvSpPr>
        <xdr:cNvPr id="715" name="テキスト ボックス 714"/>
        <xdr:cNvSpPr txBox="1"/>
      </xdr:nvSpPr>
      <xdr:spPr>
        <a:xfrm>
          <a:off x="15246428" y="1622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144678</xdr:rowOff>
    </xdr:from>
    <xdr:to>
      <xdr:col>76</xdr:col>
      <xdr:colOff>165100</xdr:colOff>
      <xdr:row>96</xdr:row>
      <xdr:rowOff>74828</xdr:rowOff>
    </xdr:to>
    <xdr:sp macro="" textlink="">
      <xdr:nvSpPr>
        <xdr:cNvPr id="716" name="楕円 715"/>
        <xdr:cNvSpPr/>
      </xdr:nvSpPr>
      <xdr:spPr>
        <a:xfrm>
          <a:off x="14541500" y="1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65955</xdr:rowOff>
    </xdr:from>
    <xdr:ext cx="469744" cy="259045"/>
    <xdr:sp macro="" textlink="">
      <xdr:nvSpPr>
        <xdr:cNvPr id="717" name="テキスト ボックス 716"/>
        <xdr:cNvSpPr txBox="1"/>
      </xdr:nvSpPr>
      <xdr:spPr>
        <a:xfrm>
          <a:off x="14357428" y="1652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128023</xdr:rowOff>
    </xdr:from>
    <xdr:to>
      <xdr:col>72</xdr:col>
      <xdr:colOff>38100</xdr:colOff>
      <xdr:row>95</xdr:row>
      <xdr:rowOff>58173</xdr:rowOff>
    </xdr:to>
    <xdr:sp macro="" textlink="">
      <xdr:nvSpPr>
        <xdr:cNvPr id="718" name="楕円 717"/>
        <xdr:cNvSpPr/>
      </xdr:nvSpPr>
      <xdr:spPr>
        <a:xfrm>
          <a:off x="13652500" y="162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74700</xdr:rowOff>
    </xdr:from>
    <xdr:ext cx="534377" cy="259045"/>
    <xdr:sp macro="" textlink="">
      <xdr:nvSpPr>
        <xdr:cNvPr id="719" name="テキスト ボックス 718"/>
        <xdr:cNvSpPr txBox="1"/>
      </xdr:nvSpPr>
      <xdr:spPr>
        <a:xfrm>
          <a:off x="13436111" y="160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16335</xdr:rowOff>
    </xdr:from>
    <xdr:to>
      <xdr:col>67</xdr:col>
      <xdr:colOff>101600</xdr:colOff>
      <xdr:row>93</xdr:row>
      <xdr:rowOff>117935</xdr:rowOff>
    </xdr:to>
    <xdr:sp macro="" textlink="">
      <xdr:nvSpPr>
        <xdr:cNvPr id="720" name="楕円 719"/>
        <xdr:cNvSpPr/>
      </xdr:nvSpPr>
      <xdr:spPr>
        <a:xfrm>
          <a:off x="12763500" y="1596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134462</xdr:rowOff>
    </xdr:from>
    <xdr:ext cx="534377" cy="259045"/>
    <xdr:sp macro="" textlink="">
      <xdr:nvSpPr>
        <xdr:cNvPr id="721" name="テキスト ボックス 720"/>
        <xdr:cNvSpPr txBox="1"/>
      </xdr:nvSpPr>
      <xdr:spPr>
        <a:xfrm>
          <a:off x="12547111" y="157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3" name="直線コネクタ 742"/>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6" name="諸支出金最大値テキスト"/>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7" name="直線コネクタ 746"/>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49" name="諸支出金平均値テキスト"/>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50" name="フローチャート: 判断 749"/>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2" name="フローチャート: 判断 751"/>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3" name="テキスト ボックス 752"/>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5" name="フローチャート: 判断 754"/>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27119</xdr:rowOff>
    </xdr:from>
    <xdr:ext cx="313932" cy="259045"/>
    <xdr:sp macro="" textlink="">
      <xdr:nvSpPr>
        <xdr:cNvPr id="756" name="テキスト ボックス 755"/>
        <xdr:cNvSpPr txBox="1"/>
      </xdr:nvSpPr>
      <xdr:spPr>
        <a:xfrm>
          <a:off x="20277333" y="637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58" name="フローチャート: 判断 757"/>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59" name="テキスト ボックス 758"/>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0" name="フローチャート: 判断 759"/>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1" name="テキスト ボックス 760"/>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124,454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89,848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円上回り、対前年度比では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57,977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となった。対前年度比で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（仮称））区営東松下町住宅建設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169,978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124,407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円上回り、対前年度比では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61,766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となった。対前年度比で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公共用地購入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財政調整基金は、各年度、実質収支の２分の１相当額以上を積み立てている。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実質収支額は、各年度とも黒字となっており、概ね適正な範囲にあると考えている。 また、実質単年度収支についても、概ね適正な範囲にあると考えている。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今後も適正な実質収支となるよう、適切な財政運営に努めていく。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一般会計の決算は各年度とも黒字であり、標準財政規模比でここ５年では、上限が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％の間で推移している。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また、他の会計についても、全て黒字で推移している。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今後も赤字額が発生しないよう、適切な財政運営に努めていく。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
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
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
76</v>
      </c>
      <c r="C3" s="626"/>
      <c r="D3" s="626"/>
      <c r="E3" s="627"/>
      <c r="F3" s="627"/>
      <c r="G3" s="627"/>
      <c r="H3" s="627"/>
      <c r="I3" s="627"/>
      <c r="J3" s="627"/>
      <c r="K3" s="627"/>
      <c r="L3" s="627" t="s">
        <v>
77</v>
      </c>
      <c r="M3" s="627"/>
      <c r="N3" s="627"/>
      <c r="O3" s="627"/>
      <c r="P3" s="627"/>
      <c r="Q3" s="627"/>
      <c r="R3" s="630"/>
      <c r="S3" s="630"/>
      <c r="T3" s="630"/>
      <c r="U3" s="630"/>
      <c r="V3" s="631"/>
      <c r="W3" s="524" t="s">
        <v>
78</v>
      </c>
      <c r="X3" s="525"/>
      <c r="Y3" s="525"/>
      <c r="Z3" s="525"/>
      <c r="AA3" s="525"/>
      <c r="AB3" s="626"/>
      <c r="AC3" s="630" t="s">
        <v>
79</v>
      </c>
      <c r="AD3" s="525"/>
      <c r="AE3" s="525"/>
      <c r="AF3" s="525"/>
      <c r="AG3" s="525"/>
      <c r="AH3" s="525"/>
      <c r="AI3" s="525"/>
      <c r="AJ3" s="525"/>
      <c r="AK3" s="525"/>
      <c r="AL3" s="592"/>
      <c r="AM3" s="524" t="s">
        <v>
80</v>
      </c>
      <c r="AN3" s="525"/>
      <c r="AO3" s="525"/>
      <c r="AP3" s="525"/>
      <c r="AQ3" s="525"/>
      <c r="AR3" s="525"/>
      <c r="AS3" s="525"/>
      <c r="AT3" s="525"/>
      <c r="AU3" s="525"/>
      <c r="AV3" s="525"/>
      <c r="AW3" s="525"/>
      <c r="AX3" s="592"/>
      <c r="AY3" s="584" t="s">
        <v>
1</v>
      </c>
      <c r="AZ3" s="585"/>
      <c r="BA3" s="585"/>
      <c r="BB3" s="585"/>
      <c r="BC3" s="585"/>
      <c r="BD3" s="585"/>
      <c r="BE3" s="585"/>
      <c r="BF3" s="585"/>
      <c r="BG3" s="585"/>
      <c r="BH3" s="585"/>
      <c r="BI3" s="585"/>
      <c r="BJ3" s="585"/>
      <c r="BK3" s="585"/>
      <c r="BL3" s="585"/>
      <c r="BM3" s="634"/>
      <c r="BN3" s="524" t="s">
        <v>
81</v>
      </c>
      <c r="BO3" s="525"/>
      <c r="BP3" s="525"/>
      <c r="BQ3" s="525"/>
      <c r="BR3" s="525"/>
      <c r="BS3" s="525"/>
      <c r="BT3" s="525"/>
      <c r="BU3" s="592"/>
      <c r="BV3" s="524" t="s">
        <v>
82</v>
      </c>
      <c r="BW3" s="525"/>
      <c r="BX3" s="525"/>
      <c r="BY3" s="525"/>
      <c r="BZ3" s="525"/>
      <c r="CA3" s="525"/>
      <c r="CB3" s="525"/>
      <c r="CC3" s="592"/>
      <c r="CD3" s="584" t="s">
        <v>
1</v>
      </c>
      <c r="CE3" s="585"/>
      <c r="CF3" s="585"/>
      <c r="CG3" s="585"/>
      <c r="CH3" s="585"/>
      <c r="CI3" s="585"/>
      <c r="CJ3" s="585"/>
      <c r="CK3" s="585"/>
      <c r="CL3" s="585"/>
      <c r="CM3" s="585"/>
      <c r="CN3" s="585"/>
      <c r="CO3" s="585"/>
      <c r="CP3" s="585"/>
      <c r="CQ3" s="585"/>
      <c r="CR3" s="585"/>
      <c r="CS3" s="634"/>
      <c r="CT3" s="524" t="s">
        <v>
83</v>
      </c>
      <c r="CU3" s="525"/>
      <c r="CV3" s="525"/>
      <c r="CW3" s="525"/>
      <c r="CX3" s="525"/>
      <c r="CY3" s="525"/>
      <c r="CZ3" s="525"/>
      <c r="DA3" s="592"/>
      <c r="DB3" s="524" t="s">
        <v>
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
85</v>
      </c>
      <c r="AZ4" s="438"/>
      <c r="BA4" s="438"/>
      <c r="BB4" s="438"/>
      <c r="BC4" s="438"/>
      <c r="BD4" s="438"/>
      <c r="BE4" s="438"/>
      <c r="BF4" s="438"/>
      <c r="BG4" s="438"/>
      <c r="BH4" s="438"/>
      <c r="BI4" s="438"/>
      <c r="BJ4" s="438"/>
      <c r="BK4" s="438"/>
      <c r="BL4" s="438"/>
      <c r="BM4" s="439"/>
      <c r="BN4" s="440">
        <v>
52977413</v>
      </c>
      <c r="BO4" s="441"/>
      <c r="BP4" s="441"/>
      <c r="BQ4" s="441"/>
      <c r="BR4" s="441"/>
      <c r="BS4" s="441"/>
      <c r="BT4" s="441"/>
      <c r="BU4" s="442"/>
      <c r="BV4" s="440">
        <v>
59887247</v>
      </c>
      <c r="BW4" s="441"/>
      <c r="BX4" s="441"/>
      <c r="BY4" s="441"/>
      <c r="BZ4" s="441"/>
      <c r="CA4" s="441"/>
      <c r="CB4" s="441"/>
      <c r="CC4" s="442"/>
      <c r="CD4" s="618" t="s">
        <v>
86</v>
      </c>
      <c r="CE4" s="619"/>
      <c r="CF4" s="619"/>
      <c r="CG4" s="619"/>
      <c r="CH4" s="619"/>
      <c r="CI4" s="619"/>
      <c r="CJ4" s="619"/>
      <c r="CK4" s="619"/>
      <c r="CL4" s="619"/>
      <c r="CM4" s="619"/>
      <c r="CN4" s="619"/>
      <c r="CO4" s="619"/>
      <c r="CP4" s="619"/>
      <c r="CQ4" s="619"/>
      <c r="CR4" s="619"/>
      <c r="CS4" s="620"/>
      <c r="CT4" s="621">
        <v>
3.4</v>
      </c>
      <c r="CU4" s="622"/>
      <c r="CV4" s="622"/>
      <c r="CW4" s="622"/>
      <c r="CX4" s="622"/>
      <c r="CY4" s="622"/>
      <c r="CZ4" s="622"/>
      <c r="DA4" s="623"/>
      <c r="DB4" s="621">
        <v>
4.7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
87</v>
      </c>
      <c r="AN5" s="419"/>
      <c r="AO5" s="419"/>
      <c r="AP5" s="419"/>
      <c r="AQ5" s="419"/>
      <c r="AR5" s="419"/>
      <c r="AS5" s="419"/>
      <c r="AT5" s="420"/>
      <c r="AU5" s="502" t="s">
        <v>
88</v>
      </c>
      <c r="AV5" s="503"/>
      <c r="AW5" s="503"/>
      <c r="AX5" s="503"/>
      <c r="AY5" s="425" t="s">
        <v>
89</v>
      </c>
      <c r="AZ5" s="426"/>
      <c r="BA5" s="426"/>
      <c r="BB5" s="426"/>
      <c r="BC5" s="426"/>
      <c r="BD5" s="426"/>
      <c r="BE5" s="426"/>
      <c r="BF5" s="426"/>
      <c r="BG5" s="426"/>
      <c r="BH5" s="426"/>
      <c r="BI5" s="426"/>
      <c r="BJ5" s="426"/>
      <c r="BK5" s="426"/>
      <c r="BL5" s="426"/>
      <c r="BM5" s="427"/>
      <c r="BN5" s="445">
        <v>
50774114</v>
      </c>
      <c r="BO5" s="446"/>
      <c r="BP5" s="446"/>
      <c r="BQ5" s="446"/>
      <c r="BR5" s="446"/>
      <c r="BS5" s="446"/>
      <c r="BT5" s="446"/>
      <c r="BU5" s="447"/>
      <c r="BV5" s="445">
        <v>
57708758</v>
      </c>
      <c r="BW5" s="446"/>
      <c r="BX5" s="446"/>
      <c r="BY5" s="446"/>
      <c r="BZ5" s="446"/>
      <c r="CA5" s="446"/>
      <c r="CB5" s="446"/>
      <c r="CC5" s="447"/>
      <c r="CD5" s="454" t="s">
        <v>
90</v>
      </c>
      <c r="CE5" s="455"/>
      <c r="CF5" s="455"/>
      <c r="CG5" s="455"/>
      <c r="CH5" s="455"/>
      <c r="CI5" s="455"/>
      <c r="CJ5" s="455"/>
      <c r="CK5" s="455"/>
      <c r="CL5" s="455"/>
      <c r="CM5" s="455"/>
      <c r="CN5" s="455"/>
      <c r="CO5" s="455"/>
      <c r="CP5" s="455"/>
      <c r="CQ5" s="455"/>
      <c r="CR5" s="455"/>
      <c r="CS5" s="456"/>
      <c r="CT5" s="415">
        <v>
72.7</v>
      </c>
      <c r="CU5" s="416"/>
      <c r="CV5" s="416"/>
      <c r="CW5" s="416"/>
      <c r="CX5" s="416"/>
      <c r="CY5" s="416"/>
      <c r="CZ5" s="416"/>
      <c r="DA5" s="417"/>
      <c r="DB5" s="415">
        <v>
72</v>
      </c>
      <c r="DC5" s="416"/>
      <c r="DD5" s="416"/>
      <c r="DE5" s="416"/>
      <c r="DF5" s="416"/>
      <c r="DG5" s="416"/>
      <c r="DH5" s="416"/>
      <c r="DI5" s="417"/>
      <c r="DJ5" s="165"/>
      <c r="DK5" s="165"/>
      <c r="DL5" s="165"/>
      <c r="DM5" s="165"/>
      <c r="DN5" s="165"/>
      <c r="DO5" s="165"/>
    </row>
    <row r="6" spans="1:119" ht="18.75" customHeight="1" x14ac:dyDescent="0.15">
      <c r="A6" s="166"/>
      <c r="B6" s="598" t="s">
        <v>
91</v>
      </c>
      <c r="C6" s="459"/>
      <c r="D6" s="459"/>
      <c r="E6" s="599"/>
      <c r="F6" s="599"/>
      <c r="G6" s="599"/>
      <c r="H6" s="599"/>
      <c r="I6" s="599"/>
      <c r="J6" s="599"/>
      <c r="K6" s="599"/>
      <c r="L6" s="599" t="s">
        <v>
92</v>
      </c>
      <c r="M6" s="599"/>
      <c r="N6" s="599"/>
      <c r="O6" s="599"/>
      <c r="P6" s="599"/>
      <c r="Q6" s="599"/>
      <c r="R6" s="483"/>
      <c r="S6" s="483"/>
      <c r="T6" s="483"/>
      <c r="U6" s="483"/>
      <c r="V6" s="605"/>
      <c r="W6" s="536" t="s">
        <v>
93</v>
      </c>
      <c r="X6" s="458"/>
      <c r="Y6" s="458"/>
      <c r="Z6" s="458"/>
      <c r="AA6" s="458"/>
      <c r="AB6" s="459"/>
      <c r="AC6" s="610" t="s">
        <v>
94</v>
      </c>
      <c r="AD6" s="611"/>
      <c r="AE6" s="611"/>
      <c r="AF6" s="611"/>
      <c r="AG6" s="611"/>
      <c r="AH6" s="611"/>
      <c r="AI6" s="611"/>
      <c r="AJ6" s="611"/>
      <c r="AK6" s="611"/>
      <c r="AL6" s="612"/>
      <c r="AM6" s="514" t="s">
        <v>
95</v>
      </c>
      <c r="AN6" s="419"/>
      <c r="AO6" s="419"/>
      <c r="AP6" s="419"/>
      <c r="AQ6" s="419"/>
      <c r="AR6" s="419"/>
      <c r="AS6" s="419"/>
      <c r="AT6" s="420"/>
      <c r="AU6" s="502" t="s">
        <v>
96</v>
      </c>
      <c r="AV6" s="503"/>
      <c r="AW6" s="503"/>
      <c r="AX6" s="503"/>
      <c r="AY6" s="425" t="s">
        <v>
97</v>
      </c>
      <c r="AZ6" s="426"/>
      <c r="BA6" s="426"/>
      <c r="BB6" s="426"/>
      <c r="BC6" s="426"/>
      <c r="BD6" s="426"/>
      <c r="BE6" s="426"/>
      <c r="BF6" s="426"/>
      <c r="BG6" s="426"/>
      <c r="BH6" s="426"/>
      <c r="BI6" s="426"/>
      <c r="BJ6" s="426"/>
      <c r="BK6" s="426"/>
      <c r="BL6" s="426"/>
      <c r="BM6" s="427"/>
      <c r="BN6" s="445">
        <v>
2203299</v>
      </c>
      <c r="BO6" s="446"/>
      <c r="BP6" s="446"/>
      <c r="BQ6" s="446"/>
      <c r="BR6" s="446"/>
      <c r="BS6" s="446"/>
      <c r="BT6" s="446"/>
      <c r="BU6" s="447"/>
      <c r="BV6" s="445">
        <v>
2178489</v>
      </c>
      <c r="BW6" s="446"/>
      <c r="BX6" s="446"/>
      <c r="BY6" s="446"/>
      <c r="BZ6" s="446"/>
      <c r="CA6" s="446"/>
      <c r="CB6" s="446"/>
      <c r="CC6" s="447"/>
      <c r="CD6" s="454" t="s">
        <v>
98</v>
      </c>
      <c r="CE6" s="455"/>
      <c r="CF6" s="455"/>
      <c r="CG6" s="455"/>
      <c r="CH6" s="455"/>
      <c r="CI6" s="455"/>
      <c r="CJ6" s="455"/>
      <c r="CK6" s="455"/>
      <c r="CL6" s="455"/>
      <c r="CM6" s="455"/>
      <c r="CN6" s="455"/>
      <c r="CO6" s="455"/>
      <c r="CP6" s="455"/>
      <c r="CQ6" s="455"/>
      <c r="CR6" s="455"/>
      <c r="CS6" s="456"/>
      <c r="CT6" s="595">
        <v>
72.7</v>
      </c>
      <c r="CU6" s="596"/>
      <c r="CV6" s="596"/>
      <c r="CW6" s="596"/>
      <c r="CX6" s="596"/>
      <c r="CY6" s="596"/>
      <c r="CZ6" s="596"/>
      <c r="DA6" s="597"/>
      <c r="DB6" s="595">
        <v>
72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
99</v>
      </c>
      <c r="AN7" s="419"/>
      <c r="AO7" s="419"/>
      <c r="AP7" s="419"/>
      <c r="AQ7" s="419"/>
      <c r="AR7" s="419"/>
      <c r="AS7" s="419"/>
      <c r="AT7" s="420"/>
      <c r="AU7" s="502" t="s">
        <v>
100</v>
      </c>
      <c r="AV7" s="503"/>
      <c r="AW7" s="503"/>
      <c r="AX7" s="503"/>
      <c r="AY7" s="425" t="s">
        <v>
101</v>
      </c>
      <c r="AZ7" s="426"/>
      <c r="BA7" s="426"/>
      <c r="BB7" s="426"/>
      <c r="BC7" s="426"/>
      <c r="BD7" s="426"/>
      <c r="BE7" s="426"/>
      <c r="BF7" s="426"/>
      <c r="BG7" s="426"/>
      <c r="BH7" s="426"/>
      <c r="BI7" s="426"/>
      <c r="BJ7" s="426"/>
      <c r="BK7" s="426"/>
      <c r="BL7" s="426"/>
      <c r="BM7" s="427"/>
      <c r="BN7" s="445">
        <v>
1160854</v>
      </c>
      <c r="BO7" s="446"/>
      <c r="BP7" s="446"/>
      <c r="BQ7" s="446"/>
      <c r="BR7" s="446"/>
      <c r="BS7" s="446"/>
      <c r="BT7" s="446"/>
      <c r="BU7" s="447"/>
      <c r="BV7" s="445">
        <v>
682974</v>
      </c>
      <c r="BW7" s="446"/>
      <c r="BX7" s="446"/>
      <c r="BY7" s="446"/>
      <c r="BZ7" s="446"/>
      <c r="CA7" s="446"/>
      <c r="CB7" s="446"/>
      <c r="CC7" s="447"/>
      <c r="CD7" s="454" t="s">
        <v>
102</v>
      </c>
      <c r="CE7" s="455"/>
      <c r="CF7" s="455"/>
      <c r="CG7" s="455"/>
      <c r="CH7" s="455"/>
      <c r="CI7" s="455"/>
      <c r="CJ7" s="455"/>
      <c r="CK7" s="455"/>
      <c r="CL7" s="455"/>
      <c r="CM7" s="455"/>
      <c r="CN7" s="455"/>
      <c r="CO7" s="455"/>
      <c r="CP7" s="455"/>
      <c r="CQ7" s="455"/>
      <c r="CR7" s="455"/>
      <c r="CS7" s="456"/>
      <c r="CT7" s="445">
        <v>
31025279</v>
      </c>
      <c r="CU7" s="446"/>
      <c r="CV7" s="446"/>
      <c r="CW7" s="446"/>
      <c r="CX7" s="446"/>
      <c r="CY7" s="446"/>
      <c r="CZ7" s="446"/>
      <c r="DA7" s="447"/>
      <c r="DB7" s="445">
        <v>
32155348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
103</v>
      </c>
      <c r="AN8" s="419"/>
      <c r="AO8" s="419"/>
      <c r="AP8" s="419"/>
      <c r="AQ8" s="419"/>
      <c r="AR8" s="419"/>
      <c r="AS8" s="419"/>
      <c r="AT8" s="420"/>
      <c r="AU8" s="502" t="s">
        <v>
104</v>
      </c>
      <c r="AV8" s="503"/>
      <c r="AW8" s="503"/>
      <c r="AX8" s="503"/>
      <c r="AY8" s="425" t="s">
        <v>
105</v>
      </c>
      <c r="AZ8" s="426"/>
      <c r="BA8" s="426"/>
      <c r="BB8" s="426"/>
      <c r="BC8" s="426"/>
      <c r="BD8" s="426"/>
      <c r="BE8" s="426"/>
      <c r="BF8" s="426"/>
      <c r="BG8" s="426"/>
      <c r="BH8" s="426"/>
      <c r="BI8" s="426"/>
      <c r="BJ8" s="426"/>
      <c r="BK8" s="426"/>
      <c r="BL8" s="426"/>
      <c r="BM8" s="427"/>
      <c r="BN8" s="445">
        <v>
1042445</v>
      </c>
      <c r="BO8" s="446"/>
      <c r="BP8" s="446"/>
      <c r="BQ8" s="446"/>
      <c r="BR8" s="446"/>
      <c r="BS8" s="446"/>
      <c r="BT8" s="446"/>
      <c r="BU8" s="447"/>
      <c r="BV8" s="445">
        <v>
1495515</v>
      </c>
      <c r="BW8" s="446"/>
      <c r="BX8" s="446"/>
      <c r="BY8" s="446"/>
      <c r="BZ8" s="446"/>
      <c r="CA8" s="446"/>
      <c r="CB8" s="446"/>
      <c r="CC8" s="447"/>
      <c r="CD8" s="454" t="s">
        <v>
106</v>
      </c>
      <c r="CE8" s="455"/>
      <c r="CF8" s="455"/>
      <c r="CG8" s="455"/>
      <c r="CH8" s="455"/>
      <c r="CI8" s="455"/>
      <c r="CJ8" s="455"/>
      <c r="CK8" s="455"/>
      <c r="CL8" s="455"/>
      <c r="CM8" s="455"/>
      <c r="CN8" s="455"/>
      <c r="CO8" s="455"/>
      <c r="CP8" s="455"/>
      <c r="CQ8" s="455"/>
      <c r="CR8" s="455"/>
      <c r="CS8" s="456"/>
      <c r="CT8" s="558">
        <v>
0.88</v>
      </c>
      <c r="CU8" s="559"/>
      <c r="CV8" s="559"/>
      <c r="CW8" s="559"/>
      <c r="CX8" s="559"/>
      <c r="CY8" s="559"/>
      <c r="CZ8" s="559"/>
      <c r="DA8" s="560"/>
      <c r="DB8" s="558">
        <v>
0.85</v>
      </c>
      <c r="DC8" s="559"/>
      <c r="DD8" s="559"/>
      <c r="DE8" s="559"/>
      <c r="DF8" s="559"/>
      <c r="DG8" s="559"/>
      <c r="DH8" s="559"/>
      <c r="DI8" s="560"/>
      <c r="DJ8" s="165"/>
      <c r="DK8" s="165"/>
      <c r="DL8" s="165"/>
      <c r="DM8" s="165"/>
      <c r="DN8" s="165"/>
      <c r="DO8" s="165"/>
    </row>
    <row r="9" spans="1:119" ht="18.75" customHeight="1" thickBot="1" x14ac:dyDescent="0.2">
      <c r="A9" s="166"/>
      <c r="B9" s="584" t="s">
        <v>
107</v>
      </c>
      <c r="C9" s="585"/>
      <c r="D9" s="585"/>
      <c r="E9" s="585"/>
      <c r="F9" s="585"/>
      <c r="G9" s="585"/>
      <c r="H9" s="585"/>
      <c r="I9" s="585"/>
      <c r="J9" s="585"/>
      <c r="K9" s="508"/>
      <c r="L9" s="586" t="s">
        <v>
108</v>
      </c>
      <c r="M9" s="587"/>
      <c r="N9" s="587"/>
      <c r="O9" s="587"/>
      <c r="P9" s="587"/>
      <c r="Q9" s="588"/>
      <c r="R9" s="589">
        <v>
58406</v>
      </c>
      <c r="S9" s="590"/>
      <c r="T9" s="590"/>
      <c r="U9" s="590"/>
      <c r="V9" s="591"/>
      <c r="W9" s="524" t="s">
        <v>
109</v>
      </c>
      <c r="X9" s="525"/>
      <c r="Y9" s="525"/>
      <c r="Z9" s="525"/>
      <c r="AA9" s="525"/>
      <c r="AB9" s="525"/>
      <c r="AC9" s="525"/>
      <c r="AD9" s="525"/>
      <c r="AE9" s="525"/>
      <c r="AF9" s="525"/>
      <c r="AG9" s="525"/>
      <c r="AH9" s="525"/>
      <c r="AI9" s="525"/>
      <c r="AJ9" s="525"/>
      <c r="AK9" s="525"/>
      <c r="AL9" s="592"/>
      <c r="AM9" s="514" t="s">
        <v>
110</v>
      </c>
      <c r="AN9" s="419"/>
      <c r="AO9" s="419"/>
      <c r="AP9" s="419"/>
      <c r="AQ9" s="419"/>
      <c r="AR9" s="419"/>
      <c r="AS9" s="419"/>
      <c r="AT9" s="420"/>
      <c r="AU9" s="502" t="s">
        <v>
104</v>
      </c>
      <c r="AV9" s="503"/>
      <c r="AW9" s="503"/>
      <c r="AX9" s="503"/>
      <c r="AY9" s="425" t="s">
        <v>
111</v>
      </c>
      <c r="AZ9" s="426"/>
      <c r="BA9" s="426"/>
      <c r="BB9" s="426"/>
      <c r="BC9" s="426"/>
      <c r="BD9" s="426"/>
      <c r="BE9" s="426"/>
      <c r="BF9" s="426"/>
      <c r="BG9" s="426"/>
      <c r="BH9" s="426"/>
      <c r="BI9" s="426"/>
      <c r="BJ9" s="426"/>
      <c r="BK9" s="426"/>
      <c r="BL9" s="426"/>
      <c r="BM9" s="427"/>
      <c r="BN9" s="445">
        <v>
-453070</v>
      </c>
      <c r="BO9" s="446"/>
      <c r="BP9" s="446"/>
      <c r="BQ9" s="446"/>
      <c r="BR9" s="446"/>
      <c r="BS9" s="446"/>
      <c r="BT9" s="446"/>
      <c r="BU9" s="447"/>
      <c r="BV9" s="445">
        <v>
-2485387</v>
      </c>
      <c r="BW9" s="446"/>
      <c r="BX9" s="446"/>
      <c r="BY9" s="446"/>
      <c r="BZ9" s="446"/>
      <c r="CA9" s="446"/>
      <c r="CB9" s="446"/>
      <c r="CC9" s="447"/>
      <c r="CD9" s="454" t="s">
        <v>
112</v>
      </c>
      <c r="CE9" s="455"/>
      <c r="CF9" s="455"/>
      <c r="CG9" s="455"/>
      <c r="CH9" s="455"/>
      <c r="CI9" s="455"/>
      <c r="CJ9" s="455"/>
      <c r="CK9" s="455"/>
      <c r="CL9" s="455"/>
      <c r="CM9" s="455"/>
      <c r="CN9" s="455"/>
      <c r="CO9" s="455"/>
      <c r="CP9" s="455"/>
      <c r="CQ9" s="455"/>
      <c r="CR9" s="455"/>
      <c r="CS9" s="456"/>
      <c r="CT9" s="415">
        <v>
0.9</v>
      </c>
      <c r="CU9" s="416"/>
      <c r="CV9" s="416"/>
      <c r="CW9" s="416"/>
      <c r="CX9" s="416"/>
      <c r="CY9" s="416"/>
      <c r="CZ9" s="416"/>
      <c r="DA9" s="417"/>
      <c r="DB9" s="415">
        <v>
1.1000000000000001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
113</v>
      </c>
      <c r="M10" s="419"/>
      <c r="N10" s="419"/>
      <c r="O10" s="419"/>
      <c r="P10" s="419"/>
      <c r="Q10" s="420"/>
      <c r="R10" s="421">
        <v>
47115</v>
      </c>
      <c r="S10" s="422"/>
      <c r="T10" s="422"/>
      <c r="U10" s="422"/>
      <c r="V10" s="424"/>
      <c r="W10" s="593"/>
      <c r="X10" s="407"/>
      <c r="Y10" s="407"/>
      <c r="Z10" s="407"/>
      <c r="AA10" s="407"/>
      <c r="AB10" s="407"/>
      <c r="AC10" s="407"/>
      <c r="AD10" s="407"/>
      <c r="AE10" s="407"/>
      <c r="AF10" s="407"/>
      <c r="AG10" s="407"/>
      <c r="AH10" s="407"/>
      <c r="AI10" s="407"/>
      <c r="AJ10" s="407"/>
      <c r="AK10" s="407"/>
      <c r="AL10" s="594"/>
      <c r="AM10" s="514" t="s">
        <v>
114</v>
      </c>
      <c r="AN10" s="419"/>
      <c r="AO10" s="419"/>
      <c r="AP10" s="419"/>
      <c r="AQ10" s="419"/>
      <c r="AR10" s="419"/>
      <c r="AS10" s="419"/>
      <c r="AT10" s="420"/>
      <c r="AU10" s="502" t="s">
        <v>
104</v>
      </c>
      <c r="AV10" s="503"/>
      <c r="AW10" s="503"/>
      <c r="AX10" s="503"/>
      <c r="AY10" s="425" t="s">
        <v>
115</v>
      </c>
      <c r="AZ10" s="426"/>
      <c r="BA10" s="426"/>
      <c r="BB10" s="426"/>
      <c r="BC10" s="426"/>
      <c r="BD10" s="426"/>
      <c r="BE10" s="426"/>
      <c r="BF10" s="426"/>
      <c r="BG10" s="426"/>
      <c r="BH10" s="426"/>
      <c r="BI10" s="426"/>
      <c r="BJ10" s="426"/>
      <c r="BK10" s="426"/>
      <c r="BL10" s="426"/>
      <c r="BM10" s="427"/>
      <c r="BN10" s="445">
        <v>
2523937</v>
      </c>
      <c r="BO10" s="446"/>
      <c r="BP10" s="446"/>
      <c r="BQ10" s="446"/>
      <c r="BR10" s="446"/>
      <c r="BS10" s="446"/>
      <c r="BT10" s="446"/>
      <c r="BU10" s="447"/>
      <c r="BV10" s="445">
        <v>
4356271</v>
      </c>
      <c r="BW10" s="446"/>
      <c r="BX10" s="446"/>
      <c r="BY10" s="446"/>
      <c r="BZ10" s="446"/>
      <c r="CA10" s="446"/>
      <c r="CB10" s="446"/>
      <c r="CC10" s="447"/>
      <c r="CD10" s="170" t="s">
        <v>
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
117</v>
      </c>
      <c r="M11" s="492"/>
      <c r="N11" s="492"/>
      <c r="O11" s="492"/>
      <c r="P11" s="492"/>
      <c r="Q11" s="493"/>
      <c r="R11" s="581" t="s">
        <v>
118</v>
      </c>
      <c r="S11" s="582"/>
      <c r="T11" s="582"/>
      <c r="U11" s="582"/>
      <c r="V11" s="583"/>
      <c r="W11" s="593"/>
      <c r="X11" s="407"/>
      <c r="Y11" s="407"/>
      <c r="Z11" s="407"/>
      <c r="AA11" s="407"/>
      <c r="AB11" s="407"/>
      <c r="AC11" s="407"/>
      <c r="AD11" s="407"/>
      <c r="AE11" s="407"/>
      <c r="AF11" s="407"/>
      <c r="AG11" s="407"/>
      <c r="AH11" s="407"/>
      <c r="AI11" s="407"/>
      <c r="AJ11" s="407"/>
      <c r="AK11" s="407"/>
      <c r="AL11" s="594"/>
      <c r="AM11" s="514" t="s">
        <v>
119</v>
      </c>
      <c r="AN11" s="419"/>
      <c r="AO11" s="419"/>
      <c r="AP11" s="419"/>
      <c r="AQ11" s="419"/>
      <c r="AR11" s="419"/>
      <c r="AS11" s="419"/>
      <c r="AT11" s="420"/>
      <c r="AU11" s="502" t="s">
        <v>
120</v>
      </c>
      <c r="AV11" s="503"/>
      <c r="AW11" s="503"/>
      <c r="AX11" s="503"/>
      <c r="AY11" s="425" t="s">
        <v>
121</v>
      </c>
      <c r="AZ11" s="426"/>
      <c r="BA11" s="426"/>
      <c r="BB11" s="426"/>
      <c r="BC11" s="426"/>
      <c r="BD11" s="426"/>
      <c r="BE11" s="426"/>
      <c r="BF11" s="426"/>
      <c r="BG11" s="426"/>
      <c r="BH11" s="426"/>
      <c r="BI11" s="426"/>
      <c r="BJ11" s="426"/>
      <c r="BK11" s="426"/>
      <c r="BL11" s="426"/>
      <c r="BM11" s="427"/>
      <c r="BN11" s="445">
        <v>
0</v>
      </c>
      <c r="BO11" s="446"/>
      <c r="BP11" s="446"/>
      <c r="BQ11" s="446"/>
      <c r="BR11" s="446"/>
      <c r="BS11" s="446"/>
      <c r="BT11" s="446"/>
      <c r="BU11" s="447"/>
      <c r="BV11" s="445">
        <v>
0</v>
      </c>
      <c r="BW11" s="446"/>
      <c r="BX11" s="446"/>
      <c r="BY11" s="446"/>
      <c r="BZ11" s="446"/>
      <c r="CA11" s="446"/>
      <c r="CB11" s="446"/>
      <c r="CC11" s="447"/>
      <c r="CD11" s="454" t="s">
        <v>
122</v>
      </c>
      <c r="CE11" s="455"/>
      <c r="CF11" s="455"/>
      <c r="CG11" s="455"/>
      <c r="CH11" s="455"/>
      <c r="CI11" s="455"/>
      <c r="CJ11" s="455"/>
      <c r="CK11" s="455"/>
      <c r="CL11" s="455"/>
      <c r="CM11" s="455"/>
      <c r="CN11" s="455"/>
      <c r="CO11" s="455"/>
      <c r="CP11" s="455"/>
      <c r="CQ11" s="455"/>
      <c r="CR11" s="455"/>
      <c r="CS11" s="456"/>
      <c r="CT11" s="558" t="s">
        <v>
123</v>
      </c>
      <c r="CU11" s="559"/>
      <c r="CV11" s="559"/>
      <c r="CW11" s="559"/>
      <c r="CX11" s="559"/>
      <c r="CY11" s="559"/>
      <c r="CZ11" s="559"/>
      <c r="DA11" s="560"/>
      <c r="DB11" s="558" t="s">
        <v>
123</v>
      </c>
      <c r="DC11" s="559"/>
      <c r="DD11" s="559"/>
      <c r="DE11" s="559"/>
      <c r="DF11" s="559"/>
      <c r="DG11" s="559"/>
      <c r="DH11" s="559"/>
      <c r="DI11" s="560"/>
      <c r="DJ11" s="165"/>
      <c r="DK11" s="165"/>
      <c r="DL11" s="165"/>
      <c r="DM11" s="165"/>
      <c r="DN11" s="165"/>
      <c r="DO11" s="165"/>
    </row>
    <row r="12" spans="1:119" ht="18.75" customHeight="1" x14ac:dyDescent="0.15">
      <c r="A12" s="166"/>
      <c r="B12" s="561" t="s">
        <v>
124</v>
      </c>
      <c r="C12" s="562"/>
      <c r="D12" s="562"/>
      <c r="E12" s="562"/>
      <c r="F12" s="562"/>
      <c r="G12" s="562"/>
      <c r="H12" s="562"/>
      <c r="I12" s="562"/>
      <c r="J12" s="562"/>
      <c r="K12" s="563"/>
      <c r="L12" s="570" t="s">
        <v>
125</v>
      </c>
      <c r="M12" s="571"/>
      <c r="N12" s="571"/>
      <c r="O12" s="571"/>
      <c r="P12" s="571"/>
      <c r="Q12" s="572"/>
      <c r="R12" s="573">
        <v>
61269</v>
      </c>
      <c r="S12" s="574"/>
      <c r="T12" s="574"/>
      <c r="U12" s="574"/>
      <c r="V12" s="575"/>
      <c r="W12" s="576" t="s">
        <v>
1</v>
      </c>
      <c r="X12" s="503"/>
      <c r="Y12" s="503"/>
      <c r="Z12" s="503"/>
      <c r="AA12" s="503"/>
      <c r="AB12" s="577"/>
      <c r="AC12" s="502" t="s">
        <v>
126</v>
      </c>
      <c r="AD12" s="503"/>
      <c r="AE12" s="503"/>
      <c r="AF12" s="503"/>
      <c r="AG12" s="577"/>
      <c r="AH12" s="502" t="s">
        <v>
127</v>
      </c>
      <c r="AI12" s="503"/>
      <c r="AJ12" s="503"/>
      <c r="AK12" s="503"/>
      <c r="AL12" s="578"/>
      <c r="AM12" s="514" t="s">
        <v>
128</v>
      </c>
      <c r="AN12" s="419"/>
      <c r="AO12" s="419"/>
      <c r="AP12" s="419"/>
      <c r="AQ12" s="419"/>
      <c r="AR12" s="419"/>
      <c r="AS12" s="419"/>
      <c r="AT12" s="420"/>
      <c r="AU12" s="502" t="s">
        <v>
129</v>
      </c>
      <c r="AV12" s="503"/>
      <c r="AW12" s="503"/>
      <c r="AX12" s="503"/>
      <c r="AY12" s="425" t="s">
        <v>
130</v>
      </c>
      <c r="AZ12" s="426"/>
      <c r="BA12" s="426"/>
      <c r="BB12" s="426"/>
      <c r="BC12" s="426"/>
      <c r="BD12" s="426"/>
      <c r="BE12" s="426"/>
      <c r="BF12" s="426"/>
      <c r="BG12" s="426"/>
      <c r="BH12" s="426"/>
      <c r="BI12" s="426"/>
      <c r="BJ12" s="426"/>
      <c r="BK12" s="426"/>
      <c r="BL12" s="426"/>
      <c r="BM12" s="427"/>
      <c r="BN12" s="445">
        <v>
0</v>
      </c>
      <c r="BO12" s="446"/>
      <c r="BP12" s="446"/>
      <c r="BQ12" s="446"/>
      <c r="BR12" s="446"/>
      <c r="BS12" s="446"/>
      <c r="BT12" s="446"/>
      <c r="BU12" s="447"/>
      <c r="BV12" s="445">
        <v>
1305000</v>
      </c>
      <c r="BW12" s="446"/>
      <c r="BX12" s="446"/>
      <c r="BY12" s="446"/>
      <c r="BZ12" s="446"/>
      <c r="CA12" s="446"/>
      <c r="CB12" s="446"/>
      <c r="CC12" s="447"/>
      <c r="CD12" s="454" t="s">
        <v>
131</v>
      </c>
      <c r="CE12" s="455"/>
      <c r="CF12" s="455"/>
      <c r="CG12" s="455"/>
      <c r="CH12" s="455"/>
      <c r="CI12" s="455"/>
      <c r="CJ12" s="455"/>
      <c r="CK12" s="455"/>
      <c r="CL12" s="455"/>
      <c r="CM12" s="455"/>
      <c r="CN12" s="455"/>
      <c r="CO12" s="455"/>
      <c r="CP12" s="455"/>
      <c r="CQ12" s="455"/>
      <c r="CR12" s="455"/>
      <c r="CS12" s="456"/>
      <c r="CT12" s="558" t="s">
        <v>
132</v>
      </c>
      <c r="CU12" s="559"/>
      <c r="CV12" s="559"/>
      <c r="CW12" s="559"/>
      <c r="CX12" s="559"/>
      <c r="CY12" s="559"/>
      <c r="CZ12" s="559"/>
      <c r="DA12" s="560"/>
      <c r="DB12" s="558" t="s">
        <v>
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
133</v>
      </c>
      <c r="N13" s="546"/>
      <c r="O13" s="546"/>
      <c r="P13" s="546"/>
      <c r="Q13" s="547"/>
      <c r="R13" s="548">
        <v>
58456</v>
      </c>
      <c r="S13" s="549"/>
      <c r="T13" s="549"/>
      <c r="U13" s="549"/>
      <c r="V13" s="550"/>
      <c r="W13" s="536" t="s">
        <v>
134</v>
      </c>
      <c r="X13" s="458"/>
      <c r="Y13" s="458"/>
      <c r="Z13" s="458"/>
      <c r="AA13" s="458"/>
      <c r="AB13" s="459"/>
      <c r="AC13" s="421">
        <v>
9</v>
      </c>
      <c r="AD13" s="422"/>
      <c r="AE13" s="422"/>
      <c r="AF13" s="422"/>
      <c r="AG13" s="423"/>
      <c r="AH13" s="421">
        <v>
4</v>
      </c>
      <c r="AI13" s="422"/>
      <c r="AJ13" s="422"/>
      <c r="AK13" s="422"/>
      <c r="AL13" s="424"/>
      <c r="AM13" s="514" t="s">
        <v>
135</v>
      </c>
      <c r="AN13" s="419"/>
      <c r="AO13" s="419"/>
      <c r="AP13" s="419"/>
      <c r="AQ13" s="419"/>
      <c r="AR13" s="419"/>
      <c r="AS13" s="419"/>
      <c r="AT13" s="420"/>
      <c r="AU13" s="502" t="s">
        <v>
136</v>
      </c>
      <c r="AV13" s="503"/>
      <c r="AW13" s="503"/>
      <c r="AX13" s="503"/>
      <c r="AY13" s="425" t="s">
        <v>
137</v>
      </c>
      <c r="AZ13" s="426"/>
      <c r="BA13" s="426"/>
      <c r="BB13" s="426"/>
      <c r="BC13" s="426"/>
      <c r="BD13" s="426"/>
      <c r="BE13" s="426"/>
      <c r="BF13" s="426"/>
      <c r="BG13" s="426"/>
      <c r="BH13" s="426"/>
      <c r="BI13" s="426"/>
      <c r="BJ13" s="426"/>
      <c r="BK13" s="426"/>
      <c r="BL13" s="426"/>
      <c r="BM13" s="427"/>
      <c r="BN13" s="445">
        <v>
2070867</v>
      </c>
      <c r="BO13" s="446"/>
      <c r="BP13" s="446"/>
      <c r="BQ13" s="446"/>
      <c r="BR13" s="446"/>
      <c r="BS13" s="446"/>
      <c r="BT13" s="446"/>
      <c r="BU13" s="447"/>
      <c r="BV13" s="445">
        <v>
565884</v>
      </c>
      <c r="BW13" s="446"/>
      <c r="BX13" s="446"/>
      <c r="BY13" s="446"/>
      <c r="BZ13" s="446"/>
      <c r="CA13" s="446"/>
      <c r="CB13" s="446"/>
      <c r="CC13" s="447"/>
      <c r="CD13" s="454" t="s">
        <v>
138</v>
      </c>
      <c r="CE13" s="455"/>
      <c r="CF13" s="455"/>
      <c r="CG13" s="455"/>
      <c r="CH13" s="455"/>
      <c r="CI13" s="455"/>
      <c r="CJ13" s="455"/>
      <c r="CK13" s="455"/>
      <c r="CL13" s="455"/>
      <c r="CM13" s="455"/>
      <c r="CN13" s="455"/>
      <c r="CO13" s="455"/>
      <c r="CP13" s="455"/>
      <c r="CQ13" s="455"/>
      <c r="CR13" s="455"/>
      <c r="CS13" s="456"/>
      <c r="CT13" s="415">
        <v>
0.5</v>
      </c>
      <c r="CU13" s="416"/>
      <c r="CV13" s="416"/>
      <c r="CW13" s="416"/>
      <c r="CX13" s="416"/>
      <c r="CY13" s="416"/>
      <c r="CZ13" s="416"/>
      <c r="DA13" s="417"/>
      <c r="DB13" s="415">
        <v>
0.8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
139</v>
      </c>
      <c r="M14" s="579"/>
      <c r="N14" s="579"/>
      <c r="O14" s="579"/>
      <c r="P14" s="579"/>
      <c r="Q14" s="580"/>
      <c r="R14" s="548">
        <v>
59788</v>
      </c>
      <c r="S14" s="549"/>
      <c r="T14" s="549"/>
      <c r="U14" s="549"/>
      <c r="V14" s="550"/>
      <c r="W14" s="551"/>
      <c r="X14" s="461"/>
      <c r="Y14" s="461"/>
      <c r="Z14" s="461"/>
      <c r="AA14" s="461"/>
      <c r="AB14" s="462"/>
      <c r="AC14" s="541">
        <v>
0</v>
      </c>
      <c r="AD14" s="542"/>
      <c r="AE14" s="542"/>
      <c r="AF14" s="542"/>
      <c r="AG14" s="543"/>
      <c r="AH14" s="541">
        <v>
0</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
140</v>
      </c>
      <c r="CE14" s="452"/>
      <c r="CF14" s="452"/>
      <c r="CG14" s="452"/>
      <c r="CH14" s="452"/>
      <c r="CI14" s="452"/>
      <c r="CJ14" s="452"/>
      <c r="CK14" s="452"/>
      <c r="CL14" s="452"/>
      <c r="CM14" s="452"/>
      <c r="CN14" s="452"/>
      <c r="CO14" s="452"/>
      <c r="CP14" s="452"/>
      <c r="CQ14" s="452"/>
      <c r="CR14" s="452"/>
      <c r="CS14" s="453"/>
      <c r="CT14" s="552" t="s">
        <v>
132</v>
      </c>
      <c r="CU14" s="553"/>
      <c r="CV14" s="553"/>
      <c r="CW14" s="553"/>
      <c r="CX14" s="553"/>
      <c r="CY14" s="553"/>
      <c r="CZ14" s="553"/>
      <c r="DA14" s="554"/>
      <c r="DB14" s="552" t="s">
        <v>
132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
141</v>
      </c>
      <c r="N15" s="546"/>
      <c r="O15" s="546"/>
      <c r="P15" s="546"/>
      <c r="Q15" s="547"/>
      <c r="R15" s="548">
        <v>
57123</v>
      </c>
      <c r="S15" s="549"/>
      <c r="T15" s="549"/>
      <c r="U15" s="549"/>
      <c r="V15" s="550"/>
      <c r="W15" s="536" t="s">
        <v>
142</v>
      </c>
      <c r="X15" s="458"/>
      <c r="Y15" s="458"/>
      <c r="Z15" s="458"/>
      <c r="AA15" s="458"/>
      <c r="AB15" s="459"/>
      <c r="AC15" s="421">
        <v>
1972</v>
      </c>
      <c r="AD15" s="422"/>
      <c r="AE15" s="422"/>
      <c r="AF15" s="422"/>
      <c r="AG15" s="423"/>
      <c r="AH15" s="421">
        <v>
1604</v>
      </c>
      <c r="AI15" s="422"/>
      <c r="AJ15" s="422"/>
      <c r="AK15" s="422"/>
      <c r="AL15" s="424"/>
      <c r="AM15" s="514"/>
      <c r="AN15" s="419"/>
      <c r="AO15" s="419"/>
      <c r="AP15" s="419"/>
      <c r="AQ15" s="419"/>
      <c r="AR15" s="419"/>
      <c r="AS15" s="419"/>
      <c r="AT15" s="420"/>
      <c r="AU15" s="502"/>
      <c r="AV15" s="503"/>
      <c r="AW15" s="503"/>
      <c r="AX15" s="503"/>
      <c r="AY15" s="437" t="s">
        <v>
143</v>
      </c>
      <c r="AZ15" s="438"/>
      <c r="BA15" s="438"/>
      <c r="BB15" s="438"/>
      <c r="BC15" s="438"/>
      <c r="BD15" s="438"/>
      <c r="BE15" s="438"/>
      <c r="BF15" s="438"/>
      <c r="BG15" s="438"/>
      <c r="BH15" s="438"/>
      <c r="BI15" s="438"/>
      <c r="BJ15" s="438"/>
      <c r="BK15" s="438"/>
      <c r="BL15" s="438"/>
      <c r="BM15" s="439"/>
      <c r="BN15" s="440">
        <v>
24404216</v>
      </c>
      <c r="BO15" s="441"/>
      <c r="BP15" s="441"/>
      <c r="BQ15" s="441"/>
      <c r="BR15" s="441"/>
      <c r="BS15" s="441"/>
      <c r="BT15" s="441"/>
      <c r="BU15" s="442"/>
      <c r="BV15" s="440">
        <v>
24206939</v>
      </c>
      <c r="BW15" s="441"/>
      <c r="BX15" s="441"/>
      <c r="BY15" s="441"/>
      <c r="BZ15" s="441"/>
      <c r="CA15" s="441"/>
      <c r="CB15" s="441"/>
      <c r="CC15" s="442"/>
      <c r="CD15" s="555" t="s">
        <v>
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
145</v>
      </c>
      <c r="M16" s="539"/>
      <c r="N16" s="539"/>
      <c r="O16" s="539"/>
      <c r="P16" s="539"/>
      <c r="Q16" s="540"/>
      <c r="R16" s="533" t="s">
        <v>
146</v>
      </c>
      <c r="S16" s="534"/>
      <c r="T16" s="534"/>
      <c r="U16" s="534"/>
      <c r="V16" s="535"/>
      <c r="W16" s="551"/>
      <c r="X16" s="461"/>
      <c r="Y16" s="461"/>
      <c r="Z16" s="461"/>
      <c r="AA16" s="461"/>
      <c r="AB16" s="462"/>
      <c r="AC16" s="541">
        <v>
9.8000000000000007</v>
      </c>
      <c r="AD16" s="542"/>
      <c r="AE16" s="542"/>
      <c r="AF16" s="542"/>
      <c r="AG16" s="543"/>
      <c r="AH16" s="541">
        <v>
7.8</v>
      </c>
      <c r="AI16" s="542"/>
      <c r="AJ16" s="542"/>
      <c r="AK16" s="542"/>
      <c r="AL16" s="544"/>
      <c r="AM16" s="514"/>
      <c r="AN16" s="419"/>
      <c r="AO16" s="419"/>
      <c r="AP16" s="419"/>
      <c r="AQ16" s="419"/>
      <c r="AR16" s="419"/>
      <c r="AS16" s="419"/>
      <c r="AT16" s="420"/>
      <c r="AU16" s="502"/>
      <c r="AV16" s="503"/>
      <c r="AW16" s="503"/>
      <c r="AX16" s="503"/>
      <c r="AY16" s="425" t="s">
        <v>
147</v>
      </c>
      <c r="AZ16" s="426"/>
      <c r="BA16" s="426"/>
      <c r="BB16" s="426"/>
      <c r="BC16" s="426"/>
      <c r="BD16" s="426"/>
      <c r="BE16" s="426"/>
      <c r="BF16" s="426"/>
      <c r="BG16" s="426"/>
      <c r="BH16" s="426"/>
      <c r="BI16" s="426"/>
      <c r="BJ16" s="426"/>
      <c r="BK16" s="426"/>
      <c r="BL16" s="426"/>
      <c r="BM16" s="427"/>
      <c r="BN16" s="445">
        <v>
26145516</v>
      </c>
      <c r="BO16" s="446"/>
      <c r="BP16" s="446"/>
      <c r="BQ16" s="446"/>
      <c r="BR16" s="446"/>
      <c r="BS16" s="446"/>
      <c r="BT16" s="446"/>
      <c r="BU16" s="447"/>
      <c r="BV16" s="445">
        <v>
27270200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
148</v>
      </c>
      <c r="N17" s="531"/>
      <c r="O17" s="531"/>
      <c r="P17" s="531"/>
      <c r="Q17" s="532"/>
      <c r="R17" s="533" t="s">
        <v>
149</v>
      </c>
      <c r="S17" s="534"/>
      <c r="T17" s="534"/>
      <c r="U17" s="534"/>
      <c r="V17" s="535"/>
      <c r="W17" s="536" t="s">
        <v>
150</v>
      </c>
      <c r="X17" s="458"/>
      <c r="Y17" s="458"/>
      <c r="Z17" s="458"/>
      <c r="AA17" s="458"/>
      <c r="AB17" s="459"/>
      <c r="AC17" s="421">
        <v>
18210</v>
      </c>
      <c r="AD17" s="422"/>
      <c r="AE17" s="422"/>
      <c r="AF17" s="422"/>
      <c r="AG17" s="423"/>
      <c r="AH17" s="421">
        <v>
18940</v>
      </c>
      <c r="AI17" s="422"/>
      <c r="AJ17" s="422"/>
      <c r="AK17" s="422"/>
      <c r="AL17" s="424"/>
      <c r="AM17" s="514"/>
      <c r="AN17" s="419"/>
      <c r="AO17" s="419"/>
      <c r="AP17" s="419"/>
      <c r="AQ17" s="419"/>
      <c r="AR17" s="419"/>
      <c r="AS17" s="419"/>
      <c r="AT17" s="420"/>
      <c r="AU17" s="502"/>
      <c r="AV17" s="503"/>
      <c r="AW17" s="503"/>
      <c r="AX17" s="503"/>
      <c r="AY17" s="425" t="s">
        <v>
151</v>
      </c>
      <c r="AZ17" s="426"/>
      <c r="BA17" s="426"/>
      <c r="BB17" s="426"/>
      <c r="BC17" s="426"/>
      <c r="BD17" s="426"/>
      <c r="BE17" s="426"/>
      <c r="BF17" s="426"/>
      <c r="BG17" s="426"/>
      <c r="BH17" s="426"/>
      <c r="BI17" s="426"/>
      <c r="BJ17" s="426"/>
      <c r="BK17" s="426"/>
      <c r="BL17" s="426"/>
      <c r="BM17" s="427"/>
      <c r="BN17" s="445">
        <v>
31025279</v>
      </c>
      <c r="BO17" s="446"/>
      <c r="BP17" s="446"/>
      <c r="BQ17" s="446"/>
      <c r="BR17" s="446"/>
      <c r="BS17" s="446"/>
      <c r="BT17" s="446"/>
      <c r="BU17" s="447"/>
      <c r="BV17" s="445">
        <v>
32155348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
152</v>
      </c>
      <c r="C18" s="508"/>
      <c r="D18" s="508"/>
      <c r="E18" s="509"/>
      <c r="F18" s="509"/>
      <c r="G18" s="509"/>
      <c r="H18" s="509"/>
      <c r="I18" s="509"/>
      <c r="J18" s="509"/>
      <c r="K18" s="509"/>
      <c r="L18" s="510">
        <v>
11.66</v>
      </c>
      <c r="M18" s="510"/>
      <c r="N18" s="510"/>
      <c r="O18" s="510"/>
      <c r="P18" s="510"/>
      <c r="Q18" s="510"/>
      <c r="R18" s="511"/>
      <c r="S18" s="511"/>
      <c r="T18" s="511"/>
      <c r="U18" s="511"/>
      <c r="V18" s="512"/>
      <c r="W18" s="526"/>
      <c r="X18" s="527"/>
      <c r="Y18" s="527"/>
      <c r="Z18" s="527"/>
      <c r="AA18" s="527"/>
      <c r="AB18" s="537"/>
      <c r="AC18" s="409">
        <v>
90.2</v>
      </c>
      <c r="AD18" s="410"/>
      <c r="AE18" s="410"/>
      <c r="AF18" s="410"/>
      <c r="AG18" s="513"/>
      <c r="AH18" s="409">
        <v>
92.2</v>
      </c>
      <c r="AI18" s="410"/>
      <c r="AJ18" s="410"/>
      <c r="AK18" s="410"/>
      <c r="AL18" s="411"/>
      <c r="AM18" s="514"/>
      <c r="AN18" s="419"/>
      <c r="AO18" s="419"/>
      <c r="AP18" s="419"/>
      <c r="AQ18" s="419"/>
      <c r="AR18" s="419"/>
      <c r="AS18" s="419"/>
      <c r="AT18" s="420"/>
      <c r="AU18" s="502"/>
      <c r="AV18" s="503"/>
      <c r="AW18" s="503"/>
      <c r="AX18" s="503"/>
      <c r="AY18" s="425" t="s">
        <v>
153</v>
      </c>
      <c r="AZ18" s="426"/>
      <c r="BA18" s="426"/>
      <c r="BB18" s="426"/>
      <c r="BC18" s="426"/>
      <c r="BD18" s="426"/>
      <c r="BE18" s="426"/>
      <c r="BF18" s="426"/>
      <c r="BG18" s="426"/>
      <c r="BH18" s="426"/>
      <c r="BI18" s="426"/>
      <c r="BJ18" s="426"/>
      <c r="BK18" s="426"/>
      <c r="BL18" s="426"/>
      <c r="BM18" s="427"/>
      <c r="BN18" s="445">
        <v>
26847532</v>
      </c>
      <c r="BO18" s="446"/>
      <c r="BP18" s="446"/>
      <c r="BQ18" s="446"/>
      <c r="BR18" s="446"/>
      <c r="BS18" s="446"/>
      <c r="BT18" s="446"/>
      <c r="BU18" s="447"/>
      <c r="BV18" s="445">
        <v>
26615682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
154</v>
      </c>
      <c r="C19" s="508"/>
      <c r="D19" s="508"/>
      <c r="E19" s="509"/>
      <c r="F19" s="509"/>
      <c r="G19" s="509"/>
      <c r="H19" s="509"/>
      <c r="I19" s="509"/>
      <c r="J19" s="509"/>
      <c r="K19" s="509"/>
      <c r="L19" s="515">
        <v>
5009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
155</v>
      </c>
      <c r="AZ19" s="426"/>
      <c r="BA19" s="426"/>
      <c r="BB19" s="426"/>
      <c r="BC19" s="426"/>
      <c r="BD19" s="426"/>
      <c r="BE19" s="426"/>
      <c r="BF19" s="426"/>
      <c r="BG19" s="426"/>
      <c r="BH19" s="426"/>
      <c r="BI19" s="426"/>
      <c r="BJ19" s="426"/>
      <c r="BK19" s="426"/>
      <c r="BL19" s="426"/>
      <c r="BM19" s="427"/>
      <c r="BN19" s="445">
        <v>
41399899</v>
      </c>
      <c r="BO19" s="446"/>
      <c r="BP19" s="446"/>
      <c r="BQ19" s="446"/>
      <c r="BR19" s="446"/>
      <c r="BS19" s="446"/>
      <c r="BT19" s="446"/>
      <c r="BU19" s="447"/>
      <c r="BV19" s="445">
        <v>
46615419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
156</v>
      </c>
      <c r="C20" s="508"/>
      <c r="D20" s="508"/>
      <c r="E20" s="509"/>
      <c r="F20" s="509"/>
      <c r="G20" s="509"/>
      <c r="H20" s="509"/>
      <c r="I20" s="509"/>
      <c r="J20" s="509"/>
      <c r="K20" s="509"/>
      <c r="L20" s="515">
        <v>
33262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
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
158</v>
      </c>
      <c r="C22" s="475"/>
      <c r="D22" s="476"/>
      <c r="E22" s="483" t="s">
        <v>
1</v>
      </c>
      <c r="F22" s="458"/>
      <c r="G22" s="458"/>
      <c r="H22" s="458"/>
      <c r="I22" s="458"/>
      <c r="J22" s="458"/>
      <c r="K22" s="459"/>
      <c r="L22" s="483" t="s">
        <v>
159</v>
      </c>
      <c r="M22" s="458"/>
      <c r="N22" s="458"/>
      <c r="O22" s="458"/>
      <c r="P22" s="459"/>
      <c r="Q22" s="468" t="s">
        <v>
160</v>
      </c>
      <c r="R22" s="469"/>
      <c r="S22" s="469"/>
      <c r="T22" s="469"/>
      <c r="U22" s="469"/>
      <c r="V22" s="484"/>
      <c r="W22" s="486" t="s">
        <v>
161</v>
      </c>
      <c r="X22" s="475"/>
      <c r="Y22" s="476"/>
      <c r="Z22" s="483" t="s">
        <v>
1</v>
      </c>
      <c r="AA22" s="458"/>
      <c r="AB22" s="458"/>
      <c r="AC22" s="458"/>
      <c r="AD22" s="458"/>
      <c r="AE22" s="458"/>
      <c r="AF22" s="458"/>
      <c r="AG22" s="459"/>
      <c r="AH22" s="457" t="s">
        <v>
162</v>
      </c>
      <c r="AI22" s="458"/>
      <c r="AJ22" s="458"/>
      <c r="AK22" s="458"/>
      <c r="AL22" s="459"/>
      <c r="AM22" s="457" t="s">
        <v>
163</v>
      </c>
      <c r="AN22" s="463"/>
      <c r="AO22" s="463"/>
      <c r="AP22" s="463"/>
      <c r="AQ22" s="463"/>
      <c r="AR22" s="464"/>
      <c r="AS22" s="468" t="s">
        <v>
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
164</v>
      </c>
      <c r="AZ23" s="438"/>
      <c r="BA23" s="438"/>
      <c r="BB23" s="438"/>
      <c r="BC23" s="438"/>
      <c r="BD23" s="438"/>
      <c r="BE23" s="438"/>
      <c r="BF23" s="438"/>
      <c r="BG23" s="438"/>
      <c r="BH23" s="438"/>
      <c r="BI23" s="438"/>
      <c r="BJ23" s="438"/>
      <c r="BK23" s="438"/>
      <c r="BL23" s="438"/>
      <c r="BM23" s="439"/>
      <c r="BN23" s="445">
        <v>
348794</v>
      </c>
      <c r="BO23" s="446"/>
      <c r="BP23" s="446"/>
      <c r="BQ23" s="446"/>
      <c r="BR23" s="446"/>
      <c r="BS23" s="446"/>
      <c r="BT23" s="446"/>
      <c r="BU23" s="447"/>
      <c r="BV23" s="445">
        <v>
714222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
165</v>
      </c>
      <c r="F24" s="419"/>
      <c r="G24" s="419"/>
      <c r="H24" s="419"/>
      <c r="I24" s="419"/>
      <c r="J24" s="419"/>
      <c r="K24" s="420"/>
      <c r="L24" s="421">
        <v>
1</v>
      </c>
      <c r="M24" s="422"/>
      <c r="N24" s="422"/>
      <c r="O24" s="422"/>
      <c r="P24" s="423"/>
      <c r="Q24" s="421">
        <v>
12290</v>
      </c>
      <c r="R24" s="422"/>
      <c r="S24" s="422"/>
      <c r="T24" s="422"/>
      <c r="U24" s="422"/>
      <c r="V24" s="423"/>
      <c r="W24" s="487"/>
      <c r="X24" s="478"/>
      <c r="Y24" s="479"/>
      <c r="Z24" s="418" t="s">
        <v>
166</v>
      </c>
      <c r="AA24" s="419"/>
      <c r="AB24" s="419"/>
      <c r="AC24" s="419"/>
      <c r="AD24" s="419"/>
      <c r="AE24" s="419"/>
      <c r="AF24" s="419"/>
      <c r="AG24" s="420"/>
      <c r="AH24" s="421">
        <v>
958</v>
      </c>
      <c r="AI24" s="422"/>
      <c r="AJ24" s="422"/>
      <c r="AK24" s="422"/>
      <c r="AL24" s="423"/>
      <c r="AM24" s="421">
        <v>
2920942</v>
      </c>
      <c r="AN24" s="422"/>
      <c r="AO24" s="422"/>
      <c r="AP24" s="422"/>
      <c r="AQ24" s="422"/>
      <c r="AR24" s="423"/>
      <c r="AS24" s="421">
        <v>
3049</v>
      </c>
      <c r="AT24" s="422"/>
      <c r="AU24" s="422"/>
      <c r="AV24" s="422"/>
      <c r="AW24" s="422"/>
      <c r="AX24" s="424"/>
      <c r="AY24" s="412" t="s">
        <v>
167</v>
      </c>
      <c r="AZ24" s="413"/>
      <c r="BA24" s="413"/>
      <c r="BB24" s="413"/>
      <c r="BC24" s="413"/>
      <c r="BD24" s="413"/>
      <c r="BE24" s="413"/>
      <c r="BF24" s="413"/>
      <c r="BG24" s="413"/>
      <c r="BH24" s="413"/>
      <c r="BI24" s="413"/>
      <c r="BJ24" s="413"/>
      <c r="BK24" s="413"/>
      <c r="BL24" s="413"/>
      <c r="BM24" s="414"/>
      <c r="BN24" s="445">
        <v>
348794</v>
      </c>
      <c r="BO24" s="446"/>
      <c r="BP24" s="446"/>
      <c r="BQ24" s="446"/>
      <c r="BR24" s="446"/>
      <c r="BS24" s="446"/>
      <c r="BT24" s="446"/>
      <c r="BU24" s="447"/>
      <c r="BV24" s="445">
        <v>
714222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
168</v>
      </c>
      <c r="F25" s="419"/>
      <c r="G25" s="419"/>
      <c r="H25" s="419"/>
      <c r="I25" s="419"/>
      <c r="J25" s="419"/>
      <c r="K25" s="420"/>
      <c r="L25" s="421">
        <v>
1</v>
      </c>
      <c r="M25" s="422"/>
      <c r="N25" s="422"/>
      <c r="O25" s="422"/>
      <c r="P25" s="423"/>
      <c r="Q25" s="421">
        <v>
9820</v>
      </c>
      <c r="R25" s="422"/>
      <c r="S25" s="422"/>
      <c r="T25" s="422"/>
      <c r="U25" s="422"/>
      <c r="V25" s="423"/>
      <c r="W25" s="487"/>
      <c r="X25" s="478"/>
      <c r="Y25" s="479"/>
      <c r="Z25" s="418" t="s">
        <v>
169</v>
      </c>
      <c r="AA25" s="419"/>
      <c r="AB25" s="419"/>
      <c r="AC25" s="419"/>
      <c r="AD25" s="419"/>
      <c r="AE25" s="419"/>
      <c r="AF25" s="419"/>
      <c r="AG25" s="420"/>
      <c r="AH25" s="421" t="s">
        <v>
170</v>
      </c>
      <c r="AI25" s="422"/>
      <c r="AJ25" s="422"/>
      <c r="AK25" s="422"/>
      <c r="AL25" s="423"/>
      <c r="AM25" s="421" t="s">
        <v>
170</v>
      </c>
      <c r="AN25" s="422"/>
      <c r="AO25" s="422"/>
      <c r="AP25" s="422"/>
      <c r="AQ25" s="422"/>
      <c r="AR25" s="423"/>
      <c r="AS25" s="421" t="s">
        <v>
170</v>
      </c>
      <c r="AT25" s="422"/>
      <c r="AU25" s="422"/>
      <c r="AV25" s="422"/>
      <c r="AW25" s="422"/>
      <c r="AX25" s="424"/>
      <c r="AY25" s="437" t="s">
        <v>
171</v>
      </c>
      <c r="AZ25" s="438"/>
      <c r="BA25" s="438"/>
      <c r="BB25" s="438"/>
      <c r="BC25" s="438"/>
      <c r="BD25" s="438"/>
      <c r="BE25" s="438"/>
      <c r="BF25" s="438"/>
      <c r="BG25" s="438"/>
      <c r="BH25" s="438"/>
      <c r="BI25" s="438"/>
      <c r="BJ25" s="438"/>
      <c r="BK25" s="438"/>
      <c r="BL25" s="438"/>
      <c r="BM25" s="439"/>
      <c r="BN25" s="440">
        <v>
28128158</v>
      </c>
      <c r="BO25" s="441"/>
      <c r="BP25" s="441"/>
      <c r="BQ25" s="441"/>
      <c r="BR25" s="441"/>
      <c r="BS25" s="441"/>
      <c r="BT25" s="441"/>
      <c r="BU25" s="442"/>
      <c r="BV25" s="440">
        <v>
18357159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
172</v>
      </c>
      <c r="F26" s="419"/>
      <c r="G26" s="419"/>
      <c r="H26" s="419"/>
      <c r="I26" s="419"/>
      <c r="J26" s="419"/>
      <c r="K26" s="420"/>
      <c r="L26" s="421">
        <v>
1</v>
      </c>
      <c r="M26" s="422"/>
      <c r="N26" s="422"/>
      <c r="O26" s="422"/>
      <c r="P26" s="423"/>
      <c r="Q26" s="421">
        <v>
8590</v>
      </c>
      <c r="R26" s="422"/>
      <c r="S26" s="422"/>
      <c r="T26" s="422"/>
      <c r="U26" s="422"/>
      <c r="V26" s="423"/>
      <c r="W26" s="487"/>
      <c r="X26" s="478"/>
      <c r="Y26" s="479"/>
      <c r="Z26" s="418" t="s">
        <v>
173</v>
      </c>
      <c r="AA26" s="500"/>
      <c r="AB26" s="500"/>
      <c r="AC26" s="500"/>
      <c r="AD26" s="500"/>
      <c r="AE26" s="500"/>
      <c r="AF26" s="500"/>
      <c r="AG26" s="501"/>
      <c r="AH26" s="421">
        <v>
93</v>
      </c>
      <c r="AI26" s="422"/>
      <c r="AJ26" s="422"/>
      <c r="AK26" s="422"/>
      <c r="AL26" s="423"/>
      <c r="AM26" s="421">
        <v>
274443</v>
      </c>
      <c r="AN26" s="422"/>
      <c r="AO26" s="422"/>
      <c r="AP26" s="422"/>
      <c r="AQ26" s="422"/>
      <c r="AR26" s="423"/>
      <c r="AS26" s="421">
        <v>
2951</v>
      </c>
      <c r="AT26" s="422"/>
      <c r="AU26" s="422"/>
      <c r="AV26" s="422"/>
      <c r="AW26" s="422"/>
      <c r="AX26" s="424"/>
      <c r="AY26" s="454" t="s">
        <v>
174</v>
      </c>
      <c r="AZ26" s="455"/>
      <c r="BA26" s="455"/>
      <c r="BB26" s="455"/>
      <c r="BC26" s="455"/>
      <c r="BD26" s="455"/>
      <c r="BE26" s="455"/>
      <c r="BF26" s="455"/>
      <c r="BG26" s="455"/>
      <c r="BH26" s="455"/>
      <c r="BI26" s="455"/>
      <c r="BJ26" s="455"/>
      <c r="BK26" s="455"/>
      <c r="BL26" s="455"/>
      <c r="BM26" s="456"/>
      <c r="BN26" s="445">
        <v>
50000</v>
      </c>
      <c r="BO26" s="446"/>
      <c r="BP26" s="446"/>
      <c r="BQ26" s="446"/>
      <c r="BR26" s="446"/>
      <c r="BS26" s="446"/>
      <c r="BT26" s="446"/>
      <c r="BU26" s="447"/>
      <c r="BV26" s="445">
        <v>
50000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
175</v>
      </c>
      <c r="F27" s="419"/>
      <c r="G27" s="419"/>
      <c r="H27" s="419"/>
      <c r="I27" s="419"/>
      <c r="J27" s="419"/>
      <c r="K27" s="420"/>
      <c r="L27" s="421">
        <v>
1</v>
      </c>
      <c r="M27" s="422"/>
      <c r="N27" s="422"/>
      <c r="O27" s="422"/>
      <c r="P27" s="423"/>
      <c r="Q27" s="421">
        <v>
9210</v>
      </c>
      <c r="R27" s="422"/>
      <c r="S27" s="422"/>
      <c r="T27" s="422"/>
      <c r="U27" s="422"/>
      <c r="V27" s="423"/>
      <c r="W27" s="487"/>
      <c r="X27" s="478"/>
      <c r="Y27" s="479"/>
      <c r="Z27" s="418" t="s">
        <v>
176</v>
      </c>
      <c r="AA27" s="419"/>
      <c r="AB27" s="419"/>
      <c r="AC27" s="419"/>
      <c r="AD27" s="419"/>
      <c r="AE27" s="419"/>
      <c r="AF27" s="419"/>
      <c r="AG27" s="420"/>
      <c r="AH27" s="421">
        <v>
92</v>
      </c>
      <c r="AI27" s="422"/>
      <c r="AJ27" s="422"/>
      <c r="AK27" s="422"/>
      <c r="AL27" s="423"/>
      <c r="AM27" s="421">
        <v>
303584</v>
      </c>
      <c r="AN27" s="422"/>
      <c r="AO27" s="422"/>
      <c r="AP27" s="422"/>
      <c r="AQ27" s="422"/>
      <c r="AR27" s="423"/>
      <c r="AS27" s="421">
        <v>
3300</v>
      </c>
      <c r="AT27" s="422"/>
      <c r="AU27" s="422"/>
      <c r="AV27" s="422"/>
      <c r="AW27" s="422"/>
      <c r="AX27" s="424"/>
      <c r="AY27" s="451" t="s">
        <v>
177</v>
      </c>
      <c r="AZ27" s="452"/>
      <c r="BA27" s="452"/>
      <c r="BB27" s="452"/>
      <c r="BC27" s="452"/>
      <c r="BD27" s="452"/>
      <c r="BE27" s="452"/>
      <c r="BF27" s="452"/>
      <c r="BG27" s="452"/>
      <c r="BH27" s="452"/>
      <c r="BI27" s="452"/>
      <c r="BJ27" s="452"/>
      <c r="BK27" s="452"/>
      <c r="BL27" s="452"/>
      <c r="BM27" s="453"/>
      <c r="BN27" s="448" t="s">
        <v>
178</v>
      </c>
      <c r="BO27" s="449"/>
      <c r="BP27" s="449"/>
      <c r="BQ27" s="449"/>
      <c r="BR27" s="449"/>
      <c r="BS27" s="449"/>
      <c r="BT27" s="449"/>
      <c r="BU27" s="450"/>
      <c r="BV27" s="448" t="s">
        <v>
178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
179</v>
      </c>
      <c r="F28" s="419"/>
      <c r="G28" s="419"/>
      <c r="H28" s="419"/>
      <c r="I28" s="419"/>
      <c r="J28" s="419"/>
      <c r="K28" s="420"/>
      <c r="L28" s="421">
        <v>
1</v>
      </c>
      <c r="M28" s="422"/>
      <c r="N28" s="422"/>
      <c r="O28" s="422"/>
      <c r="P28" s="423"/>
      <c r="Q28" s="421">
        <v>
8060</v>
      </c>
      <c r="R28" s="422"/>
      <c r="S28" s="422"/>
      <c r="T28" s="422"/>
      <c r="U28" s="422"/>
      <c r="V28" s="423"/>
      <c r="W28" s="487"/>
      <c r="X28" s="478"/>
      <c r="Y28" s="479"/>
      <c r="Z28" s="418" t="s">
        <v>
180</v>
      </c>
      <c r="AA28" s="419"/>
      <c r="AB28" s="419"/>
      <c r="AC28" s="419"/>
      <c r="AD28" s="419"/>
      <c r="AE28" s="419"/>
      <c r="AF28" s="419"/>
      <c r="AG28" s="420"/>
      <c r="AH28" s="421" t="s">
        <v>
170</v>
      </c>
      <c r="AI28" s="422"/>
      <c r="AJ28" s="422"/>
      <c r="AK28" s="422"/>
      <c r="AL28" s="423"/>
      <c r="AM28" s="421" t="s">
        <v>
178</v>
      </c>
      <c r="AN28" s="422"/>
      <c r="AO28" s="422"/>
      <c r="AP28" s="422"/>
      <c r="AQ28" s="422"/>
      <c r="AR28" s="423"/>
      <c r="AS28" s="421" t="s">
        <v>
178</v>
      </c>
      <c r="AT28" s="422"/>
      <c r="AU28" s="422"/>
      <c r="AV28" s="422"/>
      <c r="AW28" s="422"/>
      <c r="AX28" s="424"/>
      <c r="AY28" s="428" t="s">
        <v>
181</v>
      </c>
      <c r="AZ28" s="429"/>
      <c r="BA28" s="429"/>
      <c r="BB28" s="430"/>
      <c r="BC28" s="437" t="s">
        <v>
42</v>
      </c>
      <c r="BD28" s="438"/>
      <c r="BE28" s="438"/>
      <c r="BF28" s="438"/>
      <c r="BG28" s="438"/>
      <c r="BH28" s="438"/>
      <c r="BI28" s="438"/>
      <c r="BJ28" s="438"/>
      <c r="BK28" s="438"/>
      <c r="BL28" s="438"/>
      <c r="BM28" s="439"/>
      <c r="BN28" s="440">
        <v>
43412284</v>
      </c>
      <c r="BO28" s="441"/>
      <c r="BP28" s="441"/>
      <c r="BQ28" s="441"/>
      <c r="BR28" s="441"/>
      <c r="BS28" s="441"/>
      <c r="BT28" s="441"/>
      <c r="BU28" s="442"/>
      <c r="BV28" s="440">
        <v>
40888347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
182</v>
      </c>
      <c r="F29" s="419"/>
      <c r="G29" s="419"/>
      <c r="H29" s="419"/>
      <c r="I29" s="419"/>
      <c r="J29" s="419"/>
      <c r="K29" s="420"/>
      <c r="L29" s="421">
        <v>
23</v>
      </c>
      <c r="M29" s="422"/>
      <c r="N29" s="422"/>
      <c r="O29" s="422"/>
      <c r="P29" s="423"/>
      <c r="Q29" s="421">
        <v>
6160</v>
      </c>
      <c r="R29" s="422"/>
      <c r="S29" s="422"/>
      <c r="T29" s="422"/>
      <c r="U29" s="422"/>
      <c r="V29" s="423"/>
      <c r="W29" s="488"/>
      <c r="X29" s="489"/>
      <c r="Y29" s="490"/>
      <c r="Z29" s="418" t="s">
        <v>
183</v>
      </c>
      <c r="AA29" s="419"/>
      <c r="AB29" s="419"/>
      <c r="AC29" s="419"/>
      <c r="AD29" s="419"/>
      <c r="AE29" s="419"/>
      <c r="AF29" s="419"/>
      <c r="AG29" s="420"/>
      <c r="AH29" s="421">
        <v>
1050</v>
      </c>
      <c r="AI29" s="422"/>
      <c r="AJ29" s="422"/>
      <c r="AK29" s="422"/>
      <c r="AL29" s="423"/>
      <c r="AM29" s="421">
        <v>
3224526</v>
      </c>
      <c r="AN29" s="422"/>
      <c r="AO29" s="422"/>
      <c r="AP29" s="422"/>
      <c r="AQ29" s="422"/>
      <c r="AR29" s="423"/>
      <c r="AS29" s="421">
        <v>
3071</v>
      </c>
      <c r="AT29" s="422"/>
      <c r="AU29" s="422"/>
      <c r="AV29" s="422"/>
      <c r="AW29" s="422"/>
      <c r="AX29" s="424"/>
      <c r="AY29" s="431"/>
      <c r="AZ29" s="432"/>
      <c r="BA29" s="432"/>
      <c r="BB29" s="433"/>
      <c r="BC29" s="425" t="s">
        <v>
184</v>
      </c>
      <c r="BD29" s="426"/>
      <c r="BE29" s="426"/>
      <c r="BF29" s="426"/>
      <c r="BG29" s="426"/>
      <c r="BH29" s="426"/>
      <c r="BI29" s="426"/>
      <c r="BJ29" s="426"/>
      <c r="BK29" s="426"/>
      <c r="BL29" s="426"/>
      <c r="BM29" s="427"/>
      <c r="BN29" s="445" t="s">
        <v>
132</v>
      </c>
      <c r="BO29" s="446"/>
      <c r="BP29" s="446"/>
      <c r="BQ29" s="446"/>
      <c r="BR29" s="446"/>
      <c r="BS29" s="446"/>
      <c r="BT29" s="446"/>
      <c r="BU29" s="447"/>
      <c r="BV29" s="445" t="s">
        <v>
170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
185</v>
      </c>
      <c r="X30" s="498"/>
      <c r="Y30" s="498"/>
      <c r="Z30" s="498"/>
      <c r="AA30" s="498"/>
      <c r="AB30" s="498"/>
      <c r="AC30" s="498"/>
      <c r="AD30" s="498"/>
      <c r="AE30" s="498"/>
      <c r="AF30" s="498"/>
      <c r="AG30" s="499"/>
      <c r="AH30" s="409">
        <v>
99.4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
44</v>
      </c>
      <c r="BD30" s="413"/>
      <c r="BE30" s="413"/>
      <c r="BF30" s="413"/>
      <c r="BG30" s="413"/>
      <c r="BH30" s="413"/>
      <c r="BI30" s="413"/>
      <c r="BJ30" s="413"/>
      <c r="BK30" s="413"/>
      <c r="BL30" s="413"/>
      <c r="BM30" s="414"/>
      <c r="BN30" s="448">
        <v>
70672382</v>
      </c>
      <c r="BO30" s="449"/>
      <c r="BP30" s="449"/>
      <c r="BQ30" s="449"/>
      <c r="BR30" s="449"/>
      <c r="BS30" s="449"/>
      <c r="BT30" s="449"/>
      <c r="BU30" s="450"/>
      <c r="BV30" s="448">
        <v>
69321728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
186</v>
      </c>
      <c r="D32" s="193"/>
      <c r="E32" s="193"/>
      <c r="F32" s="190"/>
      <c r="G32" s="190"/>
      <c r="H32" s="190"/>
      <c r="I32" s="190"/>
      <c r="J32" s="190"/>
      <c r="K32" s="190"/>
      <c r="L32" s="190"/>
      <c r="M32" s="190"/>
      <c r="N32" s="190"/>
      <c r="O32" s="190"/>
      <c r="P32" s="190"/>
      <c r="Q32" s="190"/>
      <c r="R32" s="190"/>
      <c r="S32" s="190"/>
      <c r="T32" s="190"/>
      <c r="U32" s="190" t="s">
        <v>
187</v>
      </c>
      <c r="V32" s="190"/>
      <c r="W32" s="190"/>
      <c r="X32" s="190"/>
      <c r="Y32" s="190"/>
      <c r="Z32" s="190"/>
      <c r="AA32" s="190"/>
      <c r="AB32" s="190"/>
      <c r="AC32" s="190"/>
      <c r="AD32" s="190"/>
      <c r="AE32" s="190"/>
      <c r="AF32" s="190"/>
      <c r="AG32" s="190"/>
      <c r="AH32" s="190"/>
      <c r="AI32" s="190"/>
      <c r="AJ32" s="190"/>
      <c r="AK32" s="190"/>
      <c r="AL32" s="190"/>
      <c r="AM32" s="194" t="s">
        <v>
188</v>
      </c>
      <c r="AN32" s="190"/>
      <c r="AO32" s="190"/>
      <c r="AP32" s="190"/>
      <c r="AQ32" s="190"/>
      <c r="AR32" s="190"/>
      <c r="AS32" s="194"/>
      <c r="AT32" s="194"/>
      <c r="AU32" s="194"/>
      <c r="AV32" s="194"/>
      <c r="AW32" s="194"/>
      <c r="AX32" s="194"/>
      <c r="AY32" s="194"/>
      <c r="AZ32" s="194"/>
      <c r="BA32" s="194"/>
      <c r="BB32" s="190"/>
      <c r="BC32" s="194"/>
      <c r="BD32" s="190"/>
      <c r="BE32" s="194" t="s">
        <v>
189</v>
      </c>
      <c r="BF32" s="190"/>
      <c r="BG32" s="190"/>
      <c r="BH32" s="190"/>
      <c r="BI32" s="190"/>
      <c r="BJ32" s="194"/>
      <c r="BK32" s="194"/>
      <c r="BL32" s="194"/>
      <c r="BM32" s="194"/>
      <c r="BN32" s="194"/>
      <c r="BO32" s="194"/>
      <c r="BP32" s="194"/>
      <c r="BQ32" s="194"/>
      <c r="BR32" s="190"/>
      <c r="BS32" s="190"/>
      <c r="BT32" s="190"/>
      <c r="BU32" s="190"/>
      <c r="BV32" s="190"/>
      <c r="BW32" s="190" t="s">
        <v>
190</v>
      </c>
      <c r="BX32" s="190"/>
      <c r="BY32" s="190"/>
      <c r="BZ32" s="190"/>
      <c r="CA32" s="190"/>
      <c r="CB32" s="194"/>
      <c r="CC32" s="194"/>
      <c r="CD32" s="194"/>
      <c r="CE32" s="194"/>
      <c r="CF32" s="194"/>
      <c r="CG32" s="194"/>
      <c r="CH32" s="194"/>
      <c r="CI32" s="194"/>
      <c r="CJ32" s="194"/>
      <c r="CK32" s="194"/>
      <c r="CL32" s="194"/>
      <c r="CM32" s="194"/>
      <c r="CN32" s="194"/>
      <c r="CO32" s="194" t="s">
        <v>
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
192</v>
      </c>
      <c r="D33" s="408"/>
      <c r="E33" s="407" t="s">
        <v>
193</v>
      </c>
      <c r="F33" s="407"/>
      <c r="G33" s="407"/>
      <c r="H33" s="407"/>
      <c r="I33" s="407"/>
      <c r="J33" s="407"/>
      <c r="K33" s="407"/>
      <c r="L33" s="407"/>
      <c r="M33" s="407"/>
      <c r="N33" s="407"/>
      <c r="O33" s="407"/>
      <c r="P33" s="407"/>
      <c r="Q33" s="407"/>
      <c r="R33" s="407"/>
      <c r="S33" s="407"/>
      <c r="T33" s="195"/>
      <c r="U33" s="408" t="s">
        <v>
194</v>
      </c>
      <c r="V33" s="408"/>
      <c r="W33" s="407" t="s">
        <v>
195</v>
      </c>
      <c r="X33" s="407"/>
      <c r="Y33" s="407"/>
      <c r="Z33" s="407"/>
      <c r="AA33" s="407"/>
      <c r="AB33" s="407"/>
      <c r="AC33" s="407"/>
      <c r="AD33" s="407"/>
      <c r="AE33" s="407"/>
      <c r="AF33" s="407"/>
      <c r="AG33" s="407"/>
      <c r="AH33" s="407"/>
      <c r="AI33" s="407"/>
      <c r="AJ33" s="407"/>
      <c r="AK33" s="407"/>
      <c r="AL33" s="195"/>
      <c r="AM33" s="408" t="s">
        <v>
194</v>
      </c>
      <c r="AN33" s="408"/>
      <c r="AO33" s="407" t="s">
        <v>
193</v>
      </c>
      <c r="AP33" s="407"/>
      <c r="AQ33" s="407"/>
      <c r="AR33" s="407"/>
      <c r="AS33" s="407"/>
      <c r="AT33" s="407"/>
      <c r="AU33" s="407"/>
      <c r="AV33" s="407"/>
      <c r="AW33" s="407"/>
      <c r="AX33" s="407"/>
      <c r="AY33" s="407"/>
      <c r="AZ33" s="407"/>
      <c r="BA33" s="407"/>
      <c r="BB33" s="407"/>
      <c r="BC33" s="407"/>
      <c r="BD33" s="196"/>
      <c r="BE33" s="407" t="s">
        <v>
196</v>
      </c>
      <c r="BF33" s="407"/>
      <c r="BG33" s="407" t="s">
        <v>
197</v>
      </c>
      <c r="BH33" s="407"/>
      <c r="BI33" s="407"/>
      <c r="BJ33" s="407"/>
      <c r="BK33" s="407"/>
      <c r="BL33" s="407"/>
      <c r="BM33" s="407"/>
      <c r="BN33" s="407"/>
      <c r="BO33" s="407"/>
      <c r="BP33" s="407"/>
      <c r="BQ33" s="407"/>
      <c r="BR33" s="407"/>
      <c r="BS33" s="407"/>
      <c r="BT33" s="407"/>
      <c r="BU33" s="407"/>
      <c r="BV33" s="196"/>
      <c r="BW33" s="408" t="s">
        <v>
196</v>
      </c>
      <c r="BX33" s="408"/>
      <c r="BY33" s="407" t="s">
        <v>
198</v>
      </c>
      <c r="BZ33" s="407"/>
      <c r="CA33" s="407"/>
      <c r="CB33" s="407"/>
      <c r="CC33" s="407"/>
      <c r="CD33" s="407"/>
      <c r="CE33" s="407"/>
      <c r="CF33" s="407"/>
      <c r="CG33" s="407"/>
      <c r="CH33" s="407"/>
      <c r="CI33" s="407"/>
      <c r="CJ33" s="407"/>
      <c r="CK33" s="407"/>
      <c r="CL33" s="407"/>
      <c r="CM33" s="407"/>
      <c r="CN33" s="195"/>
      <c r="CO33" s="408" t="s">
        <v>
192</v>
      </c>
      <c r="CP33" s="408"/>
      <c r="CQ33" s="407" t="s">
        <v>
199</v>
      </c>
      <c r="CR33" s="407"/>
      <c r="CS33" s="407"/>
      <c r="CT33" s="407"/>
      <c r="CU33" s="407"/>
      <c r="CV33" s="407"/>
      <c r="CW33" s="407"/>
      <c r="CX33" s="407"/>
      <c r="CY33" s="407"/>
      <c r="CZ33" s="407"/>
      <c r="DA33" s="407"/>
      <c r="DB33" s="407"/>
      <c r="DC33" s="407"/>
      <c r="DD33" s="407"/>
      <c r="DE33" s="407"/>
      <c r="DF33" s="195"/>
      <c r="DG33" s="406" t="s">
        <v>
200</v>
      </c>
      <c r="DH33" s="406"/>
      <c r="DI33" s="197"/>
      <c r="DJ33" s="165"/>
      <c r="DK33" s="165"/>
      <c r="DL33" s="165"/>
      <c r="DM33" s="165"/>
      <c r="DN33" s="165"/>
      <c r="DO33" s="165"/>
    </row>
    <row r="34" spans="1:119" ht="32.25" customHeight="1" x14ac:dyDescent="0.15">
      <c r="A34" s="166"/>
      <c r="B34" s="192"/>
      <c r="C34" s="404">
        <f>
IF(E34="","",1)</f>
        <v>
1</v>
      </c>
      <c r="D34" s="404"/>
      <c r="E34" s="403" t="str">
        <f>
IF('各会計、関係団体の財政状況及び健全化判断比率'!B7="","",'各会計、関係団体の財政状況及び健全化判断比率'!B7)</f>
        <v>
一般会計</v>
      </c>
      <c r="F34" s="403"/>
      <c r="G34" s="403"/>
      <c r="H34" s="403"/>
      <c r="I34" s="403"/>
      <c r="J34" s="403"/>
      <c r="K34" s="403"/>
      <c r="L34" s="403"/>
      <c r="M34" s="403"/>
      <c r="N34" s="403"/>
      <c r="O34" s="403"/>
      <c r="P34" s="403"/>
      <c r="Q34" s="403"/>
      <c r="R34" s="403"/>
      <c r="S34" s="403"/>
      <c r="T34" s="193"/>
      <c r="U34" s="404">
        <f>
IF(W34="","",MAX(C34:D43)+1)</f>
        <v>
2</v>
      </c>
      <c r="V34" s="404"/>
      <c r="W34" s="403" t="str">
        <f>
IF('各会計、関係団体の財政状況及び健全化判断比率'!B28="","",'各会計、関係団体の財政状況及び健全化判断比率'!B28)</f>
        <v>
国民健康保険事業会計</v>
      </c>
      <c r="X34" s="403"/>
      <c r="Y34" s="403"/>
      <c r="Z34" s="403"/>
      <c r="AA34" s="403"/>
      <c r="AB34" s="403"/>
      <c r="AC34" s="403"/>
      <c r="AD34" s="403"/>
      <c r="AE34" s="403"/>
      <c r="AF34" s="403"/>
      <c r="AG34" s="403"/>
      <c r="AH34" s="403"/>
      <c r="AI34" s="403"/>
      <c r="AJ34" s="403"/>
      <c r="AK34" s="403"/>
      <c r="AL34" s="193"/>
      <c r="AM34" s="404" t="str">
        <f>
IF(AO34="","",MAX(C34:D43,U34:V43)+1)</f>
        <v/>
      </c>
      <c r="AN34" s="404"/>
      <c r="AO34" s="403"/>
      <c r="AP34" s="403"/>
      <c r="AQ34" s="403"/>
      <c r="AR34" s="403"/>
      <c r="AS34" s="403"/>
      <c r="AT34" s="403"/>
      <c r="AU34" s="403"/>
      <c r="AV34" s="403"/>
      <c r="AW34" s="403"/>
      <c r="AX34" s="403"/>
      <c r="AY34" s="403"/>
      <c r="AZ34" s="403"/>
      <c r="BA34" s="403"/>
      <c r="BB34" s="403"/>
      <c r="BC34" s="403"/>
      <c r="BD34" s="193"/>
      <c r="BE34" s="404" t="str">
        <f>
IF(BG34="","",MAX(C34:D43,U34:V43,AM34:AN43)+1)</f>
        <v/>
      </c>
      <c r="BF34" s="404"/>
      <c r="BG34" s="403"/>
      <c r="BH34" s="403"/>
      <c r="BI34" s="403"/>
      <c r="BJ34" s="403"/>
      <c r="BK34" s="403"/>
      <c r="BL34" s="403"/>
      <c r="BM34" s="403"/>
      <c r="BN34" s="403"/>
      <c r="BO34" s="403"/>
      <c r="BP34" s="403"/>
      <c r="BQ34" s="403"/>
      <c r="BR34" s="403"/>
      <c r="BS34" s="403"/>
      <c r="BT34" s="403"/>
      <c r="BU34" s="403"/>
      <c r="BV34" s="193"/>
      <c r="BW34" s="404">
        <f>
IF(BY34="","",MAX(C34:D43,U34:V43,AM34:AN43,BE34:BF43)+1)</f>
        <v>
5</v>
      </c>
      <c r="BX34" s="404"/>
      <c r="BY34" s="403" t="str">
        <f>
IF('各会計、関係団体の財政状況及び健全化判断比率'!B68="","",'各会計、関係団体の財政状況及び健全化判断比率'!B68)</f>
        <v>
特別区人事・厚生事務組合</v>
      </c>
      <c r="BZ34" s="403"/>
      <c r="CA34" s="403"/>
      <c r="CB34" s="403"/>
      <c r="CC34" s="403"/>
      <c r="CD34" s="403"/>
      <c r="CE34" s="403"/>
      <c r="CF34" s="403"/>
      <c r="CG34" s="403"/>
      <c r="CH34" s="403"/>
      <c r="CI34" s="403"/>
      <c r="CJ34" s="403"/>
      <c r="CK34" s="403"/>
      <c r="CL34" s="403"/>
      <c r="CM34" s="403"/>
      <c r="CN34" s="193"/>
      <c r="CO34" s="404">
        <f>
IF(CQ34="","",MAX(C34:D43,U34:V43,AM34:AN43,BE34:BF43,BW34:BX43)+1)</f>
        <v>
10</v>
      </c>
      <c r="CP34" s="404"/>
      <c r="CQ34" s="403" t="str">
        <f>
IF('各会計、関係団体の財政状況及び健全化判断比率'!BS7="","",'各会計、関係団体の財政状況及び健全化判断比率'!BS7)</f>
        <v>
まちみらい千代田</v>
      </c>
      <c r="CR34" s="403"/>
      <c r="CS34" s="403"/>
      <c r="CT34" s="403"/>
      <c r="CU34" s="403"/>
      <c r="CV34" s="403"/>
      <c r="CW34" s="403"/>
      <c r="CX34" s="403"/>
      <c r="CY34" s="403"/>
      <c r="CZ34" s="403"/>
      <c r="DA34" s="403"/>
      <c r="DB34" s="403"/>
      <c r="DC34" s="403"/>
      <c r="DD34" s="403"/>
      <c r="DE34" s="403"/>
      <c r="DF34" s="190"/>
      <c r="DG34" s="405" t="str">
        <f>
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
IF(E35="","",C34+1)</f>
        <v/>
      </c>
      <c r="D35" s="404"/>
      <c r="E35" s="403" t="str">
        <f>
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
IF(W35="","",U34+1)</f>
        <v>
3</v>
      </c>
      <c r="V35" s="404"/>
      <c r="W35" s="403" t="str">
        <f>
IF('各会計、関係団体の財政状況及び健全化判断比率'!B29="","",'各会計、関係団体の財政状況及び健全化判断比率'!B29)</f>
        <v>
介護保険特別会計</v>
      </c>
      <c r="X35" s="403"/>
      <c r="Y35" s="403"/>
      <c r="Z35" s="403"/>
      <c r="AA35" s="403"/>
      <c r="AB35" s="403"/>
      <c r="AC35" s="403"/>
      <c r="AD35" s="403"/>
      <c r="AE35" s="403"/>
      <c r="AF35" s="403"/>
      <c r="AG35" s="403"/>
      <c r="AH35" s="403"/>
      <c r="AI35" s="403"/>
      <c r="AJ35" s="403"/>
      <c r="AK35" s="403"/>
      <c r="AL35" s="193"/>
      <c r="AM35" s="404" t="str">
        <f t="shared" ref="AM35:AM43" si="0">
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
IF(BG35="","",BE34+1)</f>
        <v/>
      </c>
      <c r="BF35" s="404"/>
      <c r="BG35" s="403"/>
      <c r="BH35" s="403"/>
      <c r="BI35" s="403"/>
      <c r="BJ35" s="403"/>
      <c r="BK35" s="403"/>
      <c r="BL35" s="403"/>
      <c r="BM35" s="403"/>
      <c r="BN35" s="403"/>
      <c r="BO35" s="403"/>
      <c r="BP35" s="403"/>
      <c r="BQ35" s="403"/>
      <c r="BR35" s="403"/>
      <c r="BS35" s="403"/>
      <c r="BT35" s="403"/>
      <c r="BU35" s="403"/>
      <c r="BV35" s="193"/>
      <c r="BW35" s="404">
        <f t="shared" ref="BW35:BW43" si="2">
IF(BY35="","",BW34+1)</f>
        <v>
6</v>
      </c>
      <c r="BX35" s="404"/>
      <c r="BY35" s="403" t="str">
        <f>
IF('各会計、関係団体の財政状況及び健全化判断比率'!B69="","",'各会計、関係団体の財政状況及び健全化判断比率'!B69)</f>
        <v>
特別区競馬組合</v>
      </c>
      <c r="BZ35" s="403"/>
      <c r="CA35" s="403"/>
      <c r="CB35" s="403"/>
      <c r="CC35" s="403"/>
      <c r="CD35" s="403"/>
      <c r="CE35" s="403"/>
      <c r="CF35" s="403"/>
      <c r="CG35" s="403"/>
      <c r="CH35" s="403"/>
      <c r="CI35" s="403"/>
      <c r="CJ35" s="403"/>
      <c r="CK35" s="403"/>
      <c r="CL35" s="403"/>
      <c r="CM35" s="403"/>
      <c r="CN35" s="193"/>
      <c r="CO35" s="404">
        <f t="shared" ref="CO35:CO43" si="3">
IF(CQ35="","",CO34+1)</f>
        <v>
11</v>
      </c>
      <c r="CP35" s="404"/>
      <c r="CQ35" s="403" t="str">
        <f>
IF('各会計、関係団体の財政状況及び健全化判断比率'!BS8="","",'各会計、関係団体の財政状況及び健全化判断比率'!BS8)</f>
        <v>
秋葉原タウンマネジメント</v>
      </c>
      <c r="CR35" s="403"/>
      <c r="CS35" s="403"/>
      <c r="CT35" s="403"/>
      <c r="CU35" s="403"/>
      <c r="CV35" s="403"/>
      <c r="CW35" s="403"/>
      <c r="CX35" s="403"/>
      <c r="CY35" s="403"/>
      <c r="CZ35" s="403"/>
      <c r="DA35" s="403"/>
      <c r="DB35" s="403"/>
      <c r="DC35" s="403"/>
      <c r="DD35" s="403"/>
      <c r="DE35" s="403"/>
      <c r="DF35" s="190"/>
      <c r="DG35" s="405" t="str">
        <f>
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
IF(E36="","",C35+1)</f>
        <v/>
      </c>
      <c r="D36" s="404"/>
      <c r="E36" s="403" t="str">
        <f>
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
IF(W36="","",U35+1)</f>
        <v>
4</v>
      </c>
      <c r="V36" s="404"/>
      <c r="W36" s="403" t="str">
        <f>
IF('各会計、関係団体の財政状況及び健全化判断比率'!B30="","",'各会計、関係団体の財政状況及び健全化判断比率'!B30)</f>
        <v>
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
7</v>
      </c>
      <c r="BX36" s="404"/>
      <c r="BY36" s="403" t="str">
        <f>
IF('各会計、関係団体の財政状況及び健全化判断比率'!B70="","",'各会計、関係団体の財政状況及び健全化判断比率'!B70)</f>
        <v>
東京二十三区清掃一部事務組合</v>
      </c>
      <c r="BZ36" s="403"/>
      <c r="CA36" s="403"/>
      <c r="CB36" s="403"/>
      <c r="CC36" s="403"/>
      <c r="CD36" s="403"/>
      <c r="CE36" s="403"/>
      <c r="CF36" s="403"/>
      <c r="CG36" s="403"/>
      <c r="CH36" s="403"/>
      <c r="CI36" s="403"/>
      <c r="CJ36" s="403"/>
      <c r="CK36" s="403"/>
      <c r="CL36" s="403"/>
      <c r="CM36" s="403"/>
      <c r="CN36" s="193"/>
      <c r="CO36" s="404">
        <f t="shared" si="3"/>
        <v>
12</v>
      </c>
      <c r="CP36" s="404"/>
      <c r="CQ36" s="403" t="str">
        <f>
IF('各会計、関係団体の財政状況及び健全化判断比率'!BS9="","",'各会計、関係団体の財政状況及び健全化判断比率'!BS9)</f>
        <v>
ゆとりちよだ</v>
      </c>
      <c r="CR36" s="403"/>
      <c r="CS36" s="403"/>
      <c r="CT36" s="403"/>
      <c r="CU36" s="403"/>
      <c r="CV36" s="403"/>
      <c r="CW36" s="403"/>
      <c r="CX36" s="403"/>
      <c r="CY36" s="403"/>
      <c r="CZ36" s="403"/>
      <c r="DA36" s="403"/>
      <c r="DB36" s="403"/>
      <c r="DC36" s="403"/>
      <c r="DD36" s="403"/>
      <c r="DE36" s="403"/>
      <c r="DF36" s="190"/>
      <c r="DG36" s="405" t="str">
        <f>
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
IF(E37="","",C36+1)</f>
        <v/>
      </c>
      <c r="D37" s="404"/>
      <c r="E37" s="403" t="str">
        <f>
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
8</v>
      </c>
      <c r="BX37" s="404"/>
      <c r="BY37" s="403" t="str">
        <f>
IF('各会計、関係団体の財政状況及び健全化判断比率'!B71="","",'各会計、関係団体の財政状況及び健全化判断比率'!B71)</f>
        <v>
東京都後期高齢者医療広域連合（一般会計）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
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
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
IF(E38="","",C37+1)</f>
        <v/>
      </c>
      <c r="D38" s="404"/>
      <c r="E38" s="403" t="str">
        <f>
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
9</v>
      </c>
      <c r="BX38" s="404"/>
      <c r="BY38" s="403" t="str">
        <f>
IF('各会計、関係団体の財政状況及び健全化判断比率'!B72="","",'各会計、関係団体の財政状況及び健全化判断比率'!B72)</f>
        <v>
東京都後期高齢者医療広域連合
（後期高齢者医療特別会計）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
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
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
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
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
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
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
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
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
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
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
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
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
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
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
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
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
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
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
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
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
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
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
201</v>
      </c>
      <c r="C46" s="165"/>
      <c r="D46" s="165"/>
      <c r="E46" s="165" t="s">
        <v>
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
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
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
205</v>
      </c>
    </row>
    <row r="50" spans="5:5" x14ac:dyDescent="0.15">
      <c r="E50" s="167" t="s">
        <v>
206</v>
      </c>
    </row>
    <row r="51" spans="5:5" x14ac:dyDescent="0.15">
      <c r="E51" s="167" t="s">
        <v>
207</v>
      </c>
    </row>
    <row r="52" spans="5:5" x14ac:dyDescent="0.15">
      <c r="E52" s="167" t="s">
        <v>
208</v>
      </c>
    </row>
    <row r="53" spans="5:5" x14ac:dyDescent="0.15">
      <c r="E53" s="167" t="s">
        <v>
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eucM6PWE7uITPn5uDKzh6N44H7YMB8JkoXywBErIRfiU35DjdC/Q9Qsjhc1WpXitUyZwO7jfbC12nvqmxyD+w==" saltValue="QAKdBLYptHQbugNb+AIF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557</v>
      </c>
      <c r="G33" s="29" t="s">
        <v>
558</v>
      </c>
      <c r="H33" s="29" t="s">
        <v>
559</v>
      </c>
      <c r="I33" s="29" t="s">
        <v>
560</v>
      </c>
      <c r="J33" s="30" t="s">
        <v>
561</v>
      </c>
      <c r="K33" s="22"/>
      <c r="L33" s="22"/>
      <c r="M33" s="22"/>
      <c r="N33" s="22"/>
      <c r="O33" s="22"/>
      <c r="P33" s="22"/>
    </row>
    <row r="34" spans="1:16" ht="39" customHeight="1" x14ac:dyDescent="0.15">
      <c r="A34" s="22"/>
      <c r="B34" s="31"/>
      <c r="C34" s="1224" t="s">
        <v>
563</v>
      </c>
      <c r="D34" s="1224"/>
      <c r="E34" s="1225"/>
      <c r="F34" s="32">
        <v>
1.27</v>
      </c>
      <c r="G34" s="33">
        <v>
1.48</v>
      </c>
      <c r="H34" s="33">
        <v>
1.6</v>
      </c>
      <c r="I34" s="33">
        <v>
2.39</v>
      </c>
      <c r="J34" s="34">
        <v>
3.37</v>
      </c>
      <c r="K34" s="22"/>
      <c r="L34" s="22"/>
      <c r="M34" s="22"/>
      <c r="N34" s="22"/>
      <c r="O34" s="22"/>
      <c r="P34" s="22"/>
    </row>
    <row r="35" spans="1:16" ht="39" customHeight="1" x14ac:dyDescent="0.15">
      <c r="A35" s="22"/>
      <c r="B35" s="35"/>
      <c r="C35" s="1218" t="s">
        <v>
564</v>
      </c>
      <c r="D35" s="1219"/>
      <c r="E35" s="1220"/>
      <c r="F35" s="36">
        <v>
6.65</v>
      </c>
      <c r="G35" s="37">
        <v>
3.28</v>
      </c>
      <c r="H35" s="37">
        <v>
12.31</v>
      </c>
      <c r="I35" s="37">
        <v>
4.6500000000000004</v>
      </c>
      <c r="J35" s="38">
        <v>
3.35</v>
      </c>
      <c r="K35" s="22"/>
      <c r="L35" s="22"/>
      <c r="M35" s="22"/>
      <c r="N35" s="22"/>
      <c r="O35" s="22"/>
      <c r="P35" s="22"/>
    </row>
    <row r="36" spans="1:16" ht="39" customHeight="1" x14ac:dyDescent="0.15">
      <c r="A36" s="22"/>
      <c r="B36" s="35"/>
      <c r="C36" s="1218" t="s">
        <v>
565</v>
      </c>
      <c r="D36" s="1219"/>
      <c r="E36" s="1220"/>
      <c r="F36" s="36">
        <v>
0.48</v>
      </c>
      <c r="G36" s="37">
        <v>
0.5</v>
      </c>
      <c r="H36" s="37">
        <v>
0.72</v>
      </c>
      <c r="I36" s="37">
        <v>
0.96</v>
      </c>
      <c r="J36" s="38">
        <v>
1.24</v>
      </c>
      <c r="K36" s="22"/>
      <c r="L36" s="22"/>
      <c r="M36" s="22"/>
      <c r="N36" s="22"/>
      <c r="O36" s="22"/>
      <c r="P36" s="22"/>
    </row>
    <row r="37" spans="1:16" ht="39" customHeight="1" x14ac:dyDescent="0.15">
      <c r="A37" s="22"/>
      <c r="B37" s="35"/>
      <c r="C37" s="1218" t="s">
        <v>
566</v>
      </c>
      <c r="D37" s="1219"/>
      <c r="E37" s="1220"/>
      <c r="F37" s="36">
        <v>
0.34</v>
      </c>
      <c r="G37" s="37">
        <v>
0.39</v>
      </c>
      <c r="H37" s="37">
        <v>
0.33</v>
      </c>
      <c r="I37" s="37">
        <v>
0.27</v>
      </c>
      <c r="J37" s="38">
        <v>
0.3</v>
      </c>
      <c r="K37" s="22"/>
      <c r="L37" s="22"/>
      <c r="M37" s="22"/>
      <c r="N37" s="22"/>
      <c r="O37" s="22"/>
      <c r="P37" s="22"/>
    </row>
    <row r="38" spans="1:16" ht="39" customHeight="1" x14ac:dyDescent="0.15">
      <c r="A38" s="22"/>
      <c r="B38" s="35"/>
      <c r="C38" s="1218"/>
      <c r="D38" s="1219"/>
      <c r="E38" s="1220"/>
      <c r="F38" s="36"/>
      <c r="G38" s="37"/>
      <c r="H38" s="37"/>
      <c r="I38" s="37"/>
      <c r="J38" s="38"/>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
567</v>
      </c>
      <c r="D42" s="1219"/>
      <c r="E42" s="1220"/>
      <c r="F42" s="36" t="s">
        <v>
514</v>
      </c>
      <c r="G42" s="37" t="s">
        <v>
514</v>
      </c>
      <c r="H42" s="37" t="s">
        <v>
514</v>
      </c>
      <c r="I42" s="37" t="s">
        <v>
514</v>
      </c>
      <c r="J42" s="38" t="s">
        <v>
514</v>
      </c>
      <c r="K42" s="22"/>
      <c r="L42" s="22"/>
      <c r="M42" s="22"/>
      <c r="N42" s="22"/>
      <c r="O42" s="22"/>
      <c r="P42" s="22"/>
    </row>
    <row r="43" spans="1:16" ht="39" customHeight="1" thickBot="1" x14ac:dyDescent="0.2">
      <c r="A43" s="22"/>
      <c r="B43" s="40"/>
      <c r="C43" s="1221" t="s">
        <v>
568</v>
      </c>
      <c r="D43" s="1222"/>
      <c r="E43" s="1223"/>
      <c r="F43" s="41" t="s">
        <v>
514</v>
      </c>
      <c r="G43" s="42" t="s">
        <v>
514</v>
      </c>
      <c r="H43" s="42" t="s">
        <v>
514</v>
      </c>
      <c r="I43" s="42" t="s">
        <v>
514</v>
      </c>
      <c r="J43" s="43" t="s">
        <v>
514</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wx1TCmKtbF6d0nCq9kOrt7aoYxwrHuH6f4nUQXBAG5X+h4fHws0PGJi6o3fHy+I6s3NqRCYgvtEiVm/U6DQZA==" saltValue="0tnVRRoGyTZlL30Jkae3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557</v>
      </c>
      <c r="L44" s="56" t="s">
        <v>
558</v>
      </c>
      <c r="M44" s="56" t="s">
        <v>
559</v>
      </c>
      <c r="N44" s="56" t="s">
        <v>
560</v>
      </c>
      <c r="O44" s="57" t="s">
        <v>
561</v>
      </c>
      <c r="P44" s="48"/>
      <c r="Q44" s="48"/>
      <c r="R44" s="48"/>
      <c r="S44" s="48"/>
      <c r="T44" s="48"/>
      <c r="U44" s="48"/>
    </row>
    <row r="45" spans="1:21" ht="30.75" customHeight="1" x14ac:dyDescent="0.15">
      <c r="A45" s="48"/>
      <c r="B45" s="1234" t="s">
        <v>
11</v>
      </c>
      <c r="C45" s="1235"/>
      <c r="D45" s="58"/>
      <c r="E45" s="1240" t="s">
        <v>
12</v>
      </c>
      <c r="F45" s="1240"/>
      <c r="G45" s="1240"/>
      <c r="H45" s="1240"/>
      <c r="I45" s="1240"/>
      <c r="J45" s="1241"/>
      <c r="K45" s="59">
        <v>
879</v>
      </c>
      <c r="L45" s="60">
        <v>
677</v>
      </c>
      <c r="M45" s="60">
        <v>
528</v>
      </c>
      <c r="N45" s="60">
        <v>
521</v>
      </c>
      <c r="O45" s="61">
        <v>
379</v>
      </c>
      <c r="P45" s="48"/>
      <c r="Q45" s="48"/>
      <c r="R45" s="48"/>
      <c r="S45" s="48"/>
      <c r="T45" s="48"/>
      <c r="U45" s="48"/>
    </row>
    <row r="46" spans="1:21" ht="30.75" customHeight="1" x14ac:dyDescent="0.15">
      <c r="A46" s="48"/>
      <c r="B46" s="1236"/>
      <c r="C46" s="1237"/>
      <c r="D46" s="62"/>
      <c r="E46" s="1228" t="s">
        <v>
13</v>
      </c>
      <c r="F46" s="1228"/>
      <c r="G46" s="1228"/>
      <c r="H46" s="1228"/>
      <c r="I46" s="1228"/>
      <c r="J46" s="1229"/>
      <c r="K46" s="63" t="s">
        <v>
514</v>
      </c>
      <c r="L46" s="64" t="s">
        <v>
514</v>
      </c>
      <c r="M46" s="64" t="s">
        <v>
514</v>
      </c>
      <c r="N46" s="64" t="s">
        <v>
514</v>
      </c>
      <c r="O46" s="65" t="s">
        <v>
514</v>
      </c>
      <c r="P46" s="48"/>
      <c r="Q46" s="48"/>
      <c r="R46" s="48"/>
      <c r="S46" s="48"/>
      <c r="T46" s="48"/>
      <c r="U46" s="48"/>
    </row>
    <row r="47" spans="1:21" ht="30.75" customHeight="1" x14ac:dyDescent="0.15">
      <c r="A47" s="48"/>
      <c r="B47" s="1236"/>
      <c r="C47" s="1237"/>
      <c r="D47" s="62"/>
      <c r="E47" s="1228" t="s">
        <v>
14</v>
      </c>
      <c r="F47" s="1228"/>
      <c r="G47" s="1228"/>
      <c r="H47" s="1228"/>
      <c r="I47" s="1228"/>
      <c r="J47" s="1229"/>
      <c r="K47" s="63" t="s">
        <v>
514</v>
      </c>
      <c r="L47" s="64" t="s">
        <v>
514</v>
      </c>
      <c r="M47" s="64" t="s">
        <v>
514</v>
      </c>
      <c r="N47" s="64" t="s">
        <v>
514</v>
      </c>
      <c r="O47" s="65" t="s">
        <v>
514</v>
      </c>
      <c r="P47" s="48"/>
      <c r="Q47" s="48"/>
      <c r="R47" s="48"/>
      <c r="S47" s="48"/>
      <c r="T47" s="48"/>
      <c r="U47" s="48"/>
    </row>
    <row r="48" spans="1:21" ht="30.75" customHeight="1" x14ac:dyDescent="0.15">
      <c r="A48" s="48"/>
      <c r="B48" s="1236"/>
      <c r="C48" s="1237"/>
      <c r="D48" s="62"/>
      <c r="E48" s="1228" t="s">
        <v>
15</v>
      </c>
      <c r="F48" s="1228"/>
      <c r="G48" s="1228"/>
      <c r="H48" s="1228"/>
      <c r="I48" s="1228"/>
      <c r="J48" s="1229"/>
      <c r="K48" s="63" t="s">
        <v>
514</v>
      </c>
      <c r="L48" s="64" t="s">
        <v>
514</v>
      </c>
      <c r="M48" s="64" t="s">
        <v>
514</v>
      </c>
      <c r="N48" s="64" t="s">
        <v>
514</v>
      </c>
      <c r="O48" s="65" t="s">
        <v>
514</v>
      </c>
      <c r="P48" s="48"/>
      <c r="Q48" s="48"/>
      <c r="R48" s="48"/>
      <c r="S48" s="48"/>
      <c r="T48" s="48"/>
      <c r="U48" s="48"/>
    </row>
    <row r="49" spans="1:21" ht="30.75" customHeight="1" x14ac:dyDescent="0.15">
      <c r="A49" s="48"/>
      <c r="B49" s="1236"/>
      <c r="C49" s="1237"/>
      <c r="D49" s="62"/>
      <c r="E49" s="1228" t="s">
        <v>
16</v>
      </c>
      <c r="F49" s="1228"/>
      <c r="G49" s="1228"/>
      <c r="H49" s="1228"/>
      <c r="I49" s="1228"/>
      <c r="J49" s="1229"/>
      <c r="K49" s="63">
        <v>
93</v>
      </c>
      <c r="L49" s="64">
        <v>
73</v>
      </c>
      <c r="M49" s="64">
        <v>
65</v>
      </c>
      <c r="N49" s="64">
        <v>
46</v>
      </c>
      <c r="O49" s="65">
        <v>
44</v>
      </c>
      <c r="P49" s="48"/>
      <c r="Q49" s="48"/>
      <c r="R49" s="48"/>
      <c r="S49" s="48"/>
      <c r="T49" s="48"/>
      <c r="U49" s="48"/>
    </row>
    <row r="50" spans="1:21" ht="30.75" customHeight="1" x14ac:dyDescent="0.15">
      <c r="A50" s="48"/>
      <c r="B50" s="1236"/>
      <c r="C50" s="1237"/>
      <c r="D50" s="62"/>
      <c r="E50" s="1228" t="s">
        <v>
17</v>
      </c>
      <c r="F50" s="1228"/>
      <c r="G50" s="1228"/>
      <c r="H50" s="1228"/>
      <c r="I50" s="1228"/>
      <c r="J50" s="1229"/>
      <c r="K50" s="63">
        <v>
710</v>
      </c>
      <c r="L50" s="64">
        <v>
700</v>
      </c>
      <c r="M50" s="64">
        <v>
690</v>
      </c>
      <c r="N50" s="64">
        <v>
680</v>
      </c>
      <c r="O50" s="65">
        <v>
671</v>
      </c>
      <c r="P50" s="48"/>
      <c r="Q50" s="48"/>
      <c r="R50" s="48"/>
      <c r="S50" s="48"/>
      <c r="T50" s="48"/>
      <c r="U50" s="48"/>
    </row>
    <row r="51" spans="1:21" ht="30.75" customHeight="1" x14ac:dyDescent="0.15">
      <c r="A51" s="48"/>
      <c r="B51" s="1238"/>
      <c r="C51" s="1239"/>
      <c r="D51" s="66"/>
      <c r="E51" s="1228" t="s">
        <v>
18</v>
      </c>
      <c r="F51" s="1228"/>
      <c r="G51" s="1228"/>
      <c r="H51" s="1228"/>
      <c r="I51" s="1228"/>
      <c r="J51" s="1229"/>
      <c r="K51" s="63" t="s">
        <v>
514</v>
      </c>
      <c r="L51" s="64" t="s">
        <v>
514</v>
      </c>
      <c r="M51" s="64" t="s">
        <v>
514</v>
      </c>
      <c r="N51" s="64" t="s">
        <v>
514</v>
      </c>
      <c r="O51" s="65" t="s">
        <v>
514</v>
      </c>
      <c r="P51" s="48"/>
      <c r="Q51" s="48"/>
      <c r="R51" s="48"/>
      <c r="S51" s="48"/>
      <c r="T51" s="48"/>
      <c r="U51" s="48"/>
    </row>
    <row r="52" spans="1:21" ht="30.75" customHeight="1" x14ac:dyDescent="0.15">
      <c r="A52" s="48"/>
      <c r="B52" s="1226" t="s">
        <v>
19</v>
      </c>
      <c r="C52" s="1227"/>
      <c r="D52" s="66"/>
      <c r="E52" s="1228" t="s">
        <v>
20</v>
      </c>
      <c r="F52" s="1228"/>
      <c r="G52" s="1228"/>
      <c r="H52" s="1228"/>
      <c r="I52" s="1228"/>
      <c r="J52" s="1229"/>
      <c r="K52" s="63">
        <v>
1113</v>
      </c>
      <c r="L52" s="64">
        <v>
1083</v>
      </c>
      <c r="M52" s="64">
        <v>
1087</v>
      </c>
      <c r="N52" s="64">
        <v>
1036</v>
      </c>
      <c r="O52" s="65">
        <v>
976</v>
      </c>
      <c r="P52" s="48"/>
      <c r="Q52" s="48"/>
      <c r="R52" s="48"/>
      <c r="S52" s="48"/>
      <c r="T52" s="48"/>
      <c r="U52" s="48"/>
    </row>
    <row r="53" spans="1:21" ht="30.75" customHeight="1" thickBot="1" x14ac:dyDescent="0.2">
      <c r="A53" s="48"/>
      <c r="B53" s="1230" t="s">
        <v>
21</v>
      </c>
      <c r="C53" s="1231"/>
      <c r="D53" s="67"/>
      <c r="E53" s="1232" t="s">
        <v>
22</v>
      </c>
      <c r="F53" s="1232"/>
      <c r="G53" s="1232"/>
      <c r="H53" s="1232"/>
      <c r="I53" s="1232"/>
      <c r="J53" s="1233"/>
      <c r="K53" s="68">
        <v>
569</v>
      </c>
      <c r="L53" s="69">
        <v>
367</v>
      </c>
      <c r="M53" s="69">
        <v>
196</v>
      </c>
      <c r="N53" s="69">
        <v>
211</v>
      </c>
      <c r="O53" s="70">
        <v>
118</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b2BsF/u7pG1u9A1ufoXOzr9w+bp0+sQFSKbREJkU+cMlM59MoQF0bpmtQWVl5+YEWdbZ3qLr9S5pv2Q/2DOeA==" saltValue="WavsNwUV6g9DIZx7Nyr7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
9</v>
      </c>
    </row>
    <row r="40" spans="2:13" ht="27.75" customHeight="1" thickBot="1" x14ac:dyDescent="0.2">
      <c r="B40" s="74" t="s">
        <v>
10</v>
      </c>
      <c r="C40" s="75"/>
      <c r="D40" s="75"/>
      <c r="E40" s="76"/>
      <c r="F40" s="76"/>
      <c r="G40" s="76"/>
      <c r="H40" s="77" t="s">
        <v>
2</v>
      </c>
      <c r="I40" s="78" t="s">
        <v>
557</v>
      </c>
      <c r="J40" s="79" t="s">
        <v>
558</v>
      </c>
      <c r="K40" s="79" t="s">
        <v>
559</v>
      </c>
      <c r="L40" s="79" t="s">
        <v>
560</v>
      </c>
      <c r="M40" s="80" t="s">
        <v>
561</v>
      </c>
    </row>
    <row r="41" spans="2:13" ht="27.75" customHeight="1" x14ac:dyDescent="0.15">
      <c r="B41" s="1254" t="s">
        <v>
24</v>
      </c>
      <c r="C41" s="1255"/>
      <c r="D41" s="81"/>
      <c r="E41" s="1256" t="s">
        <v>
25</v>
      </c>
      <c r="F41" s="1256"/>
      <c r="G41" s="1256"/>
      <c r="H41" s="1257"/>
      <c r="I41" s="82">
        <v>
2329</v>
      </c>
      <c r="J41" s="83">
        <v>
1703</v>
      </c>
      <c r="K41" s="83">
        <v>
1211</v>
      </c>
      <c r="L41" s="83">
        <v>
714</v>
      </c>
      <c r="M41" s="84">
        <v>
349</v>
      </c>
    </row>
    <row r="42" spans="2:13" ht="27.75" customHeight="1" x14ac:dyDescent="0.15">
      <c r="B42" s="1244"/>
      <c r="C42" s="1245"/>
      <c r="D42" s="85"/>
      <c r="E42" s="1248" t="s">
        <v>
26</v>
      </c>
      <c r="F42" s="1248"/>
      <c r="G42" s="1248"/>
      <c r="H42" s="1249"/>
      <c r="I42" s="86">
        <v>
5047</v>
      </c>
      <c r="J42" s="87">
        <v>
4470</v>
      </c>
      <c r="K42" s="87">
        <v>
3888</v>
      </c>
      <c r="L42" s="87">
        <v>
3302</v>
      </c>
      <c r="M42" s="88">
        <v>
2710</v>
      </c>
    </row>
    <row r="43" spans="2:13" ht="27.75" customHeight="1" x14ac:dyDescent="0.15">
      <c r="B43" s="1244"/>
      <c r="C43" s="1245"/>
      <c r="D43" s="85"/>
      <c r="E43" s="1248" t="s">
        <v>
27</v>
      </c>
      <c r="F43" s="1248"/>
      <c r="G43" s="1248"/>
      <c r="H43" s="1249"/>
      <c r="I43" s="86" t="s">
        <v>
514</v>
      </c>
      <c r="J43" s="87" t="s">
        <v>
514</v>
      </c>
      <c r="K43" s="87" t="s">
        <v>
514</v>
      </c>
      <c r="L43" s="87" t="s">
        <v>
514</v>
      </c>
      <c r="M43" s="88" t="s">
        <v>
514</v>
      </c>
    </row>
    <row r="44" spans="2:13" ht="27.75" customHeight="1" x14ac:dyDescent="0.15">
      <c r="B44" s="1244"/>
      <c r="C44" s="1245"/>
      <c r="D44" s="85"/>
      <c r="E44" s="1248" t="s">
        <v>
28</v>
      </c>
      <c r="F44" s="1248"/>
      <c r="G44" s="1248"/>
      <c r="H44" s="1249"/>
      <c r="I44" s="86">
        <v>
576</v>
      </c>
      <c r="J44" s="87">
        <v>
536</v>
      </c>
      <c r="K44" s="87">
        <v>
494</v>
      </c>
      <c r="L44" s="87">
        <v>
479</v>
      </c>
      <c r="M44" s="88">
        <v>
570</v>
      </c>
    </row>
    <row r="45" spans="2:13" ht="27.75" customHeight="1" x14ac:dyDescent="0.15">
      <c r="B45" s="1244"/>
      <c r="C45" s="1245"/>
      <c r="D45" s="85"/>
      <c r="E45" s="1248" t="s">
        <v>
29</v>
      </c>
      <c r="F45" s="1248"/>
      <c r="G45" s="1248"/>
      <c r="H45" s="1249"/>
      <c r="I45" s="86">
        <v>
9349</v>
      </c>
      <c r="J45" s="87">
        <v>
7924</v>
      </c>
      <c r="K45" s="87">
        <v>
7846</v>
      </c>
      <c r="L45" s="87">
        <v>
7782</v>
      </c>
      <c r="M45" s="88">
        <v>
6992</v>
      </c>
    </row>
    <row r="46" spans="2:13" ht="27.75" customHeight="1" x14ac:dyDescent="0.15">
      <c r="B46" s="1244"/>
      <c r="C46" s="1245"/>
      <c r="D46" s="89"/>
      <c r="E46" s="1248" t="s">
        <v>
30</v>
      </c>
      <c r="F46" s="1248"/>
      <c r="G46" s="1248"/>
      <c r="H46" s="1249"/>
      <c r="I46" s="86" t="s">
        <v>
514</v>
      </c>
      <c r="J46" s="87" t="s">
        <v>
514</v>
      </c>
      <c r="K46" s="87" t="s">
        <v>
514</v>
      </c>
      <c r="L46" s="87" t="s">
        <v>
514</v>
      </c>
      <c r="M46" s="88" t="s">
        <v>
514</v>
      </c>
    </row>
    <row r="47" spans="2:13" ht="27.75" customHeight="1" x14ac:dyDescent="0.15">
      <c r="B47" s="1244"/>
      <c r="C47" s="1245"/>
      <c r="D47" s="90"/>
      <c r="E47" s="1258" t="s">
        <v>
31</v>
      </c>
      <c r="F47" s="1259"/>
      <c r="G47" s="1259"/>
      <c r="H47" s="1260"/>
      <c r="I47" s="86" t="s">
        <v>
514</v>
      </c>
      <c r="J47" s="87" t="s">
        <v>
514</v>
      </c>
      <c r="K47" s="87" t="s">
        <v>
514</v>
      </c>
      <c r="L47" s="87" t="s">
        <v>
514</v>
      </c>
      <c r="M47" s="88" t="s">
        <v>
514</v>
      </c>
    </row>
    <row r="48" spans="2:13" ht="27.75" customHeight="1" x14ac:dyDescent="0.15">
      <c r="B48" s="1244"/>
      <c r="C48" s="1245"/>
      <c r="D48" s="85"/>
      <c r="E48" s="1248" t="s">
        <v>
32</v>
      </c>
      <c r="F48" s="1248"/>
      <c r="G48" s="1248"/>
      <c r="H48" s="1249"/>
      <c r="I48" s="86" t="s">
        <v>
514</v>
      </c>
      <c r="J48" s="87" t="s">
        <v>
514</v>
      </c>
      <c r="K48" s="87" t="s">
        <v>
514</v>
      </c>
      <c r="L48" s="87" t="s">
        <v>
514</v>
      </c>
      <c r="M48" s="88" t="s">
        <v>
514</v>
      </c>
    </row>
    <row r="49" spans="2:13" ht="27.75" customHeight="1" x14ac:dyDescent="0.15">
      <c r="B49" s="1246"/>
      <c r="C49" s="1247"/>
      <c r="D49" s="85"/>
      <c r="E49" s="1248" t="s">
        <v>
33</v>
      </c>
      <c r="F49" s="1248"/>
      <c r="G49" s="1248"/>
      <c r="H49" s="1249"/>
      <c r="I49" s="86" t="s">
        <v>
514</v>
      </c>
      <c r="J49" s="87" t="s">
        <v>
514</v>
      </c>
      <c r="K49" s="87" t="s">
        <v>
514</v>
      </c>
      <c r="L49" s="87" t="s">
        <v>
514</v>
      </c>
      <c r="M49" s="88" t="s">
        <v>
514</v>
      </c>
    </row>
    <row r="50" spans="2:13" ht="27.75" customHeight="1" x14ac:dyDescent="0.15">
      <c r="B50" s="1242" t="s">
        <v>
34</v>
      </c>
      <c r="C50" s="1243"/>
      <c r="D50" s="91"/>
      <c r="E50" s="1248" t="s">
        <v>
35</v>
      </c>
      <c r="F50" s="1248"/>
      <c r="G50" s="1248"/>
      <c r="H50" s="1249"/>
      <c r="I50" s="86">
        <v>
90241</v>
      </c>
      <c r="J50" s="87">
        <v>
94607</v>
      </c>
      <c r="K50" s="87">
        <v>
103844</v>
      </c>
      <c r="L50" s="87">
        <v>
110311</v>
      </c>
      <c r="M50" s="88">
        <v>
114185</v>
      </c>
    </row>
    <row r="51" spans="2:13" ht="27.75" customHeight="1" x14ac:dyDescent="0.15">
      <c r="B51" s="1244"/>
      <c r="C51" s="1245"/>
      <c r="D51" s="85"/>
      <c r="E51" s="1248" t="s">
        <v>
36</v>
      </c>
      <c r="F51" s="1248"/>
      <c r="G51" s="1248"/>
      <c r="H51" s="1249"/>
      <c r="I51" s="86">
        <v>
87</v>
      </c>
      <c r="J51" s="87">
        <v>
77</v>
      </c>
      <c r="K51" s="87">
        <v>
66</v>
      </c>
      <c r="L51" s="87">
        <v>
55</v>
      </c>
      <c r="M51" s="88">
        <v>
43</v>
      </c>
    </row>
    <row r="52" spans="2:13" ht="27.75" customHeight="1" x14ac:dyDescent="0.15">
      <c r="B52" s="1246"/>
      <c r="C52" s="1247"/>
      <c r="D52" s="85"/>
      <c r="E52" s="1248" t="s">
        <v>
37</v>
      </c>
      <c r="F52" s="1248"/>
      <c r="G52" s="1248"/>
      <c r="H52" s="1249"/>
      <c r="I52" s="86">
        <v>
11794</v>
      </c>
      <c r="J52" s="87">
        <v>
11003</v>
      </c>
      <c r="K52" s="87">
        <v>
10098</v>
      </c>
      <c r="L52" s="87">
        <v>
9206</v>
      </c>
      <c r="M52" s="88">
        <v>
8351</v>
      </c>
    </row>
    <row r="53" spans="2:13" ht="27.75" customHeight="1" thickBot="1" x14ac:dyDescent="0.2">
      <c r="B53" s="1250" t="s">
        <v>
38</v>
      </c>
      <c r="C53" s="1251"/>
      <c r="D53" s="92"/>
      <c r="E53" s="1252" t="s">
        <v>
39</v>
      </c>
      <c r="F53" s="1252"/>
      <c r="G53" s="1252"/>
      <c r="H53" s="1253"/>
      <c r="I53" s="93">
        <v>
-84821</v>
      </c>
      <c r="J53" s="94">
        <v>
-91054</v>
      </c>
      <c r="K53" s="94">
        <v>
-100569</v>
      </c>
      <c r="L53" s="94">
        <v>
-107295</v>
      </c>
      <c r="M53" s="95">
        <v>
-111960</v>
      </c>
    </row>
    <row r="54" spans="2:13" ht="27.75" customHeight="1" x14ac:dyDescent="0.15">
      <c r="B54" s="96" t="s">
        <v>
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zrZFAeonA+3pf0fiwxVkKAVqMUoiiZrcEMvXKloalzrez3v78dLl+XHQ7QNhrqhLaPiPXDVgE8kCJA7n6CSQ==" saltValue="yjTqs+uUD78hn8QaEYZs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
41</v>
      </c>
    </row>
    <row r="54" spans="2:8" ht="29.25" customHeight="1" thickBot="1" x14ac:dyDescent="0.25">
      <c r="B54" s="101" t="s">
        <v>
1</v>
      </c>
      <c r="C54" s="102"/>
      <c r="D54" s="102"/>
      <c r="E54" s="103" t="s">
        <v>
2</v>
      </c>
      <c r="F54" s="104" t="s">
        <v>
559</v>
      </c>
      <c r="G54" s="104" t="s">
        <v>
560</v>
      </c>
      <c r="H54" s="105" t="s">
        <v>
561</v>
      </c>
    </row>
    <row r="55" spans="2:8" ht="52.5" customHeight="1" x14ac:dyDescent="0.15">
      <c r="B55" s="106"/>
      <c r="C55" s="1269" t="s">
        <v>
42</v>
      </c>
      <c r="D55" s="1269"/>
      <c r="E55" s="1270"/>
      <c r="F55" s="107">
        <v>
37837</v>
      </c>
      <c r="G55" s="107">
        <v>
40888</v>
      </c>
      <c r="H55" s="108">
        <v>
43412</v>
      </c>
    </row>
    <row r="56" spans="2:8" ht="52.5" customHeight="1" x14ac:dyDescent="0.15">
      <c r="B56" s="109"/>
      <c r="C56" s="1271" t="s">
        <v>
43</v>
      </c>
      <c r="D56" s="1271"/>
      <c r="E56" s="1272"/>
      <c r="F56" s="110" t="s">
        <v>
514</v>
      </c>
      <c r="G56" s="110" t="s">
        <v>
514</v>
      </c>
      <c r="H56" s="111" t="s">
        <v>
514</v>
      </c>
    </row>
    <row r="57" spans="2:8" ht="53.25" customHeight="1" x14ac:dyDescent="0.15">
      <c r="B57" s="109"/>
      <c r="C57" s="1273" t="s">
        <v>
44</v>
      </c>
      <c r="D57" s="1273"/>
      <c r="E57" s="1274"/>
      <c r="F57" s="112">
        <v>
65906</v>
      </c>
      <c r="G57" s="112">
        <v>
69322</v>
      </c>
      <c r="H57" s="113">
        <v>
70672</v>
      </c>
    </row>
    <row r="58" spans="2:8" ht="45.75" customHeight="1" x14ac:dyDescent="0.15">
      <c r="B58" s="114"/>
      <c r="C58" s="1261" t="s">
        <v>
582</v>
      </c>
      <c r="D58" s="1262"/>
      <c r="E58" s="1263"/>
      <c r="F58" s="115">
        <v>
36110</v>
      </c>
      <c r="G58" s="115">
        <v>
39857</v>
      </c>
      <c r="H58" s="116">
        <v>
41716</v>
      </c>
    </row>
    <row r="59" spans="2:8" ht="45.75" customHeight="1" x14ac:dyDescent="0.15">
      <c r="B59" s="114"/>
      <c r="C59" s="1261" t="s">
        <v>
583</v>
      </c>
      <c r="D59" s="1262"/>
      <c r="E59" s="1263"/>
      <c r="F59" s="115">
        <v>
8436</v>
      </c>
      <c r="G59" s="115">
        <v>
8309</v>
      </c>
      <c r="H59" s="116">
        <v>
8181</v>
      </c>
    </row>
    <row r="60" spans="2:8" ht="45.75" customHeight="1" x14ac:dyDescent="0.15">
      <c r="B60" s="114"/>
      <c r="C60" s="1261" t="s">
        <v>
584</v>
      </c>
      <c r="D60" s="1262"/>
      <c r="E60" s="1263"/>
      <c r="F60" s="115">
        <v>
7583</v>
      </c>
      <c r="G60" s="115">
        <v>
7415</v>
      </c>
      <c r="H60" s="116">
        <v>
7088</v>
      </c>
    </row>
    <row r="61" spans="2:8" ht="45.75" customHeight="1" x14ac:dyDescent="0.15">
      <c r="B61" s="114"/>
      <c r="C61" s="1261" t="s">
        <v>
585</v>
      </c>
      <c r="D61" s="1262"/>
      <c r="E61" s="1263"/>
      <c r="F61" s="115">
        <v>
7002</v>
      </c>
      <c r="G61" s="115">
        <v>
6964</v>
      </c>
      <c r="H61" s="116">
        <v>
6909</v>
      </c>
    </row>
    <row r="62" spans="2:8" ht="45.75" customHeight="1" thickBot="1" x14ac:dyDescent="0.2">
      <c r="B62" s="117"/>
      <c r="C62" s="1264" t="s">
        <v>
586</v>
      </c>
      <c r="D62" s="1265"/>
      <c r="E62" s="1266"/>
      <c r="F62" s="118">
        <v>
5005</v>
      </c>
      <c r="G62" s="118">
        <v>
5008</v>
      </c>
      <c r="H62" s="119">
        <v>
5013</v>
      </c>
    </row>
    <row r="63" spans="2:8" ht="52.5" customHeight="1" thickBot="1" x14ac:dyDescent="0.2">
      <c r="B63" s="120"/>
      <c r="C63" s="1267" t="s">
        <v>
45</v>
      </c>
      <c r="D63" s="1267"/>
      <c r="E63" s="1268"/>
      <c r="F63" s="121">
        <v>
103743</v>
      </c>
      <c r="G63" s="121">
        <v>
110210</v>
      </c>
      <c r="H63" s="122">
        <v>
114085</v>
      </c>
    </row>
    <row r="64" spans="2:8" ht="15" customHeight="1" x14ac:dyDescent="0.15"/>
    <row r="65" ht="0" hidden="1" customHeight="1" x14ac:dyDescent="0.15"/>
    <row r="66" ht="0" hidden="1" customHeight="1" x14ac:dyDescent="0.15"/>
  </sheetData>
  <sheetProtection algorithmName="SHA-512" hashValue="H2aY7d5XndzutL8D8+dZmclEpVbaWmxmVHFFJfxS+yJ+nQPmXl/OCfAwpsZZWoxdcTiA1pMf6wETnFrtrXF97g==" saltValue="16MVBCwSlwQL8h1G89Cj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
587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
587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
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
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
598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
590</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
557</v>
      </c>
      <c r="BQ50" s="1290"/>
      <c r="BR50" s="1290"/>
      <c r="BS50" s="1290"/>
      <c r="BT50" s="1290"/>
      <c r="BU50" s="1290"/>
      <c r="BV50" s="1290"/>
      <c r="BW50" s="1290"/>
      <c r="BX50" s="1290" t="s">
        <v>
558</v>
      </c>
      <c r="BY50" s="1290"/>
      <c r="BZ50" s="1290"/>
      <c r="CA50" s="1290"/>
      <c r="CB50" s="1290"/>
      <c r="CC50" s="1290"/>
      <c r="CD50" s="1290"/>
      <c r="CE50" s="1290"/>
      <c r="CF50" s="1290" t="s">
        <v>
559</v>
      </c>
      <c r="CG50" s="1290"/>
      <c r="CH50" s="1290"/>
      <c r="CI50" s="1290"/>
      <c r="CJ50" s="1290"/>
      <c r="CK50" s="1290"/>
      <c r="CL50" s="1290"/>
      <c r="CM50" s="1290"/>
      <c r="CN50" s="1290" t="s">
        <v>
560</v>
      </c>
      <c r="CO50" s="1290"/>
      <c r="CP50" s="1290"/>
      <c r="CQ50" s="1290"/>
      <c r="CR50" s="1290"/>
      <c r="CS50" s="1290"/>
      <c r="CT50" s="1290"/>
      <c r="CU50" s="1290"/>
      <c r="CV50" s="1290" t="s">
        <v>
561</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
591</v>
      </c>
      <c r="AO51" s="1293"/>
      <c r="AP51" s="1293"/>
      <c r="AQ51" s="1293"/>
      <c r="AR51" s="1293"/>
      <c r="AS51" s="1293"/>
      <c r="AT51" s="1293"/>
      <c r="AU51" s="1293"/>
      <c r="AV51" s="1293"/>
      <c r="AW51" s="1293"/>
      <c r="AX51" s="1293"/>
      <c r="AY51" s="1293"/>
      <c r="AZ51" s="1293"/>
      <c r="BA51" s="1293"/>
      <c r="BB51" s="1293" t="s">
        <v>
592</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
593</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
39.9</v>
      </c>
      <c r="CO53" s="1276"/>
      <c r="CP53" s="1276"/>
      <c r="CQ53" s="1276"/>
      <c r="CR53" s="1276"/>
      <c r="CS53" s="1276"/>
      <c r="CT53" s="1276"/>
      <c r="CU53" s="1276"/>
      <c r="CV53" s="1276">
        <v>
41</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
594</v>
      </c>
      <c r="AO55" s="1290"/>
      <c r="AP55" s="1290"/>
      <c r="AQ55" s="1290"/>
      <c r="AR55" s="1290"/>
      <c r="AS55" s="1290"/>
      <c r="AT55" s="1290"/>
      <c r="AU55" s="1290"/>
      <c r="AV55" s="1290"/>
      <c r="AW55" s="1290"/>
      <c r="AX55" s="1290"/>
      <c r="AY55" s="1290"/>
      <c r="AZ55" s="1290"/>
      <c r="BA55" s="1290"/>
      <c r="BB55" s="1293" t="s">
        <v>
592</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
0</v>
      </c>
      <c r="CO55" s="1276"/>
      <c r="CP55" s="1276"/>
      <c r="CQ55" s="1276"/>
      <c r="CR55" s="1276"/>
      <c r="CS55" s="1276"/>
      <c r="CT55" s="1276"/>
      <c r="CU55" s="1276"/>
      <c r="CV55" s="1276">
        <v>
0</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
593</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
56.8</v>
      </c>
      <c r="CO57" s="1276"/>
      <c r="CP57" s="1276"/>
      <c r="CQ57" s="1276"/>
      <c r="CR57" s="1276"/>
      <c r="CS57" s="1276"/>
      <c r="CT57" s="1276"/>
      <c r="CU57" s="1276"/>
      <c r="CV57" s="1276">
        <v>
57.1</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
595</v>
      </c>
    </row>
    <row r="64" spans="1:109" x14ac:dyDescent="0.15">
      <c r="B64" s="374"/>
      <c r="G64" s="381"/>
      <c r="I64" s="394"/>
      <c r="J64" s="394"/>
      <c r="K64" s="394"/>
      <c r="L64" s="394"/>
      <c r="M64" s="394"/>
      <c r="N64" s="395"/>
      <c r="AM64" s="381"/>
      <c r="AN64" s="381" t="s">
        <v>
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
599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
590</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
557</v>
      </c>
      <c r="BQ72" s="1290"/>
      <c r="BR72" s="1290"/>
      <c r="BS72" s="1290"/>
      <c r="BT72" s="1290"/>
      <c r="BU72" s="1290"/>
      <c r="BV72" s="1290"/>
      <c r="BW72" s="1290"/>
      <c r="BX72" s="1290" t="s">
        <v>
558</v>
      </c>
      <c r="BY72" s="1290"/>
      <c r="BZ72" s="1290"/>
      <c r="CA72" s="1290"/>
      <c r="CB72" s="1290"/>
      <c r="CC72" s="1290"/>
      <c r="CD72" s="1290"/>
      <c r="CE72" s="1290"/>
      <c r="CF72" s="1290" t="s">
        <v>
559</v>
      </c>
      <c r="CG72" s="1290"/>
      <c r="CH72" s="1290"/>
      <c r="CI72" s="1290"/>
      <c r="CJ72" s="1290"/>
      <c r="CK72" s="1290"/>
      <c r="CL72" s="1290"/>
      <c r="CM72" s="1290"/>
      <c r="CN72" s="1290" t="s">
        <v>
560</v>
      </c>
      <c r="CO72" s="1290"/>
      <c r="CP72" s="1290"/>
      <c r="CQ72" s="1290"/>
      <c r="CR72" s="1290"/>
      <c r="CS72" s="1290"/>
      <c r="CT72" s="1290"/>
      <c r="CU72" s="1290"/>
      <c r="CV72" s="1290" t="s">
        <v>
561</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
591</v>
      </c>
      <c r="AO73" s="1293"/>
      <c r="AP73" s="1293"/>
      <c r="AQ73" s="1293"/>
      <c r="AR73" s="1293"/>
      <c r="AS73" s="1293"/>
      <c r="AT73" s="1293"/>
      <c r="AU73" s="1293"/>
      <c r="AV73" s="1293"/>
      <c r="AW73" s="1293"/>
      <c r="AX73" s="1293"/>
      <c r="AY73" s="1293"/>
      <c r="AZ73" s="1293"/>
      <c r="BA73" s="1293"/>
      <c r="BB73" s="1293" t="s">
        <v>
592</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
596</v>
      </c>
      <c r="BC75" s="1293"/>
      <c r="BD75" s="1293"/>
      <c r="BE75" s="1293"/>
      <c r="BF75" s="1293"/>
      <c r="BG75" s="1293"/>
      <c r="BH75" s="1293"/>
      <c r="BI75" s="1293"/>
      <c r="BJ75" s="1293"/>
      <c r="BK75" s="1293"/>
      <c r="BL75" s="1293"/>
      <c r="BM75" s="1293"/>
      <c r="BN75" s="1293"/>
      <c r="BO75" s="1293"/>
      <c r="BP75" s="1276">
        <v>
2.4</v>
      </c>
      <c r="BQ75" s="1276"/>
      <c r="BR75" s="1276"/>
      <c r="BS75" s="1276"/>
      <c r="BT75" s="1276"/>
      <c r="BU75" s="1276"/>
      <c r="BV75" s="1276"/>
      <c r="BW75" s="1276"/>
      <c r="BX75" s="1276">
        <v>
1.9</v>
      </c>
      <c r="BY75" s="1276"/>
      <c r="BZ75" s="1276"/>
      <c r="CA75" s="1276"/>
      <c r="CB75" s="1276"/>
      <c r="CC75" s="1276"/>
      <c r="CD75" s="1276"/>
      <c r="CE75" s="1276"/>
      <c r="CF75" s="1276">
        <v>
1.3</v>
      </c>
      <c r="CG75" s="1276"/>
      <c r="CH75" s="1276"/>
      <c r="CI75" s="1276"/>
      <c r="CJ75" s="1276"/>
      <c r="CK75" s="1276"/>
      <c r="CL75" s="1276"/>
      <c r="CM75" s="1276"/>
      <c r="CN75" s="1276">
        <v>
0.8</v>
      </c>
      <c r="CO75" s="1276"/>
      <c r="CP75" s="1276"/>
      <c r="CQ75" s="1276"/>
      <c r="CR75" s="1276"/>
      <c r="CS75" s="1276"/>
      <c r="CT75" s="1276"/>
      <c r="CU75" s="1276"/>
      <c r="CV75" s="1276">
        <v>
0.5</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
594</v>
      </c>
      <c r="AO77" s="1290"/>
      <c r="AP77" s="1290"/>
      <c r="AQ77" s="1290"/>
      <c r="AR77" s="1290"/>
      <c r="AS77" s="1290"/>
      <c r="AT77" s="1290"/>
      <c r="AU77" s="1290"/>
      <c r="AV77" s="1290"/>
      <c r="AW77" s="1290"/>
      <c r="AX77" s="1290"/>
      <c r="AY77" s="1290"/>
      <c r="AZ77" s="1290"/>
      <c r="BA77" s="1290"/>
      <c r="BB77" s="1293" t="s">
        <v>
592</v>
      </c>
      <c r="BC77" s="1293"/>
      <c r="BD77" s="1293"/>
      <c r="BE77" s="1293"/>
      <c r="BF77" s="1293"/>
      <c r="BG77" s="1293"/>
      <c r="BH77" s="1293"/>
      <c r="BI77" s="1293"/>
      <c r="BJ77" s="1293"/>
      <c r="BK77" s="1293"/>
      <c r="BL77" s="1293"/>
      <c r="BM77" s="1293"/>
      <c r="BN77" s="1293"/>
      <c r="BO77" s="1293"/>
      <c r="BP77" s="1276">
        <v>
0</v>
      </c>
      <c r="BQ77" s="1276"/>
      <c r="BR77" s="1276"/>
      <c r="BS77" s="1276"/>
      <c r="BT77" s="1276"/>
      <c r="BU77" s="1276"/>
      <c r="BV77" s="1276"/>
      <c r="BW77" s="1276"/>
      <c r="BX77" s="1276">
        <v>
0</v>
      </c>
      <c r="BY77" s="1276"/>
      <c r="BZ77" s="1276"/>
      <c r="CA77" s="1276"/>
      <c r="CB77" s="1276"/>
      <c r="CC77" s="1276"/>
      <c r="CD77" s="1276"/>
      <c r="CE77" s="1276"/>
      <c r="CF77" s="1276">
        <v>
0</v>
      </c>
      <c r="CG77" s="1276"/>
      <c r="CH77" s="1276"/>
      <c r="CI77" s="1276"/>
      <c r="CJ77" s="1276"/>
      <c r="CK77" s="1276"/>
      <c r="CL77" s="1276"/>
      <c r="CM77" s="1276"/>
      <c r="CN77" s="1276">
        <v>
0</v>
      </c>
      <c r="CO77" s="1276"/>
      <c r="CP77" s="1276"/>
      <c r="CQ77" s="1276"/>
      <c r="CR77" s="1276"/>
      <c r="CS77" s="1276"/>
      <c r="CT77" s="1276"/>
      <c r="CU77" s="1276"/>
      <c r="CV77" s="1276">
        <v>
0</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
596</v>
      </c>
      <c r="BC79" s="1293"/>
      <c r="BD79" s="1293"/>
      <c r="BE79" s="1293"/>
      <c r="BF79" s="1293"/>
      <c r="BG79" s="1293"/>
      <c r="BH79" s="1293"/>
      <c r="BI79" s="1293"/>
      <c r="BJ79" s="1293"/>
      <c r="BK79" s="1293"/>
      <c r="BL79" s="1293"/>
      <c r="BM79" s="1293"/>
      <c r="BN79" s="1293"/>
      <c r="BO79" s="1293"/>
      <c r="BP79" s="1276">
        <v>
-1.3</v>
      </c>
      <c r="BQ79" s="1276"/>
      <c r="BR79" s="1276"/>
      <c r="BS79" s="1276"/>
      <c r="BT79" s="1276"/>
      <c r="BU79" s="1276"/>
      <c r="BV79" s="1276"/>
      <c r="BW79" s="1276"/>
      <c r="BX79" s="1276">
        <v>
-1.8</v>
      </c>
      <c r="BY79" s="1276"/>
      <c r="BZ79" s="1276"/>
      <c r="CA79" s="1276"/>
      <c r="CB79" s="1276"/>
      <c r="CC79" s="1276"/>
      <c r="CD79" s="1276"/>
      <c r="CE79" s="1276"/>
      <c r="CF79" s="1276">
        <v>
-2.2999999999999998</v>
      </c>
      <c r="CG79" s="1276"/>
      <c r="CH79" s="1276"/>
      <c r="CI79" s="1276"/>
      <c r="CJ79" s="1276"/>
      <c r="CK79" s="1276"/>
      <c r="CL79" s="1276"/>
      <c r="CM79" s="1276"/>
      <c r="CN79" s="1276">
        <v>
-2.8</v>
      </c>
      <c r="CO79" s="1276"/>
      <c r="CP79" s="1276"/>
      <c r="CQ79" s="1276"/>
      <c r="CR79" s="1276"/>
      <c r="CS79" s="1276"/>
      <c r="CT79" s="1276"/>
      <c r="CU79" s="1276"/>
      <c r="CV79" s="1276">
        <v>
-3.2</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oFRY5Ps6j7KhEYaV3Fq4gThAKBCa76LQ4FHh3C99R1KtcR+iYPNS09eGo2Yn7Yjf2tF6+lh62SpxooHDKSueg==" saltValue="YGO7HR0ZQJ4HfC+KGtur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
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BmIkHu5/g7I22oVTCxrG0UOaNVhHqnnuaa1BT4ZXJCni9Vq7oxVL7mPwcV4Kc4/Zr69k/FaNTtMNpfgdvdoyw==" saltValue="0RgKOE5q75tuK/1WSqGhv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
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zumebOJG3XqfxaDBVMSdrFt0bjQtL5aDy6K8x2hE+Fh0OkZ5fPwf/MAMX5x3TwH7OJAYnr0RKvILsqXSI6SDw==" saltValue="PiqFJWdHIKVx1BcVEyXEw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
46</v>
      </c>
      <c r="E2" s="134"/>
      <c r="F2" s="135" t="s">
        <v>
554</v>
      </c>
      <c r="G2" s="136"/>
      <c r="H2" s="137"/>
    </row>
    <row r="3" spans="1:8" x14ac:dyDescent="0.15">
      <c r="A3" s="133" t="s">
        <v>
547</v>
      </c>
      <c r="B3" s="138"/>
      <c r="C3" s="139"/>
      <c r="D3" s="140">
        <v>
78690</v>
      </c>
      <c r="E3" s="141"/>
      <c r="F3" s="142">
        <v>
36861</v>
      </c>
      <c r="G3" s="143"/>
      <c r="H3" s="144"/>
    </row>
    <row r="4" spans="1:8" x14ac:dyDescent="0.15">
      <c r="A4" s="145"/>
      <c r="B4" s="146"/>
      <c r="C4" s="147"/>
      <c r="D4" s="148">
        <v>
61723</v>
      </c>
      <c r="E4" s="149"/>
      <c r="F4" s="150">
        <v>
23990</v>
      </c>
      <c r="G4" s="151"/>
      <c r="H4" s="152"/>
    </row>
    <row r="5" spans="1:8" x14ac:dyDescent="0.15">
      <c r="A5" s="133" t="s">
        <v>
549</v>
      </c>
      <c r="B5" s="138"/>
      <c r="C5" s="139"/>
      <c r="D5" s="140">
        <v>
146892</v>
      </c>
      <c r="E5" s="141"/>
      <c r="F5" s="142">
        <v>
47064</v>
      </c>
      <c r="G5" s="143"/>
      <c r="H5" s="144"/>
    </row>
    <row r="6" spans="1:8" x14ac:dyDescent="0.15">
      <c r="A6" s="145"/>
      <c r="B6" s="146"/>
      <c r="C6" s="147"/>
      <c r="D6" s="148">
        <v>
115730</v>
      </c>
      <c r="E6" s="149"/>
      <c r="F6" s="150">
        <v>
32508</v>
      </c>
      <c r="G6" s="151"/>
      <c r="H6" s="152"/>
    </row>
    <row r="7" spans="1:8" x14ac:dyDescent="0.15">
      <c r="A7" s="133" t="s">
        <v>
550</v>
      </c>
      <c r="B7" s="138"/>
      <c r="C7" s="139"/>
      <c r="D7" s="140">
        <v>
124837</v>
      </c>
      <c r="E7" s="141"/>
      <c r="F7" s="142">
        <v>
43773</v>
      </c>
      <c r="G7" s="143"/>
      <c r="H7" s="144"/>
    </row>
    <row r="8" spans="1:8" x14ac:dyDescent="0.15">
      <c r="A8" s="145"/>
      <c r="B8" s="146"/>
      <c r="C8" s="147"/>
      <c r="D8" s="148">
        <v>
85204</v>
      </c>
      <c r="E8" s="149"/>
      <c r="F8" s="150">
        <v>
30346</v>
      </c>
      <c r="G8" s="151"/>
      <c r="H8" s="152"/>
    </row>
    <row r="9" spans="1:8" x14ac:dyDescent="0.15">
      <c r="A9" s="133" t="s">
        <v>
551</v>
      </c>
      <c r="B9" s="138"/>
      <c r="C9" s="139"/>
      <c r="D9" s="140">
        <v>
170196</v>
      </c>
      <c r="E9" s="141"/>
      <c r="F9" s="142">
        <v>
51565</v>
      </c>
      <c r="G9" s="143"/>
      <c r="H9" s="144"/>
    </row>
    <row r="10" spans="1:8" x14ac:dyDescent="0.15">
      <c r="A10" s="145"/>
      <c r="B10" s="146"/>
      <c r="C10" s="147"/>
      <c r="D10" s="148">
        <v>
104029</v>
      </c>
      <c r="E10" s="149"/>
      <c r="F10" s="150">
        <v>
35359</v>
      </c>
      <c r="G10" s="151"/>
      <c r="H10" s="152"/>
    </row>
    <row r="11" spans="1:8" x14ac:dyDescent="0.15">
      <c r="A11" s="133" t="s">
        <v>
552</v>
      </c>
      <c r="B11" s="138"/>
      <c r="C11" s="139"/>
      <c r="D11" s="140">
        <v>
119008</v>
      </c>
      <c r="E11" s="141"/>
      <c r="F11" s="142">
        <v>
46686</v>
      </c>
      <c r="G11" s="143"/>
      <c r="H11" s="144"/>
    </row>
    <row r="12" spans="1:8" x14ac:dyDescent="0.15">
      <c r="A12" s="145"/>
      <c r="B12" s="146"/>
      <c r="C12" s="153"/>
      <c r="D12" s="148">
        <v>
80701</v>
      </c>
      <c r="E12" s="149"/>
      <c r="F12" s="150">
        <v>
32595</v>
      </c>
      <c r="G12" s="151"/>
      <c r="H12" s="152"/>
    </row>
    <row r="13" spans="1:8" x14ac:dyDescent="0.15">
      <c r="A13" s="133"/>
      <c r="B13" s="138"/>
      <c r="C13" s="154"/>
      <c r="D13" s="155">
        <v>
127925</v>
      </c>
      <c r="E13" s="156"/>
      <c r="F13" s="157">
        <v>
45190</v>
      </c>
      <c r="G13" s="158"/>
      <c r="H13" s="144"/>
    </row>
    <row r="14" spans="1:8" x14ac:dyDescent="0.15">
      <c r="A14" s="145"/>
      <c r="B14" s="146"/>
      <c r="C14" s="147"/>
      <c r="D14" s="148">
        <v>
89477</v>
      </c>
      <c r="E14" s="149"/>
      <c r="F14" s="150">
        <v>
30960</v>
      </c>
      <c r="G14" s="151"/>
      <c r="H14" s="152"/>
    </row>
    <row r="17" spans="1:11" x14ac:dyDescent="0.15">
      <c r="A17" s="129" t="s">
        <v>
47</v>
      </c>
    </row>
    <row r="18" spans="1:11" x14ac:dyDescent="0.15">
      <c r="A18" s="159"/>
      <c r="B18" s="159" t="str">
        <f>
実質収支比率等に係る経年分析!F$46</f>
        <v>
H25</v>
      </c>
      <c r="C18" s="159" t="str">
        <f>
実質収支比率等に係る経年分析!G$46</f>
        <v>
H26</v>
      </c>
      <c r="D18" s="159" t="str">
        <f>
実質収支比率等に係る経年分析!H$46</f>
        <v>
H27</v>
      </c>
      <c r="E18" s="159" t="str">
        <f>
実質収支比率等に係る経年分析!I$46</f>
        <v>
H28</v>
      </c>
      <c r="F18" s="159" t="str">
        <f>
実質収支比率等に係る経年分析!J$46</f>
        <v>
H29</v>
      </c>
    </row>
    <row r="19" spans="1:11" x14ac:dyDescent="0.15">
      <c r="A19" s="159" t="s">
        <v>
48</v>
      </c>
      <c r="B19" s="159">
        <f>
ROUND(VALUE(SUBSTITUTE(実質収支比率等に係る経年分析!F$48,"▲","-")),2)</f>
        <v>
6.66</v>
      </c>
      <c r="C19" s="159">
        <f>
ROUND(VALUE(SUBSTITUTE(実質収支比率等に係る経年分析!G$48,"▲","-")),2)</f>
        <v>
3.29</v>
      </c>
      <c r="D19" s="159">
        <f>
ROUND(VALUE(SUBSTITUTE(実質収支比率等に係る経年分析!H$48,"▲","-")),2)</f>
        <v>
12.31</v>
      </c>
      <c r="E19" s="159">
        <f>
ROUND(VALUE(SUBSTITUTE(実質収支比率等に係る経年分析!I$48,"▲","-")),2)</f>
        <v>
4.6500000000000004</v>
      </c>
      <c r="F19" s="159">
        <f>
ROUND(VALUE(SUBSTITUTE(実質収支比率等に係る経年分析!J$48,"▲","-")),2)</f>
        <v>
3.36</v>
      </c>
    </row>
    <row r="20" spans="1:11" x14ac:dyDescent="0.15">
      <c r="A20" s="159" t="s">
        <v>
49</v>
      </c>
      <c r="B20" s="159">
        <f>
ROUND(VALUE(SUBSTITUTE(実質収支比率等に係る経年分析!F$47,"▲","-")),2)</f>
        <v>
114.78</v>
      </c>
      <c r="C20" s="159">
        <f>
ROUND(VALUE(SUBSTITUTE(実質収支比率等に係る経年分析!G$47,"▲","-")),2)</f>
        <v>
113.33</v>
      </c>
      <c r="D20" s="159">
        <f>
ROUND(VALUE(SUBSTITUTE(実質収支比率等に係る経年分析!H$47,"▲","-")),2)</f>
        <v>
117.04</v>
      </c>
      <c r="E20" s="159">
        <f>
ROUND(VALUE(SUBSTITUTE(実質収支比率等に係る経年分析!I$47,"▲","-")),2)</f>
        <v>
127.16</v>
      </c>
      <c r="F20" s="159">
        <f>
ROUND(VALUE(SUBSTITUTE(実質収支比率等に係る経年分析!J$47,"▲","-")),2)</f>
        <v>
139.93</v>
      </c>
    </row>
    <row r="21" spans="1:11" x14ac:dyDescent="0.15">
      <c r="A21" s="159" t="s">
        <v>
50</v>
      </c>
      <c r="B21" s="159">
        <f>
IF(ISNUMBER(VALUE(SUBSTITUTE(実質収支比率等に係る経年分析!F$49,"▲","-"))),ROUND(VALUE(SUBSTITUTE(実質収支比率等に係る経年分析!F$49,"▲","-")),2),NA())</f>
        <v>
20.21</v>
      </c>
      <c r="C21" s="159">
        <f>
IF(ISNUMBER(VALUE(SUBSTITUTE(実質収支比率等に係る経年分析!G$49,"▲","-"))),ROUND(VALUE(SUBSTITUTE(実質収支比率等に係る経年分析!G$49,"▲","-")),2),NA())</f>
        <v>
-1.69</v>
      </c>
      <c r="D21" s="159">
        <f>
IF(ISNUMBER(VALUE(SUBSTITUTE(実質収支比率等に係る経年分析!H$49,"▲","-"))),ROUND(VALUE(SUBSTITUTE(実質収支比率等に係る経年分析!H$49,"▲","-")),2),NA())</f>
        <v>
21.27</v>
      </c>
      <c r="E21" s="159">
        <f>
IF(ISNUMBER(VALUE(SUBSTITUTE(実質収支比率等に係る経年分析!I$49,"▲","-"))),ROUND(VALUE(SUBSTITUTE(実質収支比率等に係る経年分析!I$49,"▲","-")),2),NA())</f>
        <v>
1.76</v>
      </c>
      <c r="F21" s="159">
        <f>
IF(ISNUMBER(VALUE(SUBSTITUTE(実質収支比率等に係る経年分析!J$49,"▲","-"))),ROUND(VALUE(SUBSTITUTE(実質収支比率等に係る経年分析!J$49,"▲","-")),2),NA())</f>
        <v>
6.67</v>
      </c>
    </row>
    <row r="24" spans="1:11" x14ac:dyDescent="0.15">
      <c r="A24" s="129" t="s">
        <v>
51</v>
      </c>
    </row>
    <row r="25" spans="1:11" x14ac:dyDescent="0.15">
      <c r="A25" s="160"/>
      <c r="B25" s="160" t="str">
        <f>
連結実質赤字比率に係る赤字・黒字の構成分析!F$33</f>
        <v>
H25</v>
      </c>
      <c r="C25" s="160"/>
      <c r="D25" s="160" t="str">
        <f>
連結実質赤字比率に係る赤字・黒字の構成分析!G$33</f>
        <v>
H26</v>
      </c>
      <c r="E25" s="160"/>
      <c r="F25" s="160" t="str">
        <f>
連結実質赤字比率に係る赤字・黒字の構成分析!H$33</f>
        <v>
H27</v>
      </c>
      <c r="G25" s="160"/>
      <c r="H25" s="160" t="str">
        <f>
連結実質赤字比率に係る赤字・黒字の構成分析!I$33</f>
        <v>
H28</v>
      </c>
      <c r="I25" s="160"/>
      <c r="J25" s="160" t="str">
        <f>
連結実質赤字比率に係る赤字・黒字の構成分析!J$33</f>
        <v>
H29</v>
      </c>
      <c r="K25" s="160"/>
    </row>
    <row r="26" spans="1:11" x14ac:dyDescent="0.15">
      <c r="A26" s="160"/>
      <c r="B26" s="160" t="s">
        <v>
52</v>
      </c>
      <c r="C26" s="160" t="s">
        <v>
53</v>
      </c>
      <c r="D26" s="160" t="s">
        <v>
52</v>
      </c>
      <c r="E26" s="160" t="s">
        <v>
53</v>
      </c>
      <c r="F26" s="160" t="s">
        <v>
52</v>
      </c>
      <c r="G26" s="160" t="s">
        <v>
53</v>
      </c>
      <c r="H26" s="160" t="s">
        <v>
52</v>
      </c>
      <c r="I26" s="160" t="s">
        <v>
53</v>
      </c>
      <c r="J26" s="160" t="s">
        <v>
52</v>
      </c>
      <c r="K26" s="160" t="s">
        <v>
53</v>
      </c>
    </row>
    <row r="27" spans="1:11" x14ac:dyDescent="0.15">
      <c r="A27" s="160" t="str">
        <f>
IF(連結実質赤字比率に係る赤字・黒字の構成分析!C$43="",NA(),連結実質赤字比率に係る赤字・黒字の構成分析!C$43)</f>
        <v>
その他会計（黒字）</v>
      </c>
      <c r="B27" s="160" t="e">
        <f>
IF(ROUND(VALUE(SUBSTITUTE(連結実質赤字比率に係る赤字・黒字の構成分析!F$43,"▲", "-")), 2) &lt; 0, ABS(ROUND(VALUE(SUBSTITUTE(連結実質赤字比率に係る赤字・黒字の構成分析!F$43,"▲", "-")), 2)), NA())</f>
        <v>
#VALUE!</v>
      </c>
      <c r="C27" s="160" t="e">
        <f>
IF(ROUND(VALUE(SUBSTITUTE(連結実質赤字比率に係る赤字・黒字の構成分析!F$43,"▲", "-")), 2) &gt;= 0, ABS(ROUND(VALUE(SUBSTITUTE(連結実質赤字比率に係る赤字・黒字の構成分析!F$43,"▲", "-")), 2)), NA())</f>
        <v>
#VALUE!</v>
      </c>
      <c r="D27" s="160" t="e">
        <f>
IF(ROUND(VALUE(SUBSTITUTE(連結実質赤字比率に係る赤字・黒字の構成分析!G$43,"▲", "-")), 2) &lt; 0, ABS(ROUND(VALUE(SUBSTITUTE(連結実質赤字比率に係る赤字・黒字の構成分析!G$43,"▲", "-")), 2)), NA())</f>
        <v>
#VALUE!</v>
      </c>
      <c r="E27" s="160" t="e">
        <f>
IF(ROUND(VALUE(SUBSTITUTE(連結実質赤字比率に係る赤字・黒字の構成分析!G$43,"▲", "-")), 2) &gt;= 0, ABS(ROUND(VALUE(SUBSTITUTE(連結実質赤字比率に係る赤字・黒字の構成分析!G$43,"▲", "-")), 2)), NA())</f>
        <v>
#VALUE!</v>
      </c>
      <c r="F27" s="160" t="e">
        <f>
IF(ROUND(VALUE(SUBSTITUTE(連結実質赤字比率に係る赤字・黒字の構成分析!H$43,"▲", "-")), 2) &lt; 0, ABS(ROUND(VALUE(SUBSTITUTE(連結実質赤字比率に係る赤字・黒字の構成分析!H$43,"▲", "-")), 2)), NA())</f>
        <v>
#VALUE!</v>
      </c>
      <c r="G27" s="160" t="e">
        <f>
IF(ROUND(VALUE(SUBSTITUTE(連結実質赤字比率に係る赤字・黒字の構成分析!H$43,"▲", "-")), 2) &gt;= 0, ABS(ROUND(VALUE(SUBSTITUTE(連結実質赤字比率に係る赤字・黒字の構成分析!H$43,"▲", "-")), 2)), NA())</f>
        <v>
#VALUE!</v>
      </c>
      <c r="H27" s="160" t="e">
        <f>
IF(ROUND(VALUE(SUBSTITUTE(連結実質赤字比率に係る赤字・黒字の構成分析!I$43,"▲", "-")), 2) &lt; 0, ABS(ROUND(VALUE(SUBSTITUTE(連結実質赤字比率に係る赤字・黒字の構成分析!I$43,"▲", "-")), 2)), NA())</f>
        <v>
#VALUE!</v>
      </c>
      <c r="I27" s="160" t="e">
        <f>
IF(ROUND(VALUE(SUBSTITUTE(連結実質赤字比率に係る赤字・黒字の構成分析!I$43,"▲", "-")), 2) &gt;= 0, ABS(ROUND(VALUE(SUBSTITUTE(連結実質赤字比率に係る赤字・黒字の構成分析!I$43,"▲", "-")), 2)), NA())</f>
        <v>
#VALUE!</v>
      </c>
      <c r="J27" s="160" t="e">
        <f>
IF(ROUND(VALUE(SUBSTITUTE(連結実質赤字比率に係る赤字・黒字の構成分析!J$43,"▲", "-")), 2) &lt; 0, ABS(ROUND(VALUE(SUBSTITUTE(連結実質赤字比率に係る赤字・黒字の構成分析!J$43,"▲", "-")), 2)), NA())</f>
        <v>
#VALUE!</v>
      </c>
      <c r="K27" s="160" t="e">
        <f>
IF(ROUND(VALUE(SUBSTITUTE(連結実質赤字比率に係る赤字・黒字の構成分析!J$43,"▲", "-")), 2) &gt;= 0, ABS(ROUND(VALUE(SUBSTITUTE(連結実質赤字比率に係る赤字・黒字の構成分析!J$43,"▲", "-")), 2)), NA())</f>
        <v>
#VALUE!</v>
      </c>
    </row>
    <row r="28" spans="1:11" x14ac:dyDescent="0.15">
      <c r="A28" s="160" t="str">
        <f>
IF(連結実質赤字比率に係る赤字・黒字の構成分析!C$42="",NA(),連結実質赤字比率に係る赤字・黒字の構成分析!C$42)</f>
        <v>
その他会計（赤字）</v>
      </c>
      <c r="B28" s="160" t="e">
        <f>
IF(ROUND(VALUE(SUBSTITUTE(連結実質赤字比率に係る赤字・黒字の構成分析!F$42,"▲", "-")), 2) &lt; 0, ABS(ROUND(VALUE(SUBSTITUTE(連結実質赤字比率に係る赤字・黒字の構成分析!F$42,"▲", "-")), 2)), NA())</f>
        <v>
#VALUE!</v>
      </c>
      <c r="C28" s="160" t="e">
        <f>
IF(ROUND(VALUE(SUBSTITUTE(連結実質赤字比率に係る赤字・黒字の構成分析!F$42,"▲", "-")), 2) &gt;= 0, ABS(ROUND(VALUE(SUBSTITUTE(連結実質赤字比率に係る赤字・黒字の構成分析!F$42,"▲", "-")), 2)), NA())</f>
        <v>
#VALUE!</v>
      </c>
      <c r="D28" s="160" t="e">
        <f>
IF(ROUND(VALUE(SUBSTITUTE(連結実質赤字比率に係る赤字・黒字の構成分析!G$42,"▲", "-")), 2) &lt; 0, ABS(ROUND(VALUE(SUBSTITUTE(連結実質赤字比率に係る赤字・黒字の構成分析!G$42,"▲", "-")), 2)), NA())</f>
        <v>
#VALUE!</v>
      </c>
      <c r="E28" s="160" t="e">
        <f>
IF(ROUND(VALUE(SUBSTITUTE(連結実質赤字比率に係る赤字・黒字の構成分析!G$42,"▲", "-")), 2) &gt;= 0, ABS(ROUND(VALUE(SUBSTITUTE(連結実質赤字比率に係る赤字・黒字の構成分析!G$42,"▲", "-")), 2)), NA())</f>
        <v>
#VALUE!</v>
      </c>
      <c r="F28" s="160" t="e">
        <f>
IF(ROUND(VALUE(SUBSTITUTE(連結実質赤字比率に係る赤字・黒字の構成分析!H$42,"▲", "-")), 2) &lt; 0, ABS(ROUND(VALUE(SUBSTITUTE(連結実質赤字比率に係る赤字・黒字の構成分析!H$42,"▲", "-")), 2)), NA())</f>
        <v>
#VALUE!</v>
      </c>
      <c r="G28" s="160" t="e">
        <f>
IF(ROUND(VALUE(SUBSTITUTE(連結実質赤字比率に係る赤字・黒字の構成分析!H$42,"▲", "-")), 2) &gt;= 0, ABS(ROUND(VALUE(SUBSTITUTE(連結実質赤字比率に係る赤字・黒字の構成分析!H$42,"▲", "-")), 2)), NA())</f>
        <v>
#VALUE!</v>
      </c>
      <c r="H28" s="160" t="e">
        <f>
IF(ROUND(VALUE(SUBSTITUTE(連結実質赤字比率に係る赤字・黒字の構成分析!I$42,"▲", "-")), 2) &lt; 0, ABS(ROUND(VALUE(SUBSTITUTE(連結実質赤字比率に係る赤字・黒字の構成分析!I$42,"▲", "-")), 2)), NA())</f>
        <v>
#VALUE!</v>
      </c>
      <c r="I28" s="160" t="e">
        <f>
IF(ROUND(VALUE(SUBSTITUTE(連結実質赤字比率に係る赤字・黒字の構成分析!I$42,"▲", "-")), 2) &gt;= 0, ABS(ROUND(VALUE(SUBSTITUTE(連結実質赤字比率に係る赤字・黒字の構成分析!I$42,"▲", "-")), 2)), NA())</f>
        <v>
#VALUE!</v>
      </c>
      <c r="J28" s="160" t="e">
        <f>
IF(ROUND(VALUE(SUBSTITUTE(連結実質赤字比率に係る赤字・黒字の構成分析!J$42,"▲", "-")), 2) &lt; 0, ABS(ROUND(VALUE(SUBSTITUTE(連結実質赤字比率に係る赤字・黒字の構成分析!J$42,"▲", "-")), 2)), NA())</f>
        <v>
#VALUE!</v>
      </c>
      <c r="K28" s="160" t="e">
        <f>
IF(ROUND(VALUE(SUBSTITUTE(連結実質赤字比率に係る赤字・黒字の構成分析!J$42,"▲", "-")), 2) &gt;= 0, ABS(ROUND(VALUE(SUBSTITUTE(連結実質赤字比率に係る赤字・黒字の構成分析!J$42,"▲", "-")), 2)), NA())</f>
        <v>
#VALUE!</v>
      </c>
    </row>
    <row r="29" spans="1:11" x14ac:dyDescent="0.15">
      <c r="A29" s="160" t="e">
        <f>
IF(連結実質赤字比率に係る赤字・黒字の構成分析!C$41="",NA(),連結実質赤字比率に係る赤字・黒字の構成分析!C$41)</f>
        <v>
#N/A</v>
      </c>
      <c r="B29" s="160" t="e">
        <f>
IF(ROUND(VALUE(SUBSTITUTE(連結実質赤字比率に係る赤字・黒字の構成分析!F$41,"▲", "-")), 2) &lt; 0, ABS(ROUND(VALUE(SUBSTITUTE(連結実質赤字比率に係る赤字・黒字の構成分析!F$41,"▲", "-")), 2)), NA())</f>
        <v>
#VALUE!</v>
      </c>
      <c r="C29" s="160" t="e">
        <f>
IF(ROUND(VALUE(SUBSTITUTE(連結実質赤字比率に係る赤字・黒字の構成分析!F$41,"▲", "-")), 2) &gt;= 0, ABS(ROUND(VALUE(SUBSTITUTE(連結実質赤字比率に係る赤字・黒字の構成分析!F$41,"▲", "-")), 2)), NA())</f>
        <v>
#VALUE!</v>
      </c>
      <c r="D29" s="160" t="e">
        <f>
IF(ROUND(VALUE(SUBSTITUTE(連結実質赤字比率に係る赤字・黒字の構成分析!G$41,"▲", "-")), 2) &lt; 0, ABS(ROUND(VALUE(SUBSTITUTE(連結実質赤字比率に係る赤字・黒字の構成分析!G$41,"▲", "-")), 2)), NA())</f>
        <v>
#VALUE!</v>
      </c>
      <c r="E29" s="160" t="e">
        <f>
IF(ROUND(VALUE(SUBSTITUTE(連結実質赤字比率に係る赤字・黒字の構成分析!G$41,"▲", "-")), 2) &gt;= 0, ABS(ROUND(VALUE(SUBSTITUTE(連結実質赤字比率に係る赤字・黒字の構成分析!G$41,"▲", "-")), 2)), NA())</f>
        <v>
#VALUE!</v>
      </c>
      <c r="F29" s="160" t="e">
        <f>
IF(ROUND(VALUE(SUBSTITUTE(連結実質赤字比率に係る赤字・黒字の構成分析!H$41,"▲", "-")), 2) &lt; 0, ABS(ROUND(VALUE(SUBSTITUTE(連結実質赤字比率に係る赤字・黒字の構成分析!H$41,"▲", "-")), 2)), NA())</f>
        <v>
#VALUE!</v>
      </c>
      <c r="G29" s="160" t="e">
        <f>
IF(ROUND(VALUE(SUBSTITUTE(連結実質赤字比率に係る赤字・黒字の構成分析!H$41,"▲", "-")), 2) &gt;= 0, ABS(ROUND(VALUE(SUBSTITUTE(連結実質赤字比率に係る赤字・黒字の構成分析!H$41,"▲", "-")), 2)), NA())</f>
        <v>
#VALUE!</v>
      </c>
      <c r="H29" s="160" t="e">
        <f>
IF(ROUND(VALUE(SUBSTITUTE(連結実質赤字比率に係る赤字・黒字の構成分析!I$41,"▲", "-")), 2) &lt; 0, ABS(ROUND(VALUE(SUBSTITUTE(連結実質赤字比率に係る赤字・黒字の構成分析!I$41,"▲", "-")), 2)), NA())</f>
        <v>
#VALUE!</v>
      </c>
      <c r="I29" s="160" t="e">
        <f>
IF(ROUND(VALUE(SUBSTITUTE(連結実質赤字比率に係る赤字・黒字の構成分析!I$41,"▲", "-")), 2) &gt;= 0, ABS(ROUND(VALUE(SUBSTITUTE(連結実質赤字比率に係る赤字・黒字の構成分析!I$41,"▲", "-")), 2)), NA())</f>
        <v>
#VALUE!</v>
      </c>
      <c r="J29" s="160" t="e">
        <f>
IF(ROUND(VALUE(SUBSTITUTE(連結実質赤字比率に係る赤字・黒字の構成分析!J$41,"▲", "-")), 2) &lt; 0, ABS(ROUND(VALUE(SUBSTITUTE(連結実質赤字比率に係る赤字・黒字の構成分析!J$41,"▲", "-")), 2)), NA())</f>
        <v>
#VALUE!</v>
      </c>
      <c r="K29" s="160" t="e">
        <f>
IF(ROUND(VALUE(SUBSTITUTE(連結実質赤字比率に係る赤字・黒字の構成分析!J$41,"▲", "-")), 2) &gt;= 0, ABS(ROUND(VALUE(SUBSTITUTE(連結実質赤字比率に係る赤字・黒字の構成分析!J$41,"▲", "-")), 2)), NA())</f>
        <v>
#VALUE!</v>
      </c>
    </row>
    <row r="30" spans="1:11" x14ac:dyDescent="0.15">
      <c r="A30" s="160" t="e">
        <f>
IF(連結実質赤字比率に係る赤字・黒字の構成分析!C$40="",NA(),連結実質赤字比率に係る赤字・黒字の構成分析!C$40)</f>
        <v>
#N/A</v>
      </c>
      <c r="B30" s="160" t="e">
        <f>
IF(ROUND(VALUE(SUBSTITUTE(連結実質赤字比率に係る赤字・黒字の構成分析!F$40,"▲", "-")), 2) &lt; 0, ABS(ROUND(VALUE(SUBSTITUTE(連結実質赤字比率に係る赤字・黒字の構成分析!F$40,"▲", "-")), 2)), NA())</f>
        <v>
#VALUE!</v>
      </c>
      <c r="C30" s="160" t="e">
        <f>
IF(ROUND(VALUE(SUBSTITUTE(連結実質赤字比率に係る赤字・黒字の構成分析!F$40,"▲", "-")), 2) &gt;= 0, ABS(ROUND(VALUE(SUBSTITUTE(連結実質赤字比率に係る赤字・黒字の構成分析!F$40,"▲", "-")), 2)), NA())</f>
        <v>
#VALUE!</v>
      </c>
      <c r="D30" s="160" t="e">
        <f>
IF(ROUND(VALUE(SUBSTITUTE(連結実質赤字比率に係る赤字・黒字の構成分析!G$40,"▲", "-")), 2) &lt; 0, ABS(ROUND(VALUE(SUBSTITUTE(連結実質赤字比率に係る赤字・黒字の構成分析!G$40,"▲", "-")), 2)), NA())</f>
        <v>
#VALUE!</v>
      </c>
      <c r="E30" s="160" t="e">
        <f>
IF(ROUND(VALUE(SUBSTITUTE(連結実質赤字比率に係る赤字・黒字の構成分析!G$40,"▲", "-")), 2) &gt;= 0, ABS(ROUND(VALUE(SUBSTITUTE(連結実質赤字比率に係る赤字・黒字の構成分析!G$40,"▲", "-")), 2)), NA())</f>
        <v>
#VALUE!</v>
      </c>
      <c r="F30" s="160" t="e">
        <f>
IF(ROUND(VALUE(SUBSTITUTE(連結実質赤字比率に係る赤字・黒字の構成分析!H$40,"▲", "-")), 2) &lt; 0, ABS(ROUND(VALUE(SUBSTITUTE(連結実質赤字比率に係る赤字・黒字の構成分析!H$40,"▲", "-")), 2)), NA())</f>
        <v>
#VALUE!</v>
      </c>
      <c r="G30" s="160" t="e">
        <f>
IF(ROUND(VALUE(SUBSTITUTE(連結実質赤字比率に係る赤字・黒字の構成分析!H$40,"▲", "-")), 2) &gt;= 0, ABS(ROUND(VALUE(SUBSTITUTE(連結実質赤字比率に係る赤字・黒字の構成分析!H$40,"▲", "-")), 2)), NA())</f>
        <v>
#VALUE!</v>
      </c>
      <c r="H30" s="160" t="e">
        <f>
IF(ROUND(VALUE(SUBSTITUTE(連結実質赤字比率に係る赤字・黒字の構成分析!I$40,"▲", "-")), 2) &lt; 0, ABS(ROUND(VALUE(SUBSTITUTE(連結実質赤字比率に係る赤字・黒字の構成分析!I$40,"▲", "-")), 2)), NA())</f>
        <v>
#VALUE!</v>
      </c>
      <c r="I30" s="160" t="e">
        <f>
IF(ROUND(VALUE(SUBSTITUTE(連結実質赤字比率に係る赤字・黒字の構成分析!I$40,"▲", "-")), 2) &gt;= 0, ABS(ROUND(VALUE(SUBSTITUTE(連結実質赤字比率に係る赤字・黒字の構成分析!I$40,"▲", "-")), 2)), NA())</f>
        <v>
#VALUE!</v>
      </c>
      <c r="J30" s="160" t="e">
        <f>
IF(ROUND(VALUE(SUBSTITUTE(連結実質赤字比率に係る赤字・黒字の構成分析!J$40,"▲", "-")), 2) &lt; 0, ABS(ROUND(VALUE(SUBSTITUTE(連結実質赤字比率に係る赤字・黒字の構成分析!J$40,"▲", "-")), 2)), NA())</f>
        <v>
#VALUE!</v>
      </c>
      <c r="K30" s="160" t="e">
        <f>
IF(ROUND(VALUE(SUBSTITUTE(連結実質赤字比率に係る赤字・黒字の構成分析!J$40,"▲", "-")), 2) &gt;= 0, ABS(ROUND(VALUE(SUBSTITUTE(連結実質赤字比率に係る赤字・黒字の構成分析!J$40,"▲", "-")), 2)), NA())</f>
        <v>
#VALUE!</v>
      </c>
    </row>
    <row r="31" spans="1:11" x14ac:dyDescent="0.15">
      <c r="A31" s="160" t="e">
        <f>
IF(連結実質赤字比率に係る赤字・黒字の構成分析!C$39="",NA(),連結実質赤字比率に係る赤字・黒字の構成分析!C$39)</f>
        <v>
#N/A</v>
      </c>
      <c r="B31" s="160" t="e">
        <f>
IF(ROUND(VALUE(SUBSTITUTE(連結実質赤字比率に係る赤字・黒字の構成分析!F$39,"▲", "-")), 2) &lt; 0, ABS(ROUND(VALUE(SUBSTITUTE(連結実質赤字比率に係る赤字・黒字の構成分析!F$39,"▲", "-")), 2)), NA())</f>
        <v>
#VALUE!</v>
      </c>
      <c r="C31" s="160" t="e">
        <f>
IF(ROUND(VALUE(SUBSTITUTE(連結実質赤字比率に係る赤字・黒字の構成分析!F$39,"▲", "-")), 2) &gt;= 0, ABS(ROUND(VALUE(SUBSTITUTE(連結実質赤字比率に係る赤字・黒字の構成分析!F$39,"▲", "-")), 2)), NA())</f>
        <v>
#VALUE!</v>
      </c>
      <c r="D31" s="160" t="e">
        <f>
IF(ROUND(VALUE(SUBSTITUTE(連結実質赤字比率に係る赤字・黒字の構成分析!G$39,"▲", "-")), 2) &lt; 0, ABS(ROUND(VALUE(SUBSTITUTE(連結実質赤字比率に係る赤字・黒字の構成分析!G$39,"▲", "-")), 2)), NA())</f>
        <v>
#VALUE!</v>
      </c>
      <c r="E31" s="160" t="e">
        <f>
IF(ROUND(VALUE(SUBSTITUTE(連結実質赤字比率に係る赤字・黒字の構成分析!G$39,"▲", "-")), 2) &gt;= 0, ABS(ROUND(VALUE(SUBSTITUTE(連結実質赤字比率に係る赤字・黒字の構成分析!G$39,"▲", "-")), 2)), NA())</f>
        <v>
#VALUE!</v>
      </c>
      <c r="F31" s="160" t="e">
        <f>
IF(ROUND(VALUE(SUBSTITUTE(連結実質赤字比率に係る赤字・黒字の構成分析!H$39,"▲", "-")), 2) &lt; 0, ABS(ROUND(VALUE(SUBSTITUTE(連結実質赤字比率に係る赤字・黒字の構成分析!H$39,"▲", "-")), 2)), NA())</f>
        <v>
#VALUE!</v>
      </c>
      <c r="G31" s="160" t="e">
        <f>
IF(ROUND(VALUE(SUBSTITUTE(連結実質赤字比率に係る赤字・黒字の構成分析!H$39,"▲", "-")), 2) &gt;= 0, ABS(ROUND(VALUE(SUBSTITUTE(連結実質赤字比率に係る赤字・黒字の構成分析!H$39,"▲", "-")), 2)), NA())</f>
        <v>
#VALUE!</v>
      </c>
      <c r="H31" s="160" t="e">
        <f>
IF(ROUND(VALUE(SUBSTITUTE(連結実質赤字比率に係る赤字・黒字の構成分析!I$39,"▲", "-")), 2) &lt; 0, ABS(ROUND(VALUE(SUBSTITUTE(連結実質赤字比率に係る赤字・黒字の構成分析!I$39,"▲", "-")), 2)), NA())</f>
        <v>
#VALUE!</v>
      </c>
      <c r="I31" s="160" t="e">
        <f>
IF(ROUND(VALUE(SUBSTITUTE(連結実質赤字比率に係る赤字・黒字の構成分析!I$39,"▲", "-")), 2) &gt;= 0, ABS(ROUND(VALUE(SUBSTITUTE(連結実質赤字比率に係る赤字・黒字の構成分析!I$39,"▲", "-")), 2)), NA())</f>
        <v>
#VALUE!</v>
      </c>
      <c r="J31" s="160" t="e">
        <f>
IF(ROUND(VALUE(SUBSTITUTE(連結実質赤字比率に係る赤字・黒字の構成分析!J$39,"▲", "-")), 2) &lt; 0, ABS(ROUND(VALUE(SUBSTITUTE(連結実質赤字比率に係る赤字・黒字の構成分析!J$39,"▲", "-")), 2)), NA())</f>
        <v>
#VALUE!</v>
      </c>
      <c r="K31" s="160" t="e">
        <f>
IF(ROUND(VALUE(SUBSTITUTE(連結実質赤字比率に係る赤字・黒字の構成分析!J$39,"▲", "-")), 2) &gt;= 0, ABS(ROUND(VALUE(SUBSTITUTE(連結実質赤字比率に係る赤字・黒字の構成分析!J$39,"▲", "-")), 2)), NA())</f>
        <v>
#VALUE!</v>
      </c>
    </row>
    <row r="32" spans="1:11" x14ac:dyDescent="0.15">
      <c r="A32" s="160" t="e">
        <f>
IF(連結実質赤字比率に係る赤字・黒字の構成分析!C$38="",NA(),連結実質赤字比率に係る赤字・黒字の構成分析!C$38)</f>
        <v>
#N/A</v>
      </c>
      <c r="B32" s="160" t="e">
        <f>
IF(ROUND(VALUE(SUBSTITUTE(連結実質赤字比率に係る赤字・黒字の構成分析!F$38,"▲", "-")), 2) &lt; 0, ABS(ROUND(VALUE(SUBSTITUTE(連結実質赤字比率に係る赤字・黒字の構成分析!F$38,"▲", "-")), 2)), NA())</f>
        <v>
#VALUE!</v>
      </c>
      <c r="C32" s="160" t="e">
        <f>
IF(ROUND(VALUE(SUBSTITUTE(連結実質赤字比率に係る赤字・黒字の構成分析!F$38,"▲", "-")), 2) &gt;= 0, ABS(ROUND(VALUE(SUBSTITUTE(連結実質赤字比率に係る赤字・黒字の構成分析!F$38,"▲", "-")), 2)), NA())</f>
        <v>
#VALUE!</v>
      </c>
      <c r="D32" s="160" t="e">
        <f>
IF(ROUND(VALUE(SUBSTITUTE(連結実質赤字比率に係る赤字・黒字の構成分析!G$38,"▲", "-")), 2) &lt; 0, ABS(ROUND(VALUE(SUBSTITUTE(連結実質赤字比率に係る赤字・黒字の構成分析!G$38,"▲", "-")), 2)), NA())</f>
        <v>
#VALUE!</v>
      </c>
      <c r="E32" s="160" t="e">
        <f>
IF(ROUND(VALUE(SUBSTITUTE(連結実質赤字比率に係る赤字・黒字の構成分析!G$38,"▲", "-")), 2) &gt;= 0, ABS(ROUND(VALUE(SUBSTITUTE(連結実質赤字比率に係る赤字・黒字の構成分析!G$38,"▲", "-")), 2)), NA())</f>
        <v>
#VALUE!</v>
      </c>
      <c r="F32" s="160" t="e">
        <f>
IF(ROUND(VALUE(SUBSTITUTE(連結実質赤字比率に係る赤字・黒字の構成分析!H$38,"▲", "-")), 2) &lt; 0, ABS(ROUND(VALUE(SUBSTITUTE(連結実質赤字比率に係る赤字・黒字の構成分析!H$38,"▲", "-")), 2)), NA())</f>
        <v>
#VALUE!</v>
      </c>
      <c r="G32" s="160" t="e">
        <f>
IF(ROUND(VALUE(SUBSTITUTE(連結実質赤字比率に係る赤字・黒字の構成分析!H$38,"▲", "-")), 2) &gt;= 0, ABS(ROUND(VALUE(SUBSTITUTE(連結実質赤字比率に係る赤字・黒字の構成分析!H$38,"▲", "-")), 2)), NA())</f>
        <v>
#VALUE!</v>
      </c>
      <c r="H32" s="160" t="e">
        <f>
IF(ROUND(VALUE(SUBSTITUTE(連結実質赤字比率に係る赤字・黒字の構成分析!I$38,"▲", "-")), 2) &lt; 0, ABS(ROUND(VALUE(SUBSTITUTE(連結実質赤字比率に係る赤字・黒字の構成分析!I$38,"▲", "-")), 2)), NA())</f>
        <v>
#VALUE!</v>
      </c>
      <c r="I32" s="160" t="e">
        <f>
IF(ROUND(VALUE(SUBSTITUTE(連結実質赤字比率に係る赤字・黒字の構成分析!I$38,"▲", "-")), 2) &gt;= 0, ABS(ROUND(VALUE(SUBSTITUTE(連結実質赤字比率に係る赤字・黒字の構成分析!I$38,"▲", "-")), 2)), NA())</f>
        <v>
#VALUE!</v>
      </c>
      <c r="J32" s="160" t="e">
        <f>
IF(ROUND(VALUE(SUBSTITUTE(連結実質赤字比率に係る赤字・黒字の構成分析!J$38,"▲", "-")), 2) &lt; 0, ABS(ROUND(VALUE(SUBSTITUTE(連結実質赤字比率に係る赤字・黒字の構成分析!J$38,"▲", "-")), 2)), NA())</f>
        <v>
#VALUE!</v>
      </c>
      <c r="K32" s="160" t="e">
        <f>
IF(ROUND(VALUE(SUBSTITUTE(連結実質赤字比率に係る赤字・黒字の構成分析!J$38,"▲", "-")), 2) &gt;= 0, ABS(ROUND(VALUE(SUBSTITUTE(連結実質赤字比率に係る赤字・黒字の構成分析!J$38,"▲", "-")), 2)), NA())</f>
        <v>
#VALUE!</v>
      </c>
    </row>
    <row r="33" spans="1:16" x14ac:dyDescent="0.15">
      <c r="A33" s="160" t="str">
        <f>
IF(連結実質赤字比率に係る赤字・黒字の構成分析!C$37="",NA(),連結実質赤字比率に係る赤字・黒字の構成分析!C$37)</f>
        <v>
後期高齢者医療特別会計</v>
      </c>
      <c r="B33" s="160" t="e">
        <f>
IF(ROUND(VALUE(SUBSTITUTE(連結実質赤字比率に係る赤字・黒字の構成分析!F$37,"▲", "-")), 2) &lt; 0, ABS(ROUND(VALUE(SUBSTITUTE(連結実質赤字比率に係る赤字・黒字の構成分析!F$37,"▲", "-")), 2)), NA())</f>
        <v>
#N/A</v>
      </c>
      <c r="C33" s="160">
        <f>
IF(ROUND(VALUE(SUBSTITUTE(連結実質赤字比率に係る赤字・黒字の構成分析!F$37,"▲", "-")), 2) &gt;= 0, ABS(ROUND(VALUE(SUBSTITUTE(連結実質赤字比率に係る赤字・黒字の構成分析!F$37,"▲", "-")), 2)), NA())</f>
        <v>
0.34</v>
      </c>
      <c r="D33" s="160" t="e">
        <f>
IF(ROUND(VALUE(SUBSTITUTE(連結実質赤字比率に係る赤字・黒字の構成分析!G$37,"▲", "-")), 2) &lt; 0, ABS(ROUND(VALUE(SUBSTITUTE(連結実質赤字比率に係る赤字・黒字の構成分析!G$37,"▲", "-")), 2)), NA())</f>
        <v>
#N/A</v>
      </c>
      <c r="E33" s="160">
        <f>
IF(ROUND(VALUE(SUBSTITUTE(連結実質赤字比率に係る赤字・黒字の構成分析!G$37,"▲", "-")), 2) &gt;= 0, ABS(ROUND(VALUE(SUBSTITUTE(連結実質赤字比率に係る赤字・黒字の構成分析!G$37,"▲", "-")), 2)), NA())</f>
        <v>
0.39</v>
      </c>
      <c r="F33" s="160" t="e">
        <f>
IF(ROUND(VALUE(SUBSTITUTE(連結実質赤字比率に係る赤字・黒字の構成分析!H$37,"▲", "-")), 2) &lt; 0, ABS(ROUND(VALUE(SUBSTITUTE(連結実質赤字比率に係る赤字・黒字の構成分析!H$37,"▲", "-")), 2)), NA())</f>
        <v>
#N/A</v>
      </c>
      <c r="G33" s="160">
        <f>
IF(ROUND(VALUE(SUBSTITUTE(連結実質赤字比率に係る赤字・黒字の構成分析!H$37,"▲", "-")), 2) &gt;= 0, ABS(ROUND(VALUE(SUBSTITUTE(連結実質赤字比率に係る赤字・黒字の構成分析!H$37,"▲", "-")), 2)), NA())</f>
        <v>
0.33</v>
      </c>
      <c r="H33" s="160" t="e">
        <f>
IF(ROUND(VALUE(SUBSTITUTE(連結実質赤字比率に係る赤字・黒字の構成分析!I$37,"▲", "-")), 2) &lt; 0, ABS(ROUND(VALUE(SUBSTITUTE(連結実質赤字比率に係る赤字・黒字の構成分析!I$37,"▲", "-")), 2)), NA())</f>
        <v>
#N/A</v>
      </c>
      <c r="I33" s="160">
        <f>
IF(ROUND(VALUE(SUBSTITUTE(連結実質赤字比率に係る赤字・黒字の構成分析!I$37,"▲", "-")), 2) &gt;= 0, ABS(ROUND(VALUE(SUBSTITUTE(連結実質赤字比率に係る赤字・黒字の構成分析!I$37,"▲", "-")), 2)), NA())</f>
        <v>
0.27</v>
      </c>
      <c r="J33" s="160" t="e">
        <f>
IF(ROUND(VALUE(SUBSTITUTE(連結実質赤字比率に係る赤字・黒字の構成分析!J$37,"▲", "-")), 2) &lt; 0, ABS(ROUND(VALUE(SUBSTITUTE(連結実質赤字比率に係る赤字・黒字の構成分析!J$37,"▲", "-")), 2)), NA())</f>
        <v>
#N/A</v>
      </c>
      <c r="K33" s="160">
        <f>
IF(ROUND(VALUE(SUBSTITUTE(連結実質赤字比率に係る赤字・黒字の構成分析!J$37,"▲", "-")), 2) &gt;= 0, ABS(ROUND(VALUE(SUBSTITUTE(連結実質赤字比率に係る赤字・黒字の構成分析!J$37,"▲", "-")), 2)), NA())</f>
        <v>
0.3</v>
      </c>
    </row>
    <row r="34" spans="1:16" x14ac:dyDescent="0.15">
      <c r="A34" s="160" t="str">
        <f>
IF(連結実質赤字比率に係る赤字・黒字の構成分析!C$36="",NA(),連結実質赤字比率に係る赤字・黒字の構成分析!C$36)</f>
        <v>
介護保険特別会計</v>
      </c>
      <c r="B34" s="160" t="e">
        <f>
IF(ROUND(VALUE(SUBSTITUTE(連結実質赤字比率に係る赤字・黒字の構成分析!F$36,"▲", "-")), 2) &lt; 0, ABS(ROUND(VALUE(SUBSTITUTE(連結実質赤字比率に係る赤字・黒字の構成分析!F$36,"▲", "-")), 2)), NA())</f>
        <v>
#N/A</v>
      </c>
      <c r="C34" s="160">
        <f>
IF(ROUND(VALUE(SUBSTITUTE(連結実質赤字比率に係る赤字・黒字の構成分析!F$36,"▲", "-")), 2) &gt;= 0, ABS(ROUND(VALUE(SUBSTITUTE(連結実質赤字比率に係る赤字・黒字の構成分析!F$36,"▲", "-")), 2)), NA())</f>
        <v>
0.48</v>
      </c>
      <c r="D34" s="160" t="e">
        <f>
IF(ROUND(VALUE(SUBSTITUTE(連結実質赤字比率に係る赤字・黒字の構成分析!G$36,"▲", "-")), 2) &lt; 0, ABS(ROUND(VALUE(SUBSTITUTE(連結実質赤字比率に係る赤字・黒字の構成分析!G$36,"▲", "-")), 2)), NA())</f>
        <v>
#N/A</v>
      </c>
      <c r="E34" s="160">
        <f>
IF(ROUND(VALUE(SUBSTITUTE(連結実質赤字比率に係る赤字・黒字の構成分析!G$36,"▲", "-")), 2) &gt;= 0, ABS(ROUND(VALUE(SUBSTITUTE(連結実質赤字比率に係る赤字・黒字の構成分析!G$36,"▲", "-")), 2)), NA())</f>
        <v>
0.5</v>
      </c>
      <c r="F34" s="160" t="e">
        <f>
IF(ROUND(VALUE(SUBSTITUTE(連結実質赤字比率に係る赤字・黒字の構成分析!H$36,"▲", "-")), 2) &lt; 0, ABS(ROUND(VALUE(SUBSTITUTE(連結実質赤字比率に係る赤字・黒字の構成分析!H$36,"▲", "-")), 2)), NA())</f>
        <v>
#N/A</v>
      </c>
      <c r="G34" s="160">
        <f>
IF(ROUND(VALUE(SUBSTITUTE(連結実質赤字比率に係る赤字・黒字の構成分析!H$36,"▲", "-")), 2) &gt;= 0, ABS(ROUND(VALUE(SUBSTITUTE(連結実質赤字比率に係る赤字・黒字の構成分析!H$36,"▲", "-")), 2)), NA())</f>
        <v>
0.72</v>
      </c>
      <c r="H34" s="160" t="e">
        <f>
IF(ROUND(VALUE(SUBSTITUTE(連結実質赤字比率に係る赤字・黒字の構成分析!I$36,"▲", "-")), 2) &lt; 0, ABS(ROUND(VALUE(SUBSTITUTE(連結実質赤字比率に係る赤字・黒字の構成分析!I$36,"▲", "-")), 2)), NA())</f>
        <v>
#N/A</v>
      </c>
      <c r="I34" s="160">
        <f>
IF(ROUND(VALUE(SUBSTITUTE(連結実質赤字比率に係る赤字・黒字の構成分析!I$36,"▲", "-")), 2) &gt;= 0, ABS(ROUND(VALUE(SUBSTITUTE(連結実質赤字比率に係る赤字・黒字の構成分析!I$36,"▲", "-")), 2)), NA())</f>
        <v>
0.96</v>
      </c>
      <c r="J34" s="160" t="e">
        <f>
IF(ROUND(VALUE(SUBSTITUTE(連結実質赤字比率に係る赤字・黒字の構成分析!J$36,"▲", "-")), 2) &lt; 0, ABS(ROUND(VALUE(SUBSTITUTE(連結実質赤字比率に係る赤字・黒字の構成分析!J$36,"▲", "-")), 2)), NA())</f>
        <v>
#N/A</v>
      </c>
      <c r="K34" s="160">
        <f>
IF(ROUND(VALUE(SUBSTITUTE(連結実質赤字比率に係る赤字・黒字の構成分析!J$36,"▲", "-")), 2) &gt;= 0, ABS(ROUND(VALUE(SUBSTITUTE(連結実質赤字比率に係る赤字・黒字の構成分析!J$36,"▲", "-")), 2)), NA())</f>
        <v>
1.24</v>
      </c>
    </row>
    <row r="35" spans="1:16" x14ac:dyDescent="0.15">
      <c r="A35" s="160" t="str">
        <f>
IF(連結実質赤字比率に係る赤字・黒字の構成分析!C$35="",NA(),連結実質赤字比率に係る赤字・黒字の構成分析!C$35)</f>
        <v>
一般会計</v>
      </c>
      <c r="B35" s="160" t="e">
        <f>
IF(ROUND(VALUE(SUBSTITUTE(連結実質赤字比率に係る赤字・黒字の構成分析!F$35,"▲", "-")), 2) &lt; 0, ABS(ROUND(VALUE(SUBSTITUTE(連結実質赤字比率に係る赤字・黒字の構成分析!F$35,"▲", "-")), 2)), NA())</f>
        <v>
#N/A</v>
      </c>
      <c r="C35" s="160">
        <f>
IF(ROUND(VALUE(SUBSTITUTE(連結実質赤字比率に係る赤字・黒字の構成分析!F$35,"▲", "-")), 2) &gt;= 0, ABS(ROUND(VALUE(SUBSTITUTE(連結実質赤字比率に係る赤字・黒字の構成分析!F$35,"▲", "-")), 2)), NA())</f>
        <v>
6.65</v>
      </c>
      <c r="D35" s="160" t="e">
        <f>
IF(ROUND(VALUE(SUBSTITUTE(連結実質赤字比率に係る赤字・黒字の構成分析!G$35,"▲", "-")), 2) &lt; 0, ABS(ROUND(VALUE(SUBSTITUTE(連結実質赤字比率に係る赤字・黒字の構成分析!G$35,"▲", "-")), 2)), NA())</f>
        <v>
#N/A</v>
      </c>
      <c r="E35" s="160">
        <f>
IF(ROUND(VALUE(SUBSTITUTE(連結実質赤字比率に係る赤字・黒字の構成分析!G$35,"▲", "-")), 2) &gt;= 0, ABS(ROUND(VALUE(SUBSTITUTE(連結実質赤字比率に係る赤字・黒字の構成分析!G$35,"▲", "-")), 2)), NA())</f>
        <v>
3.28</v>
      </c>
      <c r="F35" s="160" t="e">
        <f>
IF(ROUND(VALUE(SUBSTITUTE(連結実質赤字比率に係る赤字・黒字の構成分析!H$35,"▲", "-")), 2) &lt; 0, ABS(ROUND(VALUE(SUBSTITUTE(連結実質赤字比率に係る赤字・黒字の構成分析!H$35,"▲", "-")), 2)), NA())</f>
        <v>
#N/A</v>
      </c>
      <c r="G35" s="160">
        <f>
IF(ROUND(VALUE(SUBSTITUTE(連結実質赤字比率に係る赤字・黒字の構成分析!H$35,"▲", "-")), 2) &gt;= 0, ABS(ROUND(VALUE(SUBSTITUTE(連結実質赤字比率に係る赤字・黒字の構成分析!H$35,"▲", "-")), 2)), NA())</f>
        <v>
12.31</v>
      </c>
      <c r="H35" s="160" t="e">
        <f>
IF(ROUND(VALUE(SUBSTITUTE(連結実質赤字比率に係る赤字・黒字の構成分析!I$35,"▲", "-")), 2) &lt; 0, ABS(ROUND(VALUE(SUBSTITUTE(連結実質赤字比率に係る赤字・黒字の構成分析!I$35,"▲", "-")), 2)), NA())</f>
        <v>
#N/A</v>
      </c>
      <c r="I35" s="160">
        <f>
IF(ROUND(VALUE(SUBSTITUTE(連結実質赤字比率に係る赤字・黒字の構成分析!I$35,"▲", "-")), 2) &gt;= 0, ABS(ROUND(VALUE(SUBSTITUTE(連結実質赤字比率に係る赤字・黒字の構成分析!I$35,"▲", "-")), 2)), NA())</f>
        <v>
4.6500000000000004</v>
      </c>
      <c r="J35" s="160" t="e">
        <f>
IF(ROUND(VALUE(SUBSTITUTE(連結実質赤字比率に係る赤字・黒字の構成分析!J$35,"▲", "-")), 2) &lt; 0, ABS(ROUND(VALUE(SUBSTITUTE(連結実質赤字比率に係る赤字・黒字の構成分析!J$35,"▲", "-")), 2)), NA())</f>
        <v>
#N/A</v>
      </c>
      <c r="K35" s="160">
        <f>
IF(ROUND(VALUE(SUBSTITUTE(連結実質赤字比率に係る赤字・黒字の構成分析!J$35,"▲", "-")), 2) &gt;= 0, ABS(ROUND(VALUE(SUBSTITUTE(連結実質赤字比率に係る赤字・黒字の構成分析!J$35,"▲", "-")), 2)), NA())</f>
        <v>
3.35</v>
      </c>
    </row>
    <row r="36" spans="1:16" x14ac:dyDescent="0.15">
      <c r="A36" s="160" t="str">
        <f>
IF(連結実質赤字比率に係る赤字・黒字の構成分析!C$34="",NA(),連結実質赤字比率に係る赤字・黒字の構成分析!C$34)</f>
        <v>
国民健康保険事業会計</v>
      </c>
      <c r="B36" s="160" t="e">
        <f>
IF(ROUND(VALUE(SUBSTITUTE(連結実質赤字比率に係る赤字・黒字の構成分析!F$34,"▲", "-")), 2) &lt; 0, ABS(ROUND(VALUE(SUBSTITUTE(連結実質赤字比率に係る赤字・黒字の構成分析!F$34,"▲", "-")), 2)), NA())</f>
        <v>
#N/A</v>
      </c>
      <c r="C36" s="160">
        <f>
IF(ROUND(VALUE(SUBSTITUTE(連結実質赤字比率に係る赤字・黒字の構成分析!F$34,"▲", "-")), 2) &gt;= 0, ABS(ROUND(VALUE(SUBSTITUTE(連結実質赤字比率に係る赤字・黒字の構成分析!F$34,"▲", "-")), 2)), NA())</f>
        <v>
1.27</v>
      </c>
      <c r="D36" s="160" t="e">
        <f>
IF(ROUND(VALUE(SUBSTITUTE(連結実質赤字比率に係る赤字・黒字の構成分析!G$34,"▲", "-")), 2) &lt; 0, ABS(ROUND(VALUE(SUBSTITUTE(連結実質赤字比率に係る赤字・黒字の構成分析!G$34,"▲", "-")), 2)), NA())</f>
        <v>
#N/A</v>
      </c>
      <c r="E36" s="160">
        <f>
IF(ROUND(VALUE(SUBSTITUTE(連結実質赤字比率に係る赤字・黒字の構成分析!G$34,"▲", "-")), 2) &gt;= 0, ABS(ROUND(VALUE(SUBSTITUTE(連結実質赤字比率に係る赤字・黒字の構成分析!G$34,"▲", "-")), 2)), NA())</f>
        <v>
1.48</v>
      </c>
      <c r="F36" s="160" t="e">
        <f>
IF(ROUND(VALUE(SUBSTITUTE(連結実質赤字比率に係る赤字・黒字の構成分析!H$34,"▲", "-")), 2) &lt; 0, ABS(ROUND(VALUE(SUBSTITUTE(連結実質赤字比率に係る赤字・黒字の構成分析!H$34,"▲", "-")), 2)), NA())</f>
        <v>
#N/A</v>
      </c>
      <c r="G36" s="160">
        <f>
IF(ROUND(VALUE(SUBSTITUTE(連結実質赤字比率に係る赤字・黒字の構成分析!H$34,"▲", "-")), 2) &gt;= 0, ABS(ROUND(VALUE(SUBSTITUTE(連結実質赤字比率に係る赤字・黒字の構成分析!H$34,"▲", "-")), 2)), NA())</f>
        <v>
1.6</v>
      </c>
      <c r="H36" s="160" t="e">
        <f>
IF(ROUND(VALUE(SUBSTITUTE(連結実質赤字比率に係る赤字・黒字の構成分析!I$34,"▲", "-")), 2) &lt; 0, ABS(ROUND(VALUE(SUBSTITUTE(連結実質赤字比率に係る赤字・黒字の構成分析!I$34,"▲", "-")), 2)), NA())</f>
        <v>
#N/A</v>
      </c>
      <c r="I36" s="160">
        <f>
IF(ROUND(VALUE(SUBSTITUTE(連結実質赤字比率に係る赤字・黒字の構成分析!I$34,"▲", "-")), 2) &gt;= 0, ABS(ROUND(VALUE(SUBSTITUTE(連結実質赤字比率に係る赤字・黒字の構成分析!I$34,"▲", "-")), 2)), NA())</f>
        <v>
2.39</v>
      </c>
      <c r="J36" s="160" t="e">
        <f>
IF(ROUND(VALUE(SUBSTITUTE(連結実質赤字比率に係る赤字・黒字の構成分析!J$34,"▲", "-")), 2) &lt; 0, ABS(ROUND(VALUE(SUBSTITUTE(連結実質赤字比率に係る赤字・黒字の構成分析!J$34,"▲", "-")), 2)), NA())</f>
        <v>
#N/A</v>
      </c>
      <c r="K36" s="160">
        <f>
IF(ROUND(VALUE(SUBSTITUTE(連結実質赤字比率に係る赤字・黒字の構成分析!J$34,"▲", "-")), 2) &gt;= 0, ABS(ROUND(VALUE(SUBSTITUTE(連結実質赤字比率に係る赤字・黒字の構成分析!J$34,"▲", "-")), 2)), NA())</f>
        <v>
3.37</v>
      </c>
    </row>
    <row r="39" spans="1:16" x14ac:dyDescent="0.15">
      <c r="A39" s="129" t="s">
        <v>
54</v>
      </c>
    </row>
    <row r="40" spans="1:16" x14ac:dyDescent="0.15">
      <c r="A40" s="161"/>
      <c r="B40" s="161" t="str">
        <f>
'実質公債費比率（分子）の構造'!K$44</f>
        <v>
H25</v>
      </c>
      <c r="C40" s="161"/>
      <c r="D40" s="161"/>
      <c r="E40" s="161" t="str">
        <f>
'実質公債費比率（分子）の構造'!L$44</f>
        <v>
H26</v>
      </c>
      <c r="F40" s="161"/>
      <c r="G40" s="161"/>
      <c r="H40" s="161" t="str">
        <f>
'実質公債費比率（分子）の構造'!M$44</f>
        <v>
H27</v>
      </c>
      <c r="I40" s="161"/>
      <c r="J40" s="161"/>
      <c r="K40" s="161" t="str">
        <f>
'実質公債費比率（分子）の構造'!N$44</f>
        <v>
H28</v>
      </c>
      <c r="L40" s="161"/>
      <c r="M40" s="161"/>
      <c r="N40" s="161" t="str">
        <f>
'実質公債費比率（分子）の構造'!O$44</f>
        <v>
H29</v>
      </c>
      <c r="O40" s="161"/>
      <c r="P40" s="161"/>
    </row>
    <row r="41" spans="1:16" x14ac:dyDescent="0.15">
      <c r="A41" s="161"/>
      <c r="B41" s="161" t="s">
        <v>
55</v>
      </c>
      <c r="C41" s="161"/>
      <c r="D41" s="161" t="s">
        <v>
56</v>
      </c>
      <c r="E41" s="161" t="s">
        <v>
55</v>
      </c>
      <c r="F41" s="161"/>
      <c r="G41" s="161" t="s">
        <v>
56</v>
      </c>
      <c r="H41" s="161" t="s">
        <v>
55</v>
      </c>
      <c r="I41" s="161"/>
      <c r="J41" s="161" t="s">
        <v>
56</v>
      </c>
      <c r="K41" s="161" t="s">
        <v>
55</v>
      </c>
      <c r="L41" s="161"/>
      <c r="M41" s="161" t="s">
        <v>
56</v>
      </c>
      <c r="N41" s="161" t="s">
        <v>
55</v>
      </c>
      <c r="O41" s="161"/>
      <c r="P41" s="161" t="s">
        <v>
56</v>
      </c>
    </row>
    <row r="42" spans="1:16" x14ac:dyDescent="0.15">
      <c r="A42" s="161" t="s">
        <v>
57</v>
      </c>
      <c r="B42" s="161"/>
      <c r="C42" s="161"/>
      <c r="D42" s="161">
        <f>
'実質公債費比率（分子）の構造'!K$52</f>
        <v>
1113</v>
      </c>
      <c r="E42" s="161"/>
      <c r="F42" s="161"/>
      <c r="G42" s="161">
        <f>
'実質公債費比率（分子）の構造'!L$52</f>
        <v>
1083</v>
      </c>
      <c r="H42" s="161"/>
      <c r="I42" s="161"/>
      <c r="J42" s="161">
        <f>
'実質公債費比率（分子）の構造'!M$52</f>
        <v>
1087</v>
      </c>
      <c r="K42" s="161"/>
      <c r="L42" s="161"/>
      <c r="M42" s="161">
        <f>
'実質公債費比率（分子）の構造'!N$52</f>
        <v>
1036</v>
      </c>
      <c r="N42" s="161"/>
      <c r="O42" s="161"/>
      <c r="P42" s="161">
        <f>
'実質公債費比率（分子）の構造'!O$52</f>
        <v>
976</v>
      </c>
    </row>
    <row r="43" spans="1:16" x14ac:dyDescent="0.15">
      <c r="A43" s="161" t="s">
        <v>
58</v>
      </c>
      <c r="B43" s="161" t="str">
        <f>
'実質公債費比率（分子）の構造'!K$51</f>
        <v>
-</v>
      </c>
      <c r="C43" s="161"/>
      <c r="D43" s="161"/>
      <c r="E43" s="161" t="str">
        <f>
'実質公債費比率（分子）の構造'!L$51</f>
        <v>
-</v>
      </c>
      <c r="F43" s="161"/>
      <c r="G43" s="161"/>
      <c r="H43" s="161" t="str">
        <f>
'実質公債費比率（分子）の構造'!M$51</f>
        <v>
-</v>
      </c>
      <c r="I43" s="161"/>
      <c r="J43" s="161"/>
      <c r="K43" s="161" t="str">
        <f>
'実質公債費比率（分子）の構造'!N$51</f>
        <v>
-</v>
      </c>
      <c r="L43" s="161"/>
      <c r="M43" s="161"/>
      <c r="N43" s="161" t="str">
        <f>
'実質公債費比率（分子）の構造'!O$51</f>
        <v>
-</v>
      </c>
      <c r="O43" s="161"/>
      <c r="P43" s="161"/>
    </row>
    <row r="44" spans="1:16" x14ac:dyDescent="0.15">
      <c r="A44" s="161" t="s">
        <v>
59</v>
      </c>
      <c r="B44" s="161">
        <f>
'実質公債費比率（分子）の構造'!K$50</f>
        <v>
710</v>
      </c>
      <c r="C44" s="161"/>
      <c r="D44" s="161"/>
      <c r="E44" s="161">
        <f>
'実質公債費比率（分子）の構造'!L$50</f>
        <v>
700</v>
      </c>
      <c r="F44" s="161"/>
      <c r="G44" s="161"/>
      <c r="H44" s="161">
        <f>
'実質公債費比率（分子）の構造'!M$50</f>
        <v>
690</v>
      </c>
      <c r="I44" s="161"/>
      <c r="J44" s="161"/>
      <c r="K44" s="161">
        <f>
'実質公債費比率（分子）の構造'!N$50</f>
        <v>
680</v>
      </c>
      <c r="L44" s="161"/>
      <c r="M44" s="161"/>
      <c r="N44" s="161">
        <f>
'実質公債費比率（分子）の構造'!O$50</f>
        <v>
671</v>
      </c>
      <c r="O44" s="161"/>
      <c r="P44" s="161"/>
    </row>
    <row r="45" spans="1:16" x14ac:dyDescent="0.15">
      <c r="A45" s="161" t="s">
        <v>
60</v>
      </c>
      <c r="B45" s="161">
        <f>
'実質公債費比率（分子）の構造'!K$49</f>
        <v>
93</v>
      </c>
      <c r="C45" s="161"/>
      <c r="D45" s="161"/>
      <c r="E45" s="161">
        <f>
'実質公債費比率（分子）の構造'!L$49</f>
        <v>
73</v>
      </c>
      <c r="F45" s="161"/>
      <c r="G45" s="161"/>
      <c r="H45" s="161">
        <f>
'実質公債費比率（分子）の構造'!M$49</f>
        <v>
65</v>
      </c>
      <c r="I45" s="161"/>
      <c r="J45" s="161"/>
      <c r="K45" s="161">
        <f>
'実質公債費比率（分子）の構造'!N$49</f>
        <v>
46</v>
      </c>
      <c r="L45" s="161"/>
      <c r="M45" s="161"/>
      <c r="N45" s="161">
        <f>
'実質公債費比率（分子）の構造'!O$49</f>
        <v>
44</v>
      </c>
      <c r="O45" s="161"/>
      <c r="P45" s="161"/>
    </row>
    <row r="46" spans="1:16" x14ac:dyDescent="0.15">
      <c r="A46" s="161" t="s">
        <v>
61</v>
      </c>
      <c r="B46" s="161" t="str">
        <f>
'実質公債費比率（分子）の構造'!K$48</f>
        <v>
-</v>
      </c>
      <c r="C46" s="161"/>
      <c r="D46" s="161"/>
      <c r="E46" s="161" t="str">
        <f>
'実質公債費比率（分子）の構造'!L$48</f>
        <v>
-</v>
      </c>
      <c r="F46" s="161"/>
      <c r="G46" s="161"/>
      <c r="H46" s="161" t="str">
        <f>
'実質公債費比率（分子）の構造'!M$48</f>
        <v>
-</v>
      </c>
      <c r="I46" s="161"/>
      <c r="J46" s="161"/>
      <c r="K46" s="161" t="str">
        <f>
'実質公債費比率（分子）の構造'!N$48</f>
        <v>
-</v>
      </c>
      <c r="L46" s="161"/>
      <c r="M46" s="161"/>
      <c r="N46" s="161" t="str">
        <f>
'実質公債費比率（分子）の構造'!O$48</f>
        <v>
-</v>
      </c>
      <c r="O46" s="161"/>
      <c r="P46" s="161"/>
    </row>
    <row r="47" spans="1:16" x14ac:dyDescent="0.15">
      <c r="A47" s="161" t="s">
        <v>
62</v>
      </c>
      <c r="B47" s="161" t="str">
        <f>
'実質公債費比率（分子）の構造'!K$47</f>
        <v>
-</v>
      </c>
      <c r="C47" s="161"/>
      <c r="D47" s="161"/>
      <c r="E47" s="161" t="str">
        <f>
'実質公債費比率（分子）の構造'!L$47</f>
        <v>
-</v>
      </c>
      <c r="F47" s="161"/>
      <c r="G47" s="161"/>
      <c r="H47" s="161" t="str">
        <f>
'実質公債費比率（分子）の構造'!M$47</f>
        <v>
-</v>
      </c>
      <c r="I47" s="161"/>
      <c r="J47" s="161"/>
      <c r="K47" s="161" t="str">
        <f>
'実質公債費比率（分子）の構造'!N$47</f>
        <v>
-</v>
      </c>
      <c r="L47" s="161"/>
      <c r="M47" s="161"/>
      <c r="N47" s="161" t="str">
        <f>
'実質公債費比率（分子）の構造'!O$47</f>
        <v>
-</v>
      </c>
      <c r="O47" s="161"/>
      <c r="P47" s="161"/>
    </row>
    <row r="48" spans="1:16" x14ac:dyDescent="0.15">
      <c r="A48" s="161" t="s">
        <v>
63</v>
      </c>
      <c r="B48" s="161" t="str">
        <f>
'実質公債費比率（分子）の構造'!K$46</f>
        <v>
-</v>
      </c>
      <c r="C48" s="161"/>
      <c r="D48" s="161"/>
      <c r="E48" s="161" t="str">
        <f>
'実質公債費比率（分子）の構造'!L$46</f>
        <v>
-</v>
      </c>
      <c r="F48" s="161"/>
      <c r="G48" s="161"/>
      <c r="H48" s="161" t="str">
        <f>
'実質公債費比率（分子）の構造'!M$46</f>
        <v>
-</v>
      </c>
      <c r="I48" s="161"/>
      <c r="J48" s="161"/>
      <c r="K48" s="161" t="str">
        <f>
'実質公債費比率（分子）の構造'!N$46</f>
        <v>
-</v>
      </c>
      <c r="L48" s="161"/>
      <c r="M48" s="161"/>
      <c r="N48" s="161" t="str">
        <f>
'実質公債費比率（分子）の構造'!O$46</f>
        <v>
-</v>
      </c>
      <c r="O48" s="161"/>
      <c r="P48" s="161"/>
    </row>
    <row r="49" spans="1:16" x14ac:dyDescent="0.15">
      <c r="A49" s="161" t="s">
        <v>
64</v>
      </c>
      <c r="B49" s="161">
        <f>
'実質公債費比率（分子）の構造'!K$45</f>
        <v>
879</v>
      </c>
      <c r="C49" s="161"/>
      <c r="D49" s="161"/>
      <c r="E49" s="161">
        <f>
'実質公債費比率（分子）の構造'!L$45</f>
        <v>
677</v>
      </c>
      <c r="F49" s="161"/>
      <c r="G49" s="161"/>
      <c r="H49" s="161">
        <f>
'実質公債費比率（分子）の構造'!M$45</f>
        <v>
528</v>
      </c>
      <c r="I49" s="161"/>
      <c r="J49" s="161"/>
      <c r="K49" s="161">
        <f>
'実質公債費比率（分子）の構造'!N$45</f>
        <v>
521</v>
      </c>
      <c r="L49" s="161"/>
      <c r="M49" s="161"/>
      <c r="N49" s="161">
        <f>
'実質公債費比率（分子）の構造'!O$45</f>
        <v>
379</v>
      </c>
      <c r="O49" s="161"/>
      <c r="P49" s="161"/>
    </row>
    <row r="50" spans="1:16" x14ac:dyDescent="0.15">
      <c r="A50" s="161" t="s">
        <v>
65</v>
      </c>
      <c r="B50" s="161" t="e">
        <f>
NA()</f>
        <v>
#N/A</v>
      </c>
      <c r="C50" s="161">
        <f>
IF(ISNUMBER('実質公債費比率（分子）の構造'!K$53),'実質公債費比率（分子）の構造'!K$53,NA())</f>
        <v>
569</v>
      </c>
      <c r="D50" s="161" t="e">
        <f>
NA()</f>
        <v>
#N/A</v>
      </c>
      <c r="E50" s="161" t="e">
        <f>
NA()</f>
        <v>
#N/A</v>
      </c>
      <c r="F50" s="161">
        <f>
IF(ISNUMBER('実質公債費比率（分子）の構造'!L$53),'実質公債費比率（分子）の構造'!L$53,NA())</f>
        <v>
367</v>
      </c>
      <c r="G50" s="161" t="e">
        <f>
NA()</f>
        <v>
#N/A</v>
      </c>
      <c r="H50" s="161" t="e">
        <f>
NA()</f>
        <v>
#N/A</v>
      </c>
      <c r="I50" s="161">
        <f>
IF(ISNUMBER('実質公債費比率（分子）の構造'!M$53),'実質公債費比率（分子）の構造'!M$53,NA())</f>
        <v>
196</v>
      </c>
      <c r="J50" s="161" t="e">
        <f>
NA()</f>
        <v>
#N/A</v>
      </c>
      <c r="K50" s="161" t="e">
        <f>
NA()</f>
        <v>
#N/A</v>
      </c>
      <c r="L50" s="161">
        <f>
IF(ISNUMBER('実質公債費比率（分子）の構造'!N$53),'実質公債費比率（分子）の構造'!N$53,NA())</f>
        <v>
211</v>
      </c>
      <c r="M50" s="161" t="e">
        <f>
NA()</f>
        <v>
#N/A</v>
      </c>
      <c r="N50" s="161" t="e">
        <f>
NA()</f>
        <v>
#N/A</v>
      </c>
      <c r="O50" s="161">
        <f>
IF(ISNUMBER('実質公債費比率（分子）の構造'!O$53),'実質公債費比率（分子）の構造'!O$53,NA())</f>
        <v>
118</v>
      </c>
      <c r="P50" s="161" t="e">
        <f>
NA()</f>
        <v>
#N/A</v>
      </c>
    </row>
    <row r="53" spans="1:16" x14ac:dyDescent="0.15">
      <c r="A53" s="129" t="s">
        <v>
66</v>
      </c>
    </row>
    <row r="54" spans="1:16" x14ac:dyDescent="0.15">
      <c r="A54" s="160"/>
      <c r="B54" s="160" t="str">
        <f>
'将来負担比率（分子）の構造'!I$40</f>
        <v>
H25</v>
      </c>
      <c r="C54" s="160"/>
      <c r="D54" s="160"/>
      <c r="E54" s="160" t="str">
        <f>
'将来負担比率（分子）の構造'!J$40</f>
        <v>
H26</v>
      </c>
      <c r="F54" s="160"/>
      <c r="G54" s="160"/>
      <c r="H54" s="160" t="str">
        <f>
'将来負担比率（分子）の構造'!K$40</f>
        <v>
H27</v>
      </c>
      <c r="I54" s="160"/>
      <c r="J54" s="160"/>
      <c r="K54" s="160" t="str">
        <f>
'将来負担比率（分子）の構造'!L$40</f>
        <v>
H28</v>
      </c>
      <c r="L54" s="160"/>
      <c r="M54" s="160"/>
      <c r="N54" s="160" t="str">
        <f>
'将来負担比率（分子）の構造'!M$40</f>
        <v>
H29</v>
      </c>
      <c r="O54" s="160"/>
      <c r="P54" s="160"/>
    </row>
    <row r="55" spans="1:16" x14ac:dyDescent="0.15">
      <c r="A55" s="160"/>
      <c r="B55" s="160" t="s">
        <v>
67</v>
      </c>
      <c r="C55" s="160"/>
      <c r="D55" s="160" t="s">
        <v>
68</v>
      </c>
      <c r="E55" s="160" t="s">
        <v>
67</v>
      </c>
      <c r="F55" s="160"/>
      <c r="G55" s="160" t="s">
        <v>
68</v>
      </c>
      <c r="H55" s="160" t="s">
        <v>
67</v>
      </c>
      <c r="I55" s="160"/>
      <c r="J55" s="160" t="s">
        <v>
68</v>
      </c>
      <c r="K55" s="160" t="s">
        <v>
67</v>
      </c>
      <c r="L55" s="160"/>
      <c r="M55" s="160" t="s">
        <v>
68</v>
      </c>
      <c r="N55" s="160" t="s">
        <v>
67</v>
      </c>
      <c r="O55" s="160"/>
      <c r="P55" s="160" t="s">
        <v>
68</v>
      </c>
    </row>
    <row r="56" spans="1:16" x14ac:dyDescent="0.15">
      <c r="A56" s="160" t="s">
        <v>
37</v>
      </c>
      <c r="B56" s="160"/>
      <c r="C56" s="160"/>
      <c r="D56" s="160">
        <f>
'将来負担比率（分子）の構造'!I$52</f>
        <v>
11794</v>
      </c>
      <c r="E56" s="160"/>
      <c r="F56" s="160"/>
      <c r="G56" s="160">
        <f>
'将来負担比率（分子）の構造'!J$52</f>
        <v>
11003</v>
      </c>
      <c r="H56" s="160"/>
      <c r="I56" s="160"/>
      <c r="J56" s="160">
        <f>
'将来負担比率（分子）の構造'!K$52</f>
        <v>
10098</v>
      </c>
      <c r="K56" s="160"/>
      <c r="L56" s="160"/>
      <c r="M56" s="160">
        <f>
'将来負担比率（分子）の構造'!L$52</f>
        <v>
9206</v>
      </c>
      <c r="N56" s="160"/>
      <c r="O56" s="160"/>
      <c r="P56" s="160">
        <f>
'将来負担比率（分子）の構造'!M$52</f>
        <v>
8351</v>
      </c>
    </row>
    <row r="57" spans="1:16" x14ac:dyDescent="0.15">
      <c r="A57" s="160" t="s">
        <v>
36</v>
      </c>
      <c r="B57" s="160"/>
      <c r="C57" s="160"/>
      <c r="D57" s="160">
        <f>
'将来負担比率（分子）の構造'!I$51</f>
        <v>
87</v>
      </c>
      <c r="E57" s="160"/>
      <c r="F57" s="160"/>
      <c r="G57" s="160">
        <f>
'将来負担比率（分子）の構造'!J$51</f>
        <v>
77</v>
      </c>
      <c r="H57" s="160"/>
      <c r="I57" s="160"/>
      <c r="J57" s="160">
        <f>
'将来負担比率（分子）の構造'!K$51</f>
        <v>
66</v>
      </c>
      <c r="K57" s="160"/>
      <c r="L57" s="160"/>
      <c r="M57" s="160">
        <f>
'将来負担比率（分子）の構造'!L$51</f>
        <v>
55</v>
      </c>
      <c r="N57" s="160"/>
      <c r="O57" s="160"/>
      <c r="P57" s="160">
        <f>
'将来負担比率（分子）の構造'!M$51</f>
        <v>
43</v>
      </c>
    </row>
    <row r="58" spans="1:16" x14ac:dyDescent="0.15">
      <c r="A58" s="160" t="s">
        <v>
35</v>
      </c>
      <c r="B58" s="160"/>
      <c r="C58" s="160"/>
      <c r="D58" s="160">
        <f>
'将来負担比率（分子）の構造'!I$50</f>
        <v>
90241</v>
      </c>
      <c r="E58" s="160"/>
      <c r="F58" s="160"/>
      <c r="G58" s="160">
        <f>
'将来負担比率（分子）の構造'!J$50</f>
        <v>
94607</v>
      </c>
      <c r="H58" s="160"/>
      <c r="I58" s="160"/>
      <c r="J58" s="160">
        <f>
'将来負担比率（分子）の構造'!K$50</f>
        <v>
103844</v>
      </c>
      <c r="K58" s="160"/>
      <c r="L58" s="160"/>
      <c r="M58" s="160">
        <f>
'将来負担比率（分子）の構造'!L$50</f>
        <v>
110311</v>
      </c>
      <c r="N58" s="160"/>
      <c r="O58" s="160"/>
      <c r="P58" s="160">
        <f>
'将来負担比率（分子）の構造'!M$50</f>
        <v>
114185</v>
      </c>
    </row>
    <row r="59" spans="1:16" x14ac:dyDescent="0.15">
      <c r="A59" s="160" t="s">
        <v>
33</v>
      </c>
      <c r="B59" s="160" t="str">
        <f>
'将来負担比率（分子）の構造'!I$49</f>
        <v>
-</v>
      </c>
      <c r="C59" s="160"/>
      <c r="D59" s="160"/>
      <c r="E59" s="160" t="str">
        <f>
'将来負担比率（分子）の構造'!J$49</f>
        <v>
-</v>
      </c>
      <c r="F59" s="160"/>
      <c r="G59" s="160"/>
      <c r="H59" s="160" t="str">
        <f>
'将来負担比率（分子）の構造'!K$49</f>
        <v>
-</v>
      </c>
      <c r="I59" s="160"/>
      <c r="J59" s="160"/>
      <c r="K59" s="160" t="str">
        <f>
'将来負担比率（分子）の構造'!L$49</f>
        <v>
-</v>
      </c>
      <c r="L59" s="160"/>
      <c r="M59" s="160"/>
      <c r="N59" s="160" t="str">
        <f>
'将来負担比率（分子）の構造'!M$49</f>
        <v>
-</v>
      </c>
      <c r="O59" s="160"/>
      <c r="P59" s="160"/>
    </row>
    <row r="60" spans="1:16" x14ac:dyDescent="0.15">
      <c r="A60" s="160" t="s">
        <v>
32</v>
      </c>
      <c r="B60" s="160" t="str">
        <f>
'将来負担比率（分子）の構造'!I$48</f>
        <v>
-</v>
      </c>
      <c r="C60" s="160"/>
      <c r="D60" s="160"/>
      <c r="E60" s="160" t="str">
        <f>
'将来負担比率（分子）の構造'!J$48</f>
        <v>
-</v>
      </c>
      <c r="F60" s="160"/>
      <c r="G60" s="160"/>
      <c r="H60" s="160" t="str">
        <f>
'将来負担比率（分子）の構造'!K$48</f>
        <v>
-</v>
      </c>
      <c r="I60" s="160"/>
      <c r="J60" s="160"/>
      <c r="K60" s="160" t="str">
        <f>
'将来負担比率（分子）の構造'!L$48</f>
        <v>
-</v>
      </c>
      <c r="L60" s="160"/>
      <c r="M60" s="160"/>
      <c r="N60" s="160" t="str">
        <f>
'将来負担比率（分子）の構造'!M$48</f>
        <v>
-</v>
      </c>
      <c r="O60" s="160"/>
      <c r="P60" s="160"/>
    </row>
    <row r="61" spans="1:16" x14ac:dyDescent="0.15">
      <c r="A61" s="160" t="s">
        <v>
30</v>
      </c>
      <c r="B61" s="160" t="str">
        <f>
'将来負担比率（分子）の構造'!I$46</f>
        <v>
-</v>
      </c>
      <c r="C61" s="160"/>
      <c r="D61" s="160"/>
      <c r="E61" s="160" t="str">
        <f>
'将来負担比率（分子）の構造'!J$46</f>
        <v>
-</v>
      </c>
      <c r="F61" s="160"/>
      <c r="G61" s="160"/>
      <c r="H61" s="160" t="str">
        <f>
'将来負担比率（分子）の構造'!K$46</f>
        <v>
-</v>
      </c>
      <c r="I61" s="160"/>
      <c r="J61" s="160"/>
      <c r="K61" s="160" t="str">
        <f>
'将来負担比率（分子）の構造'!L$46</f>
        <v>
-</v>
      </c>
      <c r="L61" s="160"/>
      <c r="M61" s="160"/>
      <c r="N61" s="160" t="str">
        <f>
'将来負担比率（分子）の構造'!M$46</f>
        <v>
-</v>
      </c>
      <c r="O61" s="160"/>
      <c r="P61" s="160"/>
    </row>
    <row r="62" spans="1:16" x14ac:dyDescent="0.15">
      <c r="A62" s="160" t="s">
        <v>
29</v>
      </c>
      <c r="B62" s="160">
        <f>
'将来負担比率（分子）の構造'!I$45</f>
        <v>
9349</v>
      </c>
      <c r="C62" s="160"/>
      <c r="D62" s="160"/>
      <c r="E62" s="160">
        <f>
'将来負担比率（分子）の構造'!J$45</f>
        <v>
7924</v>
      </c>
      <c r="F62" s="160"/>
      <c r="G62" s="160"/>
      <c r="H62" s="160">
        <f>
'将来負担比率（分子）の構造'!K$45</f>
        <v>
7846</v>
      </c>
      <c r="I62" s="160"/>
      <c r="J62" s="160"/>
      <c r="K62" s="160">
        <f>
'将来負担比率（分子）の構造'!L$45</f>
        <v>
7782</v>
      </c>
      <c r="L62" s="160"/>
      <c r="M62" s="160"/>
      <c r="N62" s="160">
        <f>
'将来負担比率（分子）の構造'!M$45</f>
        <v>
6992</v>
      </c>
      <c r="O62" s="160"/>
      <c r="P62" s="160"/>
    </row>
    <row r="63" spans="1:16" x14ac:dyDescent="0.15">
      <c r="A63" s="160" t="s">
        <v>
28</v>
      </c>
      <c r="B63" s="160">
        <f>
'将来負担比率（分子）の構造'!I$44</f>
        <v>
576</v>
      </c>
      <c r="C63" s="160"/>
      <c r="D63" s="160"/>
      <c r="E63" s="160">
        <f>
'将来負担比率（分子）の構造'!J$44</f>
        <v>
536</v>
      </c>
      <c r="F63" s="160"/>
      <c r="G63" s="160"/>
      <c r="H63" s="160">
        <f>
'将来負担比率（分子）の構造'!K$44</f>
        <v>
494</v>
      </c>
      <c r="I63" s="160"/>
      <c r="J63" s="160"/>
      <c r="K63" s="160">
        <f>
'将来負担比率（分子）の構造'!L$44</f>
        <v>
479</v>
      </c>
      <c r="L63" s="160"/>
      <c r="M63" s="160"/>
      <c r="N63" s="160">
        <f>
'将来負担比率（分子）の構造'!M$44</f>
        <v>
570</v>
      </c>
      <c r="O63" s="160"/>
      <c r="P63" s="160"/>
    </row>
    <row r="64" spans="1:16" x14ac:dyDescent="0.15">
      <c r="A64" s="160" t="s">
        <v>
27</v>
      </c>
      <c r="B64" s="160" t="str">
        <f>
'将来負担比率（分子）の構造'!I$43</f>
        <v>
-</v>
      </c>
      <c r="C64" s="160"/>
      <c r="D64" s="160"/>
      <c r="E64" s="160" t="str">
        <f>
'将来負担比率（分子）の構造'!J$43</f>
        <v>
-</v>
      </c>
      <c r="F64" s="160"/>
      <c r="G64" s="160"/>
      <c r="H64" s="160" t="str">
        <f>
'将来負担比率（分子）の構造'!K$43</f>
        <v>
-</v>
      </c>
      <c r="I64" s="160"/>
      <c r="J64" s="160"/>
      <c r="K64" s="160" t="str">
        <f>
'将来負担比率（分子）の構造'!L$43</f>
        <v>
-</v>
      </c>
      <c r="L64" s="160"/>
      <c r="M64" s="160"/>
      <c r="N64" s="160" t="str">
        <f>
'将来負担比率（分子）の構造'!M$43</f>
        <v>
-</v>
      </c>
      <c r="O64" s="160"/>
      <c r="P64" s="160"/>
    </row>
    <row r="65" spans="1:16" x14ac:dyDescent="0.15">
      <c r="A65" s="160" t="s">
        <v>
26</v>
      </c>
      <c r="B65" s="160">
        <f>
'将来負担比率（分子）の構造'!I$42</f>
        <v>
5047</v>
      </c>
      <c r="C65" s="160"/>
      <c r="D65" s="160"/>
      <c r="E65" s="160">
        <f>
'将来負担比率（分子）の構造'!J$42</f>
        <v>
4470</v>
      </c>
      <c r="F65" s="160"/>
      <c r="G65" s="160"/>
      <c r="H65" s="160">
        <f>
'将来負担比率（分子）の構造'!K$42</f>
        <v>
3888</v>
      </c>
      <c r="I65" s="160"/>
      <c r="J65" s="160"/>
      <c r="K65" s="160">
        <f>
'将来負担比率（分子）の構造'!L$42</f>
        <v>
3302</v>
      </c>
      <c r="L65" s="160"/>
      <c r="M65" s="160"/>
      <c r="N65" s="160">
        <f>
'将来負担比率（分子）の構造'!M$42</f>
        <v>
2710</v>
      </c>
      <c r="O65" s="160"/>
      <c r="P65" s="160"/>
    </row>
    <row r="66" spans="1:16" x14ac:dyDescent="0.15">
      <c r="A66" s="160" t="s">
        <v>
25</v>
      </c>
      <c r="B66" s="160">
        <f>
'将来負担比率（分子）の構造'!I$41</f>
        <v>
2329</v>
      </c>
      <c r="C66" s="160"/>
      <c r="D66" s="160"/>
      <c r="E66" s="160">
        <f>
'将来負担比率（分子）の構造'!J$41</f>
        <v>
1703</v>
      </c>
      <c r="F66" s="160"/>
      <c r="G66" s="160"/>
      <c r="H66" s="160">
        <f>
'将来負担比率（分子）の構造'!K$41</f>
        <v>
1211</v>
      </c>
      <c r="I66" s="160"/>
      <c r="J66" s="160"/>
      <c r="K66" s="160">
        <f>
'将来負担比率（分子）の構造'!L$41</f>
        <v>
714</v>
      </c>
      <c r="L66" s="160"/>
      <c r="M66" s="160"/>
      <c r="N66" s="160">
        <f>
'将来負担比率（分子）の構造'!M$41</f>
        <v>
349</v>
      </c>
      <c r="O66" s="160"/>
      <c r="P66" s="160"/>
    </row>
    <row r="67" spans="1:16" x14ac:dyDescent="0.15">
      <c r="A67" s="160" t="s">
        <v>
69</v>
      </c>
      <c r="B67" s="160" t="e">
        <f>
NA()</f>
        <v>
#N/A</v>
      </c>
      <c r="C67" s="160">
        <f>
IF(ISNUMBER('将来負担比率（分子）の構造'!I$53), IF('将来負担比率（分子）の構造'!I$53 &lt; 0, 0, '将来負担比率（分子）の構造'!I$53), NA())</f>
        <v>
0</v>
      </c>
      <c r="D67" s="160" t="e">
        <f>
NA()</f>
        <v>
#N/A</v>
      </c>
      <c r="E67" s="160" t="e">
        <f>
NA()</f>
        <v>
#N/A</v>
      </c>
      <c r="F67" s="160">
        <f>
IF(ISNUMBER('将来負担比率（分子）の構造'!J$53), IF('将来負担比率（分子）の構造'!J$53 &lt; 0, 0, '将来負担比率（分子）の構造'!J$53), NA())</f>
        <v>
0</v>
      </c>
      <c r="G67" s="160" t="e">
        <f>
NA()</f>
        <v>
#N/A</v>
      </c>
      <c r="H67" s="160" t="e">
        <f>
NA()</f>
        <v>
#N/A</v>
      </c>
      <c r="I67" s="160">
        <f>
IF(ISNUMBER('将来負担比率（分子）の構造'!K$53), IF('将来負担比率（分子）の構造'!K$53 &lt; 0, 0, '将来負担比率（分子）の構造'!K$53), NA())</f>
        <v>
0</v>
      </c>
      <c r="J67" s="160" t="e">
        <f>
NA()</f>
        <v>
#N/A</v>
      </c>
      <c r="K67" s="160" t="e">
        <f>
NA()</f>
        <v>
#N/A</v>
      </c>
      <c r="L67" s="160">
        <f>
IF(ISNUMBER('将来負担比率（分子）の構造'!L$53), IF('将来負担比率（分子）の構造'!L$53 &lt; 0, 0, '将来負担比率（分子）の構造'!L$53), NA())</f>
        <v>
0</v>
      </c>
      <c r="M67" s="160" t="e">
        <f>
NA()</f>
        <v>
#N/A</v>
      </c>
      <c r="N67" s="160" t="e">
        <f>
NA()</f>
        <v>
#N/A</v>
      </c>
      <c r="O67" s="160">
        <f>
IF(ISNUMBER('将来負担比率（分子）の構造'!M$53), IF('将来負担比率（分子）の構造'!M$53 &lt; 0, 0, '将来負担比率（分子）の構造'!M$53), NA())</f>
        <v>
0</v>
      </c>
      <c r="P67" s="160" t="e">
        <f>
NA()</f>
        <v>
#N/A</v>
      </c>
    </row>
    <row r="70" spans="1:16" x14ac:dyDescent="0.15">
      <c r="A70" s="162" t="s">
        <v>
70</v>
      </c>
      <c r="B70" s="162"/>
      <c r="C70" s="162"/>
      <c r="D70" s="162"/>
      <c r="E70" s="162"/>
      <c r="F70" s="162"/>
    </row>
    <row r="71" spans="1:16" x14ac:dyDescent="0.15">
      <c r="A71" s="163"/>
      <c r="B71" s="163" t="str">
        <f>
基金残高に係る経年分析!F54</f>
        <v>
H27</v>
      </c>
      <c r="C71" s="163" t="str">
        <f>
基金残高に係る経年分析!G54</f>
        <v>
H28</v>
      </c>
      <c r="D71" s="163" t="str">
        <f>
基金残高に係る経年分析!H54</f>
        <v>
H29</v>
      </c>
    </row>
    <row r="72" spans="1:16" x14ac:dyDescent="0.15">
      <c r="A72" s="163" t="s">
        <v>
71</v>
      </c>
      <c r="B72" s="164">
        <f>
基金残高に係る経年分析!F55</f>
        <v>
37837</v>
      </c>
      <c r="C72" s="164">
        <f>
基金残高に係る経年分析!G55</f>
        <v>
40888</v>
      </c>
      <c r="D72" s="164">
        <f>
基金残高に係る経年分析!H55</f>
        <v>
43412</v>
      </c>
    </row>
    <row r="73" spans="1:16" x14ac:dyDescent="0.15">
      <c r="A73" s="163" t="s">
        <v>
72</v>
      </c>
      <c r="B73" s="164" t="str">
        <f>
基金残高に係る経年分析!F56</f>
        <v>
-</v>
      </c>
      <c r="C73" s="164" t="str">
        <f>
基金残高に係る経年分析!G56</f>
        <v>
-</v>
      </c>
      <c r="D73" s="164" t="str">
        <f>
基金残高に係る経年分析!H56</f>
        <v>
-</v>
      </c>
    </row>
    <row r="74" spans="1:16" x14ac:dyDescent="0.15">
      <c r="A74" s="163" t="s">
        <v>
73</v>
      </c>
      <c r="B74" s="164">
        <f>
基金残高に係る経年分析!F57</f>
        <v>
65906</v>
      </c>
      <c r="C74" s="164">
        <f>
基金残高に係る経年分析!G57</f>
        <v>
69322</v>
      </c>
      <c r="D74" s="164">
        <f>
基金残高に係る経年分析!H57</f>
        <v>
70672</v>
      </c>
    </row>
  </sheetData>
  <sheetProtection algorithmName="SHA-512" hashValue="3tMNF5tQoUOhUKdIDX0w2PCCqh53rMPQ/veEXqctKarwUdGwMPfEdR65TYSCwRKqbIB/Far1sZKr6bq7vJGX5Q==" saltValue="qTCLFyrAXMCF8DU552wjO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
210</v>
      </c>
      <c r="DI1" s="774"/>
      <c r="DJ1" s="774"/>
      <c r="DK1" s="774"/>
      <c r="DL1" s="774"/>
      <c r="DM1" s="774"/>
      <c r="DN1" s="775"/>
      <c r="DO1" s="205"/>
      <c r="DP1" s="773" t="s">
        <v>
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
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
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
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
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
1</v>
      </c>
      <c r="C4" s="716"/>
      <c r="D4" s="716"/>
      <c r="E4" s="716"/>
      <c r="F4" s="716"/>
      <c r="G4" s="716"/>
      <c r="H4" s="716"/>
      <c r="I4" s="716"/>
      <c r="J4" s="716"/>
      <c r="K4" s="716"/>
      <c r="L4" s="716"/>
      <c r="M4" s="716"/>
      <c r="N4" s="716"/>
      <c r="O4" s="716"/>
      <c r="P4" s="716"/>
      <c r="Q4" s="717"/>
      <c r="R4" s="715" t="s">
        <v>
216</v>
      </c>
      <c r="S4" s="716"/>
      <c r="T4" s="716"/>
      <c r="U4" s="716"/>
      <c r="V4" s="716"/>
      <c r="W4" s="716"/>
      <c r="X4" s="716"/>
      <c r="Y4" s="717"/>
      <c r="Z4" s="715" t="s">
        <v>
217</v>
      </c>
      <c r="AA4" s="716"/>
      <c r="AB4" s="716"/>
      <c r="AC4" s="717"/>
      <c r="AD4" s="715" t="s">
        <v>
218</v>
      </c>
      <c r="AE4" s="716"/>
      <c r="AF4" s="716"/>
      <c r="AG4" s="716"/>
      <c r="AH4" s="716"/>
      <c r="AI4" s="716"/>
      <c r="AJ4" s="716"/>
      <c r="AK4" s="717"/>
      <c r="AL4" s="715" t="s">
        <v>
217</v>
      </c>
      <c r="AM4" s="716"/>
      <c r="AN4" s="716"/>
      <c r="AO4" s="717"/>
      <c r="AP4" s="776" t="s">
        <v>
219</v>
      </c>
      <c r="AQ4" s="776"/>
      <c r="AR4" s="776"/>
      <c r="AS4" s="776"/>
      <c r="AT4" s="776"/>
      <c r="AU4" s="776"/>
      <c r="AV4" s="776"/>
      <c r="AW4" s="776"/>
      <c r="AX4" s="776"/>
      <c r="AY4" s="776"/>
      <c r="AZ4" s="776"/>
      <c r="BA4" s="776"/>
      <c r="BB4" s="776"/>
      <c r="BC4" s="776"/>
      <c r="BD4" s="776"/>
      <c r="BE4" s="776"/>
      <c r="BF4" s="776"/>
      <c r="BG4" s="776" t="s">
        <v>
220</v>
      </c>
      <c r="BH4" s="776"/>
      <c r="BI4" s="776"/>
      <c r="BJ4" s="776"/>
      <c r="BK4" s="776"/>
      <c r="BL4" s="776"/>
      <c r="BM4" s="776"/>
      <c r="BN4" s="776"/>
      <c r="BO4" s="776" t="s">
        <v>
217</v>
      </c>
      <c r="BP4" s="776"/>
      <c r="BQ4" s="776"/>
      <c r="BR4" s="776"/>
      <c r="BS4" s="776" t="s">
        <v>
221</v>
      </c>
      <c r="BT4" s="776"/>
      <c r="BU4" s="776"/>
      <c r="BV4" s="776"/>
      <c r="BW4" s="776"/>
      <c r="BX4" s="776"/>
      <c r="BY4" s="776"/>
      <c r="BZ4" s="776"/>
      <c r="CA4" s="776"/>
      <c r="CB4" s="776"/>
      <c r="CD4" s="758" t="s">
        <v>
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
223</v>
      </c>
      <c r="C5" s="741"/>
      <c r="D5" s="741"/>
      <c r="E5" s="741"/>
      <c r="F5" s="741"/>
      <c r="G5" s="741"/>
      <c r="H5" s="741"/>
      <c r="I5" s="741"/>
      <c r="J5" s="741"/>
      <c r="K5" s="741"/>
      <c r="L5" s="741"/>
      <c r="M5" s="741"/>
      <c r="N5" s="741"/>
      <c r="O5" s="741"/>
      <c r="P5" s="741"/>
      <c r="Q5" s="742"/>
      <c r="R5" s="706">
        <v>
19084096</v>
      </c>
      <c r="S5" s="707"/>
      <c r="T5" s="707"/>
      <c r="U5" s="707"/>
      <c r="V5" s="707"/>
      <c r="W5" s="707"/>
      <c r="X5" s="707"/>
      <c r="Y5" s="753"/>
      <c r="Z5" s="771">
        <v>
36</v>
      </c>
      <c r="AA5" s="771"/>
      <c r="AB5" s="771"/>
      <c r="AC5" s="771"/>
      <c r="AD5" s="772">
        <v>
19084096</v>
      </c>
      <c r="AE5" s="772"/>
      <c r="AF5" s="772"/>
      <c r="AG5" s="772"/>
      <c r="AH5" s="772"/>
      <c r="AI5" s="772"/>
      <c r="AJ5" s="772"/>
      <c r="AK5" s="772"/>
      <c r="AL5" s="754">
        <v>
51.7</v>
      </c>
      <c r="AM5" s="723"/>
      <c r="AN5" s="723"/>
      <c r="AO5" s="755"/>
      <c r="AP5" s="740" t="s">
        <v>
224</v>
      </c>
      <c r="AQ5" s="741"/>
      <c r="AR5" s="741"/>
      <c r="AS5" s="741"/>
      <c r="AT5" s="741"/>
      <c r="AU5" s="741"/>
      <c r="AV5" s="741"/>
      <c r="AW5" s="741"/>
      <c r="AX5" s="741"/>
      <c r="AY5" s="741"/>
      <c r="AZ5" s="741"/>
      <c r="BA5" s="741"/>
      <c r="BB5" s="741"/>
      <c r="BC5" s="741"/>
      <c r="BD5" s="741"/>
      <c r="BE5" s="741"/>
      <c r="BF5" s="742"/>
      <c r="BG5" s="641">
        <v>
19078414</v>
      </c>
      <c r="BH5" s="644"/>
      <c r="BI5" s="644"/>
      <c r="BJ5" s="644"/>
      <c r="BK5" s="644"/>
      <c r="BL5" s="644"/>
      <c r="BM5" s="644"/>
      <c r="BN5" s="645"/>
      <c r="BO5" s="703">
        <v>
100</v>
      </c>
      <c r="BP5" s="703"/>
      <c r="BQ5" s="703"/>
      <c r="BR5" s="703"/>
      <c r="BS5" s="704" t="s">
        <v>
170</v>
      </c>
      <c r="BT5" s="704"/>
      <c r="BU5" s="704"/>
      <c r="BV5" s="704"/>
      <c r="BW5" s="704"/>
      <c r="BX5" s="704"/>
      <c r="BY5" s="704"/>
      <c r="BZ5" s="704"/>
      <c r="CA5" s="704"/>
      <c r="CB5" s="745"/>
      <c r="CD5" s="758" t="s">
        <v>
219</v>
      </c>
      <c r="CE5" s="759"/>
      <c r="CF5" s="759"/>
      <c r="CG5" s="759"/>
      <c r="CH5" s="759"/>
      <c r="CI5" s="759"/>
      <c r="CJ5" s="759"/>
      <c r="CK5" s="759"/>
      <c r="CL5" s="759"/>
      <c r="CM5" s="759"/>
      <c r="CN5" s="759"/>
      <c r="CO5" s="759"/>
      <c r="CP5" s="759"/>
      <c r="CQ5" s="760"/>
      <c r="CR5" s="758" t="s">
        <v>
225</v>
      </c>
      <c r="CS5" s="759"/>
      <c r="CT5" s="759"/>
      <c r="CU5" s="759"/>
      <c r="CV5" s="759"/>
      <c r="CW5" s="759"/>
      <c r="CX5" s="759"/>
      <c r="CY5" s="760"/>
      <c r="CZ5" s="758" t="s">
        <v>
217</v>
      </c>
      <c r="DA5" s="759"/>
      <c r="DB5" s="759"/>
      <c r="DC5" s="760"/>
      <c r="DD5" s="758" t="s">
        <v>
226</v>
      </c>
      <c r="DE5" s="759"/>
      <c r="DF5" s="759"/>
      <c r="DG5" s="759"/>
      <c r="DH5" s="759"/>
      <c r="DI5" s="759"/>
      <c r="DJ5" s="759"/>
      <c r="DK5" s="759"/>
      <c r="DL5" s="759"/>
      <c r="DM5" s="759"/>
      <c r="DN5" s="759"/>
      <c r="DO5" s="759"/>
      <c r="DP5" s="760"/>
      <c r="DQ5" s="758" t="s">
        <v>
227</v>
      </c>
      <c r="DR5" s="759"/>
      <c r="DS5" s="759"/>
      <c r="DT5" s="759"/>
      <c r="DU5" s="759"/>
      <c r="DV5" s="759"/>
      <c r="DW5" s="759"/>
      <c r="DX5" s="759"/>
      <c r="DY5" s="759"/>
      <c r="DZ5" s="759"/>
      <c r="EA5" s="759"/>
      <c r="EB5" s="759"/>
      <c r="EC5" s="760"/>
    </row>
    <row r="6" spans="2:143" ht="11.25" customHeight="1" x14ac:dyDescent="0.15">
      <c r="B6" s="638" t="s">
        <v>
228</v>
      </c>
      <c r="C6" s="639"/>
      <c r="D6" s="639"/>
      <c r="E6" s="639"/>
      <c r="F6" s="639"/>
      <c r="G6" s="639"/>
      <c r="H6" s="639"/>
      <c r="I6" s="639"/>
      <c r="J6" s="639"/>
      <c r="K6" s="639"/>
      <c r="L6" s="639"/>
      <c r="M6" s="639"/>
      <c r="N6" s="639"/>
      <c r="O6" s="639"/>
      <c r="P6" s="639"/>
      <c r="Q6" s="640"/>
      <c r="R6" s="641">
        <v>
296134</v>
      </c>
      <c r="S6" s="644"/>
      <c r="T6" s="644"/>
      <c r="U6" s="644"/>
      <c r="V6" s="644"/>
      <c r="W6" s="644"/>
      <c r="X6" s="644"/>
      <c r="Y6" s="645"/>
      <c r="Z6" s="703">
        <v>
0.6</v>
      </c>
      <c r="AA6" s="703"/>
      <c r="AB6" s="703"/>
      <c r="AC6" s="703"/>
      <c r="AD6" s="704">
        <v>
296134</v>
      </c>
      <c r="AE6" s="704"/>
      <c r="AF6" s="704"/>
      <c r="AG6" s="704"/>
      <c r="AH6" s="704"/>
      <c r="AI6" s="704"/>
      <c r="AJ6" s="704"/>
      <c r="AK6" s="704"/>
      <c r="AL6" s="646">
        <v>
0.8</v>
      </c>
      <c r="AM6" s="647"/>
      <c r="AN6" s="647"/>
      <c r="AO6" s="705"/>
      <c r="AP6" s="638" t="s">
        <v>
229</v>
      </c>
      <c r="AQ6" s="639"/>
      <c r="AR6" s="639"/>
      <c r="AS6" s="639"/>
      <c r="AT6" s="639"/>
      <c r="AU6" s="639"/>
      <c r="AV6" s="639"/>
      <c r="AW6" s="639"/>
      <c r="AX6" s="639"/>
      <c r="AY6" s="639"/>
      <c r="AZ6" s="639"/>
      <c r="BA6" s="639"/>
      <c r="BB6" s="639"/>
      <c r="BC6" s="639"/>
      <c r="BD6" s="639"/>
      <c r="BE6" s="639"/>
      <c r="BF6" s="640"/>
      <c r="BG6" s="641">
        <v>
19078414</v>
      </c>
      <c r="BH6" s="644"/>
      <c r="BI6" s="644"/>
      <c r="BJ6" s="644"/>
      <c r="BK6" s="644"/>
      <c r="BL6" s="644"/>
      <c r="BM6" s="644"/>
      <c r="BN6" s="645"/>
      <c r="BO6" s="703">
        <v>
100</v>
      </c>
      <c r="BP6" s="703"/>
      <c r="BQ6" s="703"/>
      <c r="BR6" s="703"/>
      <c r="BS6" s="704" t="s">
        <v>
170</v>
      </c>
      <c r="BT6" s="704"/>
      <c r="BU6" s="704"/>
      <c r="BV6" s="704"/>
      <c r="BW6" s="704"/>
      <c r="BX6" s="704"/>
      <c r="BY6" s="704"/>
      <c r="BZ6" s="704"/>
      <c r="CA6" s="704"/>
      <c r="CB6" s="745"/>
      <c r="CD6" s="712" t="s">
        <v>
230</v>
      </c>
      <c r="CE6" s="713"/>
      <c r="CF6" s="713"/>
      <c r="CG6" s="713"/>
      <c r="CH6" s="713"/>
      <c r="CI6" s="713"/>
      <c r="CJ6" s="713"/>
      <c r="CK6" s="713"/>
      <c r="CL6" s="713"/>
      <c r="CM6" s="713"/>
      <c r="CN6" s="713"/>
      <c r="CO6" s="713"/>
      <c r="CP6" s="713"/>
      <c r="CQ6" s="714"/>
      <c r="CR6" s="641">
        <v>
576826</v>
      </c>
      <c r="CS6" s="644"/>
      <c r="CT6" s="644"/>
      <c r="CU6" s="644"/>
      <c r="CV6" s="644"/>
      <c r="CW6" s="644"/>
      <c r="CX6" s="644"/>
      <c r="CY6" s="645"/>
      <c r="CZ6" s="754">
        <v>
1.1000000000000001</v>
      </c>
      <c r="DA6" s="723"/>
      <c r="DB6" s="723"/>
      <c r="DC6" s="757"/>
      <c r="DD6" s="649">
        <v>
9798</v>
      </c>
      <c r="DE6" s="644"/>
      <c r="DF6" s="644"/>
      <c r="DG6" s="644"/>
      <c r="DH6" s="644"/>
      <c r="DI6" s="644"/>
      <c r="DJ6" s="644"/>
      <c r="DK6" s="644"/>
      <c r="DL6" s="644"/>
      <c r="DM6" s="644"/>
      <c r="DN6" s="644"/>
      <c r="DO6" s="644"/>
      <c r="DP6" s="645"/>
      <c r="DQ6" s="649">
        <v>
576825</v>
      </c>
      <c r="DR6" s="644"/>
      <c r="DS6" s="644"/>
      <c r="DT6" s="644"/>
      <c r="DU6" s="644"/>
      <c r="DV6" s="644"/>
      <c r="DW6" s="644"/>
      <c r="DX6" s="644"/>
      <c r="DY6" s="644"/>
      <c r="DZ6" s="644"/>
      <c r="EA6" s="644"/>
      <c r="EB6" s="644"/>
      <c r="EC6" s="684"/>
    </row>
    <row r="7" spans="2:143" ht="11.25" customHeight="1" x14ac:dyDescent="0.15">
      <c r="B7" s="638" t="s">
        <v>
231</v>
      </c>
      <c r="C7" s="639"/>
      <c r="D7" s="639"/>
      <c r="E7" s="639"/>
      <c r="F7" s="639"/>
      <c r="G7" s="639"/>
      <c r="H7" s="639"/>
      <c r="I7" s="639"/>
      <c r="J7" s="639"/>
      <c r="K7" s="639"/>
      <c r="L7" s="639"/>
      <c r="M7" s="639"/>
      <c r="N7" s="639"/>
      <c r="O7" s="639"/>
      <c r="P7" s="639"/>
      <c r="Q7" s="640"/>
      <c r="R7" s="641">
        <v>
57567</v>
      </c>
      <c r="S7" s="644"/>
      <c r="T7" s="644"/>
      <c r="U7" s="644"/>
      <c r="V7" s="644"/>
      <c r="W7" s="644"/>
      <c r="X7" s="644"/>
      <c r="Y7" s="645"/>
      <c r="Z7" s="703">
        <v>
0.1</v>
      </c>
      <c r="AA7" s="703"/>
      <c r="AB7" s="703"/>
      <c r="AC7" s="703"/>
      <c r="AD7" s="704">
        <v>
57567</v>
      </c>
      <c r="AE7" s="704"/>
      <c r="AF7" s="704"/>
      <c r="AG7" s="704"/>
      <c r="AH7" s="704"/>
      <c r="AI7" s="704"/>
      <c r="AJ7" s="704"/>
      <c r="AK7" s="704"/>
      <c r="AL7" s="646">
        <v>
0.2</v>
      </c>
      <c r="AM7" s="647"/>
      <c r="AN7" s="647"/>
      <c r="AO7" s="705"/>
      <c r="AP7" s="638" t="s">
        <v>
232</v>
      </c>
      <c r="AQ7" s="639"/>
      <c r="AR7" s="639"/>
      <c r="AS7" s="639"/>
      <c r="AT7" s="639"/>
      <c r="AU7" s="639"/>
      <c r="AV7" s="639"/>
      <c r="AW7" s="639"/>
      <c r="AX7" s="639"/>
      <c r="AY7" s="639"/>
      <c r="AZ7" s="639"/>
      <c r="BA7" s="639"/>
      <c r="BB7" s="639"/>
      <c r="BC7" s="639"/>
      <c r="BD7" s="639"/>
      <c r="BE7" s="639"/>
      <c r="BF7" s="640"/>
      <c r="BG7" s="641">
        <v>
15557665</v>
      </c>
      <c r="BH7" s="644"/>
      <c r="BI7" s="644"/>
      <c r="BJ7" s="644"/>
      <c r="BK7" s="644"/>
      <c r="BL7" s="644"/>
      <c r="BM7" s="644"/>
      <c r="BN7" s="645"/>
      <c r="BO7" s="703">
        <v>
81.5</v>
      </c>
      <c r="BP7" s="703"/>
      <c r="BQ7" s="703"/>
      <c r="BR7" s="703"/>
      <c r="BS7" s="704" t="s">
        <v>
170</v>
      </c>
      <c r="BT7" s="704"/>
      <c r="BU7" s="704"/>
      <c r="BV7" s="704"/>
      <c r="BW7" s="704"/>
      <c r="BX7" s="704"/>
      <c r="BY7" s="704"/>
      <c r="BZ7" s="704"/>
      <c r="CA7" s="704"/>
      <c r="CB7" s="745"/>
      <c r="CD7" s="685" t="s">
        <v>
233</v>
      </c>
      <c r="CE7" s="682"/>
      <c r="CF7" s="682"/>
      <c r="CG7" s="682"/>
      <c r="CH7" s="682"/>
      <c r="CI7" s="682"/>
      <c r="CJ7" s="682"/>
      <c r="CK7" s="682"/>
      <c r="CL7" s="682"/>
      <c r="CM7" s="682"/>
      <c r="CN7" s="682"/>
      <c r="CO7" s="682"/>
      <c r="CP7" s="682"/>
      <c r="CQ7" s="683"/>
      <c r="CR7" s="641">
        <v>
10414387</v>
      </c>
      <c r="CS7" s="644"/>
      <c r="CT7" s="644"/>
      <c r="CU7" s="644"/>
      <c r="CV7" s="644"/>
      <c r="CW7" s="644"/>
      <c r="CX7" s="644"/>
      <c r="CY7" s="645"/>
      <c r="CZ7" s="703">
        <v>
20.5</v>
      </c>
      <c r="DA7" s="703"/>
      <c r="DB7" s="703"/>
      <c r="DC7" s="703"/>
      <c r="DD7" s="649">
        <v>
656263</v>
      </c>
      <c r="DE7" s="644"/>
      <c r="DF7" s="644"/>
      <c r="DG7" s="644"/>
      <c r="DH7" s="644"/>
      <c r="DI7" s="644"/>
      <c r="DJ7" s="644"/>
      <c r="DK7" s="644"/>
      <c r="DL7" s="644"/>
      <c r="DM7" s="644"/>
      <c r="DN7" s="644"/>
      <c r="DO7" s="644"/>
      <c r="DP7" s="645"/>
      <c r="DQ7" s="649">
        <v>
9971359</v>
      </c>
      <c r="DR7" s="644"/>
      <c r="DS7" s="644"/>
      <c r="DT7" s="644"/>
      <c r="DU7" s="644"/>
      <c r="DV7" s="644"/>
      <c r="DW7" s="644"/>
      <c r="DX7" s="644"/>
      <c r="DY7" s="644"/>
      <c r="DZ7" s="644"/>
      <c r="EA7" s="644"/>
      <c r="EB7" s="644"/>
      <c r="EC7" s="684"/>
    </row>
    <row r="8" spans="2:143" ht="11.25" customHeight="1" x14ac:dyDescent="0.15">
      <c r="B8" s="638" t="s">
        <v>
234</v>
      </c>
      <c r="C8" s="639"/>
      <c r="D8" s="639"/>
      <c r="E8" s="639"/>
      <c r="F8" s="639"/>
      <c r="G8" s="639"/>
      <c r="H8" s="639"/>
      <c r="I8" s="639"/>
      <c r="J8" s="639"/>
      <c r="K8" s="639"/>
      <c r="L8" s="639"/>
      <c r="M8" s="639"/>
      <c r="N8" s="639"/>
      <c r="O8" s="639"/>
      <c r="P8" s="639"/>
      <c r="Q8" s="640"/>
      <c r="R8" s="641">
        <v>
239094</v>
      </c>
      <c r="S8" s="644"/>
      <c r="T8" s="644"/>
      <c r="U8" s="644"/>
      <c r="V8" s="644"/>
      <c r="W8" s="644"/>
      <c r="X8" s="644"/>
      <c r="Y8" s="645"/>
      <c r="Z8" s="703">
        <v>
0.5</v>
      </c>
      <c r="AA8" s="703"/>
      <c r="AB8" s="703"/>
      <c r="AC8" s="703"/>
      <c r="AD8" s="704">
        <v>
239094</v>
      </c>
      <c r="AE8" s="704"/>
      <c r="AF8" s="704"/>
      <c r="AG8" s="704"/>
      <c r="AH8" s="704"/>
      <c r="AI8" s="704"/>
      <c r="AJ8" s="704"/>
      <c r="AK8" s="704"/>
      <c r="AL8" s="646">
        <v>
0.6</v>
      </c>
      <c r="AM8" s="647"/>
      <c r="AN8" s="647"/>
      <c r="AO8" s="705"/>
      <c r="AP8" s="638" t="s">
        <v>
235</v>
      </c>
      <c r="AQ8" s="639"/>
      <c r="AR8" s="639"/>
      <c r="AS8" s="639"/>
      <c r="AT8" s="639"/>
      <c r="AU8" s="639"/>
      <c r="AV8" s="639"/>
      <c r="AW8" s="639"/>
      <c r="AX8" s="639"/>
      <c r="AY8" s="639"/>
      <c r="AZ8" s="639"/>
      <c r="BA8" s="639"/>
      <c r="BB8" s="639"/>
      <c r="BC8" s="639"/>
      <c r="BD8" s="639"/>
      <c r="BE8" s="639"/>
      <c r="BF8" s="640"/>
      <c r="BG8" s="641">
        <v>
153417</v>
      </c>
      <c r="BH8" s="644"/>
      <c r="BI8" s="644"/>
      <c r="BJ8" s="644"/>
      <c r="BK8" s="644"/>
      <c r="BL8" s="644"/>
      <c r="BM8" s="644"/>
      <c r="BN8" s="645"/>
      <c r="BO8" s="703">
        <v>
0.8</v>
      </c>
      <c r="BP8" s="703"/>
      <c r="BQ8" s="703"/>
      <c r="BR8" s="703"/>
      <c r="BS8" s="649" t="s">
        <v>
236</v>
      </c>
      <c r="BT8" s="644"/>
      <c r="BU8" s="644"/>
      <c r="BV8" s="644"/>
      <c r="BW8" s="644"/>
      <c r="BX8" s="644"/>
      <c r="BY8" s="644"/>
      <c r="BZ8" s="644"/>
      <c r="CA8" s="644"/>
      <c r="CB8" s="684"/>
      <c r="CD8" s="685" t="s">
        <v>
237</v>
      </c>
      <c r="CE8" s="682"/>
      <c r="CF8" s="682"/>
      <c r="CG8" s="682"/>
      <c r="CH8" s="682"/>
      <c r="CI8" s="682"/>
      <c r="CJ8" s="682"/>
      <c r="CK8" s="682"/>
      <c r="CL8" s="682"/>
      <c r="CM8" s="682"/>
      <c r="CN8" s="682"/>
      <c r="CO8" s="682"/>
      <c r="CP8" s="682"/>
      <c r="CQ8" s="683"/>
      <c r="CR8" s="641">
        <v>
15834785</v>
      </c>
      <c r="CS8" s="644"/>
      <c r="CT8" s="644"/>
      <c r="CU8" s="644"/>
      <c r="CV8" s="644"/>
      <c r="CW8" s="644"/>
      <c r="CX8" s="644"/>
      <c r="CY8" s="645"/>
      <c r="CZ8" s="703">
        <v>
31.2</v>
      </c>
      <c r="DA8" s="703"/>
      <c r="DB8" s="703"/>
      <c r="DC8" s="703"/>
      <c r="DD8" s="649">
        <v>
434165</v>
      </c>
      <c r="DE8" s="644"/>
      <c r="DF8" s="644"/>
      <c r="DG8" s="644"/>
      <c r="DH8" s="644"/>
      <c r="DI8" s="644"/>
      <c r="DJ8" s="644"/>
      <c r="DK8" s="644"/>
      <c r="DL8" s="644"/>
      <c r="DM8" s="644"/>
      <c r="DN8" s="644"/>
      <c r="DO8" s="644"/>
      <c r="DP8" s="645"/>
      <c r="DQ8" s="649">
        <v>
10503554</v>
      </c>
      <c r="DR8" s="644"/>
      <c r="DS8" s="644"/>
      <c r="DT8" s="644"/>
      <c r="DU8" s="644"/>
      <c r="DV8" s="644"/>
      <c r="DW8" s="644"/>
      <c r="DX8" s="644"/>
      <c r="DY8" s="644"/>
      <c r="DZ8" s="644"/>
      <c r="EA8" s="644"/>
      <c r="EB8" s="644"/>
      <c r="EC8" s="684"/>
    </row>
    <row r="9" spans="2:143" ht="11.25" customHeight="1" x14ac:dyDescent="0.15">
      <c r="B9" s="638" t="s">
        <v>
238</v>
      </c>
      <c r="C9" s="639"/>
      <c r="D9" s="639"/>
      <c r="E9" s="639"/>
      <c r="F9" s="639"/>
      <c r="G9" s="639"/>
      <c r="H9" s="639"/>
      <c r="I9" s="639"/>
      <c r="J9" s="639"/>
      <c r="K9" s="639"/>
      <c r="L9" s="639"/>
      <c r="M9" s="639"/>
      <c r="N9" s="639"/>
      <c r="O9" s="639"/>
      <c r="P9" s="639"/>
      <c r="Q9" s="640"/>
      <c r="R9" s="641">
        <v>
243608</v>
      </c>
      <c r="S9" s="644"/>
      <c r="T9" s="644"/>
      <c r="U9" s="644"/>
      <c r="V9" s="644"/>
      <c r="W9" s="644"/>
      <c r="X9" s="644"/>
      <c r="Y9" s="645"/>
      <c r="Z9" s="703">
        <v>
0.5</v>
      </c>
      <c r="AA9" s="703"/>
      <c r="AB9" s="703"/>
      <c r="AC9" s="703"/>
      <c r="AD9" s="704">
        <v>
243608</v>
      </c>
      <c r="AE9" s="704"/>
      <c r="AF9" s="704"/>
      <c r="AG9" s="704"/>
      <c r="AH9" s="704"/>
      <c r="AI9" s="704"/>
      <c r="AJ9" s="704"/>
      <c r="AK9" s="704"/>
      <c r="AL9" s="646">
        <v>
0.7</v>
      </c>
      <c r="AM9" s="647"/>
      <c r="AN9" s="647"/>
      <c r="AO9" s="705"/>
      <c r="AP9" s="638" t="s">
        <v>
239</v>
      </c>
      <c r="AQ9" s="639"/>
      <c r="AR9" s="639"/>
      <c r="AS9" s="639"/>
      <c r="AT9" s="639"/>
      <c r="AU9" s="639"/>
      <c r="AV9" s="639"/>
      <c r="AW9" s="639"/>
      <c r="AX9" s="639"/>
      <c r="AY9" s="639"/>
      <c r="AZ9" s="639"/>
      <c r="BA9" s="639"/>
      <c r="BB9" s="639"/>
      <c r="BC9" s="639"/>
      <c r="BD9" s="639"/>
      <c r="BE9" s="639"/>
      <c r="BF9" s="640"/>
      <c r="BG9" s="641">
        <v>
15404248</v>
      </c>
      <c r="BH9" s="644"/>
      <c r="BI9" s="644"/>
      <c r="BJ9" s="644"/>
      <c r="BK9" s="644"/>
      <c r="BL9" s="644"/>
      <c r="BM9" s="644"/>
      <c r="BN9" s="645"/>
      <c r="BO9" s="703">
        <v>
80.7</v>
      </c>
      <c r="BP9" s="703"/>
      <c r="BQ9" s="703"/>
      <c r="BR9" s="703"/>
      <c r="BS9" s="649" t="s">
        <v>
170</v>
      </c>
      <c r="BT9" s="644"/>
      <c r="BU9" s="644"/>
      <c r="BV9" s="644"/>
      <c r="BW9" s="644"/>
      <c r="BX9" s="644"/>
      <c r="BY9" s="644"/>
      <c r="BZ9" s="644"/>
      <c r="CA9" s="644"/>
      <c r="CB9" s="684"/>
      <c r="CD9" s="685" t="s">
        <v>
240</v>
      </c>
      <c r="CE9" s="682"/>
      <c r="CF9" s="682"/>
      <c r="CG9" s="682"/>
      <c r="CH9" s="682"/>
      <c r="CI9" s="682"/>
      <c r="CJ9" s="682"/>
      <c r="CK9" s="682"/>
      <c r="CL9" s="682"/>
      <c r="CM9" s="682"/>
      <c r="CN9" s="682"/>
      <c r="CO9" s="682"/>
      <c r="CP9" s="682"/>
      <c r="CQ9" s="683"/>
      <c r="CR9" s="641">
        <v>
4502689</v>
      </c>
      <c r="CS9" s="644"/>
      <c r="CT9" s="644"/>
      <c r="CU9" s="644"/>
      <c r="CV9" s="644"/>
      <c r="CW9" s="644"/>
      <c r="CX9" s="644"/>
      <c r="CY9" s="645"/>
      <c r="CZ9" s="703">
        <v>
8.9</v>
      </c>
      <c r="DA9" s="703"/>
      <c r="DB9" s="703"/>
      <c r="DC9" s="703"/>
      <c r="DD9" s="649">
        <v>
53000</v>
      </c>
      <c r="DE9" s="644"/>
      <c r="DF9" s="644"/>
      <c r="DG9" s="644"/>
      <c r="DH9" s="644"/>
      <c r="DI9" s="644"/>
      <c r="DJ9" s="644"/>
      <c r="DK9" s="644"/>
      <c r="DL9" s="644"/>
      <c r="DM9" s="644"/>
      <c r="DN9" s="644"/>
      <c r="DO9" s="644"/>
      <c r="DP9" s="645"/>
      <c r="DQ9" s="649">
        <v>
3603015</v>
      </c>
      <c r="DR9" s="644"/>
      <c r="DS9" s="644"/>
      <c r="DT9" s="644"/>
      <c r="DU9" s="644"/>
      <c r="DV9" s="644"/>
      <c r="DW9" s="644"/>
      <c r="DX9" s="644"/>
      <c r="DY9" s="644"/>
      <c r="DZ9" s="644"/>
      <c r="EA9" s="644"/>
      <c r="EB9" s="644"/>
      <c r="EC9" s="684"/>
    </row>
    <row r="10" spans="2:143" ht="11.25" customHeight="1" x14ac:dyDescent="0.15">
      <c r="B10" s="638" t="s">
        <v>
241</v>
      </c>
      <c r="C10" s="639"/>
      <c r="D10" s="639"/>
      <c r="E10" s="639"/>
      <c r="F10" s="639"/>
      <c r="G10" s="639"/>
      <c r="H10" s="639"/>
      <c r="I10" s="639"/>
      <c r="J10" s="639"/>
      <c r="K10" s="639"/>
      <c r="L10" s="639"/>
      <c r="M10" s="639"/>
      <c r="N10" s="639"/>
      <c r="O10" s="639"/>
      <c r="P10" s="639"/>
      <c r="Q10" s="640"/>
      <c r="R10" s="641" t="s">
        <v>
236</v>
      </c>
      <c r="S10" s="644"/>
      <c r="T10" s="644"/>
      <c r="U10" s="644"/>
      <c r="V10" s="644"/>
      <c r="W10" s="644"/>
      <c r="X10" s="644"/>
      <c r="Y10" s="645"/>
      <c r="Z10" s="703" t="s">
        <v>
132</v>
      </c>
      <c r="AA10" s="703"/>
      <c r="AB10" s="703"/>
      <c r="AC10" s="703"/>
      <c r="AD10" s="704" t="s">
        <v>
170</v>
      </c>
      <c r="AE10" s="704"/>
      <c r="AF10" s="704"/>
      <c r="AG10" s="704"/>
      <c r="AH10" s="704"/>
      <c r="AI10" s="704"/>
      <c r="AJ10" s="704"/>
      <c r="AK10" s="704"/>
      <c r="AL10" s="646" t="s">
        <v>
170</v>
      </c>
      <c r="AM10" s="647"/>
      <c r="AN10" s="647"/>
      <c r="AO10" s="705"/>
      <c r="AP10" s="638" t="s">
        <v>
242</v>
      </c>
      <c r="AQ10" s="639"/>
      <c r="AR10" s="639"/>
      <c r="AS10" s="639"/>
      <c r="AT10" s="639"/>
      <c r="AU10" s="639"/>
      <c r="AV10" s="639"/>
      <c r="AW10" s="639"/>
      <c r="AX10" s="639"/>
      <c r="AY10" s="639"/>
      <c r="AZ10" s="639"/>
      <c r="BA10" s="639"/>
      <c r="BB10" s="639"/>
      <c r="BC10" s="639"/>
      <c r="BD10" s="639"/>
      <c r="BE10" s="639"/>
      <c r="BF10" s="640"/>
      <c r="BG10" s="641" t="s">
        <v>
132</v>
      </c>
      <c r="BH10" s="644"/>
      <c r="BI10" s="644"/>
      <c r="BJ10" s="644"/>
      <c r="BK10" s="644"/>
      <c r="BL10" s="644"/>
      <c r="BM10" s="644"/>
      <c r="BN10" s="645"/>
      <c r="BO10" s="703" t="s">
        <v>
236</v>
      </c>
      <c r="BP10" s="703"/>
      <c r="BQ10" s="703"/>
      <c r="BR10" s="703"/>
      <c r="BS10" s="649" t="s">
        <v>
170</v>
      </c>
      <c r="BT10" s="644"/>
      <c r="BU10" s="644"/>
      <c r="BV10" s="644"/>
      <c r="BW10" s="644"/>
      <c r="BX10" s="644"/>
      <c r="BY10" s="644"/>
      <c r="BZ10" s="644"/>
      <c r="CA10" s="644"/>
      <c r="CB10" s="684"/>
      <c r="CD10" s="685" t="s">
        <v>
243</v>
      </c>
      <c r="CE10" s="682"/>
      <c r="CF10" s="682"/>
      <c r="CG10" s="682"/>
      <c r="CH10" s="682"/>
      <c r="CI10" s="682"/>
      <c r="CJ10" s="682"/>
      <c r="CK10" s="682"/>
      <c r="CL10" s="682"/>
      <c r="CM10" s="682"/>
      <c r="CN10" s="682"/>
      <c r="CO10" s="682"/>
      <c r="CP10" s="682"/>
      <c r="CQ10" s="683"/>
      <c r="CR10" s="641">
        <v>
110206</v>
      </c>
      <c r="CS10" s="644"/>
      <c r="CT10" s="644"/>
      <c r="CU10" s="644"/>
      <c r="CV10" s="644"/>
      <c r="CW10" s="644"/>
      <c r="CX10" s="644"/>
      <c r="CY10" s="645"/>
      <c r="CZ10" s="703">
        <v>
0.2</v>
      </c>
      <c r="DA10" s="703"/>
      <c r="DB10" s="703"/>
      <c r="DC10" s="703"/>
      <c r="DD10" s="649" t="s">
        <v>
236</v>
      </c>
      <c r="DE10" s="644"/>
      <c r="DF10" s="644"/>
      <c r="DG10" s="644"/>
      <c r="DH10" s="644"/>
      <c r="DI10" s="644"/>
      <c r="DJ10" s="644"/>
      <c r="DK10" s="644"/>
      <c r="DL10" s="644"/>
      <c r="DM10" s="644"/>
      <c r="DN10" s="644"/>
      <c r="DO10" s="644"/>
      <c r="DP10" s="645"/>
      <c r="DQ10" s="649">
        <v>
90263</v>
      </c>
      <c r="DR10" s="644"/>
      <c r="DS10" s="644"/>
      <c r="DT10" s="644"/>
      <c r="DU10" s="644"/>
      <c r="DV10" s="644"/>
      <c r="DW10" s="644"/>
      <c r="DX10" s="644"/>
      <c r="DY10" s="644"/>
      <c r="DZ10" s="644"/>
      <c r="EA10" s="644"/>
      <c r="EB10" s="644"/>
      <c r="EC10" s="684"/>
    </row>
    <row r="11" spans="2:143" ht="11.25" customHeight="1" x14ac:dyDescent="0.15">
      <c r="B11" s="638" t="s">
        <v>
244</v>
      </c>
      <c r="C11" s="639"/>
      <c r="D11" s="639"/>
      <c r="E11" s="639"/>
      <c r="F11" s="639"/>
      <c r="G11" s="639"/>
      <c r="H11" s="639"/>
      <c r="I11" s="639"/>
      <c r="J11" s="639"/>
      <c r="K11" s="639"/>
      <c r="L11" s="639"/>
      <c r="M11" s="639"/>
      <c r="N11" s="639"/>
      <c r="O11" s="639"/>
      <c r="P11" s="639"/>
      <c r="Q11" s="640"/>
      <c r="R11" s="641" t="s">
        <v>
170</v>
      </c>
      <c r="S11" s="644"/>
      <c r="T11" s="644"/>
      <c r="U11" s="644"/>
      <c r="V11" s="644"/>
      <c r="W11" s="644"/>
      <c r="X11" s="644"/>
      <c r="Y11" s="645"/>
      <c r="Z11" s="703" t="s">
        <v>
236</v>
      </c>
      <c r="AA11" s="703"/>
      <c r="AB11" s="703"/>
      <c r="AC11" s="703"/>
      <c r="AD11" s="704" t="s">
        <v>
236</v>
      </c>
      <c r="AE11" s="704"/>
      <c r="AF11" s="704"/>
      <c r="AG11" s="704"/>
      <c r="AH11" s="704"/>
      <c r="AI11" s="704"/>
      <c r="AJ11" s="704"/>
      <c r="AK11" s="704"/>
      <c r="AL11" s="646" t="s">
        <v>
236</v>
      </c>
      <c r="AM11" s="647"/>
      <c r="AN11" s="647"/>
      <c r="AO11" s="705"/>
      <c r="AP11" s="638" t="s">
        <v>
245</v>
      </c>
      <c r="AQ11" s="639"/>
      <c r="AR11" s="639"/>
      <c r="AS11" s="639"/>
      <c r="AT11" s="639"/>
      <c r="AU11" s="639"/>
      <c r="AV11" s="639"/>
      <c r="AW11" s="639"/>
      <c r="AX11" s="639"/>
      <c r="AY11" s="639"/>
      <c r="AZ11" s="639"/>
      <c r="BA11" s="639"/>
      <c r="BB11" s="639"/>
      <c r="BC11" s="639"/>
      <c r="BD11" s="639"/>
      <c r="BE11" s="639"/>
      <c r="BF11" s="640"/>
      <c r="BG11" s="641" t="s">
        <v>
170</v>
      </c>
      <c r="BH11" s="644"/>
      <c r="BI11" s="644"/>
      <c r="BJ11" s="644"/>
      <c r="BK11" s="644"/>
      <c r="BL11" s="644"/>
      <c r="BM11" s="644"/>
      <c r="BN11" s="645"/>
      <c r="BO11" s="703" t="s">
        <v>
246</v>
      </c>
      <c r="BP11" s="703"/>
      <c r="BQ11" s="703"/>
      <c r="BR11" s="703"/>
      <c r="BS11" s="649" t="s">
        <v>
246</v>
      </c>
      <c r="BT11" s="644"/>
      <c r="BU11" s="644"/>
      <c r="BV11" s="644"/>
      <c r="BW11" s="644"/>
      <c r="BX11" s="644"/>
      <c r="BY11" s="644"/>
      <c r="BZ11" s="644"/>
      <c r="CA11" s="644"/>
      <c r="CB11" s="684"/>
      <c r="CD11" s="685" t="s">
        <v>
247</v>
      </c>
      <c r="CE11" s="682"/>
      <c r="CF11" s="682"/>
      <c r="CG11" s="682"/>
      <c r="CH11" s="682"/>
      <c r="CI11" s="682"/>
      <c r="CJ11" s="682"/>
      <c r="CK11" s="682"/>
      <c r="CL11" s="682"/>
      <c r="CM11" s="682"/>
      <c r="CN11" s="682"/>
      <c r="CO11" s="682"/>
      <c r="CP11" s="682"/>
      <c r="CQ11" s="683"/>
      <c r="CR11" s="641" t="s">
        <v>
170</v>
      </c>
      <c r="CS11" s="644"/>
      <c r="CT11" s="644"/>
      <c r="CU11" s="644"/>
      <c r="CV11" s="644"/>
      <c r="CW11" s="644"/>
      <c r="CX11" s="644"/>
      <c r="CY11" s="645"/>
      <c r="CZ11" s="703" t="s">
        <v>
170</v>
      </c>
      <c r="DA11" s="703"/>
      <c r="DB11" s="703"/>
      <c r="DC11" s="703"/>
      <c r="DD11" s="649" t="s">
        <v>
170</v>
      </c>
      <c r="DE11" s="644"/>
      <c r="DF11" s="644"/>
      <c r="DG11" s="644"/>
      <c r="DH11" s="644"/>
      <c r="DI11" s="644"/>
      <c r="DJ11" s="644"/>
      <c r="DK11" s="644"/>
      <c r="DL11" s="644"/>
      <c r="DM11" s="644"/>
      <c r="DN11" s="644"/>
      <c r="DO11" s="644"/>
      <c r="DP11" s="645"/>
      <c r="DQ11" s="649" t="s">
        <v>
170</v>
      </c>
      <c r="DR11" s="644"/>
      <c r="DS11" s="644"/>
      <c r="DT11" s="644"/>
      <c r="DU11" s="644"/>
      <c r="DV11" s="644"/>
      <c r="DW11" s="644"/>
      <c r="DX11" s="644"/>
      <c r="DY11" s="644"/>
      <c r="DZ11" s="644"/>
      <c r="EA11" s="644"/>
      <c r="EB11" s="644"/>
      <c r="EC11" s="684"/>
    </row>
    <row r="12" spans="2:143" ht="11.25" customHeight="1" x14ac:dyDescent="0.15">
      <c r="B12" s="638" t="s">
        <v>
248</v>
      </c>
      <c r="C12" s="639"/>
      <c r="D12" s="639"/>
      <c r="E12" s="639"/>
      <c r="F12" s="639"/>
      <c r="G12" s="639"/>
      <c r="H12" s="639"/>
      <c r="I12" s="639"/>
      <c r="J12" s="639"/>
      <c r="K12" s="639"/>
      <c r="L12" s="639"/>
      <c r="M12" s="639"/>
      <c r="N12" s="639"/>
      <c r="O12" s="639"/>
      <c r="P12" s="639"/>
      <c r="Q12" s="640"/>
      <c r="R12" s="641">
        <v>
11296096</v>
      </c>
      <c r="S12" s="644"/>
      <c r="T12" s="644"/>
      <c r="U12" s="644"/>
      <c r="V12" s="644"/>
      <c r="W12" s="644"/>
      <c r="X12" s="644"/>
      <c r="Y12" s="645"/>
      <c r="Z12" s="703">
        <v>
21.3</v>
      </c>
      <c r="AA12" s="703"/>
      <c r="AB12" s="703"/>
      <c r="AC12" s="703"/>
      <c r="AD12" s="704">
        <v>
11296096</v>
      </c>
      <c r="AE12" s="704"/>
      <c r="AF12" s="704"/>
      <c r="AG12" s="704"/>
      <c r="AH12" s="704"/>
      <c r="AI12" s="704"/>
      <c r="AJ12" s="704"/>
      <c r="AK12" s="704"/>
      <c r="AL12" s="646">
        <v>
30.6</v>
      </c>
      <c r="AM12" s="647"/>
      <c r="AN12" s="647"/>
      <c r="AO12" s="705"/>
      <c r="AP12" s="638" t="s">
        <v>
249</v>
      </c>
      <c r="AQ12" s="639"/>
      <c r="AR12" s="639"/>
      <c r="AS12" s="639"/>
      <c r="AT12" s="639"/>
      <c r="AU12" s="639"/>
      <c r="AV12" s="639"/>
      <c r="AW12" s="639"/>
      <c r="AX12" s="639"/>
      <c r="AY12" s="639"/>
      <c r="AZ12" s="639"/>
      <c r="BA12" s="639"/>
      <c r="BB12" s="639"/>
      <c r="BC12" s="639"/>
      <c r="BD12" s="639"/>
      <c r="BE12" s="639"/>
      <c r="BF12" s="640"/>
      <c r="BG12" s="641" t="s">
        <v>
236</v>
      </c>
      <c r="BH12" s="644"/>
      <c r="BI12" s="644"/>
      <c r="BJ12" s="644"/>
      <c r="BK12" s="644"/>
      <c r="BL12" s="644"/>
      <c r="BM12" s="644"/>
      <c r="BN12" s="645"/>
      <c r="BO12" s="703" t="s">
        <v>
236</v>
      </c>
      <c r="BP12" s="703"/>
      <c r="BQ12" s="703"/>
      <c r="BR12" s="703"/>
      <c r="BS12" s="649" t="s">
        <v>
246</v>
      </c>
      <c r="BT12" s="644"/>
      <c r="BU12" s="644"/>
      <c r="BV12" s="644"/>
      <c r="BW12" s="644"/>
      <c r="BX12" s="644"/>
      <c r="BY12" s="644"/>
      <c r="BZ12" s="644"/>
      <c r="CA12" s="644"/>
      <c r="CB12" s="684"/>
      <c r="CD12" s="685" t="s">
        <v>
250</v>
      </c>
      <c r="CE12" s="682"/>
      <c r="CF12" s="682"/>
      <c r="CG12" s="682"/>
      <c r="CH12" s="682"/>
      <c r="CI12" s="682"/>
      <c r="CJ12" s="682"/>
      <c r="CK12" s="682"/>
      <c r="CL12" s="682"/>
      <c r="CM12" s="682"/>
      <c r="CN12" s="682"/>
      <c r="CO12" s="682"/>
      <c r="CP12" s="682"/>
      <c r="CQ12" s="683"/>
      <c r="CR12" s="641">
        <v>
1597455</v>
      </c>
      <c r="CS12" s="644"/>
      <c r="CT12" s="644"/>
      <c r="CU12" s="644"/>
      <c r="CV12" s="644"/>
      <c r="CW12" s="644"/>
      <c r="CX12" s="644"/>
      <c r="CY12" s="645"/>
      <c r="CZ12" s="703">
        <v>
3.1</v>
      </c>
      <c r="DA12" s="703"/>
      <c r="DB12" s="703"/>
      <c r="DC12" s="703"/>
      <c r="DD12" s="649">
        <v>
77366</v>
      </c>
      <c r="DE12" s="644"/>
      <c r="DF12" s="644"/>
      <c r="DG12" s="644"/>
      <c r="DH12" s="644"/>
      <c r="DI12" s="644"/>
      <c r="DJ12" s="644"/>
      <c r="DK12" s="644"/>
      <c r="DL12" s="644"/>
      <c r="DM12" s="644"/>
      <c r="DN12" s="644"/>
      <c r="DO12" s="644"/>
      <c r="DP12" s="645"/>
      <c r="DQ12" s="649">
        <v>
531750</v>
      </c>
      <c r="DR12" s="644"/>
      <c r="DS12" s="644"/>
      <c r="DT12" s="644"/>
      <c r="DU12" s="644"/>
      <c r="DV12" s="644"/>
      <c r="DW12" s="644"/>
      <c r="DX12" s="644"/>
      <c r="DY12" s="644"/>
      <c r="DZ12" s="644"/>
      <c r="EA12" s="644"/>
      <c r="EB12" s="644"/>
      <c r="EC12" s="684"/>
    </row>
    <row r="13" spans="2:143" ht="11.25" customHeight="1" x14ac:dyDescent="0.15">
      <c r="B13" s="638" t="s">
        <v>
251</v>
      </c>
      <c r="C13" s="639"/>
      <c r="D13" s="639"/>
      <c r="E13" s="639"/>
      <c r="F13" s="639"/>
      <c r="G13" s="639"/>
      <c r="H13" s="639"/>
      <c r="I13" s="639"/>
      <c r="J13" s="639"/>
      <c r="K13" s="639"/>
      <c r="L13" s="639"/>
      <c r="M13" s="639"/>
      <c r="N13" s="639"/>
      <c r="O13" s="639"/>
      <c r="P13" s="639"/>
      <c r="Q13" s="640"/>
      <c r="R13" s="641" t="s">
        <v>
170</v>
      </c>
      <c r="S13" s="644"/>
      <c r="T13" s="644"/>
      <c r="U13" s="644"/>
      <c r="V13" s="644"/>
      <c r="W13" s="644"/>
      <c r="X13" s="644"/>
      <c r="Y13" s="645"/>
      <c r="Z13" s="703" t="s">
        <v>
236</v>
      </c>
      <c r="AA13" s="703"/>
      <c r="AB13" s="703"/>
      <c r="AC13" s="703"/>
      <c r="AD13" s="704" t="s">
        <v>
170</v>
      </c>
      <c r="AE13" s="704"/>
      <c r="AF13" s="704"/>
      <c r="AG13" s="704"/>
      <c r="AH13" s="704"/>
      <c r="AI13" s="704"/>
      <c r="AJ13" s="704"/>
      <c r="AK13" s="704"/>
      <c r="AL13" s="646" t="s">
        <v>
236</v>
      </c>
      <c r="AM13" s="647"/>
      <c r="AN13" s="647"/>
      <c r="AO13" s="705"/>
      <c r="AP13" s="638" t="s">
        <v>
252</v>
      </c>
      <c r="AQ13" s="639"/>
      <c r="AR13" s="639"/>
      <c r="AS13" s="639"/>
      <c r="AT13" s="639"/>
      <c r="AU13" s="639"/>
      <c r="AV13" s="639"/>
      <c r="AW13" s="639"/>
      <c r="AX13" s="639"/>
      <c r="AY13" s="639"/>
      <c r="AZ13" s="639"/>
      <c r="BA13" s="639"/>
      <c r="BB13" s="639"/>
      <c r="BC13" s="639"/>
      <c r="BD13" s="639"/>
      <c r="BE13" s="639"/>
      <c r="BF13" s="640"/>
      <c r="BG13" s="641" t="s">
        <v>
132</v>
      </c>
      <c r="BH13" s="644"/>
      <c r="BI13" s="644"/>
      <c r="BJ13" s="644"/>
      <c r="BK13" s="644"/>
      <c r="BL13" s="644"/>
      <c r="BM13" s="644"/>
      <c r="BN13" s="645"/>
      <c r="BO13" s="703" t="s">
        <v>
170</v>
      </c>
      <c r="BP13" s="703"/>
      <c r="BQ13" s="703"/>
      <c r="BR13" s="703"/>
      <c r="BS13" s="649" t="s">
        <v>
236</v>
      </c>
      <c r="BT13" s="644"/>
      <c r="BU13" s="644"/>
      <c r="BV13" s="644"/>
      <c r="BW13" s="644"/>
      <c r="BX13" s="644"/>
      <c r="BY13" s="644"/>
      <c r="BZ13" s="644"/>
      <c r="CA13" s="644"/>
      <c r="CB13" s="684"/>
      <c r="CD13" s="685" t="s">
        <v>
253</v>
      </c>
      <c r="CE13" s="682"/>
      <c r="CF13" s="682"/>
      <c r="CG13" s="682"/>
      <c r="CH13" s="682"/>
      <c r="CI13" s="682"/>
      <c r="CJ13" s="682"/>
      <c r="CK13" s="682"/>
      <c r="CL13" s="682"/>
      <c r="CM13" s="682"/>
      <c r="CN13" s="682"/>
      <c r="CO13" s="682"/>
      <c r="CP13" s="682"/>
      <c r="CQ13" s="683"/>
      <c r="CR13" s="641">
        <v>
7625178</v>
      </c>
      <c r="CS13" s="644"/>
      <c r="CT13" s="644"/>
      <c r="CU13" s="644"/>
      <c r="CV13" s="644"/>
      <c r="CW13" s="644"/>
      <c r="CX13" s="644"/>
      <c r="CY13" s="645"/>
      <c r="CZ13" s="703">
        <v>
15</v>
      </c>
      <c r="DA13" s="703"/>
      <c r="DB13" s="703"/>
      <c r="DC13" s="703"/>
      <c r="DD13" s="649">
        <v>
3552743</v>
      </c>
      <c r="DE13" s="644"/>
      <c r="DF13" s="644"/>
      <c r="DG13" s="644"/>
      <c r="DH13" s="644"/>
      <c r="DI13" s="644"/>
      <c r="DJ13" s="644"/>
      <c r="DK13" s="644"/>
      <c r="DL13" s="644"/>
      <c r="DM13" s="644"/>
      <c r="DN13" s="644"/>
      <c r="DO13" s="644"/>
      <c r="DP13" s="645"/>
      <c r="DQ13" s="649">
        <v>
4207240</v>
      </c>
      <c r="DR13" s="644"/>
      <c r="DS13" s="644"/>
      <c r="DT13" s="644"/>
      <c r="DU13" s="644"/>
      <c r="DV13" s="644"/>
      <c r="DW13" s="644"/>
      <c r="DX13" s="644"/>
      <c r="DY13" s="644"/>
      <c r="DZ13" s="644"/>
      <c r="EA13" s="644"/>
      <c r="EB13" s="644"/>
      <c r="EC13" s="684"/>
    </row>
    <row r="14" spans="2:143" ht="11.25" customHeight="1" x14ac:dyDescent="0.15">
      <c r="B14" s="638" t="s">
        <v>
254</v>
      </c>
      <c r="C14" s="639"/>
      <c r="D14" s="639"/>
      <c r="E14" s="639"/>
      <c r="F14" s="639"/>
      <c r="G14" s="639"/>
      <c r="H14" s="639"/>
      <c r="I14" s="639"/>
      <c r="J14" s="639"/>
      <c r="K14" s="639"/>
      <c r="L14" s="639"/>
      <c r="M14" s="639"/>
      <c r="N14" s="639"/>
      <c r="O14" s="639"/>
      <c r="P14" s="639"/>
      <c r="Q14" s="640"/>
      <c r="R14" s="641" t="s">
        <v>
236</v>
      </c>
      <c r="S14" s="644"/>
      <c r="T14" s="644"/>
      <c r="U14" s="644"/>
      <c r="V14" s="644"/>
      <c r="W14" s="644"/>
      <c r="X14" s="644"/>
      <c r="Y14" s="645"/>
      <c r="Z14" s="703" t="s">
        <v>
132</v>
      </c>
      <c r="AA14" s="703"/>
      <c r="AB14" s="703"/>
      <c r="AC14" s="703"/>
      <c r="AD14" s="704" t="s">
        <v>
246</v>
      </c>
      <c r="AE14" s="704"/>
      <c r="AF14" s="704"/>
      <c r="AG14" s="704"/>
      <c r="AH14" s="704"/>
      <c r="AI14" s="704"/>
      <c r="AJ14" s="704"/>
      <c r="AK14" s="704"/>
      <c r="AL14" s="646" t="s">
        <v>
170</v>
      </c>
      <c r="AM14" s="647"/>
      <c r="AN14" s="647"/>
      <c r="AO14" s="705"/>
      <c r="AP14" s="638" t="s">
        <v>
255</v>
      </c>
      <c r="AQ14" s="639"/>
      <c r="AR14" s="639"/>
      <c r="AS14" s="639"/>
      <c r="AT14" s="639"/>
      <c r="AU14" s="639"/>
      <c r="AV14" s="639"/>
      <c r="AW14" s="639"/>
      <c r="AX14" s="639"/>
      <c r="AY14" s="639"/>
      <c r="AZ14" s="639"/>
      <c r="BA14" s="639"/>
      <c r="BB14" s="639"/>
      <c r="BC14" s="639"/>
      <c r="BD14" s="639"/>
      <c r="BE14" s="639"/>
      <c r="BF14" s="640"/>
      <c r="BG14" s="641">
        <v>
29110</v>
      </c>
      <c r="BH14" s="644"/>
      <c r="BI14" s="644"/>
      <c r="BJ14" s="644"/>
      <c r="BK14" s="644"/>
      <c r="BL14" s="644"/>
      <c r="BM14" s="644"/>
      <c r="BN14" s="645"/>
      <c r="BO14" s="703">
        <v>
0.2</v>
      </c>
      <c r="BP14" s="703"/>
      <c r="BQ14" s="703"/>
      <c r="BR14" s="703"/>
      <c r="BS14" s="649" t="s">
        <v>
170</v>
      </c>
      <c r="BT14" s="644"/>
      <c r="BU14" s="644"/>
      <c r="BV14" s="644"/>
      <c r="BW14" s="644"/>
      <c r="BX14" s="644"/>
      <c r="BY14" s="644"/>
      <c r="BZ14" s="644"/>
      <c r="CA14" s="644"/>
      <c r="CB14" s="684"/>
      <c r="CD14" s="685" t="s">
        <v>
256</v>
      </c>
      <c r="CE14" s="682"/>
      <c r="CF14" s="682"/>
      <c r="CG14" s="682"/>
      <c r="CH14" s="682"/>
      <c r="CI14" s="682"/>
      <c r="CJ14" s="682"/>
      <c r="CK14" s="682"/>
      <c r="CL14" s="682"/>
      <c r="CM14" s="682"/>
      <c r="CN14" s="682"/>
      <c r="CO14" s="682"/>
      <c r="CP14" s="682"/>
      <c r="CQ14" s="683"/>
      <c r="CR14" s="641">
        <v>
467377</v>
      </c>
      <c r="CS14" s="644"/>
      <c r="CT14" s="644"/>
      <c r="CU14" s="644"/>
      <c r="CV14" s="644"/>
      <c r="CW14" s="644"/>
      <c r="CX14" s="644"/>
      <c r="CY14" s="645"/>
      <c r="CZ14" s="703">
        <v>
0.9</v>
      </c>
      <c r="DA14" s="703"/>
      <c r="DB14" s="703"/>
      <c r="DC14" s="703"/>
      <c r="DD14" s="649">
        <v>
34771</v>
      </c>
      <c r="DE14" s="644"/>
      <c r="DF14" s="644"/>
      <c r="DG14" s="644"/>
      <c r="DH14" s="644"/>
      <c r="DI14" s="644"/>
      <c r="DJ14" s="644"/>
      <c r="DK14" s="644"/>
      <c r="DL14" s="644"/>
      <c r="DM14" s="644"/>
      <c r="DN14" s="644"/>
      <c r="DO14" s="644"/>
      <c r="DP14" s="645"/>
      <c r="DQ14" s="649">
        <v>
462582</v>
      </c>
      <c r="DR14" s="644"/>
      <c r="DS14" s="644"/>
      <c r="DT14" s="644"/>
      <c r="DU14" s="644"/>
      <c r="DV14" s="644"/>
      <c r="DW14" s="644"/>
      <c r="DX14" s="644"/>
      <c r="DY14" s="644"/>
      <c r="DZ14" s="644"/>
      <c r="EA14" s="644"/>
      <c r="EB14" s="644"/>
      <c r="EC14" s="684"/>
    </row>
    <row r="15" spans="2:143" ht="11.25" customHeight="1" x14ac:dyDescent="0.15">
      <c r="B15" s="638" t="s">
        <v>
257</v>
      </c>
      <c r="C15" s="639"/>
      <c r="D15" s="639"/>
      <c r="E15" s="639"/>
      <c r="F15" s="639"/>
      <c r="G15" s="639"/>
      <c r="H15" s="639"/>
      <c r="I15" s="639"/>
      <c r="J15" s="639"/>
      <c r="K15" s="639"/>
      <c r="L15" s="639"/>
      <c r="M15" s="639"/>
      <c r="N15" s="639"/>
      <c r="O15" s="639"/>
      <c r="P15" s="639"/>
      <c r="Q15" s="640"/>
      <c r="R15" s="641">
        <v>
171653</v>
      </c>
      <c r="S15" s="644"/>
      <c r="T15" s="644"/>
      <c r="U15" s="644"/>
      <c r="V15" s="644"/>
      <c r="W15" s="644"/>
      <c r="X15" s="644"/>
      <c r="Y15" s="645"/>
      <c r="Z15" s="703">
        <v>
0.3</v>
      </c>
      <c r="AA15" s="703"/>
      <c r="AB15" s="703"/>
      <c r="AC15" s="703"/>
      <c r="AD15" s="704">
        <v>
171653</v>
      </c>
      <c r="AE15" s="704"/>
      <c r="AF15" s="704"/>
      <c r="AG15" s="704"/>
      <c r="AH15" s="704"/>
      <c r="AI15" s="704"/>
      <c r="AJ15" s="704"/>
      <c r="AK15" s="704"/>
      <c r="AL15" s="646">
        <v>
0.5</v>
      </c>
      <c r="AM15" s="647"/>
      <c r="AN15" s="647"/>
      <c r="AO15" s="705"/>
      <c r="AP15" s="638" t="s">
        <v>
258</v>
      </c>
      <c r="AQ15" s="639"/>
      <c r="AR15" s="639"/>
      <c r="AS15" s="639"/>
      <c r="AT15" s="639"/>
      <c r="AU15" s="639"/>
      <c r="AV15" s="639"/>
      <c r="AW15" s="639"/>
      <c r="AX15" s="639"/>
      <c r="AY15" s="639"/>
      <c r="AZ15" s="639"/>
      <c r="BA15" s="639"/>
      <c r="BB15" s="639"/>
      <c r="BC15" s="639"/>
      <c r="BD15" s="639"/>
      <c r="BE15" s="639"/>
      <c r="BF15" s="640"/>
      <c r="BG15" s="641">
        <v>
3491639</v>
      </c>
      <c r="BH15" s="644"/>
      <c r="BI15" s="644"/>
      <c r="BJ15" s="644"/>
      <c r="BK15" s="644"/>
      <c r="BL15" s="644"/>
      <c r="BM15" s="644"/>
      <c r="BN15" s="645"/>
      <c r="BO15" s="703">
        <v>
18.3</v>
      </c>
      <c r="BP15" s="703"/>
      <c r="BQ15" s="703"/>
      <c r="BR15" s="703"/>
      <c r="BS15" s="649" t="s">
        <v>
246</v>
      </c>
      <c r="BT15" s="644"/>
      <c r="BU15" s="644"/>
      <c r="BV15" s="644"/>
      <c r="BW15" s="644"/>
      <c r="BX15" s="644"/>
      <c r="BY15" s="644"/>
      <c r="BZ15" s="644"/>
      <c r="CA15" s="644"/>
      <c r="CB15" s="684"/>
      <c r="CD15" s="685" t="s">
        <v>
259</v>
      </c>
      <c r="CE15" s="682"/>
      <c r="CF15" s="682"/>
      <c r="CG15" s="682"/>
      <c r="CH15" s="682"/>
      <c r="CI15" s="682"/>
      <c r="CJ15" s="682"/>
      <c r="CK15" s="682"/>
      <c r="CL15" s="682"/>
      <c r="CM15" s="682"/>
      <c r="CN15" s="682"/>
      <c r="CO15" s="682"/>
      <c r="CP15" s="682"/>
      <c r="CQ15" s="683"/>
      <c r="CR15" s="641">
        <v>
9266298</v>
      </c>
      <c r="CS15" s="644"/>
      <c r="CT15" s="644"/>
      <c r="CU15" s="644"/>
      <c r="CV15" s="644"/>
      <c r="CW15" s="644"/>
      <c r="CX15" s="644"/>
      <c r="CY15" s="645"/>
      <c r="CZ15" s="703">
        <v>
18.3</v>
      </c>
      <c r="DA15" s="703"/>
      <c r="DB15" s="703"/>
      <c r="DC15" s="703"/>
      <c r="DD15" s="649">
        <v>
2473398</v>
      </c>
      <c r="DE15" s="644"/>
      <c r="DF15" s="644"/>
      <c r="DG15" s="644"/>
      <c r="DH15" s="644"/>
      <c r="DI15" s="644"/>
      <c r="DJ15" s="644"/>
      <c r="DK15" s="644"/>
      <c r="DL15" s="644"/>
      <c r="DM15" s="644"/>
      <c r="DN15" s="644"/>
      <c r="DO15" s="644"/>
      <c r="DP15" s="645"/>
      <c r="DQ15" s="649">
        <v>
8883986</v>
      </c>
      <c r="DR15" s="644"/>
      <c r="DS15" s="644"/>
      <c r="DT15" s="644"/>
      <c r="DU15" s="644"/>
      <c r="DV15" s="644"/>
      <c r="DW15" s="644"/>
      <c r="DX15" s="644"/>
      <c r="DY15" s="644"/>
      <c r="DZ15" s="644"/>
      <c r="EA15" s="644"/>
      <c r="EB15" s="644"/>
      <c r="EC15" s="684"/>
    </row>
    <row r="16" spans="2:143" ht="11.25" customHeight="1" x14ac:dyDescent="0.15">
      <c r="B16" s="638" t="s">
        <v>
260</v>
      </c>
      <c r="C16" s="639"/>
      <c r="D16" s="639"/>
      <c r="E16" s="639"/>
      <c r="F16" s="639"/>
      <c r="G16" s="639"/>
      <c r="H16" s="639"/>
      <c r="I16" s="639"/>
      <c r="J16" s="639"/>
      <c r="K16" s="639"/>
      <c r="L16" s="639"/>
      <c r="M16" s="639"/>
      <c r="N16" s="639"/>
      <c r="O16" s="639"/>
      <c r="P16" s="639"/>
      <c r="Q16" s="640"/>
      <c r="R16" s="641" t="s">
        <v>
236</v>
      </c>
      <c r="S16" s="644"/>
      <c r="T16" s="644"/>
      <c r="U16" s="644"/>
      <c r="V16" s="644"/>
      <c r="W16" s="644"/>
      <c r="X16" s="644"/>
      <c r="Y16" s="645"/>
      <c r="Z16" s="703" t="s">
        <v>
236</v>
      </c>
      <c r="AA16" s="703"/>
      <c r="AB16" s="703"/>
      <c r="AC16" s="703"/>
      <c r="AD16" s="704" t="s">
        <v>
170</v>
      </c>
      <c r="AE16" s="704"/>
      <c r="AF16" s="704"/>
      <c r="AG16" s="704"/>
      <c r="AH16" s="704"/>
      <c r="AI16" s="704"/>
      <c r="AJ16" s="704"/>
      <c r="AK16" s="704"/>
      <c r="AL16" s="646" t="s">
        <v>
236</v>
      </c>
      <c r="AM16" s="647"/>
      <c r="AN16" s="647"/>
      <c r="AO16" s="705"/>
      <c r="AP16" s="638" t="s">
        <v>
261</v>
      </c>
      <c r="AQ16" s="639"/>
      <c r="AR16" s="639"/>
      <c r="AS16" s="639"/>
      <c r="AT16" s="639"/>
      <c r="AU16" s="639"/>
      <c r="AV16" s="639"/>
      <c r="AW16" s="639"/>
      <c r="AX16" s="639"/>
      <c r="AY16" s="639"/>
      <c r="AZ16" s="639"/>
      <c r="BA16" s="639"/>
      <c r="BB16" s="639"/>
      <c r="BC16" s="639"/>
      <c r="BD16" s="639"/>
      <c r="BE16" s="639"/>
      <c r="BF16" s="640"/>
      <c r="BG16" s="641" t="s">
        <v>
170</v>
      </c>
      <c r="BH16" s="644"/>
      <c r="BI16" s="644"/>
      <c r="BJ16" s="644"/>
      <c r="BK16" s="644"/>
      <c r="BL16" s="644"/>
      <c r="BM16" s="644"/>
      <c r="BN16" s="645"/>
      <c r="BO16" s="703" t="s">
        <v>
170</v>
      </c>
      <c r="BP16" s="703"/>
      <c r="BQ16" s="703"/>
      <c r="BR16" s="703"/>
      <c r="BS16" s="649" t="s">
        <v>
170</v>
      </c>
      <c r="BT16" s="644"/>
      <c r="BU16" s="644"/>
      <c r="BV16" s="644"/>
      <c r="BW16" s="644"/>
      <c r="BX16" s="644"/>
      <c r="BY16" s="644"/>
      <c r="BZ16" s="644"/>
      <c r="CA16" s="644"/>
      <c r="CB16" s="684"/>
      <c r="CD16" s="685" t="s">
        <v>
262</v>
      </c>
      <c r="CE16" s="682"/>
      <c r="CF16" s="682"/>
      <c r="CG16" s="682"/>
      <c r="CH16" s="682"/>
      <c r="CI16" s="682"/>
      <c r="CJ16" s="682"/>
      <c r="CK16" s="682"/>
      <c r="CL16" s="682"/>
      <c r="CM16" s="682"/>
      <c r="CN16" s="682"/>
      <c r="CO16" s="682"/>
      <c r="CP16" s="682"/>
      <c r="CQ16" s="683"/>
      <c r="CR16" s="641" t="s">
        <v>
170</v>
      </c>
      <c r="CS16" s="644"/>
      <c r="CT16" s="644"/>
      <c r="CU16" s="644"/>
      <c r="CV16" s="644"/>
      <c r="CW16" s="644"/>
      <c r="CX16" s="644"/>
      <c r="CY16" s="645"/>
      <c r="CZ16" s="703" t="s">
        <v>
170</v>
      </c>
      <c r="DA16" s="703"/>
      <c r="DB16" s="703"/>
      <c r="DC16" s="703"/>
      <c r="DD16" s="649" t="s">
        <v>
170</v>
      </c>
      <c r="DE16" s="644"/>
      <c r="DF16" s="644"/>
      <c r="DG16" s="644"/>
      <c r="DH16" s="644"/>
      <c r="DI16" s="644"/>
      <c r="DJ16" s="644"/>
      <c r="DK16" s="644"/>
      <c r="DL16" s="644"/>
      <c r="DM16" s="644"/>
      <c r="DN16" s="644"/>
      <c r="DO16" s="644"/>
      <c r="DP16" s="645"/>
      <c r="DQ16" s="649" t="s">
        <v>
236</v>
      </c>
      <c r="DR16" s="644"/>
      <c r="DS16" s="644"/>
      <c r="DT16" s="644"/>
      <c r="DU16" s="644"/>
      <c r="DV16" s="644"/>
      <c r="DW16" s="644"/>
      <c r="DX16" s="644"/>
      <c r="DY16" s="644"/>
      <c r="DZ16" s="644"/>
      <c r="EA16" s="644"/>
      <c r="EB16" s="644"/>
      <c r="EC16" s="684"/>
    </row>
    <row r="17" spans="2:133" ht="11.25" customHeight="1" x14ac:dyDescent="0.15">
      <c r="B17" s="638" t="s">
        <v>
263</v>
      </c>
      <c r="C17" s="639"/>
      <c r="D17" s="639"/>
      <c r="E17" s="639"/>
      <c r="F17" s="639"/>
      <c r="G17" s="639"/>
      <c r="H17" s="639"/>
      <c r="I17" s="639"/>
      <c r="J17" s="639"/>
      <c r="K17" s="639"/>
      <c r="L17" s="639"/>
      <c r="M17" s="639"/>
      <c r="N17" s="639"/>
      <c r="O17" s="639"/>
      <c r="P17" s="639"/>
      <c r="Q17" s="640"/>
      <c r="R17" s="641">
        <v>
11216</v>
      </c>
      <c r="S17" s="644"/>
      <c r="T17" s="644"/>
      <c r="U17" s="644"/>
      <c r="V17" s="644"/>
      <c r="W17" s="644"/>
      <c r="X17" s="644"/>
      <c r="Y17" s="645"/>
      <c r="Z17" s="703">
        <v>
0</v>
      </c>
      <c r="AA17" s="703"/>
      <c r="AB17" s="703"/>
      <c r="AC17" s="703"/>
      <c r="AD17" s="704">
        <v>
11216</v>
      </c>
      <c r="AE17" s="704"/>
      <c r="AF17" s="704"/>
      <c r="AG17" s="704"/>
      <c r="AH17" s="704"/>
      <c r="AI17" s="704"/>
      <c r="AJ17" s="704"/>
      <c r="AK17" s="704"/>
      <c r="AL17" s="646">
        <v>
0</v>
      </c>
      <c r="AM17" s="647"/>
      <c r="AN17" s="647"/>
      <c r="AO17" s="705"/>
      <c r="AP17" s="638" t="s">
        <v>
264</v>
      </c>
      <c r="AQ17" s="639"/>
      <c r="AR17" s="639"/>
      <c r="AS17" s="639"/>
      <c r="AT17" s="639"/>
      <c r="AU17" s="639"/>
      <c r="AV17" s="639"/>
      <c r="AW17" s="639"/>
      <c r="AX17" s="639"/>
      <c r="AY17" s="639"/>
      <c r="AZ17" s="639"/>
      <c r="BA17" s="639"/>
      <c r="BB17" s="639"/>
      <c r="BC17" s="639"/>
      <c r="BD17" s="639"/>
      <c r="BE17" s="639"/>
      <c r="BF17" s="640"/>
      <c r="BG17" s="641" t="s">
        <v>
132</v>
      </c>
      <c r="BH17" s="644"/>
      <c r="BI17" s="644"/>
      <c r="BJ17" s="644"/>
      <c r="BK17" s="644"/>
      <c r="BL17" s="644"/>
      <c r="BM17" s="644"/>
      <c r="BN17" s="645"/>
      <c r="BO17" s="703" t="s">
        <v>
246</v>
      </c>
      <c r="BP17" s="703"/>
      <c r="BQ17" s="703"/>
      <c r="BR17" s="703"/>
      <c r="BS17" s="649" t="s">
        <v>
236</v>
      </c>
      <c r="BT17" s="644"/>
      <c r="BU17" s="644"/>
      <c r="BV17" s="644"/>
      <c r="BW17" s="644"/>
      <c r="BX17" s="644"/>
      <c r="BY17" s="644"/>
      <c r="BZ17" s="644"/>
      <c r="CA17" s="644"/>
      <c r="CB17" s="684"/>
      <c r="CD17" s="685" t="s">
        <v>
265</v>
      </c>
      <c r="CE17" s="682"/>
      <c r="CF17" s="682"/>
      <c r="CG17" s="682"/>
      <c r="CH17" s="682"/>
      <c r="CI17" s="682"/>
      <c r="CJ17" s="682"/>
      <c r="CK17" s="682"/>
      <c r="CL17" s="682"/>
      <c r="CM17" s="682"/>
      <c r="CN17" s="682"/>
      <c r="CO17" s="682"/>
      <c r="CP17" s="682"/>
      <c r="CQ17" s="683"/>
      <c r="CR17" s="641">
        <v>
378913</v>
      </c>
      <c r="CS17" s="644"/>
      <c r="CT17" s="644"/>
      <c r="CU17" s="644"/>
      <c r="CV17" s="644"/>
      <c r="CW17" s="644"/>
      <c r="CX17" s="644"/>
      <c r="CY17" s="645"/>
      <c r="CZ17" s="703">
        <v>
0.7</v>
      </c>
      <c r="DA17" s="703"/>
      <c r="DB17" s="703"/>
      <c r="DC17" s="703"/>
      <c r="DD17" s="649" t="s">
        <v>
170</v>
      </c>
      <c r="DE17" s="644"/>
      <c r="DF17" s="644"/>
      <c r="DG17" s="644"/>
      <c r="DH17" s="644"/>
      <c r="DI17" s="644"/>
      <c r="DJ17" s="644"/>
      <c r="DK17" s="644"/>
      <c r="DL17" s="644"/>
      <c r="DM17" s="644"/>
      <c r="DN17" s="644"/>
      <c r="DO17" s="644"/>
      <c r="DP17" s="645"/>
      <c r="DQ17" s="649">
        <v>
366026</v>
      </c>
      <c r="DR17" s="644"/>
      <c r="DS17" s="644"/>
      <c r="DT17" s="644"/>
      <c r="DU17" s="644"/>
      <c r="DV17" s="644"/>
      <c r="DW17" s="644"/>
      <c r="DX17" s="644"/>
      <c r="DY17" s="644"/>
      <c r="DZ17" s="644"/>
      <c r="EA17" s="644"/>
      <c r="EB17" s="644"/>
      <c r="EC17" s="684"/>
    </row>
    <row r="18" spans="2:133" ht="11.25" customHeight="1" x14ac:dyDescent="0.15">
      <c r="B18" s="638" t="s">
        <v>
266</v>
      </c>
      <c r="C18" s="639"/>
      <c r="D18" s="639"/>
      <c r="E18" s="639"/>
      <c r="F18" s="639"/>
      <c r="G18" s="639"/>
      <c r="H18" s="639"/>
      <c r="I18" s="639"/>
      <c r="J18" s="639"/>
      <c r="K18" s="639"/>
      <c r="L18" s="639"/>
      <c r="M18" s="639"/>
      <c r="N18" s="639"/>
      <c r="O18" s="639"/>
      <c r="P18" s="639"/>
      <c r="Q18" s="640"/>
      <c r="R18" s="641" t="s">
        <v>
236</v>
      </c>
      <c r="S18" s="644"/>
      <c r="T18" s="644"/>
      <c r="U18" s="644"/>
      <c r="V18" s="644"/>
      <c r="W18" s="644"/>
      <c r="X18" s="644"/>
      <c r="Y18" s="645"/>
      <c r="Z18" s="703" t="s">
        <v>
170</v>
      </c>
      <c r="AA18" s="703"/>
      <c r="AB18" s="703"/>
      <c r="AC18" s="703"/>
      <c r="AD18" s="704" t="s">
        <v>
236</v>
      </c>
      <c r="AE18" s="704"/>
      <c r="AF18" s="704"/>
      <c r="AG18" s="704"/>
      <c r="AH18" s="704"/>
      <c r="AI18" s="704"/>
      <c r="AJ18" s="704"/>
      <c r="AK18" s="704"/>
      <c r="AL18" s="646" t="s">
        <v>
170</v>
      </c>
      <c r="AM18" s="647"/>
      <c r="AN18" s="647"/>
      <c r="AO18" s="705"/>
      <c r="AP18" s="638" t="s">
        <v>
267</v>
      </c>
      <c r="AQ18" s="639"/>
      <c r="AR18" s="639"/>
      <c r="AS18" s="639"/>
      <c r="AT18" s="639"/>
      <c r="AU18" s="639"/>
      <c r="AV18" s="639"/>
      <c r="AW18" s="639"/>
      <c r="AX18" s="639"/>
      <c r="AY18" s="639"/>
      <c r="AZ18" s="639"/>
      <c r="BA18" s="639"/>
      <c r="BB18" s="639"/>
      <c r="BC18" s="639"/>
      <c r="BD18" s="639"/>
      <c r="BE18" s="639"/>
      <c r="BF18" s="640"/>
      <c r="BG18" s="641" t="s">
        <v>
236</v>
      </c>
      <c r="BH18" s="644"/>
      <c r="BI18" s="644"/>
      <c r="BJ18" s="644"/>
      <c r="BK18" s="644"/>
      <c r="BL18" s="644"/>
      <c r="BM18" s="644"/>
      <c r="BN18" s="645"/>
      <c r="BO18" s="703" t="s">
        <v>
170</v>
      </c>
      <c r="BP18" s="703"/>
      <c r="BQ18" s="703"/>
      <c r="BR18" s="703"/>
      <c r="BS18" s="649" t="s">
        <v>
170</v>
      </c>
      <c r="BT18" s="644"/>
      <c r="BU18" s="644"/>
      <c r="BV18" s="644"/>
      <c r="BW18" s="644"/>
      <c r="BX18" s="644"/>
      <c r="BY18" s="644"/>
      <c r="BZ18" s="644"/>
      <c r="CA18" s="644"/>
      <c r="CB18" s="684"/>
      <c r="CD18" s="685" t="s">
        <v>
268</v>
      </c>
      <c r="CE18" s="682"/>
      <c r="CF18" s="682"/>
      <c r="CG18" s="682"/>
      <c r="CH18" s="682"/>
      <c r="CI18" s="682"/>
      <c r="CJ18" s="682"/>
      <c r="CK18" s="682"/>
      <c r="CL18" s="682"/>
      <c r="CM18" s="682"/>
      <c r="CN18" s="682"/>
      <c r="CO18" s="682"/>
      <c r="CP18" s="682"/>
      <c r="CQ18" s="683"/>
      <c r="CR18" s="641" t="s">
        <v>
170</v>
      </c>
      <c r="CS18" s="644"/>
      <c r="CT18" s="644"/>
      <c r="CU18" s="644"/>
      <c r="CV18" s="644"/>
      <c r="CW18" s="644"/>
      <c r="CX18" s="644"/>
      <c r="CY18" s="645"/>
      <c r="CZ18" s="703" t="s">
        <v>
170</v>
      </c>
      <c r="DA18" s="703"/>
      <c r="DB18" s="703"/>
      <c r="DC18" s="703"/>
      <c r="DD18" s="649" t="s">
        <v>
236</v>
      </c>
      <c r="DE18" s="644"/>
      <c r="DF18" s="644"/>
      <c r="DG18" s="644"/>
      <c r="DH18" s="644"/>
      <c r="DI18" s="644"/>
      <c r="DJ18" s="644"/>
      <c r="DK18" s="644"/>
      <c r="DL18" s="644"/>
      <c r="DM18" s="644"/>
      <c r="DN18" s="644"/>
      <c r="DO18" s="644"/>
      <c r="DP18" s="645"/>
      <c r="DQ18" s="649" t="s">
        <v>
236</v>
      </c>
      <c r="DR18" s="644"/>
      <c r="DS18" s="644"/>
      <c r="DT18" s="644"/>
      <c r="DU18" s="644"/>
      <c r="DV18" s="644"/>
      <c r="DW18" s="644"/>
      <c r="DX18" s="644"/>
      <c r="DY18" s="644"/>
      <c r="DZ18" s="644"/>
      <c r="EA18" s="644"/>
      <c r="EB18" s="644"/>
      <c r="EC18" s="684"/>
    </row>
    <row r="19" spans="2:133" ht="11.25" customHeight="1" x14ac:dyDescent="0.15">
      <c r="B19" s="638" t="s">
        <v>
269</v>
      </c>
      <c r="C19" s="639"/>
      <c r="D19" s="639"/>
      <c r="E19" s="639"/>
      <c r="F19" s="639"/>
      <c r="G19" s="639"/>
      <c r="H19" s="639"/>
      <c r="I19" s="639"/>
      <c r="J19" s="639"/>
      <c r="K19" s="639"/>
      <c r="L19" s="639"/>
      <c r="M19" s="639"/>
      <c r="N19" s="639"/>
      <c r="O19" s="639"/>
      <c r="P19" s="639"/>
      <c r="Q19" s="640"/>
      <c r="R19" s="641" t="s">
        <v>
170</v>
      </c>
      <c r="S19" s="644"/>
      <c r="T19" s="644"/>
      <c r="U19" s="644"/>
      <c r="V19" s="644"/>
      <c r="W19" s="644"/>
      <c r="X19" s="644"/>
      <c r="Y19" s="645"/>
      <c r="Z19" s="703" t="s">
        <v>
170</v>
      </c>
      <c r="AA19" s="703"/>
      <c r="AB19" s="703"/>
      <c r="AC19" s="703"/>
      <c r="AD19" s="704" t="s">
        <v>
246</v>
      </c>
      <c r="AE19" s="704"/>
      <c r="AF19" s="704"/>
      <c r="AG19" s="704"/>
      <c r="AH19" s="704"/>
      <c r="AI19" s="704"/>
      <c r="AJ19" s="704"/>
      <c r="AK19" s="704"/>
      <c r="AL19" s="646" t="s">
        <v>
170</v>
      </c>
      <c r="AM19" s="647"/>
      <c r="AN19" s="647"/>
      <c r="AO19" s="705"/>
      <c r="AP19" s="638" t="s">
        <v>
270</v>
      </c>
      <c r="AQ19" s="639"/>
      <c r="AR19" s="639"/>
      <c r="AS19" s="639"/>
      <c r="AT19" s="639"/>
      <c r="AU19" s="639"/>
      <c r="AV19" s="639"/>
      <c r="AW19" s="639"/>
      <c r="AX19" s="639"/>
      <c r="AY19" s="639"/>
      <c r="AZ19" s="639"/>
      <c r="BA19" s="639"/>
      <c r="BB19" s="639"/>
      <c r="BC19" s="639"/>
      <c r="BD19" s="639"/>
      <c r="BE19" s="639"/>
      <c r="BF19" s="640"/>
      <c r="BG19" s="641">
        <v>
5682</v>
      </c>
      <c r="BH19" s="644"/>
      <c r="BI19" s="644"/>
      <c r="BJ19" s="644"/>
      <c r="BK19" s="644"/>
      <c r="BL19" s="644"/>
      <c r="BM19" s="644"/>
      <c r="BN19" s="645"/>
      <c r="BO19" s="703">
        <v>
0</v>
      </c>
      <c r="BP19" s="703"/>
      <c r="BQ19" s="703"/>
      <c r="BR19" s="703"/>
      <c r="BS19" s="649" t="s">
        <v>
236</v>
      </c>
      <c r="BT19" s="644"/>
      <c r="BU19" s="644"/>
      <c r="BV19" s="644"/>
      <c r="BW19" s="644"/>
      <c r="BX19" s="644"/>
      <c r="BY19" s="644"/>
      <c r="BZ19" s="644"/>
      <c r="CA19" s="644"/>
      <c r="CB19" s="684"/>
      <c r="CD19" s="685" t="s">
        <v>
271</v>
      </c>
      <c r="CE19" s="682"/>
      <c r="CF19" s="682"/>
      <c r="CG19" s="682"/>
      <c r="CH19" s="682"/>
      <c r="CI19" s="682"/>
      <c r="CJ19" s="682"/>
      <c r="CK19" s="682"/>
      <c r="CL19" s="682"/>
      <c r="CM19" s="682"/>
      <c r="CN19" s="682"/>
      <c r="CO19" s="682"/>
      <c r="CP19" s="682"/>
      <c r="CQ19" s="683"/>
      <c r="CR19" s="641" t="s">
        <v>
170</v>
      </c>
      <c r="CS19" s="644"/>
      <c r="CT19" s="644"/>
      <c r="CU19" s="644"/>
      <c r="CV19" s="644"/>
      <c r="CW19" s="644"/>
      <c r="CX19" s="644"/>
      <c r="CY19" s="645"/>
      <c r="CZ19" s="703" t="s">
        <v>
236</v>
      </c>
      <c r="DA19" s="703"/>
      <c r="DB19" s="703"/>
      <c r="DC19" s="703"/>
      <c r="DD19" s="649" t="s">
        <v>
170</v>
      </c>
      <c r="DE19" s="644"/>
      <c r="DF19" s="644"/>
      <c r="DG19" s="644"/>
      <c r="DH19" s="644"/>
      <c r="DI19" s="644"/>
      <c r="DJ19" s="644"/>
      <c r="DK19" s="644"/>
      <c r="DL19" s="644"/>
      <c r="DM19" s="644"/>
      <c r="DN19" s="644"/>
      <c r="DO19" s="644"/>
      <c r="DP19" s="645"/>
      <c r="DQ19" s="649" t="s">
        <v>
170</v>
      </c>
      <c r="DR19" s="644"/>
      <c r="DS19" s="644"/>
      <c r="DT19" s="644"/>
      <c r="DU19" s="644"/>
      <c r="DV19" s="644"/>
      <c r="DW19" s="644"/>
      <c r="DX19" s="644"/>
      <c r="DY19" s="644"/>
      <c r="DZ19" s="644"/>
      <c r="EA19" s="644"/>
      <c r="EB19" s="644"/>
      <c r="EC19" s="684"/>
    </row>
    <row r="20" spans="2:133" ht="11.25" customHeight="1" x14ac:dyDescent="0.15">
      <c r="B20" s="638" t="s">
        <v>
272</v>
      </c>
      <c r="C20" s="639"/>
      <c r="D20" s="639"/>
      <c r="E20" s="639"/>
      <c r="F20" s="639"/>
      <c r="G20" s="639"/>
      <c r="H20" s="639"/>
      <c r="I20" s="639"/>
      <c r="J20" s="639"/>
      <c r="K20" s="639"/>
      <c r="L20" s="639"/>
      <c r="M20" s="639"/>
      <c r="N20" s="639"/>
      <c r="O20" s="639"/>
      <c r="P20" s="639"/>
      <c r="Q20" s="640"/>
      <c r="R20" s="641" t="s">
        <v>
170</v>
      </c>
      <c r="S20" s="644"/>
      <c r="T20" s="644"/>
      <c r="U20" s="644"/>
      <c r="V20" s="644"/>
      <c r="W20" s="644"/>
      <c r="X20" s="644"/>
      <c r="Y20" s="645"/>
      <c r="Z20" s="703" t="s">
        <v>
170</v>
      </c>
      <c r="AA20" s="703"/>
      <c r="AB20" s="703"/>
      <c r="AC20" s="703"/>
      <c r="AD20" s="704" t="s">
        <v>
246</v>
      </c>
      <c r="AE20" s="704"/>
      <c r="AF20" s="704"/>
      <c r="AG20" s="704"/>
      <c r="AH20" s="704"/>
      <c r="AI20" s="704"/>
      <c r="AJ20" s="704"/>
      <c r="AK20" s="704"/>
      <c r="AL20" s="646" t="s">
        <v>
236</v>
      </c>
      <c r="AM20" s="647"/>
      <c r="AN20" s="647"/>
      <c r="AO20" s="705"/>
      <c r="AP20" s="638" t="s">
        <v>
273</v>
      </c>
      <c r="AQ20" s="639"/>
      <c r="AR20" s="639"/>
      <c r="AS20" s="639"/>
      <c r="AT20" s="639"/>
      <c r="AU20" s="639"/>
      <c r="AV20" s="639"/>
      <c r="AW20" s="639"/>
      <c r="AX20" s="639"/>
      <c r="AY20" s="639"/>
      <c r="AZ20" s="639"/>
      <c r="BA20" s="639"/>
      <c r="BB20" s="639"/>
      <c r="BC20" s="639"/>
      <c r="BD20" s="639"/>
      <c r="BE20" s="639"/>
      <c r="BF20" s="640"/>
      <c r="BG20" s="641">
        <v>
5682</v>
      </c>
      <c r="BH20" s="644"/>
      <c r="BI20" s="644"/>
      <c r="BJ20" s="644"/>
      <c r="BK20" s="644"/>
      <c r="BL20" s="644"/>
      <c r="BM20" s="644"/>
      <c r="BN20" s="645"/>
      <c r="BO20" s="703">
        <v>
0</v>
      </c>
      <c r="BP20" s="703"/>
      <c r="BQ20" s="703"/>
      <c r="BR20" s="703"/>
      <c r="BS20" s="649" t="s">
        <v>
170</v>
      </c>
      <c r="BT20" s="644"/>
      <c r="BU20" s="644"/>
      <c r="BV20" s="644"/>
      <c r="BW20" s="644"/>
      <c r="BX20" s="644"/>
      <c r="BY20" s="644"/>
      <c r="BZ20" s="644"/>
      <c r="CA20" s="644"/>
      <c r="CB20" s="684"/>
      <c r="CD20" s="685" t="s">
        <v>
274</v>
      </c>
      <c r="CE20" s="682"/>
      <c r="CF20" s="682"/>
      <c r="CG20" s="682"/>
      <c r="CH20" s="682"/>
      <c r="CI20" s="682"/>
      <c r="CJ20" s="682"/>
      <c r="CK20" s="682"/>
      <c r="CL20" s="682"/>
      <c r="CM20" s="682"/>
      <c r="CN20" s="682"/>
      <c r="CO20" s="682"/>
      <c r="CP20" s="682"/>
      <c r="CQ20" s="683"/>
      <c r="CR20" s="641">
        <v>
50774114</v>
      </c>
      <c r="CS20" s="644"/>
      <c r="CT20" s="644"/>
      <c r="CU20" s="644"/>
      <c r="CV20" s="644"/>
      <c r="CW20" s="644"/>
      <c r="CX20" s="644"/>
      <c r="CY20" s="645"/>
      <c r="CZ20" s="703">
        <v>
100</v>
      </c>
      <c r="DA20" s="703"/>
      <c r="DB20" s="703"/>
      <c r="DC20" s="703"/>
      <c r="DD20" s="649">
        <v>
7291504</v>
      </c>
      <c r="DE20" s="644"/>
      <c r="DF20" s="644"/>
      <c r="DG20" s="644"/>
      <c r="DH20" s="644"/>
      <c r="DI20" s="644"/>
      <c r="DJ20" s="644"/>
      <c r="DK20" s="644"/>
      <c r="DL20" s="644"/>
      <c r="DM20" s="644"/>
      <c r="DN20" s="644"/>
      <c r="DO20" s="644"/>
      <c r="DP20" s="645"/>
      <c r="DQ20" s="649">
        <v>
39196600</v>
      </c>
      <c r="DR20" s="644"/>
      <c r="DS20" s="644"/>
      <c r="DT20" s="644"/>
      <c r="DU20" s="644"/>
      <c r="DV20" s="644"/>
      <c r="DW20" s="644"/>
      <c r="DX20" s="644"/>
      <c r="DY20" s="644"/>
      <c r="DZ20" s="644"/>
      <c r="EA20" s="644"/>
      <c r="EB20" s="644"/>
      <c r="EC20" s="684"/>
    </row>
    <row r="21" spans="2:133" ht="11.25" customHeight="1" x14ac:dyDescent="0.15">
      <c r="B21" s="638" t="s">
        <v>
275</v>
      </c>
      <c r="C21" s="639"/>
      <c r="D21" s="639"/>
      <c r="E21" s="639"/>
      <c r="F21" s="639"/>
      <c r="G21" s="639"/>
      <c r="H21" s="639"/>
      <c r="I21" s="639"/>
      <c r="J21" s="639"/>
      <c r="K21" s="639"/>
      <c r="L21" s="639"/>
      <c r="M21" s="639"/>
      <c r="N21" s="639"/>
      <c r="O21" s="639"/>
      <c r="P21" s="639"/>
      <c r="Q21" s="640"/>
      <c r="R21" s="641" t="s">
        <v>
170</v>
      </c>
      <c r="S21" s="644"/>
      <c r="T21" s="644"/>
      <c r="U21" s="644"/>
      <c r="V21" s="644"/>
      <c r="W21" s="644"/>
      <c r="X21" s="644"/>
      <c r="Y21" s="645"/>
      <c r="Z21" s="703" t="s">
        <v>
236</v>
      </c>
      <c r="AA21" s="703"/>
      <c r="AB21" s="703"/>
      <c r="AC21" s="703"/>
      <c r="AD21" s="704" t="s">
        <v>
236</v>
      </c>
      <c r="AE21" s="704"/>
      <c r="AF21" s="704"/>
      <c r="AG21" s="704"/>
      <c r="AH21" s="704"/>
      <c r="AI21" s="704"/>
      <c r="AJ21" s="704"/>
      <c r="AK21" s="704"/>
      <c r="AL21" s="646" t="s">
        <v>
236</v>
      </c>
      <c r="AM21" s="647"/>
      <c r="AN21" s="647"/>
      <c r="AO21" s="705"/>
      <c r="AP21" s="749" t="s">
        <v>
276</v>
      </c>
      <c r="AQ21" s="756"/>
      <c r="AR21" s="756"/>
      <c r="AS21" s="756"/>
      <c r="AT21" s="756"/>
      <c r="AU21" s="756"/>
      <c r="AV21" s="756"/>
      <c r="AW21" s="756"/>
      <c r="AX21" s="756"/>
      <c r="AY21" s="756"/>
      <c r="AZ21" s="756"/>
      <c r="BA21" s="756"/>
      <c r="BB21" s="756"/>
      <c r="BC21" s="756"/>
      <c r="BD21" s="756"/>
      <c r="BE21" s="756"/>
      <c r="BF21" s="751"/>
      <c r="BG21" s="641">
        <v>
5682</v>
      </c>
      <c r="BH21" s="644"/>
      <c r="BI21" s="644"/>
      <c r="BJ21" s="644"/>
      <c r="BK21" s="644"/>
      <c r="BL21" s="644"/>
      <c r="BM21" s="644"/>
      <c r="BN21" s="645"/>
      <c r="BO21" s="703">
        <v>
0</v>
      </c>
      <c r="BP21" s="703"/>
      <c r="BQ21" s="703"/>
      <c r="BR21" s="703"/>
      <c r="BS21" s="649" t="s">
        <v>
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
277</v>
      </c>
      <c r="C22" s="639"/>
      <c r="D22" s="639"/>
      <c r="E22" s="639"/>
      <c r="F22" s="639"/>
      <c r="G22" s="639"/>
      <c r="H22" s="639"/>
      <c r="I22" s="639"/>
      <c r="J22" s="639"/>
      <c r="K22" s="639"/>
      <c r="L22" s="639"/>
      <c r="M22" s="639"/>
      <c r="N22" s="639"/>
      <c r="O22" s="639"/>
      <c r="P22" s="639"/>
      <c r="Q22" s="640"/>
      <c r="R22" s="641">
        <v>
31399464</v>
      </c>
      <c r="S22" s="644"/>
      <c r="T22" s="644"/>
      <c r="U22" s="644"/>
      <c r="V22" s="644"/>
      <c r="W22" s="644"/>
      <c r="X22" s="644"/>
      <c r="Y22" s="645"/>
      <c r="Z22" s="703">
        <v>
59.3</v>
      </c>
      <c r="AA22" s="703"/>
      <c r="AB22" s="703"/>
      <c r="AC22" s="703"/>
      <c r="AD22" s="704">
        <v>
31399464</v>
      </c>
      <c r="AE22" s="704"/>
      <c r="AF22" s="704"/>
      <c r="AG22" s="704"/>
      <c r="AH22" s="704"/>
      <c r="AI22" s="704"/>
      <c r="AJ22" s="704"/>
      <c r="AK22" s="704"/>
      <c r="AL22" s="646">
        <v>
85.1</v>
      </c>
      <c r="AM22" s="647"/>
      <c r="AN22" s="647"/>
      <c r="AO22" s="705"/>
      <c r="AP22" s="749" t="s">
        <v>
278</v>
      </c>
      <c r="AQ22" s="756"/>
      <c r="AR22" s="756"/>
      <c r="AS22" s="756"/>
      <c r="AT22" s="756"/>
      <c r="AU22" s="756"/>
      <c r="AV22" s="756"/>
      <c r="AW22" s="756"/>
      <c r="AX22" s="756"/>
      <c r="AY22" s="756"/>
      <c r="AZ22" s="756"/>
      <c r="BA22" s="756"/>
      <c r="BB22" s="756"/>
      <c r="BC22" s="756"/>
      <c r="BD22" s="756"/>
      <c r="BE22" s="756"/>
      <c r="BF22" s="751"/>
      <c r="BG22" s="641" t="s">
        <v>
170</v>
      </c>
      <c r="BH22" s="644"/>
      <c r="BI22" s="644"/>
      <c r="BJ22" s="644"/>
      <c r="BK22" s="644"/>
      <c r="BL22" s="644"/>
      <c r="BM22" s="644"/>
      <c r="BN22" s="645"/>
      <c r="BO22" s="703" t="s">
        <v>
236</v>
      </c>
      <c r="BP22" s="703"/>
      <c r="BQ22" s="703"/>
      <c r="BR22" s="703"/>
      <c r="BS22" s="649" t="s">
        <v>
236</v>
      </c>
      <c r="BT22" s="644"/>
      <c r="BU22" s="644"/>
      <c r="BV22" s="644"/>
      <c r="BW22" s="644"/>
      <c r="BX22" s="644"/>
      <c r="BY22" s="644"/>
      <c r="BZ22" s="644"/>
      <c r="CA22" s="644"/>
      <c r="CB22" s="684"/>
      <c r="CD22" s="758" t="s">
        <v>
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
280</v>
      </c>
      <c r="C23" s="639"/>
      <c r="D23" s="639"/>
      <c r="E23" s="639"/>
      <c r="F23" s="639"/>
      <c r="G23" s="639"/>
      <c r="H23" s="639"/>
      <c r="I23" s="639"/>
      <c r="J23" s="639"/>
      <c r="K23" s="639"/>
      <c r="L23" s="639"/>
      <c r="M23" s="639"/>
      <c r="N23" s="639"/>
      <c r="O23" s="639"/>
      <c r="P23" s="639"/>
      <c r="Q23" s="640"/>
      <c r="R23" s="641">
        <v>
21094</v>
      </c>
      <c r="S23" s="644"/>
      <c r="T23" s="644"/>
      <c r="U23" s="644"/>
      <c r="V23" s="644"/>
      <c r="W23" s="644"/>
      <c r="X23" s="644"/>
      <c r="Y23" s="645"/>
      <c r="Z23" s="703">
        <v>
0</v>
      </c>
      <c r="AA23" s="703"/>
      <c r="AB23" s="703"/>
      <c r="AC23" s="703"/>
      <c r="AD23" s="704">
        <v>
21094</v>
      </c>
      <c r="AE23" s="704"/>
      <c r="AF23" s="704"/>
      <c r="AG23" s="704"/>
      <c r="AH23" s="704"/>
      <c r="AI23" s="704"/>
      <c r="AJ23" s="704"/>
      <c r="AK23" s="704"/>
      <c r="AL23" s="646">
        <v>
0.1</v>
      </c>
      <c r="AM23" s="647"/>
      <c r="AN23" s="647"/>
      <c r="AO23" s="705"/>
      <c r="AP23" s="749" t="s">
        <v>
281</v>
      </c>
      <c r="AQ23" s="756"/>
      <c r="AR23" s="756"/>
      <c r="AS23" s="756"/>
      <c r="AT23" s="756"/>
      <c r="AU23" s="756"/>
      <c r="AV23" s="756"/>
      <c r="AW23" s="756"/>
      <c r="AX23" s="756"/>
      <c r="AY23" s="756"/>
      <c r="AZ23" s="756"/>
      <c r="BA23" s="756"/>
      <c r="BB23" s="756"/>
      <c r="BC23" s="756"/>
      <c r="BD23" s="756"/>
      <c r="BE23" s="756"/>
      <c r="BF23" s="751"/>
      <c r="BG23" s="641" t="s">
        <v>
170</v>
      </c>
      <c r="BH23" s="644"/>
      <c r="BI23" s="644"/>
      <c r="BJ23" s="644"/>
      <c r="BK23" s="644"/>
      <c r="BL23" s="644"/>
      <c r="BM23" s="644"/>
      <c r="BN23" s="645"/>
      <c r="BO23" s="703" t="s">
        <v>
170</v>
      </c>
      <c r="BP23" s="703"/>
      <c r="BQ23" s="703"/>
      <c r="BR23" s="703"/>
      <c r="BS23" s="649" t="s">
        <v>
170</v>
      </c>
      <c r="BT23" s="644"/>
      <c r="BU23" s="644"/>
      <c r="BV23" s="644"/>
      <c r="BW23" s="644"/>
      <c r="BX23" s="644"/>
      <c r="BY23" s="644"/>
      <c r="BZ23" s="644"/>
      <c r="CA23" s="644"/>
      <c r="CB23" s="684"/>
      <c r="CD23" s="758" t="s">
        <v>
219</v>
      </c>
      <c r="CE23" s="759"/>
      <c r="CF23" s="759"/>
      <c r="CG23" s="759"/>
      <c r="CH23" s="759"/>
      <c r="CI23" s="759"/>
      <c r="CJ23" s="759"/>
      <c r="CK23" s="759"/>
      <c r="CL23" s="759"/>
      <c r="CM23" s="759"/>
      <c r="CN23" s="759"/>
      <c r="CO23" s="759"/>
      <c r="CP23" s="759"/>
      <c r="CQ23" s="760"/>
      <c r="CR23" s="758" t="s">
        <v>
282</v>
      </c>
      <c r="CS23" s="759"/>
      <c r="CT23" s="759"/>
      <c r="CU23" s="759"/>
      <c r="CV23" s="759"/>
      <c r="CW23" s="759"/>
      <c r="CX23" s="759"/>
      <c r="CY23" s="760"/>
      <c r="CZ23" s="758" t="s">
        <v>
283</v>
      </c>
      <c r="DA23" s="759"/>
      <c r="DB23" s="759"/>
      <c r="DC23" s="760"/>
      <c r="DD23" s="758" t="s">
        <v>
284</v>
      </c>
      <c r="DE23" s="759"/>
      <c r="DF23" s="759"/>
      <c r="DG23" s="759"/>
      <c r="DH23" s="759"/>
      <c r="DI23" s="759"/>
      <c r="DJ23" s="759"/>
      <c r="DK23" s="760"/>
      <c r="DL23" s="767" t="s">
        <v>
285</v>
      </c>
      <c r="DM23" s="768"/>
      <c r="DN23" s="768"/>
      <c r="DO23" s="768"/>
      <c r="DP23" s="768"/>
      <c r="DQ23" s="768"/>
      <c r="DR23" s="768"/>
      <c r="DS23" s="768"/>
      <c r="DT23" s="768"/>
      <c r="DU23" s="768"/>
      <c r="DV23" s="769"/>
      <c r="DW23" s="758" t="s">
        <v>
286</v>
      </c>
      <c r="DX23" s="759"/>
      <c r="DY23" s="759"/>
      <c r="DZ23" s="759"/>
      <c r="EA23" s="759"/>
      <c r="EB23" s="759"/>
      <c r="EC23" s="760"/>
    </row>
    <row r="24" spans="2:133" ht="11.25" customHeight="1" x14ac:dyDescent="0.15">
      <c r="B24" s="638" t="s">
        <v>
287</v>
      </c>
      <c r="C24" s="639"/>
      <c r="D24" s="639"/>
      <c r="E24" s="639"/>
      <c r="F24" s="639"/>
      <c r="G24" s="639"/>
      <c r="H24" s="639"/>
      <c r="I24" s="639"/>
      <c r="J24" s="639"/>
      <c r="K24" s="639"/>
      <c r="L24" s="639"/>
      <c r="M24" s="639"/>
      <c r="N24" s="639"/>
      <c r="O24" s="639"/>
      <c r="P24" s="639"/>
      <c r="Q24" s="640"/>
      <c r="R24" s="641">
        <v>
524564</v>
      </c>
      <c r="S24" s="644"/>
      <c r="T24" s="644"/>
      <c r="U24" s="644"/>
      <c r="V24" s="644"/>
      <c r="W24" s="644"/>
      <c r="X24" s="644"/>
      <c r="Y24" s="645"/>
      <c r="Z24" s="703">
        <v>
1</v>
      </c>
      <c r="AA24" s="703"/>
      <c r="AB24" s="703"/>
      <c r="AC24" s="703"/>
      <c r="AD24" s="704" t="s">
        <v>
170</v>
      </c>
      <c r="AE24" s="704"/>
      <c r="AF24" s="704"/>
      <c r="AG24" s="704"/>
      <c r="AH24" s="704"/>
      <c r="AI24" s="704"/>
      <c r="AJ24" s="704"/>
      <c r="AK24" s="704"/>
      <c r="AL24" s="646" t="s">
        <v>
170</v>
      </c>
      <c r="AM24" s="647"/>
      <c r="AN24" s="647"/>
      <c r="AO24" s="705"/>
      <c r="AP24" s="749" t="s">
        <v>
288</v>
      </c>
      <c r="AQ24" s="756"/>
      <c r="AR24" s="756"/>
      <c r="AS24" s="756"/>
      <c r="AT24" s="756"/>
      <c r="AU24" s="756"/>
      <c r="AV24" s="756"/>
      <c r="AW24" s="756"/>
      <c r="AX24" s="756"/>
      <c r="AY24" s="756"/>
      <c r="AZ24" s="756"/>
      <c r="BA24" s="756"/>
      <c r="BB24" s="756"/>
      <c r="BC24" s="756"/>
      <c r="BD24" s="756"/>
      <c r="BE24" s="756"/>
      <c r="BF24" s="751"/>
      <c r="BG24" s="641" t="s">
        <v>
236</v>
      </c>
      <c r="BH24" s="644"/>
      <c r="BI24" s="644"/>
      <c r="BJ24" s="644"/>
      <c r="BK24" s="644"/>
      <c r="BL24" s="644"/>
      <c r="BM24" s="644"/>
      <c r="BN24" s="645"/>
      <c r="BO24" s="703" t="s">
        <v>
236</v>
      </c>
      <c r="BP24" s="703"/>
      <c r="BQ24" s="703"/>
      <c r="BR24" s="703"/>
      <c r="BS24" s="649" t="s">
        <v>
170</v>
      </c>
      <c r="BT24" s="644"/>
      <c r="BU24" s="644"/>
      <c r="BV24" s="644"/>
      <c r="BW24" s="644"/>
      <c r="BX24" s="644"/>
      <c r="BY24" s="644"/>
      <c r="BZ24" s="644"/>
      <c r="CA24" s="644"/>
      <c r="CB24" s="684"/>
      <c r="CD24" s="712" t="s">
        <v>
289</v>
      </c>
      <c r="CE24" s="713"/>
      <c r="CF24" s="713"/>
      <c r="CG24" s="713"/>
      <c r="CH24" s="713"/>
      <c r="CI24" s="713"/>
      <c r="CJ24" s="713"/>
      <c r="CK24" s="713"/>
      <c r="CL24" s="713"/>
      <c r="CM24" s="713"/>
      <c r="CN24" s="713"/>
      <c r="CO24" s="713"/>
      <c r="CP24" s="713"/>
      <c r="CQ24" s="714"/>
      <c r="CR24" s="706">
        <v>
18828343</v>
      </c>
      <c r="CS24" s="707"/>
      <c r="CT24" s="707"/>
      <c r="CU24" s="707"/>
      <c r="CV24" s="707"/>
      <c r="CW24" s="707"/>
      <c r="CX24" s="707"/>
      <c r="CY24" s="753"/>
      <c r="CZ24" s="754">
        <v>
37.1</v>
      </c>
      <c r="DA24" s="723"/>
      <c r="DB24" s="723"/>
      <c r="DC24" s="757"/>
      <c r="DD24" s="752">
        <v>
14270451</v>
      </c>
      <c r="DE24" s="707"/>
      <c r="DF24" s="707"/>
      <c r="DG24" s="707"/>
      <c r="DH24" s="707"/>
      <c r="DI24" s="707"/>
      <c r="DJ24" s="707"/>
      <c r="DK24" s="753"/>
      <c r="DL24" s="752">
        <v>
14050686</v>
      </c>
      <c r="DM24" s="707"/>
      <c r="DN24" s="707"/>
      <c r="DO24" s="707"/>
      <c r="DP24" s="707"/>
      <c r="DQ24" s="707"/>
      <c r="DR24" s="707"/>
      <c r="DS24" s="707"/>
      <c r="DT24" s="707"/>
      <c r="DU24" s="707"/>
      <c r="DV24" s="753"/>
      <c r="DW24" s="754">
        <v>
38.1</v>
      </c>
      <c r="DX24" s="723"/>
      <c r="DY24" s="723"/>
      <c r="DZ24" s="723"/>
      <c r="EA24" s="723"/>
      <c r="EB24" s="723"/>
      <c r="EC24" s="755"/>
    </row>
    <row r="25" spans="2:133" ht="11.25" customHeight="1" x14ac:dyDescent="0.15">
      <c r="B25" s="638" t="s">
        <v>
290</v>
      </c>
      <c r="C25" s="639"/>
      <c r="D25" s="639"/>
      <c r="E25" s="639"/>
      <c r="F25" s="639"/>
      <c r="G25" s="639"/>
      <c r="H25" s="639"/>
      <c r="I25" s="639"/>
      <c r="J25" s="639"/>
      <c r="K25" s="639"/>
      <c r="L25" s="639"/>
      <c r="M25" s="639"/>
      <c r="N25" s="639"/>
      <c r="O25" s="639"/>
      <c r="P25" s="639"/>
      <c r="Q25" s="640"/>
      <c r="R25" s="641">
        <v>
4721608</v>
      </c>
      <c r="S25" s="644"/>
      <c r="T25" s="644"/>
      <c r="U25" s="644"/>
      <c r="V25" s="644"/>
      <c r="W25" s="644"/>
      <c r="X25" s="644"/>
      <c r="Y25" s="645"/>
      <c r="Z25" s="703">
        <v>
8.9</v>
      </c>
      <c r="AA25" s="703"/>
      <c r="AB25" s="703"/>
      <c r="AC25" s="703"/>
      <c r="AD25" s="704">
        <v>
3728533</v>
      </c>
      <c r="AE25" s="704"/>
      <c r="AF25" s="704"/>
      <c r="AG25" s="704"/>
      <c r="AH25" s="704"/>
      <c r="AI25" s="704"/>
      <c r="AJ25" s="704"/>
      <c r="AK25" s="704"/>
      <c r="AL25" s="646">
        <v>
10.1</v>
      </c>
      <c r="AM25" s="647"/>
      <c r="AN25" s="647"/>
      <c r="AO25" s="705"/>
      <c r="AP25" s="749" t="s">
        <v>
291</v>
      </c>
      <c r="AQ25" s="756"/>
      <c r="AR25" s="756"/>
      <c r="AS25" s="756"/>
      <c r="AT25" s="756"/>
      <c r="AU25" s="756"/>
      <c r="AV25" s="756"/>
      <c r="AW25" s="756"/>
      <c r="AX25" s="756"/>
      <c r="AY25" s="756"/>
      <c r="AZ25" s="756"/>
      <c r="BA25" s="756"/>
      <c r="BB25" s="756"/>
      <c r="BC25" s="756"/>
      <c r="BD25" s="756"/>
      <c r="BE25" s="756"/>
      <c r="BF25" s="751"/>
      <c r="BG25" s="641" t="s">
        <v>
170</v>
      </c>
      <c r="BH25" s="644"/>
      <c r="BI25" s="644"/>
      <c r="BJ25" s="644"/>
      <c r="BK25" s="644"/>
      <c r="BL25" s="644"/>
      <c r="BM25" s="644"/>
      <c r="BN25" s="645"/>
      <c r="BO25" s="703" t="s">
        <v>
170</v>
      </c>
      <c r="BP25" s="703"/>
      <c r="BQ25" s="703"/>
      <c r="BR25" s="703"/>
      <c r="BS25" s="649" t="s">
        <v>
236</v>
      </c>
      <c r="BT25" s="644"/>
      <c r="BU25" s="644"/>
      <c r="BV25" s="644"/>
      <c r="BW25" s="644"/>
      <c r="BX25" s="644"/>
      <c r="BY25" s="644"/>
      <c r="BZ25" s="644"/>
      <c r="CA25" s="644"/>
      <c r="CB25" s="684"/>
      <c r="CD25" s="685" t="s">
        <v>
292</v>
      </c>
      <c r="CE25" s="682"/>
      <c r="CF25" s="682"/>
      <c r="CG25" s="682"/>
      <c r="CH25" s="682"/>
      <c r="CI25" s="682"/>
      <c r="CJ25" s="682"/>
      <c r="CK25" s="682"/>
      <c r="CL25" s="682"/>
      <c r="CM25" s="682"/>
      <c r="CN25" s="682"/>
      <c r="CO25" s="682"/>
      <c r="CP25" s="682"/>
      <c r="CQ25" s="683"/>
      <c r="CR25" s="641">
        <v>
10998268</v>
      </c>
      <c r="CS25" s="642"/>
      <c r="CT25" s="642"/>
      <c r="CU25" s="642"/>
      <c r="CV25" s="642"/>
      <c r="CW25" s="642"/>
      <c r="CX25" s="642"/>
      <c r="CY25" s="643"/>
      <c r="CZ25" s="646">
        <v>
21.7</v>
      </c>
      <c r="DA25" s="675"/>
      <c r="DB25" s="675"/>
      <c r="DC25" s="676"/>
      <c r="DD25" s="649">
        <v>
10736671</v>
      </c>
      <c r="DE25" s="642"/>
      <c r="DF25" s="642"/>
      <c r="DG25" s="642"/>
      <c r="DH25" s="642"/>
      <c r="DI25" s="642"/>
      <c r="DJ25" s="642"/>
      <c r="DK25" s="643"/>
      <c r="DL25" s="649">
        <v>
10516939</v>
      </c>
      <c r="DM25" s="642"/>
      <c r="DN25" s="642"/>
      <c r="DO25" s="642"/>
      <c r="DP25" s="642"/>
      <c r="DQ25" s="642"/>
      <c r="DR25" s="642"/>
      <c r="DS25" s="642"/>
      <c r="DT25" s="642"/>
      <c r="DU25" s="642"/>
      <c r="DV25" s="643"/>
      <c r="DW25" s="646">
        <v>
28.5</v>
      </c>
      <c r="DX25" s="675"/>
      <c r="DY25" s="675"/>
      <c r="DZ25" s="675"/>
      <c r="EA25" s="675"/>
      <c r="EB25" s="675"/>
      <c r="EC25" s="677"/>
    </row>
    <row r="26" spans="2:133" ht="11.25" customHeight="1" x14ac:dyDescent="0.15">
      <c r="B26" s="638" t="s">
        <v>
293</v>
      </c>
      <c r="C26" s="639"/>
      <c r="D26" s="639"/>
      <c r="E26" s="639"/>
      <c r="F26" s="639"/>
      <c r="G26" s="639"/>
      <c r="H26" s="639"/>
      <c r="I26" s="639"/>
      <c r="J26" s="639"/>
      <c r="K26" s="639"/>
      <c r="L26" s="639"/>
      <c r="M26" s="639"/>
      <c r="N26" s="639"/>
      <c r="O26" s="639"/>
      <c r="P26" s="639"/>
      <c r="Q26" s="640"/>
      <c r="R26" s="641">
        <v>
572362</v>
      </c>
      <c r="S26" s="644"/>
      <c r="T26" s="644"/>
      <c r="U26" s="644"/>
      <c r="V26" s="644"/>
      <c r="W26" s="644"/>
      <c r="X26" s="644"/>
      <c r="Y26" s="645"/>
      <c r="Z26" s="703">
        <v>
1.1000000000000001</v>
      </c>
      <c r="AA26" s="703"/>
      <c r="AB26" s="703"/>
      <c r="AC26" s="703"/>
      <c r="AD26" s="704" t="s">
        <v>
170</v>
      </c>
      <c r="AE26" s="704"/>
      <c r="AF26" s="704"/>
      <c r="AG26" s="704"/>
      <c r="AH26" s="704"/>
      <c r="AI26" s="704"/>
      <c r="AJ26" s="704"/>
      <c r="AK26" s="704"/>
      <c r="AL26" s="646" t="s">
        <v>
170</v>
      </c>
      <c r="AM26" s="647"/>
      <c r="AN26" s="647"/>
      <c r="AO26" s="705"/>
      <c r="AP26" s="749" t="s">
        <v>
294</v>
      </c>
      <c r="AQ26" s="750"/>
      <c r="AR26" s="750"/>
      <c r="AS26" s="750"/>
      <c r="AT26" s="750"/>
      <c r="AU26" s="750"/>
      <c r="AV26" s="750"/>
      <c r="AW26" s="750"/>
      <c r="AX26" s="750"/>
      <c r="AY26" s="750"/>
      <c r="AZ26" s="750"/>
      <c r="BA26" s="750"/>
      <c r="BB26" s="750"/>
      <c r="BC26" s="750"/>
      <c r="BD26" s="750"/>
      <c r="BE26" s="750"/>
      <c r="BF26" s="751"/>
      <c r="BG26" s="641" t="s">
        <v>
236</v>
      </c>
      <c r="BH26" s="644"/>
      <c r="BI26" s="644"/>
      <c r="BJ26" s="644"/>
      <c r="BK26" s="644"/>
      <c r="BL26" s="644"/>
      <c r="BM26" s="644"/>
      <c r="BN26" s="645"/>
      <c r="BO26" s="703" t="s">
        <v>
170</v>
      </c>
      <c r="BP26" s="703"/>
      <c r="BQ26" s="703"/>
      <c r="BR26" s="703"/>
      <c r="BS26" s="649" t="s">
        <v>
170</v>
      </c>
      <c r="BT26" s="644"/>
      <c r="BU26" s="644"/>
      <c r="BV26" s="644"/>
      <c r="BW26" s="644"/>
      <c r="BX26" s="644"/>
      <c r="BY26" s="644"/>
      <c r="BZ26" s="644"/>
      <c r="CA26" s="644"/>
      <c r="CB26" s="684"/>
      <c r="CD26" s="685" t="s">
        <v>
295</v>
      </c>
      <c r="CE26" s="682"/>
      <c r="CF26" s="682"/>
      <c r="CG26" s="682"/>
      <c r="CH26" s="682"/>
      <c r="CI26" s="682"/>
      <c r="CJ26" s="682"/>
      <c r="CK26" s="682"/>
      <c r="CL26" s="682"/>
      <c r="CM26" s="682"/>
      <c r="CN26" s="682"/>
      <c r="CO26" s="682"/>
      <c r="CP26" s="682"/>
      <c r="CQ26" s="683"/>
      <c r="CR26" s="641">
        <v>
7117018</v>
      </c>
      <c r="CS26" s="644"/>
      <c r="CT26" s="644"/>
      <c r="CU26" s="644"/>
      <c r="CV26" s="644"/>
      <c r="CW26" s="644"/>
      <c r="CX26" s="644"/>
      <c r="CY26" s="645"/>
      <c r="CZ26" s="646">
        <v>
14</v>
      </c>
      <c r="DA26" s="675"/>
      <c r="DB26" s="675"/>
      <c r="DC26" s="676"/>
      <c r="DD26" s="649">
        <v>
6898611</v>
      </c>
      <c r="DE26" s="644"/>
      <c r="DF26" s="644"/>
      <c r="DG26" s="644"/>
      <c r="DH26" s="644"/>
      <c r="DI26" s="644"/>
      <c r="DJ26" s="644"/>
      <c r="DK26" s="645"/>
      <c r="DL26" s="649" t="s">
        <v>
236</v>
      </c>
      <c r="DM26" s="644"/>
      <c r="DN26" s="644"/>
      <c r="DO26" s="644"/>
      <c r="DP26" s="644"/>
      <c r="DQ26" s="644"/>
      <c r="DR26" s="644"/>
      <c r="DS26" s="644"/>
      <c r="DT26" s="644"/>
      <c r="DU26" s="644"/>
      <c r="DV26" s="645"/>
      <c r="DW26" s="646" t="s">
        <v>
236</v>
      </c>
      <c r="DX26" s="675"/>
      <c r="DY26" s="675"/>
      <c r="DZ26" s="675"/>
      <c r="EA26" s="675"/>
      <c r="EB26" s="675"/>
      <c r="EC26" s="677"/>
    </row>
    <row r="27" spans="2:133" ht="11.25" customHeight="1" x14ac:dyDescent="0.15">
      <c r="B27" s="638" t="s">
        <v>
296</v>
      </c>
      <c r="C27" s="639"/>
      <c r="D27" s="639"/>
      <c r="E27" s="639"/>
      <c r="F27" s="639"/>
      <c r="G27" s="639"/>
      <c r="H27" s="639"/>
      <c r="I27" s="639"/>
      <c r="J27" s="639"/>
      <c r="K27" s="639"/>
      <c r="L27" s="639"/>
      <c r="M27" s="639"/>
      <c r="N27" s="639"/>
      <c r="O27" s="639"/>
      <c r="P27" s="639"/>
      <c r="Q27" s="640"/>
      <c r="R27" s="641">
        <v>
3898545</v>
      </c>
      <c r="S27" s="644"/>
      <c r="T27" s="644"/>
      <c r="U27" s="644"/>
      <c r="V27" s="644"/>
      <c r="W27" s="644"/>
      <c r="X27" s="644"/>
      <c r="Y27" s="645"/>
      <c r="Z27" s="703">
        <v>
7.4</v>
      </c>
      <c r="AA27" s="703"/>
      <c r="AB27" s="703"/>
      <c r="AC27" s="703"/>
      <c r="AD27" s="704" t="s">
        <v>
170</v>
      </c>
      <c r="AE27" s="704"/>
      <c r="AF27" s="704"/>
      <c r="AG27" s="704"/>
      <c r="AH27" s="704"/>
      <c r="AI27" s="704"/>
      <c r="AJ27" s="704"/>
      <c r="AK27" s="704"/>
      <c r="AL27" s="646" t="s">
        <v>
170</v>
      </c>
      <c r="AM27" s="647"/>
      <c r="AN27" s="647"/>
      <c r="AO27" s="705"/>
      <c r="AP27" s="638" t="s">
        <v>
297</v>
      </c>
      <c r="AQ27" s="639"/>
      <c r="AR27" s="639"/>
      <c r="AS27" s="639"/>
      <c r="AT27" s="639"/>
      <c r="AU27" s="639"/>
      <c r="AV27" s="639"/>
      <c r="AW27" s="639"/>
      <c r="AX27" s="639"/>
      <c r="AY27" s="639"/>
      <c r="AZ27" s="639"/>
      <c r="BA27" s="639"/>
      <c r="BB27" s="639"/>
      <c r="BC27" s="639"/>
      <c r="BD27" s="639"/>
      <c r="BE27" s="639"/>
      <c r="BF27" s="640"/>
      <c r="BG27" s="641">
        <v>
19084096</v>
      </c>
      <c r="BH27" s="644"/>
      <c r="BI27" s="644"/>
      <c r="BJ27" s="644"/>
      <c r="BK27" s="644"/>
      <c r="BL27" s="644"/>
      <c r="BM27" s="644"/>
      <c r="BN27" s="645"/>
      <c r="BO27" s="703">
        <v>
100</v>
      </c>
      <c r="BP27" s="703"/>
      <c r="BQ27" s="703"/>
      <c r="BR27" s="703"/>
      <c r="BS27" s="649" t="s">
        <v>
170</v>
      </c>
      <c r="BT27" s="644"/>
      <c r="BU27" s="644"/>
      <c r="BV27" s="644"/>
      <c r="BW27" s="644"/>
      <c r="BX27" s="644"/>
      <c r="BY27" s="644"/>
      <c r="BZ27" s="644"/>
      <c r="CA27" s="644"/>
      <c r="CB27" s="684"/>
      <c r="CD27" s="685" t="s">
        <v>
298</v>
      </c>
      <c r="CE27" s="682"/>
      <c r="CF27" s="682"/>
      <c r="CG27" s="682"/>
      <c r="CH27" s="682"/>
      <c r="CI27" s="682"/>
      <c r="CJ27" s="682"/>
      <c r="CK27" s="682"/>
      <c r="CL27" s="682"/>
      <c r="CM27" s="682"/>
      <c r="CN27" s="682"/>
      <c r="CO27" s="682"/>
      <c r="CP27" s="682"/>
      <c r="CQ27" s="683"/>
      <c r="CR27" s="641">
        <v>
7451162</v>
      </c>
      <c r="CS27" s="642"/>
      <c r="CT27" s="642"/>
      <c r="CU27" s="642"/>
      <c r="CV27" s="642"/>
      <c r="CW27" s="642"/>
      <c r="CX27" s="642"/>
      <c r="CY27" s="643"/>
      <c r="CZ27" s="646">
        <v>
14.7</v>
      </c>
      <c r="DA27" s="675"/>
      <c r="DB27" s="675"/>
      <c r="DC27" s="676"/>
      <c r="DD27" s="649">
        <v>
3167754</v>
      </c>
      <c r="DE27" s="642"/>
      <c r="DF27" s="642"/>
      <c r="DG27" s="642"/>
      <c r="DH27" s="642"/>
      <c r="DI27" s="642"/>
      <c r="DJ27" s="642"/>
      <c r="DK27" s="643"/>
      <c r="DL27" s="649">
        <v>
3167721</v>
      </c>
      <c r="DM27" s="642"/>
      <c r="DN27" s="642"/>
      <c r="DO27" s="642"/>
      <c r="DP27" s="642"/>
      <c r="DQ27" s="642"/>
      <c r="DR27" s="642"/>
      <c r="DS27" s="642"/>
      <c r="DT27" s="642"/>
      <c r="DU27" s="642"/>
      <c r="DV27" s="643"/>
      <c r="DW27" s="646">
        <v>
8.6</v>
      </c>
      <c r="DX27" s="675"/>
      <c r="DY27" s="675"/>
      <c r="DZ27" s="675"/>
      <c r="EA27" s="675"/>
      <c r="EB27" s="675"/>
      <c r="EC27" s="677"/>
    </row>
    <row r="28" spans="2:133" ht="11.25" customHeight="1" x14ac:dyDescent="0.15">
      <c r="B28" s="746" t="s">
        <v>
299</v>
      </c>
      <c r="C28" s="747"/>
      <c r="D28" s="747"/>
      <c r="E28" s="747"/>
      <c r="F28" s="747"/>
      <c r="G28" s="747"/>
      <c r="H28" s="747"/>
      <c r="I28" s="747"/>
      <c r="J28" s="747"/>
      <c r="K28" s="747"/>
      <c r="L28" s="747"/>
      <c r="M28" s="747"/>
      <c r="N28" s="747"/>
      <c r="O28" s="747"/>
      <c r="P28" s="747"/>
      <c r="Q28" s="748"/>
      <c r="R28" s="641">
        <v>
3783327</v>
      </c>
      <c r="S28" s="644"/>
      <c r="T28" s="644"/>
      <c r="U28" s="644"/>
      <c r="V28" s="644"/>
      <c r="W28" s="644"/>
      <c r="X28" s="644"/>
      <c r="Y28" s="645"/>
      <c r="Z28" s="703">
        <v>
7.1</v>
      </c>
      <c r="AA28" s="703"/>
      <c r="AB28" s="703"/>
      <c r="AC28" s="703"/>
      <c r="AD28" s="704">
        <v>
1741300</v>
      </c>
      <c r="AE28" s="704"/>
      <c r="AF28" s="704"/>
      <c r="AG28" s="704"/>
      <c r="AH28" s="704"/>
      <c r="AI28" s="704"/>
      <c r="AJ28" s="704"/>
      <c r="AK28" s="704"/>
      <c r="AL28" s="646">
        <v>
4.7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
300</v>
      </c>
      <c r="CE28" s="682"/>
      <c r="CF28" s="682"/>
      <c r="CG28" s="682"/>
      <c r="CH28" s="682"/>
      <c r="CI28" s="682"/>
      <c r="CJ28" s="682"/>
      <c r="CK28" s="682"/>
      <c r="CL28" s="682"/>
      <c r="CM28" s="682"/>
      <c r="CN28" s="682"/>
      <c r="CO28" s="682"/>
      <c r="CP28" s="682"/>
      <c r="CQ28" s="683"/>
      <c r="CR28" s="641">
        <v>
378913</v>
      </c>
      <c r="CS28" s="644"/>
      <c r="CT28" s="644"/>
      <c r="CU28" s="644"/>
      <c r="CV28" s="644"/>
      <c r="CW28" s="644"/>
      <c r="CX28" s="644"/>
      <c r="CY28" s="645"/>
      <c r="CZ28" s="646">
        <v>
0.7</v>
      </c>
      <c r="DA28" s="675"/>
      <c r="DB28" s="675"/>
      <c r="DC28" s="676"/>
      <c r="DD28" s="649">
        <v>
366026</v>
      </c>
      <c r="DE28" s="644"/>
      <c r="DF28" s="644"/>
      <c r="DG28" s="644"/>
      <c r="DH28" s="644"/>
      <c r="DI28" s="644"/>
      <c r="DJ28" s="644"/>
      <c r="DK28" s="645"/>
      <c r="DL28" s="649">
        <v>
366026</v>
      </c>
      <c r="DM28" s="644"/>
      <c r="DN28" s="644"/>
      <c r="DO28" s="644"/>
      <c r="DP28" s="644"/>
      <c r="DQ28" s="644"/>
      <c r="DR28" s="644"/>
      <c r="DS28" s="644"/>
      <c r="DT28" s="644"/>
      <c r="DU28" s="644"/>
      <c r="DV28" s="645"/>
      <c r="DW28" s="646">
        <v>
1</v>
      </c>
      <c r="DX28" s="675"/>
      <c r="DY28" s="675"/>
      <c r="DZ28" s="675"/>
      <c r="EA28" s="675"/>
      <c r="EB28" s="675"/>
      <c r="EC28" s="677"/>
    </row>
    <row r="29" spans="2:133" ht="11.25" customHeight="1" x14ac:dyDescent="0.15">
      <c r="B29" s="638" t="s">
        <v>
301</v>
      </c>
      <c r="C29" s="639"/>
      <c r="D29" s="639"/>
      <c r="E29" s="639"/>
      <c r="F29" s="639"/>
      <c r="G29" s="639"/>
      <c r="H29" s="639"/>
      <c r="I29" s="639"/>
      <c r="J29" s="639"/>
      <c r="K29" s="639"/>
      <c r="L29" s="639"/>
      <c r="M29" s="639"/>
      <c r="N29" s="639"/>
      <c r="O29" s="639"/>
      <c r="P29" s="639"/>
      <c r="Q29" s="640"/>
      <c r="R29" s="641">
        <v>
2634910</v>
      </c>
      <c r="S29" s="644"/>
      <c r="T29" s="644"/>
      <c r="U29" s="644"/>
      <c r="V29" s="644"/>
      <c r="W29" s="644"/>
      <c r="X29" s="644"/>
      <c r="Y29" s="645"/>
      <c r="Z29" s="703">
        <v>
5</v>
      </c>
      <c r="AA29" s="703"/>
      <c r="AB29" s="703"/>
      <c r="AC29" s="703"/>
      <c r="AD29" s="704" t="s">
        <v>
132</v>
      </c>
      <c r="AE29" s="704"/>
      <c r="AF29" s="704"/>
      <c r="AG29" s="704"/>
      <c r="AH29" s="704"/>
      <c r="AI29" s="704"/>
      <c r="AJ29" s="704"/>
      <c r="AK29" s="704"/>
      <c r="AL29" s="646" t="s">
        <v>
236</v>
      </c>
      <c r="AM29" s="647"/>
      <c r="AN29" s="647"/>
      <c r="AO29" s="705"/>
      <c r="AP29" s="715" t="s">
        <v>
219</v>
      </c>
      <c r="AQ29" s="716"/>
      <c r="AR29" s="716"/>
      <c r="AS29" s="716"/>
      <c r="AT29" s="716"/>
      <c r="AU29" s="716"/>
      <c r="AV29" s="716"/>
      <c r="AW29" s="716"/>
      <c r="AX29" s="716"/>
      <c r="AY29" s="716"/>
      <c r="AZ29" s="716"/>
      <c r="BA29" s="716"/>
      <c r="BB29" s="716"/>
      <c r="BC29" s="716"/>
      <c r="BD29" s="716"/>
      <c r="BE29" s="716"/>
      <c r="BF29" s="717"/>
      <c r="BG29" s="715" t="s">
        <v>
302</v>
      </c>
      <c r="BH29" s="743"/>
      <c r="BI29" s="743"/>
      <c r="BJ29" s="743"/>
      <c r="BK29" s="743"/>
      <c r="BL29" s="743"/>
      <c r="BM29" s="743"/>
      <c r="BN29" s="743"/>
      <c r="BO29" s="743"/>
      <c r="BP29" s="743"/>
      <c r="BQ29" s="744"/>
      <c r="BR29" s="715" t="s">
        <v>
303</v>
      </c>
      <c r="BS29" s="743"/>
      <c r="BT29" s="743"/>
      <c r="BU29" s="743"/>
      <c r="BV29" s="743"/>
      <c r="BW29" s="743"/>
      <c r="BX29" s="743"/>
      <c r="BY29" s="743"/>
      <c r="BZ29" s="743"/>
      <c r="CA29" s="743"/>
      <c r="CB29" s="744"/>
      <c r="CD29" s="725" t="s">
        <v>
304</v>
      </c>
      <c r="CE29" s="726"/>
      <c r="CF29" s="685" t="s">
        <v>
64</v>
      </c>
      <c r="CG29" s="682"/>
      <c r="CH29" s="682"/>
      <c r="CI29" s="682"/>
      <c r="CJ29" s="682"/>
      <c r="CK29" s="682"/>
      <c r="CL29" s="682"/>
      <c r="CM29" s="682"/>
      <c r="CN29" s="682"/>
      <c r="CO29" s="682"/>
      <c r="CP29" s="682"/>
      <c r="CQ29" s="683"/>
      <c r="CR29" s="641">
        <v>
378903</v>
      </c>
      <c r="CS29" s="642"/>
      <c r="CT29" s="642"/>
      <c r="CU29" s="642"/>
      <c r="CV29" s="642"/>
      <c r="CW29" s="642"/>
      <c r="CX29" s="642"/>
      <c r="CY29" s="643"/>
      <c r="CZ29" s="646">
        <v>
0.7</v>
      </c>
      <c r="DA29" s="675"/>
      <c r="DB29" s="675"/>
      <c r="DC29" s="676"/>
      <c r="DD29" s="649">
        <v>
366016</v>
      </c>
      <c r="DE29" s="642"/>
      <c r="DF29" s="642"/>
      <c r="DG29" s="642"/>
      <c r="DH29" s="642"/>
      <c r="DI29" s="642"/>
      <c r="DJ29" s="642"/>
      <c r="DK29" s="643"/>
      <c r="DL29" s="649">
        <v>
366016</v>
      </c>
      <c r="DM29" s="642"/>
      <c r="DN29" s="642"/>
      <c r="DO29" s="642"/>
      <c r="DP29" s="642"/>
      <c r="DQ29" s="642"/>
      <c r="DR29" s="642"/>
      <c r="DS29" s="642"/>
      <c r="DT29" s="642"/>
      <c r="DU29" s="642"/>
      <c r="DV29" s="643"/>
      <c r="DW29" s="646">
        <v>
1</v>
      </c>
      <c r="DX29" s="675"/>
      <c r="DY29" s="675"/>
      <c r="DZ29" s="675"/>
      <c r="EA29" s="675"/>
      <c r="EB29" s="675"/>
      <c r="EC29" s="677"/>
    </row>
    <row r="30" spans="2:133" ht="11.25" customHeight="1" x14ac:dyDescent="0.15">
      <c r="B30" s="638" t="s">
        <v>
305</v>
      </c>
      <c r="C30" s="639"/>
      <c r="D30" s="639"/>
      <c r="E30" s="639"/>
      <c r="F30" s="639"/>
      <c r="G30" s="639"/>
      <c r="H30" s="639"/>
      <c r="I30" s="639"/>
      <c r="J30" s="639"/>
      <c r="K30" s="639"/>
      <c r="L30" s="639"/>
      <c r="M30" s="639"/>
      <c r="N30" s="639"/>
      <c r="O30" s="639"/>
      <c r="P30" s="639"/>
      <c r="Q30" s="640"/>
      <c r="R30" s="641">
        <v>
282836</v>
      </c>
      <c r="S30" s="644"/>
      <c r="T30" s="644"/>
      <c r="U30" s="644"/>
      <c r="V30" s="644"/>
      <c r="W30" s="644"/>
      <c r="X30" s="644"/>
      <c r="Y30" s="645"/>
      <c r="Z30" s="703">
        <v>
0.5</v>
      </c>
      <c r="AA30" s="703"/>
      <c r="AB30" s="703"/>
      <c r="AC30" s="703"/>
      <c r="AD30" s="704">
        <v>
17680</v>
      </c>
      <c r="AE30" s="704"/>
      <c r="AF30" s="704"/>
      <c r="AG30" s="704"/>
      <c r="AH30" s="704"/>
      <c r="AI30" s="704"/>
      <c r="AJ30" s="704"/>
      <c r="AK30" s="704"/>
      <c r="AL30" s="646">
        <v>
0</v>
      </c>
      <c r="AM30" s="647"/>
      <c r="AN30" s="647"/>
      <c r="AO30" s="705"/>
      <c r="AP30" s="731" t="s">
        <v>
306</v>
      </c>
      <c r="AQ30" s="732"/>
      <c r="AR30" s="732"/>
      <c r="AS30" s="732"/>
      <c r="AT30" s="737" t="s">
        <v>
307</v>
      </c>
      <c r="AU30" s="210"/>
      <c r="AV30" s="210"/>
      <c r="AW30" s="210"/>
      <c r="AX30" s="740" t="s">
        <v>
183</v>
      </c>
      <c r="AY30" s="741"/>
      <c r="AZ30" s="741"/>
      <c r="BA30" s="741"/>
      <c r="BB30" s="741"/>
      <c r="BC30" s="741"/>
      <c r="BD30" s="741"/>
      <c r="BE30" s="741"/>
      <c r="BF30" s="742"/>
      <c r="BG30" s="721">
        <v>
99.4</v>
      </c>
      <c r="BH30" s="722"/>
      <c r="BI30" s="722"/>
      <c r="BJ30" s="722"/>
      <c r="BK30" s="722"/>
      <c r="BL30" s="722"/>
      <c r="BM30" s="723">
        <v>
98.3</v>
      </c>
      <c r="BN30" s="722"/>
      <c r="BO30" s="722"/>
      <c r="BP30" s="722"/>
      <c r="BQ30" s="724"/>
      <c r="BR30" s="721">
        <v>
99.3</v>
      </c>
      <c r="BS30" s="722"/>
      <c r="BT30" s="722"/>
      <c r="BU30" s="722"/>
      <c r="BV30" s="722"/>
      <c r="BW30" s="722"/>
      <c r="BX30" s="723">
        <v>
98.2</v>
      </c>
      <c r="BY30" s="722"/>
      <c r="BZ30" s="722"/>
      <c r="CA30" s="722"/>
      <c r="CB30" s="724"/>
      <c r="CD30" s="727"/>
      <c r="CE30" s="728"/>
      <c r="CF30" s="685" t="s">
        <v>
308</v>
      </c>
      <c r="CG30" s="682"/>
      <c r="CH30" s="682"/>
      <c r="CI30" s="682"/>
      <c r="CJ30" s="682"/>
      <c r="CK30" s="682"/>
      <c r="CL30" s="682"/>
      <c r="CM30" s="682"/>
      <c r="CN30" s="682"/>
      <c r="CO30" s="682"/>
      <c r="CP30" s="682"/>
      <c r="CQ30" s="683"/>
      <c r="CR30" s="641">
        <v>
365428</v>
      </c>
      <c r="CS30" s="644"/>
      <c r="CT30" s="644"/>
      <c r="CU30" s="644"/>
      <c r="CV30" s="644"/>
      <c r="CW30" s="644"/>
      <c r="CX30" s="644"/>
      <c r="CY30" s="645"/>
      <c r="CZ30" s="646">
        <v>
0.7</v>
      </c>
      <c r="DA30" s="675"/>
      <c r="DB30" s="675"/>
      <c r="DC30" s="676"/>
      <c r="DD30" s="649">
        <v>
352541</v>
      </c>
      <c r="DE30" s="644"/>
      <c r="DF30" s="644"/>
      <c r="DG30" s="644"/>
      <c r="DH30" s="644"/>
      <c r="DI30" s="644"/>
      <c r="DJ30" s="644"/>
      <c r="DK30" s="645"/>
      <c r="DL30" s="649">
        <v>
352541</v>
      </c>
      <c r="DM30" s="644"/>
      <c r="DN30" s="644"/>
      <c r="DO30" s="644"/>
      <c r="DP30" s="644"/>
      <c r="DQ30" s="644"/>
      <c r="DR30" s="644"/>
      <c r="DS30" s="644"/>
      <c r="DT30" s="644"/>
      <c r="DU30" s="644"/>
      <c r="DV30" s="645"/>
      <c r="DW30" s="646">
        <v>
1</v>
      </c>
      <c r="DX30" s="675"/>
      <c r="DY30" s="675"/>
      <c r="DZ30" s="675"/>
      <c r="EA30" s="675"/>
      <c r="EB30" s="675"/>
      <c r="EC30" s="677"/>
    </row>
    <row r="31" spans="2:133" ht="11.25" customHeight="1" x14ac:dyDescent="0.15">
      <c r="B31" s="638" t="s">
        <v>
309</v>
      </c>
      <c r="C31" s="639"/>
      <c r="D31" s="639"/>
      <c r="E31" s="639"/>
      <c r="F31" s="639"/>
      <c r="G31" s="639"/>
      <c r="H31" s="639"/>
      <c r="I31" s="639"/>
      <c r="J31" s="639"/>
      <c r="K31" s="639"/>
      <c r="L31" s="639"/>
      <c r="M31" s="639"/>
      <c r="N31" s="639"/>
      <c r="O31" s="639"/>
      <c r="P31" s="639"/>
      <c r="Q31" s="640"/>
      <c r="R31" s="641">
        <v>
136104</v>
      </c>
      <c r="S31" s="644"/>
      <c r="T31" s="644"/>
      <c r="U31" s="644"/>
      <c r="V31" s="644"/>
      <c r="W31" s="644"/>
      <c r="X31" s="644"/>
      <c r="Y31" s="645"/>
      <c r="Z31" s="703">
        <v>
0.3</v>
      </c>
      <c r="AA31" s="703"/>
      <c r="AB31" s="703"/>
      <c r="AC31" s="703"/>
      <c r="AD31" s="704" t="s">
        <v>
236</v>
      </c>
      <c r="AE31" s="704"/>
      <c r="AF31" s="704"/>
      <c r="AG31" s="704"/>
      <c r="AH31" s="704"/>
      <c r="AI31" s="704"/>
      <c r="AJ31" s="704"/>
      <c r="AK31" s="704"/>
      <c r="AL31" s="646" t="s">
        <v>
170</v>
      </c>
      <c r="AM31" s="647"/>
      <c r="AN31" s="647"/>
      <c r="AO31" s="705"/>
      <c r="AP31" s="733"/>
      <c r="AQ31" s="734"/>
      <c r="AR31" s="734"/>
      <c r="AS31" s="734"/>
      <c r="AT31" s="738"/>
      <c r="AU31" s="209" t="s">
        <v>
310</v>
      </c>
      <c r="AV31" s="209"/>
      <c r="AW31" s="209"/>
      <c r="AX31" s="638" t="s">
        <v>
311</v>
      </c>
      <c r="AY31" s="639"/>
      <c r="AZ31" s="639"/>
      <c r="BA31" s="639"/>
      <c r="BB31" s="639"/>
      <c r="BC31" s="639"/>
      <c r="BD31" s="639"/>
      <c r="BE31" s="639"/>
      <c r="BF31" s="640"/>
      <c r="BG31" s="719">
        <v>
99.3</v>
      </c>
      <c r="BH31" s="642"/>
      <c r="BI31" s="642"/>
      <c r="BJ31" s="642"/>
      <c r="BK31" s="642"/>
      <c r="BL31" s="642"/>
      <c r="BM31" s="647">
        <v>
97.9</v>
      </c>
      <c r="BN31" s="720"/>
      <c r="BO31" s="720"/>
      <c r="BP31" s="720"/>
      <c r="BQ31" s="681"/>
      <c r="BR31" s="719">
        <v>
99.1</v>
      </c>
      <c r="BS31" s="642"/>
      <c r="BT31" s="642"/>
      <c r="BU31" s="642"/>
      <c r="BV31" s="642"/>
      <c r="BW31" s="642"/>
      <c r="BX31" s="647">
        <v>
97.8</v>
      </c>
      <c r="BY31" s="720"/>
      <c r="BZ31" s="720"/>
      <c r="CA31" s="720"/>
      <c r="CB31" s="681"/>
      <c r="CD31" s="727"/>
      <c r="CE31" s="728"/>
      <c r="CF31" s="685" t="s">
        <v>
312</v>
      </c>
      <c r="CG31" s="682"/>
      <c r="CH31" s="682"/>
      <c r="CI31" s="682"/>
      <c r="CJ31" s="682"/>
      <c r="CK31" s="682"/>
      <c r="CL31" s="682"/>
      <c r="CM31" s="682"/>
      <c r="CN31" s="682"/>
      <c r="CO31" s="682"/>
      <c r="CP31" s="682"/>
      <c r="CQ31" s="683"/>
      <c r="CR31" s="641">
        <v>
13475</v>
      </c>
      <c r="CS31" s="642"/>
      <c r="CT31" s="642"/>
      <c r="CU31" s="642"/>
      <c r="CV31" s="642"/>
      <c r="CW31" s="642"/>
      <c r="CX31" s="642"/>
      <c r="CY31" s="643"/>
      <c r="CZ31" s="646">
        <v>
0</v>
      </c>
      <c r="DA31" s="675"/>
      <c r="DB31" s="675"/>
      <c r="DC31" s="676"/>
      <c r="DD31" s="649">
        <v>
13475</v>
      </c>
      <c r="DE31" s="642"/>
      <c r="DF31" s="642"/>
      <c r="DG31" s="642"/>
      <c r="DH31" s="642"/>
      <c r="DI31" s="642"/>
      <c r="DJ31" s="642"/>
      <c r="DK31" s="643"/>
      <c r="DL31" s="649">
        <v>
13475</v>
      </c>
      <c r="DM31" s="642"/>
      <c r="DN31" s="642"/>
      <c r="DO31" s="642"/>
      <c r="DP31" s="642"/>
      <c r="DQ31" s="642"/>
      <c r="DR31" s="642"/>
      <c r="DS31" s="642"/>
      <c r="DT31" s="642"/>
      <c r="DU31" s="642"/>
      <c r="DV31" s="643"/>
      <c r="DW31" s="646">
        <v>
0</v>
      </c>
      <c r="DX31" s="675"/>
      <c r="DY31" s="675"/>
      <c r="DZ31" s="675"/>
      <c r="EA31" s="675"/>
      <c r="EB31" s="675"/>
      <c r="EC31" s="677"/>
    </row>
    <row r="32" spans="2:133" ht="11.25" customHeight="1" x14ac:dyDescent="0.15">
      <c r="B32" s="638" t="s">
        <v>
313</v>
      </c>
      <c r="C32" s="639"/>
      <c r="D32" s="639"/>
      <c r="E32" s="639"/>
      <c r="F32" s="639"/>
      <c r="G32" s="639"/>
      <c r="H32" s="639"/>
      <c r="I32" s="639"/>
      <c r="J32" s="639"/>
      <c r="K32" s="639"/>
      <c r="L32" s="639"/>
      <c r="M32" s="639"/>
      <c r="N32" s="639"/>
      <c r="O32" s="639"/>
      <c r="P32" s="639"/>
      <c r="Q32" s="640"/>
      <c r="R32" s="641">
        <v>
1366115</v>
      </c>
      <c r="S32" s="644"/>
      <c r="T32" s="644"/>
      <c r="U32" s="644"/>
      <c r="V32" s="644"/>
      <c r="W32" s="644"/>
      <c r="X32" s="644"/>
      <c r="Y32" s="645"/>
      <c r="Z32" s="703">
        <v>
2.6</v>
      </c>
      <c r="AA32" s="703"/>
      <c r="AB32" s="703"/>
      <c r="AC32" s="703"/>
      <c r="AD32" s="704" t="s">
        <v>
236</v>
      </c>
      <c r="AE32" s="704"/>
      <c r="AF32" s="704"/>
      <c r="AG32" s="704"/>
      <c r="AH32" s="704"/>
      <c r="AI32" s="704"/>
      <c r="AJ32" s="704"/>
      <c r="AK32" s="704"/>
      <c r="AL32" s="646" t="s">
        <v>
170</v>
      </c>
      <c r="AM32" s="647"/>
      <c r="AN32" s="647"/>
      <c r="AO32" s="705"/>
      <c r="AP32" s="735"/>
      <c r="AQ32" s="736"/>
      <c r="AR32" s="736"/>
      <c r="AS32" s="736"/>
      <c r="AT32" s="739"/>
      <c r="AU32" s="211"/>
      <c r="AV32" s="211"/>
      <c r="AW32" s="211"/>
      <c r="AX32" s="653" t="s">
        <v>
314</v>
      </c>
      <c r="AY32" s="654"/>
      <c r="AZ32" s="654"/>
      <c r="BA32" s="654"/>
      <c r="BB32" s="654"/>
      <c r="BC32" s="654"/>
      <c r="BD32" s="654"/>
      <c r="BE32" s="654"/>
      <c r="BF32" s="655"/>
      <c r="BG32" s="718" t="s">
        <v>
170</v>
      </c>
      <c r="BH32" s="657"/>
      <c r="BI32" s="657"/>
      <c r="BJ32" s="657"/>
      <c r="BK32" s="657"/>
      <c r="BL32" s="657"/>
      <c r="BM32" s="701" t="s">
        <v>
170</v>
      </c>
      <c r="BN32" s="657"/>
      <c r="BO32" s="657"/>
      <c r="BP32" s="657"/>
      <c r="BQ32" s="694"/>
      <c r="BR32" s="718" t="s">
        <v>
170</v>
      </c>
      <c r="BS32" s="657"/>
      <c r="BT32" s="657"/>
      <c r="BU32" s="657"/>
      <c r="BV32" s="657"/>
      <c r="BW32" s="657"/>
      <c r="BX32" s="701" t="s">
        <v>
132</v>
      </c>
      <c r="BY32" s="657"/>
      <c r="BZ32" s="657"/>
      <c r="CA32" s="657"/>
      <c r="CB32" s="694"/>
      <c r="CD32" s="729"/>
      <c r="CE32" s="730"/>
      <c r="CF32" s="685" t="s">
        <v>
315</v>
      </c>
      <c r="CG32" s="682"/>
      <c r="CH32" s="682"/>
      <c r="CI32" s="682"/>
      <c r="CJ32" s="682"/>
      <c r="CK32" s="682"/>
      <c r="CL32" s="682"/>
      <c r="CM32" s="682"/>
      <c r="CN32" s="682"/>
      <c r="CO32" s="682"/>
      <c r="CP32" s="682"/>
      <c r="CQ32" s="683"/>
      <c r="CR32" s="641">
        <v>
10</v>
      </c>
      <c r="CS32" s="644"/>
      <c r="CT32" s="644"/>
      <c r="CU32" s="644"/>
      <c r="CV32" s="644"/>
      <c r="CW32" s="644"/>
      <c r="CX32" s="644"/>
      <c r="CY32" s="645"/>
      <c r="CZ32" s="646">
        <v>
0</v>
      </c>
      <c r="DA32" s="675"/>
      <c r="DB32" s="675"/>
      <c r="DC32" s="676"/>
      <c r="DD32" s="649">
        <v>
10</v>
      </c>
      <c r="DE32" s="644"/>
      <c r="DF32" s="644"/>
      <c r="DG32" s="644"/>
      <c r="DH32" s="644"/>
      <c r="DI32" s="644"/>
      <c r="DJ32" s="644"/>
      <c r="DK32" s="645"/>
      <c r="DL32" s="649">
        <v>
10</v>
      </c>
      <c r="DM32" s="644"/>
      <c r="DN32" s="644"/>
      <c r="DO32" s="644"/>
      <c r="DP32" s="644"/>
      <c r="DQ32" s="644"/>
      <c r="DR32" s="644"/>
      <c r="DS32" s="644"/>
      <c r="DT32" s="644"/>
      <c r="DU32" s="644"/>
      <c r="DV32" s="645"/>
      <c r="DW32" s="646">
        <v>
0</v>
      </c>
      <c r="DX32" s="675"/>
      <c r="DY32" s="675"/>
      <c r="DZ32" s="675"/>
      <c r="EA32" s="675"/>
      <c r="EB32" s="675"/>
      <c r="EC32" s="677"/>
    </row>
    <row r="33" spans="2:133" ht="11.25" customHeight="1" x14ac:dyDescent="0.15">
      <c r="B33" s="638" t="s">
        <v>
316</v>
      </c>
      <c r="C33" s="639"/>
      <c r="D33" s="639"/>
      <c r="E33" s="639"/>
      <c r="F33" s="639"/>
      <c r="G33" s="639"/>
      <c r="H33" s="639"/>
      <c r="I33" s="639"/>
      <c r="J33" s="639"/>
      <c r="K33" s="639"/>
      <c r="L33" s="639"/>
      <c r="M33" s="639"/>
      <c r="N33" s="639"/>
      <c r="O33" s="639"/>
      <c r="P33" s="639"/>
      <c r="Q33" s="640"/>
      <c r="R33" s="641">
        <v>
2178489</v>
      </c>
      <c r="S33" s="644"/>
      <c r="T33" s="644"/>
      <c r="U33" s="644"/>
      <c r="V33" s="644"/>
      <c r="W33" s="644"/>
      <c r="X33" s="644"/>
      <c r="Y33" s="645"/>
      <c r="Z33" s="703">
        <v>
4.0999999999999996</v>
      </c>
      <c r="AA33" s="703"/>
      <c r="AB33" s="703"/>
      <c r="AC33" s="703"/>
      <c r="AD33" s="704" t="s">
        <v>
236</v>
      </c>
      <c r="AE33" s="704"/>
      <c r="AF33" s="704"/>
      <c r="AG33" s="704"/>
      <c r="AH33" s="704"/>
      <c r="AI33" s="704"/>
      <c r="AJ33" s="704"/>
      <c r="AK33" s="704"/>
      <c r="AL33" s="646" t="s">
        <v>
170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
317</v>
      </c>
      <c r="CE33" s="682"/>
      <c r="CF33" s="682"/>
      <c r="CG33" s="682"/>
      <c r="CH33" s="682"/>
      <c r="CI33" s="682"/>
      <c r="CJ33" s="682"/>
      <c r="CK33" s="682"/>
      <c r="CL33" s="682"/>
      <c r="CM33" s="682"/>
      <c r="CN33" s="682"/>
      <c r="CO33" s="682"/>
      <c r="CP33" s="682"/>
      <c r="CQ33" s="683"/>
      <c r="CR33" s="641">
        <v>
24654267</v>
      </c>
      <c r="CS33" s="642"/>
      <c r="CT33" s="642"/>
      <c r="CU33" s="642"/>
      <c r="CV33" s="642"/>
      <c r="CW33" s="642"/>
      <c r="CX33" s="642"/>
      <c r="CY33" s="643"/>
      <c r="CZ33" s="646">
        <v>
48.6</v>
      </c>
      <c r="DA33" s="675"/>
      <c r="DB33" s="675"/>
      <c r="DC33" s="676"/>
      <c r="DD33" s="649">
        <v>
19918823</v>
      </c>
      <c r="DE33" s="642"/>
      <c r="DF33" s="642"/>
      <c r="DG33" s="642"/>
      <c r="DH33" s="642"/>
      <c r="DI33" s="642"/>
      <c r="DJ33" s="642"/>
      <c r="DK33" s="643"/>
      <c r="DL33" s="649">
        <v>
12796846</v>
      </c>
      <c r="DM33" s="642"/>
      <c r="DN33" s="642"/>
      <c r="DO33" s="642"/>
      <c r="DP33" s="642"/>
      <c r="DQ33" s="642"/>
      <c r="DR33" s="642"/>
      <c r="DS33" s="642"/>
      <c r="DT33" s="642"/>
      <c r="DU33" s="642"/>
      <c r="DV33" s="643"/>
      <c r="DW33" s="646">
        <v>
34.700000000000003</v>
      </c>
      <c r="DX33" s="675"/>
      <c r="DY33" s="675"/>
      <c r="DZ33" s="675"/>
      <c r="EA33" s="675"/>
      <c r="EB33" s="675"/>
      <c r="EC33" s="677"/>
    </row>
    <row r="34" spans="2:133" ht="11.25" customHeight="1" x14ac:dyDescent="0.15">
      <c r="B34" s="638" t="s">
        <v>
318</v>
      </c>
      <c r="C34" s="639"/>
      <c r="D34" s="639"/>
      <c r="E34" s="639"/>
      <c r="F34" s="639"/>
      <c r="G34" s="639"/>
      <c r="H34" s="639"/>
      <c r="I34" s="639"/>
      <c r="J34" s="639"/>
      <c r="K34" s="639"/>
      <c r="L34" s="639"/>
      <c r="M34" s="639"/>
      <c r="N34" s="639"/>
      <c r="O34" s="639"/>
      <c r="P34" s="639"/>
      <c r="Q34" s="640"/>
      <c r="R34" s="641">
        <v>
1457995</v>
      </c>
      <c r="S34" s="644"/>
      <c r="T34" s="644"/>
      <c r="U34" s="644"/>
      <c r="V34" s="644"/>
      <c r="W34" s="644"/>
      <c r="X34" s="644"/>
      <c r="Y34" s="645"/>
      <c r="Z34" s="703">
        <v>
2.8</v>
      </c>
      <c r="AA34" s="703"/>
      <c r="AB34" s="703"/>
      <c r="AC34" s="703"/>
      <c r="AD34" s="704">
        <v>
286</v>
      </c>
      <c r="AE34" s="704"/>
      <c r="AF34" s="704"/>
      <c r="AG34" s="704"/>
      <c r="AH34" s="704"/>
      <c r="AI34" s="704"/>
      <c r="AJ34" s="704"/>
      <c r="AK34" s="704"/>
      <c r="AL34" s="646">
        <v>
0</v>
      </c>
      <c r="AM34" s="647"/>
      <c r="AN34" s="647"/>
      <c r="AO34" s="705"/>
      <c r="AP34" s="214"/>
      <c r="AQ34" s="715" t="s">
        <v>
319</v>
      </c>
      <c r="AR34" s="716"/>
      <c r="AS34" s="716"/>
      <c r="AT34" s="716"/>
      <c r="AU34" s="716"/>
      <c r="AV34" s="716"/>
      <c r="AW34" s="716"/>
      <c r="AX34" s="716"/>
      <c r="AY34" s="716"/>
      <c r="AZ34" s="716"/>
      <c r="BA34" s="716"/>
      <c r="BB34" s="716"/>
      <c r="BC34" s="716"/>
      <c r="BD34" s="716"/>
      <c r="BE34" s="716"/>
      <c r="BF34" s="717"/>
      <c r="BG34" s="715" t="s">
        <v>
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
321</v>
      </c>
      <c r="CE34" s="682"/>
      <c r="CF34" s="682"/>
      <c r="CG34" s="682"/>
      <c r="CH34" s="682"/>
      <c r="CI34" s="682"/>
      <c r="CJ34" s="682"/>
      <c r="CK34" s="682"/>
      <c r="CL34" s="682"/>
      <c r="CM34" s="682"/>
      <c r="CN34" s="682"/>
      <c r="CO34" s="682"/>
      <c r="CP34" s="682"/>
      <c r="CQ34" s="683"/>
      <c r="CR34" s="641">
        <v>
11813606</v>
      </c>
      <c r="CS34" s="644"/>
      <c r="CT34" s="644"/>
      <c r="CU34" s="644"/>
      <c r="CV34" s="644"/>
      <c r="CW34" s="644"/>
      <c r="CX34" s="644"/>
      <c r="CY34" s="645"/>
      <c r="CZ34" s="646">
        <v>
23.3</v>
      </c>
      <c r="DA34" s="675"/>
      <c r="DB34" s="675"/>
      <c r="DC34" s="676"/>
      <c r="DD34" s="649">
        <v>
9840155</v>
      </c>
      <c r="DE34" s="644"/>
      <c r="DF34" s="644"/>
      <c r="DG34" s="644"/>
      <c r="DH34" s="644"/>
      <c r="DI34" s="644"/>
      <c r="DJ34" s="644"/>
      <c r="DK34" s="645"/>
      <c r="DL34" s="649">
        <v>
8384322</v>
      </c>
      <c r="DM34" s="644"/>
      <c r="DN34" s="644"/>
      <c r="DO34" s="644"/>
      <c r="DP34" s="644"/>
      <c r="DQ34" s="644"/>
      <c r="DR34" s="644"/>
      <c r="DS34" s="644"/>
      <c r="DT34" s="644"/>
      <c r="DU34" s="644"/>
      <c r="DV34" s="645"/>
      <c r="DW34" s="646">
        <v>
22.7</v>
      </c>
      <c r="DX34" s="675"/>
      <c r="DY34" s="675"/>
      <c r="DZ34" s="675"/>
      <c r="EA34" s="675"/>
      <c r="EB34" s="675"/>
      <c r="EC34" s="677"/>
    </row>
    <row r="35" spans="2:133" ht="11.25" customHeight="1" x14ac:dyDescent="0.15">
      <c r="B35" s="638" t="s">
        <v>
322</v>
      </c>
      <c r="C35" s="639"/>
      <c r="D35" s="639"/>
      <c r="E35" s="639"/>
      <c r="F35" s="639"/>
      <c r="G35" s="639"/>
      <c r="H35" s="639"/>
      <c r="I35" s="639"/>
      <c r="J35" s="639"/>
      <c r="K35" s="639"/>
      <c r="L35" s="639"/>
      <c r="M35" s="639"/>
      <c r="N35" s="639"/>
      <c r="O35" s="639"/>
      <c r="P35" s="639"/>
      <c r="Q35" s="640"/>
      <c r="R35" s="641" t="s">
        <v>
170</v>
      </c>
      <c r="S35" s="644"/>
      <c r="T35" s="644"/>
      <c r="U35" s="644"/>
      <c r="V35" s="644"/>
      <c r="W35" s="644"/>
      <c r="X35" s="644"/>
      <c r="Y35" s="645"/>
      <c r="Z35" s="703" t="s">
        <v>
170</v>
      </c>
      <c r="AA35" s="703"/>
      <c r="AB35" s="703"/>
      <c r="AC35" s="703"/>
      <c r="AD35" s="704" t="s">
        <v>
236</v>
      </c>
      <c r="AE35" s="704"/>
      <c r="AF35" s="704"/>
      <c r="AG35" s="704"/>
      <c r="AH35" s="704"/>
      <c r="AI35" s="704"/>
      <c r="AJ35" s="704"/>
      <c r="AK35" s="704"/>
      <c r="AL35" s="646" t="s">
        <v>
236</v>
      </c>
      <c r="AM35" s="647"/>
      <c r="AN35" s="647"/>
      <c r="AO35" s="705"/>
      <c r="AP35" s="214"/>
      <c r="AQ35" s="709" t="s">
        <v>
323</v>
      </c>
      <c r="AR35" s="710"/>
      <c r="AS35" s="710"/>
      <c r="AT35" s="710"/>
      <c r="AU35" s="710"/>
      <c r="AV35" s="710"/>
      <c r="AW35" s="710"/>
      <c r="AX35" s="710"/>
      <c r="AY35" s="711"/>
      <c r="AZ35" s="706">
        <v>
2049943</v>
      </c>
      <c r="BA35" s="707"/>
      <c r="BB35" s="707"/>
      <c r="BC35" s="707"/>
      <c r="BD35" s="707"/>
      <c r="BE35" s="707"/>
      <c r="BF35" s="708"/>
      <c r="BG35" s="712" t="s">
        <v>
324</v>
      </c>
      <c r="BH35" s="713"/>
      <c r="BI35" s="713"/>
      <c r="BJ35" s="713"/>
      <c r="BK35" s="713"/>
      <c r="BL35" s="713"/>
      <c r="BM35" s="713"/>
      <c r="BN35" s="713"/>
      <c r="BO35" s="713"/>
      <c r="BP35" s="713"/>
      <c r="BQ35" s="713"/>
      <c r="BR35" s="713"/>
      <c r="BS35" s="713"/>
      <c r="BT35" s="713"/>
      <c r="BU35" s="714"/>
      <c r="BV35" s="706">
        <v>
1047568</v>
      </c>
      <c r="BW35" s="707"/>
      <c r="BX35" s="707"/>
      <c r="BY35" s="707"/>
      <c r="BZ35" s="707"/>
      <c r="CA35" s="707"/>
      <c r="CB35" s="708"/>
      <c r="CD35" s="685" t="s">
        <v>
325</v>
      </c>
      <c r="CE35" s="682"/>
      <c r="CF35" s="682"/>
      <c r="CG35" s="682"/>
      <c r="CH35" s="682"/>
      <c r="CI35" s="682"/>
      <c r="CJ35" s="682"/>
      <c r="CK35" s="682"/>
      <c r="CL35" s="682"/>
      <c r="CM35" s="682"/>
      <c r="CN35" s="682"/>
      <c r="CO35" s="682"/>
      <c r="CP35" s="682"/>
      <c r="CQ35" s="683"/>
      <c r="CR35" s="641">
        <v>
873835</v>
      </c>
      <c r="CS35" s="642"/>
      <c r="CT35" s="642"/>
      <c r="CU35" s="642"/>
      <c r="CV35" s="642"/>
      <c r="CW35" s="642"/>
      <c r="CX35" s="642"/>
      <c r="CY35" s="643"/>
      <c r="CZ35" s="646">
        <v>
1.7</v>
      </c>
      <c r="DA35" s="675"/>
      <c r="DB35" s="675"/>
      <c r="DC35" s="676"/>
      <c r="DD35" s="649">
        <v>
688564</v>
      </c>
      <c r="DE35" s="642"/>
      <c r="DF35" s="642"/>
      <c r="DG35" s="642"/>
      <c r="DH35" s="642"/>
      <c r="DI35" s="642"/>
      <c r="DJ35" s="642"/>
      <c r="DK35" s="643"/>
      <c r="DL35" s="649">
        <v>
688564</v>
      </c>
      <c r="DM35" s="642"/>
      <c r="DN35" s="642"/>
      <c r="DO35" s="642"/>
      <c r="DP35" s="642"/>
      <c r="DQ35" s="642"/>
      <c r="DR35" s="642"/>
      <c r="DS35" s="642"/>
      <c r="DT35" s="642"/>
      <c r="DU35" s="642"/>
      <c r="DV35" s="643"/>
      <c r="DW35" s="646">
        <v>
1.9</v>
      </c>
      <c r="DX35" s="675"/>
      <c r="DY35" s="675"/>
      <c r="DZ35" s="675"/>
      <c r="EA35" s="675"/>
      <c r="EB35" s="675"/>
      <c r="EC35" s="677"/>
    </row>
    <row r="36" spans="2:133" ht="11.25" customHeight="1" x14ac:dyDescent="0.15">
      <c r="B36" s="638" t="s">
        <v>
326</v>
      </c>
      <c r="C36" s="639"/>
      <c r="D36" s="639"/>
      <c r="E36" s="639"/>
      <c r="F36" s="639"/>
      <c r="G36" s="639"/>
      <c r="H36" s="639"/>
      <c r="I36" s="639"/>
      <c r="J36" s="639"/>
      <c r="K36" s="639"/>
      <c r="L36" s="639"/>
      <c r="M36" s="639"/>
      <c r="N36" s="639"/>
      <c r="O36" s="639"/>
      <c r="P36" s="639"/>
      <c r="Q36" s="640"/>
      <c r="R36" s="641" t="s">
        <v>
236</v>
      </c>
      <c r="S36" s="644"/>
      <c r="T36" s="644"/>
      <c r="U36" s="644"/>
      <c r="V36" s="644"/>
      <c r="W36" s="644"/>
      <c r="X36" s="644"/>
      <c r="Y36" s="645"/>
      <c r="Z36" s="703" t="s">
        <v>
236</v>
      </c>
      <c r="AA36" s="703"/>
      <c r="AB36" s="703"/>
      <c r="AC36" s="703"/>
      <c r="AD36" s="704" t="s">
        <v>
170</v>
      </c>
      <c r="AE36" s="704"/>
      <c r="AF36" s="704"/>
      <c r="AG36" s="704"/>
      <c r="AH36" s="704"/>
      <c r="AI36" s="704"/>
      <c r="AJ36" s="704"/>
      <c r="AK36" s="704"/>
      <c r="AL36" s="646" t="s">
        <v>
236</v>
      </c>
      <c r="AM36" s="647"/>
      <c r="AN36" s="647"/>
      <c r="AO36" s="705"/>
      <c r="AQ36" s="678" t="s">
        <v>
327</v>
      </c>
      <c r="AR36" s="679"/>
      <c r="AS36" s="679"/>
      <c r="AT36" s="679"/>
      <c r="AU36" s="679"/>
      <c r="AV36" s="679"/>
      <c r="AW36" s="679"/>
      <c r="AX36" s="679"/>
      <c r="AY36" s="680"/>
      <c r="AZ36" s="641">
        <v>
246530</v>
      </c>
      <c r="BA36" s="644"/>
      <c r="BB36" s="644"/>
      <c r="BC36" s="644"/>
      <c r="BD36" s="642"/>
      <c r="BE36" s="642"/>
      <c r="BF36" s="681"/>
      <c r="BG36" s="685" t="s">
        <v>
328</v>
      </c>
      <c r="BH36" s="682"/>
      <c r="BI36" s="682"/>
      <c r="BJ36" s="682"/>
      <c r="BK36" s="682"/>
      <c r="BL36" s="682"/>
      <c r="BM36" s="682"/>
      <c r="BN36" s="682"/>
      <c r="BO36" s="682"/>
      <c r="BP36" s="682"/>
      <c r="BQ36" s="682"/>
      <c r="BR36" s="682"/>
      <c r="BS36" s="682"/>
      <c r="BT36" s="682"/>
      <c r="BU36" s="683"/>
      <c r="BV36" s="641">
        <v>
1007504</v>
      </c>
      <c r="BW36" s="644"/>
      <c r="BX36" s="644"/>
      <c r="BY36" s="644"/>
      <c r="BZ36" s="644"/>
      <c r="CA36" s="644"/>
      <c r="CB36" s="684"/>
      <c r="CD36" s="685" t="s">
        <v>
329</v>
      </c>
      <c r="CE36" s="682"/>
      <c r="CF36" s="682"/>
      <c r="CG36" s="682"/>
      <c r="CH36" s="682"/>
      <c r="CI36" s="682"/>
      <c r="CJ36" s="682"/>
      <c r="CK36" s="682"/>
      <c r="CL36" s="682"/>
      <c r="CM36" s="682"/>
      <c r="CN36" s="682"/>
      <c r="CO36" s="682"/>
      <c r="CP36" s="682"/>
      <c r="CQ36" s="683"/>
      <c r="CR36" s="641">
        <v>
3845076</v>
      </c>
      <c r="CS36" s="644"/>
      <c r="CT36" s="644"/>
      <c r="CU36" s="644"/>
      <c r="CV36" s="644"/>
      <c r="CW36" s="644"/>
      <c r="CX36" s="644"/>
      <c r="CY36" s="645"/>
      <c r="CZ36" s="646">
        <v>
7.6</v>
      </c>
      <c r="DA36" s="675"/>
      <c r="DB36" s="675"/>
      <c r="DC36" s="676"/>
      <c r="DD36" s="649">
        <v>
2646238</v>
      </c>
      <c r="DE36" s="644"/>
      <c r="DF36" s="644"/>
      <c r="DG36" s="644"/>
      <c r="DH36" s="644"/>
      <c r="DI36" s="644"/>
      <c r="DJ36" s="644"/>
      <c r="DK36" s="645"/>
      <c r="DL36" s="649">
        <v>
2236678</v>
      </c>
      <c r="DM36" s="644"/>
      <c r="DN36" s="644"/>
      <c r="DO36" s="644"/>
      <c r="DP36" s="644"/>
      <c r="DQ36" s="644"/>
      <c r="DR36" s="644"/>
      <c r="DS36" s="644"/>
      <c r="DT36" s="644"/>
      <c r="DU36" s="644"/>
      <c r="DV36" s="645"/>
      <c r="DW36" s="646">
        <v>
6.1</v>
      </c>
      <c r="DX36" s="675"/>
      <c r="DY36" s="675"/>
      <c r="DZ36" s="675"/>
      <c r="EA36" s="675"/>
      <c r="EB36" s="675"/>
      <c r="EC36" s="677"/>
    </row>
    <row r="37" spans="2:133" ht="11.25" customHeight="1" x14ac:dyDescent="0.15">
      <c r="B37" s="638" t="s">
        <v>
330</v>
      </c>
      <c r="C37" s="639"/>
      <c r="D37" s="639"/>
      <c r="E37" s="639"/>
      <c r="F37" s="639"/>
      <c r="G37" s="639"/>
      <c r="H37" s="639"/>
      <c r="I37" s="639"/>
      <c r="J37" s="639"/>
      <c r="K37" s="639"/>
      <c r="L37" s="639"/>
      <c r="M37" s="639"/>
      <c r="N37" s="639"/>
      <c r="O37" s="639"/>
      <c r="P37" s="639"/>
      <c r="Q37" s="640"/>
      <c r="R37" s="641" t="s">
        <v>
170</v>
      </c>
      <c r="S37" s="644"/>
      <c r="T37" s="644"/>
      <c r="U37" s="644"/>
      <c r="V37" s="644"/>
      <c r="W37" s="644"/>
      <c r="X37" s="644"/>
      <c r="Y37" s="645"/>
      <c r="Z37" s="703" t="s">
        <v>
236</v>
      </c>
      <c r="AA37" s="703"/>
      <c r="AB37" s="703"/>
      <c r="AC37" s="703"/>
      <c r="AD37" s="704" t="s">
        <v>
236</v>
      </c>
      <c r="AE37" s="704"/>
      <c r="AF37" s="704"/>
      <c r="AG37" s="704"/>
      <c r="AH37" s="704"/>
      <c r="AI37" s="704"/>
      <c r="AJ37" s="704"/>
      <c r="AK37" s="704"/>
      <c r="AL37" s="646" t="s">
        <v>
236</v>
      </c>
      <c r="AM37" s="647"/>
      <c r="AN37" s="647"/>
      <c r="AO37" s="705"/>
      <c r="AQ37" s="678" t="s">
        <v>
331</v>
      </c>
      <c r="AR37" s="679"/>
      <c r="AS37" s="679"/>
      <c r="AT37" s="679"/>
      <c r="AU37" s="679"/>
      <c r="AV37" s="679"/>
      <c r="AW37" s="679"/>
      <c r="AX37" s="679"/>
      <c r="AY37" s="680"/>
      <c r="AZ37" s="641" t="s">
        <v>
246</v>
      </c>
      <c r="BA37" s="644"/>
      <c r="BB37" s="644"/>
      <c r="BC37" s="644"/>
      <c r="BD37" s="642"/>
      <c r="BE37" s="642"/>
      <c r="BF37" s="681"/>
      <c r="BG37" s="685" t="s">
        <v>
332</v>
      </c>
      <c r="BH37" s="682"/>
      <c r="BI37" s="682"/>
      <c r="BJ37" s="682"/>
      <c r="BK37" s="682"/>
      <c r="BL37" s="682"/>
      <c r="BM37" s="682"/>
      <c r="BN37" s="682"/>
      <c r="BO37" s="682"/>
      <c r="BP37" s="682"/>
      <c r="BQ37" s="682"/>
      <c r="BR37" s="682"/>
      <c r="BS37" s="682"/>
      <c r="BT37" s="682"/>
      <c r="BU37" s="683"/>
      <c r="BV37" s="641">
        <v>
7812</v>
      </c>
      <c r="BW37" s="644"/>
      <c r="BX37" s="644"/>
      <c r="BY37" s="644"/>
      <c r="BZ37" s="644"/>
      <c r="CA37" s="644"/>
      <c r="CB37" s="684"/>
      <c r="CD37" s="685" t="s">
        <v>
333</v>
      </c>
      <c r="CE37" s="682"/>
      <c r="CF37" s="682"/>
      <c r="CG37" s="682"/>
      <c r="CH37" s="682"/>
      <c r="CI37" s="682"/>
      <c r="CJ37" s="682"/>
      <c r="CK37" s="682"/>
      <c r="CL37" s="682"/>
      <c r="CM37" s="682"/>
      <c r="CN37" s="682"/>
      <c r="CO37" s="682"/>
      <c r="CP37" s="682"/>
      <c r="CQ37" s="683"/>
      <c r="CR37" s="641">
        <v>
636024</v>
      </c>
      <c r="CS37" s="642"/>
      <c r="CT37" s="642"/>
      <c r="CU37" s="642"/>
      <c r="CV37" s="642"/>
      <c r="CW37" s="642"/>
      <c r="CX37" s="642"/>
      <c r="CY37" s="643"/>
      <c r="CZ37" s="646">
        <v>
1.3</v>
      </c>
      <c r="DA37" s="675"/>
      <c r="DB37" s="675"/>
      <c r="DC37" s="676"/>
      <c r="DD37" s="649">
        <v>
636024</v>
      </c>
      <c r="DE37" s="642"/>
      <c r="DF37" s="642"/>
      <c r="DG37" s="642"/>
      <c r="DH37" s="642"/>
      <c r="DI37" s="642"/>
      <c r="DJ37" s="642"/>
      <c r="DK37" s="643"/>
      <c r="DL37" s="649">
        <v>
472014</v>
      </c>
      <c r="DM37" s="642"/>
      <c r="DN37" s="642"/>
      <c r="DO37" s="642"/>
      <c r="DP37" s="642"/>
      <c r="DQ37" s="642"/>
      <c r="DR37" s="642"/>
      <c r="DS37" s="642"/>
      <c r="DT37" s="642"/>
      <c r="DU37" s="642"/>
      <c r="DV37" s="643"/>
      <c r="DW37" s="646">
        <v>
1.3</v>
      </c>
      <c r="DX37" s="675"/>
      <c r="DY37" s="675"/>
      <c r="DZ37" s="675"/>
      <c r="EA37" s="675"/>
      <c r="EB37" s="675"/>
      <c r="EC37" s="677"/>
    </row>
    <row r="38" spans="2:133" ht="11.25" customHeight="1" x14ac:dyDescent="0.15">
      <c r="B38" s="653" t="s">
        <v>
334</v>
      </c>
      <c r="C38" s="654"/>
      <c r="D38" s="654"/>
      <c r="E38" s="654"/>
      <c r="F38" s="654"/>
      <c r="G38" s="654"/>
      <c r="H38" s="654"/>
      <c r="I38" s="654"/>
      <c r="J38" s="654"/>
      <c r="K38" s="654"/>
      <c r="L38" s="654"/>
      <c r="M38" s="654"/>
      <c r="N38" s="654"/>
      <c r="O38" s="654"/>
      <c r="P38" s="654"/>
      <c r="Q38" s="655"/>
      <c r="R38" s="656">
        <v>
52977413</v>
      </c>
      <c r="S38" s="693"/>
      <c r="T38" s="693"/>
      <c r="U38" s="693"/>
      <c r="V38" s="693"/>
      <c r="W38" s="693"/>
      <c r="X38" s="693"/>
      <c r="Y38" s="698"/>
      <c r="Z38" s="699">
        <v>
100</v>
      </c>
      <c r="AA38" s="699"/>
      <c r="AB38" s="699"/>
      <c r="AC38" s="699"/>
      <c r="AD38" s="700">
        <v>
36908357</v>
      </c>
      <c r="AE38" s="700"/>
      <c r="AF38" s="700"/>
      <c r="AG38" s="700"/>
      <c r="AH38" s="700"/>
      <c r="AI38" s="700"/>
      <c r="AJ38" s="700"/>
      <c r="AK38" s="700"/>
      <c r="AL38" s="659">
        <v>
100</v>
      </c>
      <c r="AM38" s="701"/>
      <c r="AN38" s="701"/>
      <c r="AO38" s="702"/>
      <c r="AQ38" s="678" t="s">
        <v>
335</v>
      </c>
      <c r="AR38" s="679"/>
      <c r="AS38" s="679"/>
      <c r="AT38" s="679"/>
      <c r="AU38" s="679"/>
      <c r="AV38" s="679"/>
      <c r="AW38" s="679"/>
      <c r="AX38" s="679"/>
      <c r="AY38" s="680"/>
      <c r="AZ38" s="641" t="s">
        <v>
170</v>
      </c>
      <c r="BA38" s="644"/>
      <c r="BB38" s="644"/>
      <c r="BC38" s="644"/>
      <c r="BD38" s="642"/>
      <c r="BE38" s="642"/>
      <c r="BF38" s="681"/>
      <c r="BG38" s="685" t="s">
        <v>
336</v>
      </c>
      <c r="BH38" s="682"/>
      <c r="BI38" s="682"/>
      <c r="BJ38" s="682"/>
      <c r="BK38" s="682"/>
      <c r="BL38" s="682"/>
      <c r="BM38" s="682"/>
      <c r="BN38" s="682"/>
      <c r="BO38" s="682"/>
      <c r="BP38" s="682"/>
      <c r="BQ38" s="682"/>
      <c r="BR38" s="682"/>
      <c r="BS38" s="682"/>
      <c r="BT38" s="682"/>
      <c r="BU38" s="683"/>
      <c r="BV38" s="641">
        <v>
10760</v>
      </c>
      <c r="BW38" s="644"/>
      <c r="BX38" s="644"/>
      <c r="BY38" s="644"/>
      <c r="BZ38" s="644"/>
      <c r="CA38" s="644"/>
      <c r="CB38" s="684"/>
      <c r="CD38" s="685" t="s">
        <v>
337</v>
      </c>
      <c r="CE38" s="682"/>
      <c r="CF38" s="682"/>
      <c r="CG38" s="682"/>
      <c r="CH38" s="682"/>
      <c r="CI38" s="682"/>
      <c r="CJ38" s="682"/>
      <c r="CK38" s="682"/>
      <c r="CL38" s="682"/>
      <c r="CM38" s="682"/>
      <c r="CN38" s="682"/>
      <c r="CO38" s="682"/>
      <c r="CP38" s="682"/>
      <c r="CQ38" s="683"/>
      <c r="CR38" s="641">
        <v>
2049943</v>
      </c>
      <c r="CS38" s="644"/>
      <c r="CT38" s="644"/>
      <c r="CU38" s="644"/>
      <c r="CV38" s="644"/>
      <c r="CW38" s="644"/>
      <c r="CX38" s="644"/>
      <c r="CY38" s="645"/>
      <c r="CZ38" s="646">
        <v>
4</v>
      </c>
      <c r="DA38" s="675"/>
      <c r="DB38" s="675"/>
      <c r="DC38" s="676"/>
      <c r="DD38" s="649">
        <v>
1840165</v>
      </c>
      <c r="DE38" s="644"/>
      <c r="DF38" s="644"/>
      <c r="DG38" s="644"/>
      <c r="DH38" s="644"/>
      <c r="DI38" s="644"/>
      <c r="DJ38" s="644"/>
      <c r="DK38" s="645"/>
      <c r="DL38" s="649">
        <v>
1487282</v>
      </c>
      <c r="DM38" s="644"/>
      <c r="DN38" s="644"/>
      <c r="DO38" s="644"/>
      <c r="DP38" s="644"/>
      <c r="DQ38" s="644"/>
      <c r="DR38" s="644"/>
      <c r="DS38" s="644"/>
      <c r="DT38" s="644"/>
      <c r="DU38" s="644"/>
      <c r="DV38" s="645"/>
      <c r="DW38" s="646">
        <v>
4</v>
      </c>
      <c r="DX38" s="675"/>
      <c r="DY38" s="675"/>
      <c r="DZ38" s="675"/>
      <c r="EA38" s="675"/>
      <c r="EB38" s="675"/>
      <c r="EC38" s="677"/>
    </row>
    <row r="39" spans="2:133" ht="11.25" customHeight="1" x14ac:dyDescent="0.15">
      <c r="AQ39" s="678" t="s">
        <v>
338</v>
      </c>
      <c r="AR39" s="679"/>
      <c r="AS39" s="679"/>
      <c r="AT39" s="679"/>
      <c r="AU39" s="679"/>
      <c r="AV39" s="679"/>
      <c r="AW39" s="679"/>
      <c r="AX39" s="679"/>
      <c r="AY39" s="680"/>
      <c r="AZ39" s="641" t="s">
        <v>
170</v>
      </c>
      <c r="BA39" s="644"/>
      <c r="BB39" s="644"/>
      <c r="BC39" s="644"/>
      <c r="BD39" s="642"/>
      <c r="BE39" s="642"/>
      <c r="BF39" s="681"/>
      <c r="BG39" s="686" t="s">
        <v>
339</v>
      </c>
      <c r="BH39" s="687"/>
      <c r="BI39" s="687"/>
      <c r="BJ39" s="687"/>
      <c r="BK39" s="687"/>
      <c r="BL39" s="215"/>
      <c r="BM39" s="682" t="s">
        <v>
340</v>
      </c>
      <c r="BN39" s="682"/>
      <c r="BO39" s="682"/>
      <c r="BP39" s="682"/>
      <c r="BQ39" s="682"/>
      <c r="BR39" s="682"/>
      <c r="BS39" s="682"/>
      <c r="BT39" s="682"/>
      <c r="BU39" s="683"/>
      <c r="BV39" s="641">
        <v>
154</v>
      </c>
      <c r="BW39" s="644"/>
      <c r="BX39" s="644"/>
      <c r="BY39" s="644"/>
      <c r="BZ39" s="644"/>
      <c r="CA39" s="644"/>
      <c r="CB39" s="684"/>
      <c r="CD39" s="685" t="s">
        <v>
341</v>
      </c>
      <c r="CE39" s="682"/>
      <c r="CF39" s="682"/>
      <c r="CG39" s="682"/>
      <c r="CH39" s="682"/>
      <c r="CI39" s="682"/>
      <c r="CJ39" s="682"/>
      <c r="CK39" s="682"/>
      <c r="CL39" s="682"/>
      <c r="CM39" s="682"/>
      <c r="CN39" s="682"/>
      <c r="CO39" s="682"/>
      <c r="CP39" s="682"/>
      <c r="CQ39" s="683"/>
      <c r="CR39" s="641">
        <v>
5068946</v>
      </c>
      <c r="CS39" s="642"/>
      <c r="CT39" s="642"/>
      <c r="CU39" s="642"/>
      <c r="CV39" s="642"/>
      <c r="CW39" s="642"/>
      <c r="CX39" s="642"/>
      <c r="CY39" s="643"/>
      <c r="CZ39" s="646">
        <v>
10</v>
      </c>
      <c r="DA39" s="675"/>
      <c r="DB39" s="675"/>
      <c r="DC39" s="676"/>
      <c r="DD39" s="649">
        <v>
4903441</v>
      </c>
      <c r="DE39" s="642"/>
      <c r="DF39" s="642"/>
      <c r="DG39" s="642"/>
      <c r="DH39" s="642"/>
      <c r="DI39" s="642"/>
      <c r="DJ39" s="642"/>
      <c r="DK39" s="643"/>
      <c r="DL39" s="649" t="s">
        <v>
170</v>
      </c>
      <c r="DM39" s="642"/>
      <c r="DN39" s="642"/>
      <c r="DO39" s="642"/>
      <c r="DP39" s="642"/>
      <c r="DQ39" s="642"/>
      <c r="DR39" s="642"/>
      <c r="DS39" s="642"/>
      <c r="DT39" s="642"/>
      <c r="DU39" s="642"/>
      <c r="DV39" s="643"/>
      <c r="DW39" s="646" t="s">
        <v>
170</v>
      </c>
      <c r="DX39" s="675"/>
      <c r="DY39" s="675"/>
      <c r="DZ39" s="675"/>
      <c r="EA39" s="675"/>
      <c r="EB39" s="675"/>
      <c r="EC39" s="677"/>
    </row>
    <row r="40" spans="2:133" ht="11.25" customHeight="1" x14ac:dyDescent="0.15">
      <c r="AQ40" s="678" t="s">
        <v>
342</v>
      </c>
      <c r="AR40" s="679"/>
      <c r="AS40" s="679"/>
      <c r="AT40" s="679"/>
      <c r="AU40" s="679"/>
      <c r="AV40" s="679"/>
      <c r="AW40" s="679"/>
      <c r="AX40" s="679"/>
      <c r="AY40" s="680"/>
      <c r="AZ40" s="641">
        <v>
577021</v>
      </c>
      <c r="BA40" s="644"/>
      <c r="BB40" s="644"/>
      <c r="BC40" s="644"/>
      <c r="BD40" s="642"/>
      <c r="BE40" s="642"/>
      <c r="BF40" s="681"/>
      <c r="BG40" s="686"/>
      <c r="BH40" s="687"/>
      <c r="BI40" s="687"/>
      <c r="BJ40" s="687"/>
      <c r="BK40" s="687"/>
      <c r="BL40" s="215"/>
      <c r="BM40" s="682" t="s">
        <v>
343</v>
      </c>
      <c r="BN40" s="682"/>
      <c r="BO40" s="682"/>
      <c r="BP40" s="682"/>
      <c r="BQ40" s="682"/>
      <c r="BR40" s="682"/>
      <c r="BS40" s="682"/>
      <c r="BT40" s="682"/>
      <c r="BU40" s="683"/>
      <c r="BV40" s="641">
        <v>
95</v>
      </c>
      <c r="BW40" s="644"/>
      <c r="BX40" s="644"/>
      <c r="BY40" s="644"/>
      <c r="BZ40" s="644"/>
      <c r="CA40" s="644"/>
      <c r="CB40" s="684"/>
      <c r="CD40" s="685" t="s">
        <v>
344</v>
      </c>
      <c r="CE40" s="682"/>
      <c r="CF40" s="682"/>
      <c r="CG40" s="682"/>
      <c r="CH40" s="682"/>
      <c r="CI40" s="682"/>
      <c r="CJ40" s="682"/>
      <c r="CK40" s="682"/>
      <c r="CL40" s="682"/>
      <c r="CM40" s="682"/>
      <c r="CN40" s="682"/>
      <c r="CO40" s="682"/>
      <c r="CP40" s="682"/>
      <c r="CQ40" s="683"/>
      <c r="CR40" s="641">
        <v>
1002861</v>
      </c>
      <c r="CS40" s="644"/>
      <c r="CT40" s="644"/>
      <c r="CU40" s="644"/>
      <c r="CV40" s="644"/>
      <c r="CW40" s="644"/>
      <c r="CX40" s="644"/>
      <c r="CY40" s="645"/>
      <c r="CZ40" s="646">
        <v>
2</v>
      </c>
      <c r="DA40" s="675"/>
      <c r="DB40" s="675"/>
      <c r="DC40" s="676"/>
      <c r="DD40" s="649">
        <v>
260</v>
      </c>
      <c r="DE40" s="644"/>
      <c r="DF40" s="644"/>
      <c r="DG40" s="644"/>
      <c r="DH40" s="644"/>
      <c r="DI40" s="644"/>
      <c r="DJ40" s="644"/>
      <c r="DK40" s="645"/>
      <c r="DL40" s="649" t="s">
        <v>
170</v>
      </c>
      <c r="DM40" s="644"/>
      <c r="DN40" s="644"/>
      <c r="DO40" s="644"/>
      <c r="DP40" s="644"/>
      <c r="DQ40" s="644"/>
      <c r="DR40" s="644"/>
      <c r="DS40" s="644"/>
      <c r="DT40" s="644"/>
      <c r="DU40" s="644"/>
      <c r="DV40" s="645"/>
      <c r="DW40" s="646" t="s">
        <v>
170</v>
      </c>
      <c r="DX40" s="675"/>
      <c r="DY40" s="675"/>
      <c r="DZ40" s="675"/>
      <c r="EA40" s="675"/>
      <c r="EB40" s="675"/>
      <c r="EC40" s="677"/>
    </row>
    <row r="41" spans="2:133" ht="11.25" customHeight="1" x14ac:dyDescent="0.15">
      <c r="AQ41" s="690" t="s">
        <v>
345</v>
      </c>
      <c r="AR41" s="691"/>
      <c r="AS41" s="691"/>
      <c r="AT41" s="691"/>
      <c r="AU41" s="691"/>
      <c r="AV41" s="691"/>
      <c r="AW41" s="691"/>
      <c r="AX41" s="691"/>
      <c r="AY41" s="692"/>
      <c r="AZ41" s="656">
        <v>
1226392</v>
      </c>
      <c r="BA41" s="693"/>
      <c r="BB41" s="693"/>
      <c r="BC41" s="693"/>
      <c r="BD41" s="657"/>
      <c r="BE41" s="657"/>
      <c r="BF41" s="694"/>
      <c r="BG41" s="688"/>
      <c r="BH41" s="689"/>
      <c r="BI41" s="689"/>
      <c r="BJ41" s="689"/>
      <c r="BK41" s="689"/>
      <c r="BL41" s="216"/>
      <c r="BM41" s="695" t="s">
        <v>
346</v>
      </c>
      <c r="BN41" s="695"/>
      <c r="BO41" s="695"/>
      <c r="BP41" s="695"/>
      <c r="BQ41" s="695"/>
      <c r="BR41" s="695"/>
      <c r="BS41" s="695"/>
      <c r="BT41" s="695"/>
      <c r="BU41" s="696"/>
      <c r="BV41" s="656">
        <v>
261</v>
      </c>
      <c r="BW41" s="693"/>
      <c r="BX41" s="693"/>
      <c r="BY41" s="693"/>
      <c r="BZ41" s="693"/>
      <c r="CA41" s="693"/>
      <c r="CB41" s="697"/>
      <c r="CD41" s="685" t="s">
        <v>
347</v>
      </c>
      <c r="CE41" s="682"/>
      <c r="CF41" s="682"/>
      <c r="CG41" s="682"/>
      <c r="CH41" s="682"/>
      <c r="CI41" s="682"/>
      <c r="CJ41" s="682"/>
      <c r="CK41" s="682"/>
      <c r="CL41" s="682"/>
      <c r="CM41" s="682"/>
      <c r="CN41" s="682"/>
      <c r="CO41" s="682"/>
      <c r="CP41" s="682"/>
      <c r="CQ41" s="683"/>
      <c r="CR41" s="641" t="s">
        <v>
170</v>
      </c>
      <c r="CS41" s="642"/>
      <c r="CT41" s="642"/>
      <c r="CU41" s="642"/>
      <c r="CV41" s="642"/>
      <c r="CW41" s="642"/>
      <c r="CX41" s="642"/>
      <c r="CY41" s="643"/>
      <c r="CZ41" s="646" t="s">
        <v>
170</v>
      </c>
      <c r="DA41" s="675"/>
      <c r="DB41" s="675"/>
      <c r="DC41" s="676"/>
      <c r="DD41" s="649" t="s">
        <v>
236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
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
349</v>
      </c>
      <c r="CE42" s="639"/>
      <c r="CF42" s="639"/>
      <c r="CG42" s="639"/>
      <c r="CH42" s="639"/>
      <c r="CI42" s="639"/>
      <c r="CJ42" s="639"/>
      <c r="CK42" s="639"/>
      <c r="CL42" s="639"/>
      <c r="CM42" s="639"/>
      <c r="CN42" s="639"/>
      <c r="CO42" s="639"/>
      <c r="CP42" s="639"/>
      <c r="CQ42" s="640"/>
      <c r="CR42" s="641">
        <v>
7291504</v>
      </c>
      <c r="CS42" s="644"/>
      <c r="CT42" s="644"/>
      <c r="CU42" s="644"/>
      <c r="CV42" s="644"/>
      <c r="CW42" s="644"/>
      <c r="CX42" s="644"/>
      <c r="CY42" s="645"/>
      <c r="CZ42" s="646">
        <v>
14.4</v>
      </c>
      <c r="DA42" s="647"/>
      <c r="DB42" s="647"/>
      <c r="DC42" s="648"/>
      <c r="DD42" s="649">
        <v>
5007326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
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
351</v>
      </c>
      <c r="CE43" s="639"/>
      <c r="CF43" s="639"/>
      <c r="CG43" s="639"/>
      <c r="CH43" s="639"/>
      <c r="CI43" s="639"/>
      <c r="CJ43" s="639"/>
      <c r="CK43" s="639"/>
      <c r="CL43" s="639"/>
      <c r="CM43" s="639"/>
      <c r="CN43" s="639"/>
      <c r="CO43" s="639"/>
      <c r="CP43" s="639"/>
      <c r="CQ43" s="640"/>
      <c r="CR43" s="641">
        <v>
256160</v>
      </c>
      <c r="CS43" s="642"/>
      <c r="CT43" s="642"/>
      <c r="CU43" s="642"/>
      <c r="CV43" s="642"/>
      <c r="CW43" s="642"/>
      <c r="CX43" s="642"/>
      <c r="CY43" s="643"/>
      <c r="CZ43" s="646">
        <v>
0.5</v>
      </c>
      <c r="DA43" s="675"/>
      <c r="DB43" s="675"/>
      <c r="DC43" s="676"/>
      <c r="DD43" s="649">
        <v>
256160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
352</v>
      </c>
      <c r="CD44" s="669" t="s">
        <v>
304</v>
      </c>
      <c r="CE44" s="670"/>
      <c r="CF44" s="638" t="s">
        <v>
353</v>
      </c>
      <c r="CG44" s="639"/>
      <c r="CH44" s="639"/>
      <c r="CI44" s="639"/>
      <c r="CJ44" s="639"/>
      <c r="CK44" s="639"/>
      <c r="CL44" s="639"/>
      <c r="CM44" s="639"/>
      <c r="CN44" s="639"/>
      <c r="CO44" s="639"/>
      <c r="CP44" s="639"/>
      <c r="CQ44" s="640"/>
      <c r="CR44" s="641">
        <v>
7291504</v>
      </c>
      <c r="CS44" s="644"/>
      <c r="CT44" s="644"/>
      <c r="CU44" s="644"/>
      <c r="CV44" s="644"/>
      <c r="CW44" s="644"/>
      <c r="CX44" s="644"/>
      <c r="CY44" s="645"/>
      <c r="CZ44" s="646">
        <v>
14.4</v>
      </c>
      <c r="DA44" s="647"/>
      <c r="DB44" s="647"/>
      <c r="DC44" s="648"/>
      <c r="DD44" s="649">
        <v>
5007326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
354</v>
      </c>
      <c r="CG45" s="639"/>
      <c r="CH45" s="639"/>
      <c r="CI45" s="639"/>
      <c r="CJ45" s="639"/>
      <c r="CK45" s="639"/>
      <c r="CL45" s="639"/>
      <c r="CM45" s="639"/>
      <c r="CN45" s="639"/>
      <c r="CO45" s="639"/>
      <c r="CP45" s="639"/>
      <c r="CQ45" s="640"/>
      <c r="CR45" s="641">
        <v>
2347055</v>
      </c>
      <c r="CS45" s="642"/>
      <c r="CT45" s="642"/>
      <c r="CU45" s="642"/>
      <c r="CV45" s="642"/>
      <c r="CW45" s="642"/>
      <c r="CX45" s="642"/>
      <c r="CY45" s="643"/>
      <c r="CZ45" s="646">
        <v>
4.5999999999999996</v>
      </c>
      <c r="DA45" s="675"/>
      <c r="DB45" s="675"/>
      <c r="DC45" s="676"/>
      <c r="DD45" s="649">
        <v>
852891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
355</v>
      </c>
      <c r="CG46" s="639"/>
      <c r="CH46" s="639"/>
      <c r="CI46" s="639"/>
      <c r="CJ46" s="639"/>
      <c r="CK46" s="639"/>
      <c r="CL46" s="639"/>
      <c r="CM46" s="639"/>
      <c r="CN46" s="639"/>
      <c r="CO46" s="639"/>
      <c r="CP46" s="639"/>
      <c r="CQ46" s="640"/>
      <c r="CR46" s="641">
        <v>
4944449</v>
      </c>
      <c r="CS46" s="644"/>
      <c r="CT46" s="644"/>
      <c r="CU46" s="644"/>
      <c r="CV46" s="644"/>
      <c r="CW46" s="644"/>
      <c r="CX46" s="644"/>
      <c r="CY46" s="645"/>
      <c r="CZ46" s="646">
        <v>
9.6999999999999993</v>
      </c>
      <c r="DA46" s="647"/>
      <c r="DB46" s="647"/>
      <c r="DC46" s="648"/>
      <c r="DD46" s="649">
        <v>
4154435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
356</v>
      </c>
      <c r="CG47" s="639"/>
      <c r="CH47" s="639"/>
      <c r="CI47" s="639"/>
      <c r="CJ47" s="639"/>
      <c r="CK47" s="639"/>
      <c r="CL47" s="639"/>
      <c r="CM47" s="639"/>
      <c r="CN47" s="639"/>
      <c r="CO47" s="639"/>
      <c r="CP47" s="639"/>
      <c r="CQ47" s="640"/>
      <c r="CR47" s="641" t="s">
        <v>
170</v>
      </c>
      <c r="CS47" s="642"/>
      <c r="CT47" s="642"/>
      <c r="CU47" s="642"/>
      <c r="CV47" s="642"/>
      <c r="CW47" s="642"/>
      <c r="CX47" s="642"/>
      <c r="CY47" s="643"/>
      <c r="CZ47" s="646" t="s">
        <v>
170</v>
      </c>
      <c r="DA47" s="675"/>
      <c r="DB47" s="675"/>
      <c r="DC47" s="676"/>
      <c r="DD47" s="649" t="s">
        <v>
170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
357</v>
      </c>
      <c r="CG48" s="639"/>
      <c r="CH48" s="639"/>
      <c r="CI48" s="639"/>
      <c r="CJ48" s="639"/>
      <c r="CK48" s="639"/>
      <c r="CL48" s="639"/>
      <c r="CM48" s="639"/>
      <c r="CN48" s="639"/>
      <c r="CO48" s="639"/>
      <c r="CP48" s="639"/>
      <c r="CQ48" s="640"/>
      <c r="CR48" s="641" t="s">
        <v>
170</v>
      </c>
      <c r="CS48" s="644"/>
      <c r="CT48" s="644"/>
      <c r="CU48" s="644"/>
      <c r="CV48" s="644"/>
      <c r="CW48" s="644"/>
      <c r="CX48" s="644"/>
      <c r="CY48" s="645"/>
      <c r="CZ48" s="646" t="s">
        <v>
170</v>
      </c>
      <c r="DA48" s="647"/>
      <c r="DB48" s="647"/>
      <c r="DC48" s="648"/>
      <c r="DD48" s="649" t="s">
        <v>
236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
358</v>
      </c>
      <c r="CE49" s="654"/>
      <c r="CF49" s="654"/>
      <c r="CG49" s="654"/>
      <c r="CH49" s="654"/>
      <c r="CI49" s="654"/>
      <c r="CJ49" s="654"/>
      <c r="CK49" s="654"/>
      <c r="CL49" s="654"/>
      <c r="CM49" s="654"/>
      <c r="CN49" s="654"/>
      <c r="CO49" s="654"/>
      <c r="CP49" s="654"/>
      <c r="CQ49" s="655"/>
      <c r="CR49" s="656">
        <v>
50774114</v>
      </c>
      <c r="CS49" s="657"/>
      <c r="CT49" s="657"/>
      <c r="CU49" s="657"/>
      <c r="CV49" s="657"/>
      <c r="CW49" s="657"/>
      <c r="CX49" s="657"/>
      <c r="CY49" s="658"/>
      <c r="CZ49" s="659">
        <v>
100</v>
      </c>
      <c r="DA49" s="660"/>
      <c r="DB49" s="660"/>
      <c r="DC49" s="661"/>
      <c r="DD49" s="662">
        <v>
39196600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esvhT5Udge5AePT97+NiBOUzLxWcErOJ9k67632WE3K8Om7i90nD7n/3nCZ8L7kvlsTvm10UD2Bp+Le5Ux3+Wg==" saltValue="v/O2zi29P8/nps/CJYks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
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
360</v>
      </c>
      <c r="DK2" s="1180"/>
      <c r="DL2" s="1180"/>
      <c r="DM2" s="1180"/>
      <c r="DN2" s="1180"/>
      <c r="DO2" s="1181"/>
      <c r="DP2" s="229"/>
      <c r="DQ2" s="1179" t="s">
        <v>
361</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
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
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
364</v>
      </c>
      <c r="B5" s="1065"/>
      <c r="C5" s="1065"/>
      <c r="D5" s="1065"/>
      <c r="E5" s="1065"/>
      <c r="F5" s="1065"/>
      <c r="G5" s="1065"/>
      <c r="H5" s="1065"/>
      <c r="I5" s="1065"/>
      <c r="J5" s="1065"/>
      <c r="K5" s="1065"/>
      <c r="L5" s="1065"/>
      <c r="M5" s="1065"/>
      <c r="N5" s="1065"/>
      <c r="O5" s="1065"/>
      <c r="P5" s="1066"/>
      <c r="Q5" s="1070" t="s">
        <v>
365</v>
      </c>
      <c r="R5" s="1071"/>
      <c r="S5" s="1071"/>
      <c r="T5" s="1071"/>
      <c r="U5" s="1072"/>
      <c r="V5" s="1070" t="s">
        <v>
366</v>
      </c>
      <c r="W5" s="1071"/>
      <c r="X5" s="1071"/>
      <c r="Y5" s="1071"/>
      <c r="Z5" s="1072"/>
      <c r="AA5" s="1070" t="s">
        <v>
367</v>
      </c>
      <c r="AB5" s="1071"/>
      <c r="AC5" s="1071"/>
      <c r="AD5" s="1071"/>
      <c r="AE5" s="1071"/>
      <c r="AF5" s="1182" t="s">
        <v>
368</v>
      </c>
      <c r="AG5" s="1071"/>
      <c r="AH5" s="1071"/>
      <c r="AI5" s="1071"/>
      <c r="AJ5" s="1086"/>
      <c r="AK5" s="1071" t="s">
        <v>
369</v>
      </c>
      <c r="AL5" s="1071"/>
      <c r="AM5" s="1071"/>
      <c r="AN5" s="1071"/>
      <c r="AO5" s="1072"/>
      <c r="AP5" s="1070" t="s">
        <v>
370</v>
      </c>
      <c r="AQ5" s="1071"/>
      <c r="AR5" s="1071"/>
      <c r="AS5" s="1071"/>
      <c r="AT5" s="1072"/>
      <c r="AU5" s="1070" t="s">
        <v>
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
372</v>
      </c>
      <c r="BR5" s="1065"/>
      <c r="BS5" s="1065"/>
      <c r="BT5" s="1065"/>
      <c r="BU5" s="1065"/>
      <c r="BV5" s="1065"/>
      <c r="BW5" s="1065"/>
      <c r="BX5" s="1065"/>
      <c r="BY5" s="1065"/>
      <c r="BZ5" s="1065"/>
      <c r="CA5" s="1065"/>
      <c r="CB5" s="1065"/>
      <c r="CC5" s="1065"/>
      <c r="CD5" s="1065"/>
      <c r="CE5" s="1065"/>
      <c r="CF5" s="1065"/>
      <c r="CG5" s="1066"/>
      <c r="CH5" s="1070" t="s">
        <v>
373</v>
      </c>
      <c r="CI5" s="1071"/>
      <c r="CJ5" s="1071"/>
      <c r="CK5" s="1071"/>
      <c r="CL5" s="1072"/>
      <c r="CM5" s="1070" t="s">
        <v>
374</v>
      </c>
      <c r="CN5" s="1071"/>
      <c r="CO5" s="1071"/>
      <c r="CP5" s="1071"/>
      <c r="CQ5" s="1072"/>
      <c r="CR5" s="1070" t="s">
        <v>
375</v>
      </c>
      <c r="CS5" s="1071"/>
      <c r="CT5" s="1071"/>
      <c r="CU5" s="1071"/>
      <c r="CV5" s="1072"/>
      <c r="CW5" s="1070" t="s">
        <v>
376</v>
      </c>
      <c r="CX5" s="1071"/>
      <c r="CY5" s="1071"/>
      <c r="CZ5" s="1071"/>
      <c r="DA5" s="1072"/>
      <c r="DB5" s="1070" t="s">
        <v>
377</v>
      </c>
      <c r="DC5" s="1071"/>
      <c r="DD5" s="1071"/>
      <c r="DE5" s="1071"/>
      <c r="DF5" s="1072"/>
      <c r="DG5" s="1167" t="s">
        <v>
378</v>
      </c>
      <c r="DH5" s="1168"/>
      <c r="DI5" s="1168"/>
      <c r="DJ5" s="1168"/>
      <c r="DK5" s="1169"/>
      <c r="DL5" s="1167" t="s">
        <v>
379</v>
      </c>
      <c r="DM5" s="1168"/>
      <c r="DN5" s="1168"/>
      <c r="DO5" s="1168"/>
      <c r="DP5" s="1169"/>
      <c r="DQ5" s="1070" t="s">
        <v>
380</v>
      </c>
      <c r="DR5" s="1071"/>
      <c r="DS5" s="1071"/>
      <c r="DT5" s="1071"/>
      <c r="DU5" s="1072"/>
      <c r="DV5" s="1070" t="s">
        <v>
371</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
1</v>
      </c>
      <c r="B7" s="1119" t="s">
        <v>
381</v>
      </c>
      <c r="C7" s="1120"/>
      <c r="D7" s="1120"/>
      <c r="E7" s="1120"/>
      <c r="F7" s="1120"/>
      <c r="G7" s="1120"/>
      <c r="H7" s="1120"/>
      <c r="I7" s="1120"/>
      <c r="J7" s="1120"/>
      <c r="K7" s="1120"/>
      <c r="L7" s="1120"/>
      <c r="M7" s="1120"/>
      <c r="N7" s="1120"/>
      <c r="O7" s="1120"/>
      <c r="P7" s="1121"/>
      <c r="Q7" s="1173">
        <v>
52994</v>
      </c>
      <c r="R7" s="1174"/>
      <c r="S7" s="1174"/>
      <c r="T7" s="1174"/>
      <c r="U7" s="1174"/>
      <c r="V7" s="1174">
        <v>
50791</v>
      </c>
      <c r="W7" s="1174"/>
      <c r="X7" s="1174"/>
      <c r="Y7" s="1174"/>
      <c r="Z7" s="1174"/>
      <c r="AA7" s="1174">
        <v>
2203</v>
      </c>
      <c r="AB7" s="1174"/>
      <c r="AC7" s="1174"/>
      <c r="AD7" s="1174"/>
      <c r="AE7" s="1175"/>
      <c r="AF7" s="1176">
        <v>
1042</v>
      </c>
      <c r="AG7" s="1177"/>
      <c r="AH7" s="1177"/>
      <c r="AI7" s="1177"/>
      <c r="AJ7" s="1178"/>
      <c r="AK7" s="1160">
        <v>
1366</v>
      </c>
      <c r="AL7" s="1161"/>
      <c r="AM7" s="1161"/>
      <c r="AN7" s="1161"/>
      <c r="AO7" s="1161"/>
      <c r="AP7" s="1161">
        <v>
349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
1</v>
      </c>
      <c r="BR7" s="240"/>
      <c r="BS7" s="1164" t="s">
        <v>
575</v>
      </c>
      <c r="BT7" s="1165"/>
      <c r="BU7" s="1165"/>
      <c r="BV7" s="1165"/>
      <c r="BW7" s="1165"/>
      <c r="BX7" s="1165"/>
      <c r="BY7" s="1165"/>
      <c r="BZ7" s="1165"/>
      <c r="CA7" s="1165"/>
      <c r="CB7" s="1165"/>
      <c r="CC7" s="1165"/>
      <c r="CD7" s="1165"/>
      <c r="CE7" s="1165"/>
      <c r="CF7" s="1165"/>
      <c r="CG7" s="1166"/>
      <c r="CH7" s="1157">
        <v>
30</v>
      </c>
      <c r="CI7" s="1158"/>
      <c r="CJ7" s="1158"/>
      <c r="CK7" s="1158"/>
      <c r="CL7" s="1159"/>
      <c r="CM7" s="1157">
        <v>
1883</v>
      </c>
      <c r="CN7" s="1158"/>
      <c r="CO7" s="1158"/>
      <c r="CP7" s="1158"/>
      <c r="CQ7" s="1159"/>
      <c r="CR7" s="1157">
        <v>
1000</v>
      </c>
      <c r="CS7" s="1158"/>
      <c r="CT7" s="1158"/>
      <c r="CU7" s="1158"/>
      <c r="CV7" s="1159"/>
      <c r="CW7" s="1157">
        <v>
199</v>
      </c>
      <c r="CX7" s="1158"/>
      <c r="CY7" s="1158"/>
      <c r="CZ7" s="1158"/>
      <c r="DA7" s="1159"/>
      <c r="DB7" s="1157" t="s">
        <v>
578</v>
      </c>
      <c r="DC7" s="1158"/>
      <c r="DD7" s="1158"/>
      <c r="DE7" s="1158"/>
      <c r="DF7" s="1159"/>
      <c r="DG7" s="1157" t="s">
        <v>
578</v>
      </c>
      <c r="DH7" s="1158"/>
      <c r="DI7" s="1158"/>
      <c r="DJ7" s="1158"/>
      <c r="DK7" s="1159"/>
      <c r="DL7" s="1157" t="s">
        <v>
578</v>
      </c>
      <c r="DM7" s="1158"/>
      <c r="DN7" s="1158"/>
      <c r="DO7" s="1158"/>
      <c r="DP7" s="1159"/>
      <c r="DQ7" s="1157" t="s">
        <v>
578</v>
      </c>
      <c r="DR7" s="1158"/>
      <c r="DS7" s="1158"/>
      <c r="DT7" s="1158"/>
      <c r="DU7" s="1159"/>
      <c r="DV7" s="1184"/>
      <c r="DW7" s="1185"/>
      <c r="DX7" s="1185"/>
      <c r="DY7" s="1185"/>
      <c r="DZ7" s="1186"/>
      <c r="EA7" s="234"/>
    </row>
    <row r="8" spans="1:131" s="235" customFormat="1" ht="26.25" customHeight="1" x14ac:dyDescent="0.15">
      <c r="A8" s="241">
        <v>
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
2</v>
      </c>
      <c r="BR8" s="243"/>
      <c r="BS8" s="1083" t="s">
        <v>
576</v>
      </c>
      <c r="BT8" s="1084"/>
      <c r="BU8" s="1084"/>
      <c r="BV8" s="1084"/>
      <c r="BW8" s="1084"/>
      <c r="BX8" s="1084"/>
      <c r="BY8" s="1084"/>
      <c r="BZ8" s="1084"/>
      <c r="CA8" s="1084"/>
      <c r="CB8" s="1084"/>
      <c r="CC8" s="1084"/>
      <c r="CD8" s="1084"/>
      <c r="CE8" s="1084"/>
      <c r="CF8" s="1084"/>
      <c r="CG8" s="1085"/>
      <c r="CH8" s="1058">
        <v>
20</v>
      </c>
      <c r="CI8" s="1059"/>
      <c r="CJ8" s="1059"/>
      <c r="CK8" s="1059"/>
      <c r="CL8" s="1060"/>
      <c r="CM8" s="1058">
        <v>
110</v>
      </c>
      <c r="CN8" s="1059"/>
      <c r="CO8" s="1059"/>
      <c r="CP8" s="1059"/>
      <c r="CQ8" s="1060"/>
      <c r="CR8" s="1058">
        <v>
30</v>
      </c>
      <c r="CS8" s="1059"/>
      <c r="CT8" s="1059"/>
      <c r="CU8" s="1059"/>
      <c r="CV8" s="1060"/>
      <c r="CW8" s="1058">
        <v>
5</v>
      </c>
      <c r="CX8" s="1059"/>
      <c r="CY8" s="1059"/>
      <c r="CZ8" s="1059"/>
      <c r="DA8" s="1060"/>
      <c r="DB8" s="1058" t="s">
        <v>
578</v>
      </c>
      <c r="DC8" s="1059"/>
      <c r="DD8" s="1059"/>
      <c r="DE8" s="1059"/>
      <c r="DF8" s="1060"/>
      <c r="DG8" s="1058" t="s">
        <v>
578</v>
      </c>
      <c r="DH8" s="1059"/>
      <c r="DI8" s="1059"/>
      <c r="DJ8" s="1059"/>
      <c r="DK8" s="1060"/>
      <c r="DL8" s="1058" t="s">
        <v>
580</v>
      </c>
      <c r="DM8" s="1059"/>
      <c r="DN8" s="1059"/>
      <c r="DO8" s="1059"/>
      <c r="DP8" s="1060"/>
      <c r="DQ8" s="1058" t="s">
        <v>
578</v>
      </c>
      <c r="DR8" s="1059"/>
      <c r="DS8" s="1059"/>
      <c r="DT8" s="1059"/>
      <c r="DU8" s="1060"/>
      <c r="DV8" s="1061"/>
      <c r="DW8" s="1062"/>
      <c r="DX8" s="1062"/>
      <c r="DY8" s="1062"/>
      <c r="DZ8" s="1063"/>
      <c r="EA8" s="234"/>
    </row>
    <row r="9" spans="1:131" s="235" customFormat="1" ht="26.25" customHeight="1" x14ac:dyDescent="0.15">
      <c r="A9" s="241">
        <v>
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
3</v>
      </c>
      <c r="BR9" s="243"/>
      <c r="BS9" s="1083" t="s">
        <v>
577</v>
      </c>
      <c r="BT9" s="1084"/>
      <c r="BU9" s="1084"/>
      <c r="BV9" s="1084"/>
      <c r="BW9" s="1084"/>
      <c r="BX9" s="1084"/>
      <c r="BY9" s="1084"/>
      <c r="BZ9" s="1084"/>
      <c r="CA9" s="1084"/>
      <c r="CB9" s="1084"/>
      <c r="CC9" s="1084"/>
      <c r="CD9" s="1084"/>
      <c r="CE9" s="1084"/>
      <c r="CF9" s="1084"/>
      <c r="CG9" s="1085"/>
      <c r="CH9" s="1058">
        <v>
6</v>
      </c>
      <c r="CI9" s="1059"/>
      <c r="CJ9" s="1059"/>
      <c r="CK9" s="1059"/>
      <c r="CL9" s="1060"/>
      <c r="CM9" s="1058">
        <v>
227</v>
      </c>
      <c r="CN9" s="1059"/>
      <c r="CO9" s="1059"/>
      <c r="CP9" s="1059"/>
      <c r="CQ9" s="1060"/>
      <c r="CR9" s="1058">
        <v>
204</v>
      </c>
      <c r="CS9" s="1059"/>
      <c r="CT9" s="1059"/>
      <c r="CU9" s="1059"/>
      <c r="CV9" s="1060"/>
      <c r="CW9" s="1058">
        <v>
33</v>
      </c>
      <c r="CX9" s="1059"/>
      <c r="CY9" s="1059"/>
      <c r="CZ9" s="1059"/>
      <c r="DA9" s="1060"/>
      <c r="DB9" s="1058" t="s">
        <v>
578</v>
      </c>
      <c r="DC9" s="1059"/>
      <c r="DD9" s="1059"/>
      <c r="DE9" s="1059"/>
      <c r="DF9" s="1060"/>
      <c r="DG9" s="1058" t="s">
        <v>
578</v>
      </c>
      <c r="DH9" s="1059"/>
      <c r="DI9" s="1059"/>
      <c r="DJ9" s="1059"/>
      <c r="DK9" s="1060"/>
      <c r="DL9" s="1058" t="s">
        <v>
578</v>
      </c>
      <c r="DM9" s="1059"/>
      <c r="DN9" s="1059"/>
      <c r="DO9" s="1059"/>
      <c r="DP9" s="1060"/>
      <c r="DQ9" s="1058" t="s">
        <v>
578</v>
      </c>
      <c r="DR9" s="1059"/>
      <c r="DS9" s="1059"/>
      <c r="DT9" s="1059"/>
      <c r="DU9" s="1060"/>
      <c r="DV9" s="1061"/>
      <c r="DW9" s="1062"/>
      <c r="DX9" s="1062"/>
      <c r="DY9" s="1062"/>
      <c r="DZ9" s="1063"/>
      <c r="EA9" s="234"/>
    </row>
    <row r="10" spans="1:131" s="235" customFormat="1" ht="26.25" customHeight="1" x14ac:dyDescent="0.15">
      <c r="A10" s="241">
        <v>
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
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
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
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
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
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
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
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
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
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
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
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
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
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
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
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
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
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
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
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
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
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
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
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
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
382</v>
      </c>
      <c r="BA22" s="1104"/>
      <c r="BB22" s="1104"/>
      <c r="BC22" s="1104"/>
      <c r="BD22" s="1105"/>
      <c r="BE22" s="233"/>
      <c r="BF22" s="233"/>
      <c r="BG22" s="233"/>
      <c r="BH22" s="233"/>
      <c r="BI22" s="233"/>
      <c r="BJ22" s="233"/>
      <c r="BK22" s="233"/>
      <c r="BL22" s="233"/>
      <c r="BM22" s="233"/>
      <c r="BN22" s="233"/>
      <c r="BO22" s="233"/>
      <c r="BP22" s="233"/>
      <c r="BQ22" s="242">
        <v>
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
383</v>
      </c>
      <c r="B23" s="1013" t="s">
        <v>
384</v>
      </c>
      <c r="C23" s="1014"/>
      <c r="D23" s="1014"/>
      <c r="E23" s="1014"/>
      <c r="F23" s="1014"/>
      <c r="G23" s="1014"/>
      <c r="H23" s="1014"/>
      <c r="I23" s="1014"/>
      <c r="J23" s="1014"/>
      <c r="K23" s="1014"/>
      <c r="L23" s="1014"/>
      <c r="M23" s="1014"/>
      <c r="N23" s="1014"/>
      <c r="O23" s="1014"/>
      <c r="P23" s="1015"/>
      <c r="Q23" s="1137">
        <v>
52994</v>
      </c>
      <c r="R23" s="1138"/>
      <c r="S23" s="1138"/>
      <c r="T23" s="1138"/>
      <c r="U23" s="1138"/>
      <c r="V23" s="1138">
        <v>
50791</v>
      </c>
      <c r="W23" s="1138"/>
      <c r="X23" s="1138"/>
      <c r="Y23" s="1138"/>
      <c r="Z23" s="1138"/>
      <c r="AA23" s="1138">
        <v>
2203</v>
      </c>
      <c r="AB23" s="1138"/>
      <c r="AC23" s="1138"/>
      <c r="AD23" s="1138"/>
      <c r="AE23" s="1139"/>
      <c r="AF23" s="1140">
        <v>
1042</v>
      </c>
      <c r="AG23" s="1138"/>
      <c r="AH23" s="1138"/>
      <c r="AI23" s="1138"/>
      <c r="AJ23" s="1141"/>
      <c r="AK23" s="1142"/>
      <c r="AL23" s="1143"/>
      <c r="AM23" s="1143"/>
      <c r="AN23" s="1143"/>
      <c r="AO23" s="1143"/>
      <c r="AP23" s="1138">
        <v>
349</v>
      </c>
      <c r="AQ23" s="1138"/>
      <c r="AR23" s="1138"/>
      <c r="AS23" s="1138"/>
      <c r="AT23" s="1138"/>
      <c r="AU23" s="1144"/>
      <c r="AV23" s="1144"/>
      <c r="AW23" s="1144"/>
      <c r="AX23" s="1144"/>
      <c r="AY23" s="1145"/>
      <c r="AZ23" s="1134" t="s">
        <v>
170</v>
      </c>
      <c r="BA23" s="1135"/>
      <c r="BB23" s="1135"/>
      <c r="BC23" s="1135"/>
      <c r="BD23" s="1136"/>
      <c r="BE23" s="233"/>
      <c r="BF23" s="233"/>
      <c r="BG23" s="233"/>
      <c r="BH23" s="233"/>
      <c r="BI23" s="233"/>
      <c r="BJ23" s="233"/>
      <c r="BK23" s="233"/>
      <c r="BL23" s="233"/>
      <c r="BM23" s="233"/>
      <c r="BN23" s="233"/>
      <c r="BO23" s="233"/>
      <c r="BP23" s="233"/>
      <c r="BQ23" s="242">
        <v>
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
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
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
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
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
364</v>
      </c>
      <c r="B26" s="1065"/>
      <c r="C26" s="1065"/>
      <c r="D26" s="1065"/>
      <c r="E26" s="1065"/>
      <c r="F26" s="1065"/>
      <c r="G26" s="1065"/>
      <c r="H26" s="1065"/>
      <c r="I26" s="1065"/>
      <c r="J26" s="1065"/>
      <c r="K26" s="1065"/>
      <c r="L26" s="1065"/>
      <c r="M26" s="1065"/>
      <c r="N26" s="1065"/>
      <c r="O26" s="1065"/>
      <c r="P26" s="1066"/>
      <c r="Q26" s="1070" t="s">
        <v>
387</v>
      </c>
      <c r="R26" s="1071"/>
      <c r="S26" s="1071"/>
      <c r="T26" s="1071"/>
      <c r="U26" s="1072"/>
      <c r="V26" s="1070" t="s">
        <v>
388</v>
      </c>
      <c r="W26" s="1071"/>
      <c r="X26" s="1071"/>
      <c r="Y26" s="1071"/>
      <c r="Z26" s="1072"/>
      <c r="AA26" s="1070" t="s">
        <v>
389</v>
      </c>
      <c r="AB26" s="1071"/>
      <c r="AC26" s="1071"/>
      <c r="AD26" s="1071"/>
      <c r="AE26" s="1071"/>
      <c r="AF26" s="1128" t="s">
        <v>
390</v>
      </c>
      <c r="AG26" s="1077"/>
      <c r="AH26" s="1077"/>
      <c r="AI26" s="1077"/>
      <c r="AJ26" s="1129"/>
      <c r="AK26" s="1071" t="s">
        <v>
391</v>
      </c>
      <c r="AL26" s="1071"/>
      <c r="AM26" s="1071"/>
      <c r="AN26" s="1071"/>
      <c r="AO26" s="1072"/>
      <c r="AP26" s="1070" t="s">
        <v>
392</v>
      </c>
      <c r="AQ26" s="1071"/>
      <c r="AR26" s="1071"/>
      <c r="AS26" s="1071"/>
      <c r="AT26" s="1072"/>
      <c r="AU26" s="1070" t="s">
        <v>
393</v>
      </c>
      <c r="AV26" s="1071"/>
      <c r="AW26" s="1071"/>
      <c r="AX26" s="1071"/>
      <c r="AY26" s="1072"/>
      <c r="AZ26" s="1070" t="s">
        <v>
394</v>
      </c>
      <c r="BA26" s="1071"/>
      <c r="BB26" s="1071"/>
      <c r="BC26" s="1071"/>
      <c r="BD26" s="1072"/>
      <c r="BE26" s="1070" t="s">
        <v>
371</v>
      </c>
      <c r="BF26" s="1071"/>
      <c r="BG26" s="1071"/>
      <c r="BH26" s="1071"/>
      <c r="BI26" s="1086"/>
      <c r="BJ26" s="232"/>
      <c r="BK26" s="232"/>
      <c r="BL26" s="232"/>
      <c r="BM26" s="232"/>
      <c r="BN26" s="232"/>
      <c r="BO26" s="245"/>
      <c r="BP26" s="245"/>
      <c r="BQ26" s="242">
        <v>
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
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
1</v>
      </c>
      <c r="B28" s="1119" t="s">
        <v>
395</v>
      </c>
      <c r="C28" s="1120"/>
      <c r="D28" s="1120"/>
      <c r="E28" s="1120"/>
      <c r="F28" s="1120"/>
      <c r="G28" s="1120"/>
      <c r="H28" s="1120"/>
      <c r="I28" s="1120"/>
      <c r="J28" s="1120"/>
      <c r="K28" s="1120"/>
      <c r="L28" s="1120"/>
      <c r="M28" s="1120"/>
      <c r="N28" s="1120"/>
      <c r="O28" s="1120"/>
      <c r="P28" s="1121"/>
      <c r="Q28" s="1122">
        <v>
6414</v>
      </c>
      <c r="R28" s="1123"/>
      <c r="S28" s="1123"/>
      <c r="T28" s="1123"/>
      <c r="U28" s="1123"/>
      <c r="V28" s="1123">
        <v>
5366</v>
      </c>
      <c r="W28" s="1123"/>
      <c r="X28" s="1123"/>
      <c r="Y28" s="1123"/>
      <c r="Z28" s="1123"/>
      <c r="AA28" s="1123">
        <v>
1048</v>
      </c>
      <c r="AB28" s="1123"/>
      <c r="AC28" s="1123"/>
      <c r="AD28" s="1123"/>
      <c r="AE28" s="1124"/>
      <c r="AF28" s="1125">
        <v>
1048</v>
      </c>
      <c r="AG28" s="1123"/>
      <c r="AH28" s="1123"/>
      <c r="AI28" s="1123"/>
      <c r="AJ28" s="1126"/>
      <c r="AK28" s="1127">
        <v>
577</v>
      </c>
      <c r="AL28" s="1115"/>
      <c r="AM28" s="1115"/>
      <c r="AN28" s="1115"/>
      <c r="AO28" s="1115"/>
      <c r="AP28" s="1115" t="s">
        <v>
578</v>
      </c>
      <c r="AQ28" s="1115"/>
      <c r="AR28" s="1115"/>
      <c r="AS28" s="1115"/>
      <c r="AT28" s="1115"/>
      <c r="AU28" s="1115" t="s">
        <v>
578</v>
      </c>
      <c r="AV28" s="1115"/>
      <c r="AW28" s="1115"/>
      <c r="AX28" s="1115"/>
      <c r="AY28" s="1115"/>
      <c r="AZ28" s="1116" t="s">
        <v>
579</v>
      </c>
      <c r="BA28" s="1116"/>
      <c r="BB28" s="1116"/>
      <c r="BC28" s="1116"/>
      <c r="BD28" s="1116"/>
      <c r="BE28" s="1117"/>
      <c r="BF28" s="1117"/>
      <c r="BG28" s="1117"/>
      <c r="BH28" s="1117"/>
      <c r="BI28" s="1118"/>
      <c r="BJ28" s="232"/>
      <c r="BK28" s="232"/>
      <c r="BL28" s="232"/>
      <c r="BM28" s="232"/>
      <c r="BN28" s="232"/>
      <c r="BO28" s="245"/>
      <c r="BP28" s="245"/>
      <c r="BQ28" s="242">
        <v>
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
2</v>
      </c>
      <c r="B29" s="1106" t="s">
        <v>
396</v>
      </c>
      <c r="C29" s="1107"/>
      <c r="D29" s="1107"/>
      <c r="E29" s="1107"/>
      <c r="F29" s="1107"/>
      <c r="G29" s="1107"/>
      <c r="H29" s="1107"/>
      <c r="I29" s="1107"/>
      <c r="J29" s="1107"/>
      <c r="K29" s="1107"/>
      <c r="L29" s="1107"/>
      <c r="M29" s="1107"/>
      <c r="N29" s="1107"/>
      <c r="O29" s="1107"/>
      <c r="P29" s="1108"/>
      <c r="Q29" s="1112">
        <v>
4239</v>
      </c>
      <c r="R29" s="1113"/>
      <c r="S29" s="1113"/>
      <c r="T29" s="1113"/>
      <c r="U29" s="1113"/>
      <c r="V29" s="1113">
        <v>
3854</v>
      </c>
      <c r="W29" s="1113"/>
      <c r="X29" s="1113"/>
      <c r="Y29" s="1113"/>
      <c r="Z29" s="1113"/>
      <c r="AA29" s="1113">
        <v>
385</v>
      </c>
      <c r="AB29" s="1113"/>
      <c r="AC29" s="1113"/>
      <c r="AD29" s="1113"/>
      <c r="AE29" s="1114"/>
      <c r="AF29" s="1088">
        <v>
385</v>
      </c>
      <c r="AG29" s="1089"/>
      <c r="AH29" s="1089"/>
      <c r="AI29" s="1089"/>
      <c r="AJ29" s="1090"/>
      <c r="AK29" s="1049">
        <v>
706</v>
      </c>
      <c r="AL29" s="1040"/>
      <c r="AM29" s="1040"/>
      <c r="AN29" s="1040"/>
      <c r="AO29" s="1040"/>
      <c r="AP29" s="1040" t="s">
        <v>
578</v>
      </c>
      <c r="AQ29" s="1040"/>
      <c r="AR29" s="1040"/>
      <c r="AS29" s="1040"/>
      <c r="AT29" s="1040"/>
      <c r="AU29" s="1040" t="s">
        <v>
578</v>
      </c>
      <c r="AV29" s="1040"/>
      <c r="AW29" s="1040"/>
      <c r="AX29" s="1040"/>
      <c r="AY29" s="1040"/>
      <c r="AZ29" s="1111" t="s">
        <v>
578</v>
      </c>
      <c r="BA29" s="1111"/>
      <c r="BB29" s="1111"/>
      <c r="BC29" s="1111"/>
      <c r="BD29" s="1111"/>
      <c r="BE29" s="1101"/>
      <c r="BF29" s="1101"/>
      <c r="BG29" s="1101"/>
      <c r="BH29" s="1101"/>
      <c r="BI29" s="1102"/>
      <c r="BJ29" s="232"/>
      <c r="BK29" s="232"/>
      <c r="BL29" s="232"/>
      <c r="BM29" s="232"/>
      <c r="BN29" s="232"/>
      <c r="BO29" s="245"/>
      <c r="BP29" s="245"/>
      <c r="BQ29" s="242">
        <v>
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
3</v>
      </c>
      <c r="B30" s="1106" t="s">
        <v>
397</v>
      </c>
      <c r="C30" s="1107"/>
      <c r="D30" s="1107"/>
      <c r="E30" s="1107"/>
      <c r="F30" s="1107"/>
      <c r="G30" s="1107"/>
      <c r="H30" s="1107"/>
      <c r="I30" s="1107"/>
      <c r="J30" s="1107"/>
      <c r="K30" s="1107"/>
      <c r="L30" s="1107"/>
      <c r="M30" s="1107"/>
      <c r="N30" s="1107"/>
      <c r="O30" s="1107"/>
      <c r="P30" s="1108"/>
      <c r="Q30" s="1112">
        <v>
1604</v>
      </c>
      <c r="R30" s="1113"/>
      <c r="S30" s="1113"/>
      <c r="T30" s="1113"/>
      <c r="U30" s="1113"/>
      <c r="V30" s="1113">
        <v>
1508</v>
      </c>
      <c r="W30" s="1113"/>
      <c r="X30" s="1113"/>
      <c r="Y30" s="1113"/>
      <c r="Z30" s="1113"/>
      <c r="AA30" s="1113">
        <v>
95</v>
      </c>
      <c r="AB30" s="1113"/>
      <c r="AC30" s="1113"/>
      <c r="AD30" s="1113"/>
      <c r="AE30" s="1114"/>
      <c r="AF30" s="1088">
        <v>
95</v>
      </c>
      <c r="AG30" s="1089"/>
      <c r="AH30" s="1089"/>
      <c r="AI30" s="1089"/>
      <c r="AJ30" s="1090"/>
      <c r="AK30" s="1049">
        <v>
472</v>
      </c>
      <c r="AL30" s="1040"/>
      <c r="AM30" s="1040"/>
      <c r="AN30" s="1040"/>
      <c r="AO30" s="1040"/>
      <c r="AP30" s="1040" t="s">
        <v>
578</v>
      </c>
      <c r="AQ30" s="1040"/>
      <c r="AR30" s="1040"/>
      <c r="AS30" s="1040"/>
      <c r="AT30" s="1040"/>
      <c r="AU30" s="1040" t="s">
        <v>
578</v>
      </c>
      <c r="AV30" s="1040"/>
      <c r="AW30" s="1040"/>
      <c r="AX30" s="1040"/>
      <c r="AY30" s="1040"/>
      <c r="AZ30" s="1111" t="s">
        <v>
578</v>
      </c>
      <c r="BA30" s="1111"/>
      <c r="BB30" s="1111"/>
      <c r="BC30" s="1111"/>
      <c r="BD30" s="1111"/>
      <c r="BE30" s="1101"/>
      <c r="BF30" s="1101"/>
      <c r="BG30" s="1101"/>
      <c r="BH30" s="1101"/>
      <c r="BI30" s="1102"/>
      <c r="BJ30" s="232"/>
      <c r="BK30" s="232"/>
      <c r="BL30" s="232"/>
      <c r="BM30" s="232"/>
      <c r="BN30" s="232"/>
      <c r="BO30" s="245"/>
      <c r="BP30" s="245"/>
      <c r="BQ30" s="242">
        <v>
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
4</v>
      </c>
      <c r="B31" s="1106"/>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
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
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
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
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
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
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
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
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
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
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
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
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
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
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
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
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
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
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
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
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
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
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
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
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
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
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
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
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
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
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
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
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
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
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
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
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
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
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
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
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
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
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
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
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
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
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
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
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
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
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
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
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
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
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
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
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
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
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
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
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
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
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
398</v>
      </c>
      <c r="BK62" s="1104"/>
      <c r="BL62" s="1104"/>
      <c r="BM62" s="1104"/>
      <c r="BN62" s="1105"/>
      <c r="BO62" s="245"/>
      <c r="BP62" s="245"/>
      <c r="BQ62" s="242">
        <v>
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
383</v>
      </c>
      <c r="B63" s="1013" t="s">
        <v>
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
1529</v>
      </c>
      <c r="AG63" s="1028"/>
      <c r="AH63" s="1028"/>
      <c r="AI63" s="1028"/>
      <c r="AJ63" s="1099"/>
      <c r="AK63" s="1100"/>
      <c r="AL63" s="1032"/>
      <c r="AM63" s="1032"/>
      <c r="AN63" s="1032"/>
      <c r="AO63" s="1032"/>
      <c r="AP63" s="1028" t="s">
        <v>
581</v>
      </c>
      <c r="AQ63" s="1028"/>
      <c r="AR63" s="1028"/>
      <c r="AS63" s="1028"/>
      <c r="AT63" s="1028"/>
      <c r="AU63" s="1028" t="s">
        <v>
581</v>
      </c>
      <c r="AV63" s="1028"/>
      <c r="AW63" s="1028"/>
      <c r="AX63" s="1028"/>
      <c r="AY63" s="1028"/>
      <c r="AZ63" s="1094"/>
      <c r="BA63" s="1094"/>
      <c r="BB63" s="1094"/>
      <c r="BC63" s="1094"/>
      <c r="BD63" s="1094"/>
      <c r="BE63" s="1029"/>
      <c r="BF63" s="1029"/>
      <c r="BG63" s="1029"/>
      <c r="BH63" s="1029"/>
      <c r="BI63" s="1030"/>
      <c r="BJ63" s="1095" t="s">
        <v>
400</v>
      </c>
      <c r="BK63" s="1020"/>
      <c r="BL63" s="1020"/>
      <c r="BM63" s="1020"/>
      <c r="BN63" s="1096"/>
      <c r="BO63" s="245"/>
      <c r="BP63" s="245"/>
      <c r="BQ63" s="242">
        <v>
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
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
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
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
402</v>
      </c>
      <c r="B66" s="1065"/>
      <c r="C66" s="1065"/>
      <c r="D66" s="1065"/>
      <c r="E66" s="1065"/>
      <c r="F66" s="1065"/>
      <c r="G66" s="1065"/>
      <c r="H66" s="1065"/>
      <c r="I66" s="1065"/>
      <c r="J66" s="1065"/>
      <c r="K66" s="1065"/>
      <c r="L66" s="1065"/>
      <c r="M66" s="1065"/>
      <c r="N66" s="1065"/>
      <c r="O66" s="1065"/>
      <c r="P66" s="1066"/>
      <c r="Q66" s="1070" t="s">
        <v>
403</v>
      </c>
      <c r="R66" s="1071"/>
      <c r="S66" s="1071"/>
      <c r="T66" s="1071"/>
      <c r="U66" s="1072"/>
      <c r="V66" s="1070" t="s">
        <v>
404</v>
      </c>
      <c r="W66" s="1071"/>
      <c r="X66" s="1071"/>
      <c r="Y66" s="1071"/>
      <c r="Z66" s="1072"/>
      <c r="AA66" s="1070" t="s">
        <v>
405</v>
      </c>
      <c r="AB66" s="1071"/>
      <c r="AC66" s="1071"/>
      <c r="AD66" s="1071"/>
      <c r="AE66" s="1072"/>
      <c r="AF66" s="1076" t="s">
        <v>
406</v>
      </c>
      <c r="AG66" s="1077"/>
      <c r="AH66" s="1077"/>
      <c r="AI66" s="1077"/>
      <c r="AJ66" s="1078"/>
      <c r="AK66" s="1070" t="s">
        <v>
407</v>
      </c>
      <c r="AL66" s="1065"/>
      <c r="AM66" s="1065"/>
      <c r="AN66" s="1065"/>
      <c r="AO66" s="1066"/>
      <c r="AP66" s="1070" t="s">
        <v>
408</v>
      </c>
      <c r="AQ66" s="1071"/>
      <c r="AR66" s="1071"/>
      <c r="AS66" s="1071"/>
      <c r="AT66" s="1072"/>
      <c r="AU66" s="1070" t="s">
        <v>
409</v>
      </c>
      <c r="AV66" s="1071"/>
      <c r="AW66" s="1071"/>
      <c r="AX66" s="1071"/>
      <c r="AY66" s="1072"/>
      <c r="AZ66" s="1070" t="s">
        <v>
371</v>
      </c>
      <c r="BA66" s="1071"/>
      <c r="BB66" s="1071"/>
      <c r="BC66" s="1071"/>
      <c r="BD66" s="1086"/>
      <c r="BE66" s="245"/>
      <c r="BF66" s="245"/>
      <c r="BG66" s="245"/>
      <c r="BH66" s="245"/>
      <c r="BI66" s="245"/>
      <c r="BJ66" s="245"/>
      <c r="BK66" s="245"/>
      <c r="BL66" s="245"/>
      <c r="BM66" s="245"/>
      <c r="BN66" s="245"/>
      <c r="BO66" s="245"/>
      <c r="BP66" s="245"/>
      <c r="BQ66" s="242">
        <v>
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
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
1</v>
      </c>
      <c r="B68" s="1054" t="s">
        <v>
569</v>
      </c>
      <c r="C68" s="1055"/>
      <c r="D68" s="1055"/>
      <c r="E68" s="1055"/>
      <c r="F68" s="1055"/>
      <c r="G68" s="1055"/>
      <c r="H68" s="1055"/>
      <c r="I68" s="1055"/>
      <c r="J68" s="1055"/>
      <c r="K68" s="1055"/>
      <c r="L68" s="1055"/>
      <c r="M68" s="1055"/>
      <c r="N68" s="1055"/>
      <c r="O68" s="1055"/>
      <c r="P68" s="1056"/>
      <c r="Q68" s="1057">
        <v>
8495</v>
      </c>
      <c r="R68" s="1051"/>
      <c r="S68" s="1051"/>
      <c r="T68" s="1051"/>
      <c r="U68" s="1051"/>
      <c r="V68" s="1051">
        <v>
8007</v>
      </c>
      <c r="W68" s="1051"/>
      <c r="X68" s="1051"/>
      <c r="Y68" s="1051"/>
      <c r="Z68" s="1051"/>
      <c r="AA68" s="1051">
        <v>
488</v>
      </c>
      <c r="AB68" s="1051"/>
      <c r="AC68" s="1051"/>
      <c r="AD68" s="1051"/>
      <c r="AE68" s="1051"/>
      <c r="AF68" s="1051">
        <v>
488</v>
      </c>
      <c r="AG68" s="1051"/>
      <c r="AH68" s="1051"/>
      <c r="AI68" s="1051"/>
      <c r="AJ68" s="1051"/>
      <c r="AK68" s="1051">
        <v>
213</v>
      </c>
      <c r="AL68" s="1051"/>
      <c r="AM68" s="1051"/>
      <c r="AN68" s="1051"/>
      <c r="AO68" s="1051"/>
      <c r="AP68" s="1051">
        <v>
4589</v>
      </c>
      <c r="AQ68" s="1051"/>
      <c r="AR68" s="1051"/>
      <c r="AS68" s="1051"/>
      <c r="AT68" s="1051"/>
      <c r="AU68" s="1051">
        <v>
197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
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
2</v>
      </c>
      <c r="B69" s="1043" t="s">
        <v>
570</v>
      </c>
      <c r="C69" s="1044"/>
      <c r="D69" s="1044"/>
      <c r="E69" s="1044"/>
      <c r="F69" s="1044"/>
      <c r="G69" s="1044"/>
      <c r="H69" s="1044"/>
      <c r="I69" s="1044"/>
      <c r="J69" s="1044"/>
      <c r="K69" s="1044"/>
      <c r="L69" s="1044"/>
      <c r="M69" s="1044"/>
      <c r="N69" s="1044"/>
      <c r="O69" s="1044"/>
      <c r="P69" s="1045"/>
      <c r="Q69" s="1046">
        <v>
136148</v>
      </c>
      <c r="R69" s="1040"/>
      <c r="S69" s="1040"/>
      <c r="T69" s="1040"/>
      <c r="U69" s="1040"/>
      <c r="V69" s="1040">
        <v>
130598</v>
      </c>
      <c r="W69" s="1040"/>
      <c r="X69" s="1040"/>
      <c r="Y69" s="1040"/>
      <c r="Z69" s="1040"/>
      <c r="AA69" s="1040">
        <v>
5550</v>
      </c>
      <c r="AB69" s="1040"/>
      <c r="AC69" s="1040"/>
      <c r="AD69" s="1040"/>
      <c r="AE69" s="1040"/>
      <c r="AF69" s="1040">
        <v>
29367</v>
      </c>
      <c r="AG69" s="1040"/>
      <c r="AH69" s="1040"/>
      <c r="AI69" s="1040"/>
      <c r="AJ69" s="1040"/>
      <c r="AK69" s="1040" t="s">
        <v>
578</v>
      </c>
      <c r="AL69" s="1040"/>
      <c r="AM69" s="1040"/>
      <c r="AN69" s="1040"/>
      <c r="AO69" s="1040"/>
      <c r="AP69" s="1040" t="s">
        <v>
578</v>
      </c>
      <c r="AQ69" s="1040"/>
      <c r="AR69" s="1040"/>
      <c r="AS69" s="1040"/>
      <c r="AT69" s="1040"/>
      <c r="AU69" s="1040" t="s">
        <v>
578</v>
      </c>
      <c r="AV69" s="1040"/>
      <c r="AW69" s="1040"/>
      <c r="AX69" s="1040"/>
      <c r="AY69" s="1040"/>
      <c r="AZ69" s="1041" t="s">
        <v>
574</v>
      </c>
      <c r="BA69" s="1041"/>
      <c r="BB69" s="1041"/>
      <c r="BC69" s="1041"/>
      <c r="BD69" s="1042"/>
      <c r="BE69" s="245"/>
      <c r="BF69" s="245"/>
      <c r="BG69" s="245"/>
      <c r="BH69" s="245"/>
      <c r="BI69" s="245"/>
      <c r="BJ69" s="245"/>
      <c r="BK69" s="245"/>
      <c r="BL69" s="245"/>
      <c r="BM69" s="245"/>
      <c r="BN69" s="245"/>
      <c r="BO69" s="245"/>
      <c r="BP69" s="245"/>
      <c r="BQ69" s="242">
        <v>
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
3</v>
      </c>
      <c r="B70" s="1043" t="s">
        <v>
571</v>
      </c>
      <c r="C70" s="1044"/>
      <c r="D70" s="1044"/>
      <c r="E70" s="1044"/>
      <c r="F70" s="1044"/>
      <c r="G70" s="1044"/>
      <c r="H70" s="1044"/>
      <c r="I70" s="1044"/>
      <c r="J70" s="1044"/>
      <c r="K70" s="1044"/>
      <c r="L70" s="1044"/>
      <c r="M70" s="1044"/>
      <c r="N70" s="1044"/>
      <c r="O70" s="1044"/>
      <c r="P70" s="1045"/>
      <c r="Q70" s="1046">
        <v>
78446</v>
      </c>
      <c r="R70" s="1040"/>
      <c r="S70" s="1040"/>
      <c r="T70" s="1040"/>
      <c r="U70" s="1040"/>
      <c r="V70" s="1040">
        <v>
74825</v>
      </c>
      <c r="W70" s="1040"/>
      <c r="X70" s="1040"/>
      <c r="Y70" s="1040"/>
      <c r="Z70" s="1040"/>
      <c r="AA70" s="1040">
        <v>
3621</v>
      </c>
      <c r="AB70" s="1040"/>
      <c r="AC70" s="1040"/>
      <c r="AD70" s="1040"/>
      <c r="AE70" s="1040"/>
      <c r="AF70" s="1040">
        <v>
3621</v>
      </c>
      <c r="AG70" s="1040"/>
      <c r="AH70" s="1040"/>
      <c r="AI70" s="1040"/>
      <c r="AJ70" s="1040"/>
      <c r="AK70" s="1040">
        <v>
4898</v>
      </c>
      <c r="AL70" s="1040"/>
      <c r="AM70" s="1040"/>
      <c r="AN70" s="1040"/>
      <c r="AO70" s="1040"/>
      <c r="AP70" s="1040">
        <v>
41374</v>
      </c>
      <c r="AQ70" s="1040"/>
      <c r="AR70" s="1040"/>
      <c r="AS70" s="1040"/>
      <c r="AT70" s="1040"/>
      <c r="AU70" s="1040">
        <v>
372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
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
4</v>
      </c>
      <c r="B71" s="1043" t="s">
        <v>
572</v>
      </c>
      <c r="C71" s="1044"/>
      <c r="D71" s="1044"/>
      <c r="E71" s="1044"/>
      <c r="F71" s="1044"/>
      <c r="G71" s="1044"/>
      <c r="H71" s="1044"/>
      <c r="I71" s="1044"/>
      <c r="J71" s="1044"/>
      <c r="K71" s="1044"/>
      <c r="L71" s="1044"/>
      <c r="M71" s="1044"/>
      <c r="N71" s="1044"/>
      <c r="O71" s="1044"/>
      <c r="P71" s="1045"/>
      <c r="Q71" s="1046">
        <v>
5409</v>
      </c>
      <c r="R71" s="1040"/>
      <c r="S71" s="1040"/>
      <c r="T71" s="1040"/>
      <c r="U71" s="1040"/>
      <c r="V71" s="1040">
        <v>
5339</v>
      </c>
      <c r="W71" s="1040"/>
      <c r="X71" s="1040"/>
      <c r="Y71" s="1040"/>
      <c r="Z71" s="1040"/>
      <c r="AA71" s="1040">
        <v>
70</v>
      </c>
      <c r="AB71" s="1040"/>
      <c r="AC71" s="1040"/>
      <c r="AD71" s="1040"/>
      <c r="AE71" s="1040"/>
      <c r="AF71" s="1040">
        <v>
70</v>
      </c>
      <c r="AG71" s="1040"/>
      <c r="AH71" s="1040"/>
      <c r="AI71" s="1040"/>
      <c r="AJ71" s="1040"/>
      <c r="AK71" s="1040">
        <v>
1105</v>
      </c>
      <c r="AL71" s="1040"/>
      <c r="AM71" s="1040"/>
      <c r="AN71" s="1040"/>
      <c r="AO71" s="1040"/>
      <c r="AP71" s="1040" t="s">
        <v>
578</v>
      </c>
      <c r="AQ71" s="1040"/>
      <c r="AR71" s="1040"/>
      <c r="AS71" s="1040"/>
      <c r="AT71" s="1040"/>
      <c r="AU71" s="1040" t="s">
        <v>
578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
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
5</v>
      </c>
      <c r="B72" s="1043" t="s">
        <v>
573</v>
      </c>
      <c r="C72" s="1044"/>
      <c r="D72" s="1044"/>
      <c r="E72" s="1044"/>
      <c r="F72" s="1044"/>
      <c r="G72" s="1044"/>
      <c r="H72" s="1044"/>
      <c r="I72" s="1044"/>
      <c r="J72" s="1044"/>
      <c r="K72" s="1044"/>
      <c r="L72" s="1044"/>
      <c r="M72" s="1044"/>
      <c r="N72" s="1044"/>
      <c r="O72" s="1044"/>
      <c r="P72" s="1045"/>
      <c r="Q72" s="1046">
        <v>
1349819</v>
      </c>
      <c r="R72" s="1040"/>
      <c r="S72" s="1040"/>
      <c r="T72" s="1040"/>
      <c r="U72" s="1040"/>
      <c r="V72" s="1040">
        <v>
1314493</v>
      </c>
      <c r="W72" s="1040"/>
      <c r="X72" s="1040"/>
      <c r="Y72" s="1040"/>
      <c r="Z72" s="1040"/>
      <c r="AA72" s="1040">
        <v>
35326</v>
      </c>
      <c r="AB72" s="1040"/>
      <c r="AC72" s="1040"/>
      <c r="AD72" s="1040"/>
      <c r="AE72" s="1040"/>
      <c r="AF72" s="1040">
        <v>
35326</v>
      </c>
      <c r="AG72" s="1040"/>
      <c r="AH72" s="1040"/>
      <c r="AI72" s="1040"/>
      <c r="AJ72" s="1040"/>
      <c r="AK72" s="1040">
        <v>
9983</v>
      </c>
      <c r="AL72" s="1040"/>
      <c r="AM72" s="1040"/>
      <c r="AN72" s="1040"/>
      <c r="AO72" s="1040"/>
      <c r="AP72" s="1040" t="s">
        <v>
578</v>
      </c>
      <c r="AQ72" s="1040"/>
      <c r="AR72" s="1040"/>
      <c r="AS72" s="1040"/>
      <c r="AT72" s="1040"/>
      <c r="AU72" s="1040" t="s">
        <v>
578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
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
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
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
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
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
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
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
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
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
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
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
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
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
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
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
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
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
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
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
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
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
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
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
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
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
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
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
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
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
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
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
383</v>
      </c>
      <c r="B88" s="1013" t="s">
        <v>
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
68872</v>
      </c>
      <c r="AG88" s="1028"/>
      <c r="AH88" s="1028"/>
      <c r="AI88" s="1028"/>
      <c r="AJ88" s="1028"/>
      <c r="AK88" s="1032"/>
      <c r="AL88" s="1032"/>
      <c r="AM88" s="1032"/>
      <c r="AN88" s="1032"/>
      <c r="AO88" s="1032"/>
      <c r="AP88" s="1028">
        <v>
45963</v>
      </c>
      <c r="AQ88" s="1028"/>
      <c r="AR88" s="1028"/>
      <c r="AS88" s="1028"/>
      <c r="AT88" s="1028"/>
      <c r="AU88" s="1028">
        <v>
569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
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
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
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
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
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
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
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
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
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
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
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
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
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
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
383</v>
      </c>
      <c r="BR102" s="1013" t="s">
        <v>
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
1234</v>
      </c>
      <c r="CS102" s="1020"/>
      <c r="CT102" s="1020"/>
      <c r="CU102" s="1020"/>
      <c r="CV102" s="1021"/>
      <c r="CW102" s="1019">
        <v>
238</v>
      </c>
      <c r="CX102" s="1020"/>
      <c r="CY102" s="1020"/>
      <c r="CZ102" s="1020"/>
      <c r="DA102" s="1021"/>
      <c r="DB102" s="1019" t="s">
        <v>
581</v>
      </c>
      <c r="DC102" s="1020"/>
      <c r="DD102" s="1020"/>
      <c r="DE102" s="1020"/>
      <c r="DF102" s="1021"/>
      <c r="DG102" s="1019" t="s">
        <v>
581</v>
      </c>
      <c r="DH102" s="1020"/>
      <c r="DI102" s="1020"/>
      <c r="DJ102" s="1020"/>
      <c r="DK102" s="1021"/>
      <c r="DL102" s="1019" t="s">
        <v>
581</v>
      </c>
      <c r="DM102" s="1020"/>
      <c r="DN102" s="1020"/>
      <c r="DO102" s="1020"/>
      <c r="DP102" s="1021"/>
      <c r="DQ102" s="1019" t="s">
        <v>
581</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
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
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
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
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
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
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
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
419</v>
      </c>
      <c r="AB109" s="963"/>
      <c r="AC109" s="963"/>
      <c r="AD109" s="963"/>
      <c r="AE109" s="964"/>
      <c r="AF109" s="965" t="s">
        <v>
303</v>
      </c>
      <c r="AG109" s="963"/>
      <c r="AH109" s="963"/>
      <c r="AI109" s="963"/>
      <c r="AJ109" s="964"/>
      <c r="AK109" s="965" t="s">
        <v>
302</v>
      </c>
      <c r="AL109" s="963"/>
      <c r="AM109" s="963"/>
      <c r="AN109" s="963"/>
      <c r="AO109" s="964"/>
      <c r="AP109" s="965" t="s">
        <v>
420</v>
      </c>
      <c r="AQ109" s="963"/>
      <c r="AR109" s="963"/>
      <c r="AS109" s="963"/>
      <c r="AT109" s="994"/>
      <c r="AU109" s="962" t="s">
        <v>
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
419</v>
      </c>
      <c r="BR109" s="963"/>
      <c r="BS109" s="963"/>
      <c r="BT109" s="963"/>
      <c r="BU109" s="964"/>
      <c r="BV109" s="965" t="s">
        <v>
303</v>
      </c>
      <c r="BW109" s="963"/>
      <c r="BX109" s="963"/>
      <c r="BY109" s="963"/>
      <c r="BZ109" s="964"/>
      <c r="CA109" s="965" t="s">
        <v>
302</v>
      </c>
      <c r="CB109" s="963"/>
      <c r="CC109" s="963"/>
      <c r="CD109" s="963"/>
      <c r="CE109" s="964"/>
      <c r="CF109" s="1001" t="s">
        <v>
420</v>
      </c>
      <c r="CG109" s="1001"/>
      <c r="CH109" s="1001"/>
      <c r="CI109" s="1001"/>
      <c r="CJ109" s="1001"/>
      <c r="CK109" s="965" t="s">
        <v>
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
419</v>
      </c>
      <c r="DH109" s="963"/>
      <c r="DI109" s="963"/>
      <c r="DJ109" s="963"/>
      <c r="DK109" s="964"/>
      <c r="DL109" s="965" t="s">
        <v>
303</v>
      </c>
      <c r="DM109" s="963"/>
      <c r="DN109" s="963"/>
      <c r="DO109" s="963"/>
      <c r="DP109" s="964"/>
      <c r="DQ109" s="965" t="s">
        <v>
302</v>
      </c>
      <c r="DR109" s="963"/>
      <c r="DS109" s="963"/>
      <c r="DT109" s="963"/>
      <c r="DU109" s="964"/>
      <c r="DV109" s="965" t="s">
        <v>
420</v>
      </c>
      <c r="DW109" s="963"/>
      <c r="DX109" s="963"/>
      <c r="DY109" s="963"/>
      <c r="DZ109" s="994"/>
    </row>
    <row r="110" spans="1:131" s="226" customFormat="1" ht="26.25" customHeight="1" x14ac:dyDescent="0.15">
      <c r="A110" s="865" t="s">
        <v>
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
528172</v>
      </c>
      <c r="AB110" s="956"/>
      <c r="AC110" s="956"/>
      <c r="AD110" s="956"/>
      <c r="AE110" s="957"/>
      <c r="AF110" s="958">
        <v>
521235</v>
      </c>
      <c r="AG110" s="956"/>
      <c r="AH110" s="956"/>
      <c r="AI110" s="956"/>
      <c r="AJ110" s="957"/>
      <c r="AK110" s="958">
        <v>
378903</v>
      </c>
      <c r="AL110" s="956"/>
      <c r="AM110" s="956"/>
      <c r="AN110" s="956"/>
      <c r="AO110" s="957"/>
      <c r="AP110" s="959">
        <v>
1.3</v>
      </c>
      <c r="AQ110" s="960"/>
      <c r="AR110" s="960"/>
      <c r="AS110" s="960"/>
      <c r="AT110" s="961"/>
      <c r="AU110" s="995" t="s">
        <v>
67</v>
      </c>
      <c r="AV110" s="996"/>
      <c r="AW110" s="996"/>
      <c r="AX110" s="996"/>
      <c r="AY110" s="996"/>
      <c r="AZ110" s="921" t="s">
        <v>
423</v>
      </c>
      <c r="BA110" s="866"/>
      <c r="BB110" s="866"/>
      <c r="BC110" s="866"/>
      <c r="BD110" s="866"/>
      <c r="BE110" s="866"/>
      <c r="BF110" s="866"/>
      <c r="BG110" s="866"/>
      <c r="BH110" s="866"/>
      <c r="BI110" s="866"/>
      <c r="BJ110" s="866"/>
      <c r="BK110" s="866"/>
      <c r="BL110" s="866"/>
      <c r="BM110" s="866"/>
      <c r="BN110" s="866"/>
      <c r="BO110" s="866"/>
      <c r="BP110" s="867"/>
      <c r="BQ110" s="922">
        <v>
1210777</v>
      </c>
      <c r="BR110" s="903"/>
      <c r="BS110" s="903"/>
      <c r="BT110" s="903"/>
      <c r="BU110" s="903"/>
      <c r="BV110" s="903">
        <v>
714222</v>
      </c>
      <c r="BW110" s="903"/>
      <c r="BX110" s="903"/>
      <c r="BY110" s="903"/>
      <c r="BZ110" s="903"/>
      <c r="CA110" s="903">
        <v>
348794</v>
      </c>
      <c r="CB110" s="903"/>
      <c r="CC110" s="903"/>
      <c r="CD110" s="903"/>
      <c r="CE110" s="903"/>
      <c r="CF110" s="927">
        <v>
1.2</v>
      </c>
      <c r="CG110" s="928"/>
      <c r="CH110" s="928"/>
      <c r="CI110" s="928"/>
      <c r="CJ110" s="928"/>
      <c r="CK110" s="991" t="s">
        <v>
424</v>
      </c>
      <c r="CL110" s="877"/>
      <c r="CM110" s="952" t="s">
        <v>
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
3888166</v>
      </c>
      <c r="DH110" s="903"/>
      <c r="DI110" s="903"/>
      <c r="DJ110" s="903"/>
      <c r="DK110" s="903"/>
      <c r="DL110" s="903">
        <v>
3301613</v>
      </c>
      <c r="DM110" s="903"/>
      <c r="DN110" s="903"/>
      <c r="DO110" s="903"/>
      <c r="DP110" s="903"/>
      <c r="DQ110" s="903">
        <v>
2710250</v>
      </c>
      <c r="DR110" s="903"/>
      <c r="DS110" s="903"/>
      <c r="DT110" s="903"/>
      <c r="DU110" s="903"/>
      <c r="DV110" s="904">
        <v>
9</v>
      </c>
      <c r="DW110" s="904"/>
      <c r="DX110" s="904"/>
      <c r="DY110" s="904"/>
      <c r="DZ110" s="905"/>
    </row>
    <row r="111" spans="1:131" s="226" customFormat="1" ht="26.25" customHeight="1" x14ac:dyDescent="0.15">
      <c r="A111" s="832" t="s">
        <v>
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
427</v>
      </c>
      <c r="AB111" s="984"/>
      <c r="AC111" s="984"/>
      <c r="AD111" s="984"/>
      <c r="AE111" s="985"/>
      <c r="AF111" s="986" t="s">
        <v>
427</v>
      </c>
      <c r="AG111" s="984"/>
      <c r="AH111" s="984"/>
      <c r="AI111" s="984"/>
      <c r="AJ111" s="985"/>
      <c r="AK111" s="986" t="s">
        <v>
428</v>
      </c>
      <c r="AL111" s="984"/>
      <c r="AM111" s="984"/>
      <c r="AN111" s="984"/>
      <c r="AO111" s="985"/>
      <c r="AP111" s="987" t="s">
        <v>
428</v>
      </c>
      <c r="AQ111" s="988"/>
      <c r="AR111" s="988"/>
      <c r="AS111" s="988"/>
      <c r="AT111" s="989"/>
      <c r="AU111" s="997"/>
      <c r="AV111" s="998"/>
      <c r="AW111" s="998"/>
      <c r="AX111" s="998"/>
      <c r="AY111" s="998"/>
      <c r="AZ111" s="873" t="s">
        <v>
429</v>
      </c>
      <c r="BA111" s="808"/>
      <c r="BB111" s="808"/>
      <c r="BC111" s="808"/>
      <c r="BD111" s="808"/>
      <c r="BE111" s="808"/>
      <c r="BF111" s="808"/>
      <c r="BG111" s="808"/>
      <c r="BH111" s="808"/>
      <c r="BI111" s="808"/>
      <c r="BJ111" s="808"/>
      <c r="BK111" s="808"/>
      <c r="BL111" s="808"/>
      <c r="BM111" s="808"/>
      <c r="BN111" s="808"/>
      <c r="BO111" s="808"/>
      <c r="BP111" s="809"/>
      <c r="BQ111" s="874">
        <v>
3888166</v>
      </c>
      <c r="BR111" s="875"/>
      <c r="BS111" s="875"/>
      <c r="BT111" s="875"/>
      <c r="BU111" s="875"/>
      <c r="BV111" s="875">
        <v>
3301613</v>
      </c>
      <c r="BW111" s="875"/>
      <c r="BX111" s="875"/>
      <c r="BY111" s="875"/>
      <c r="BZ111" s="875"/>
      <c r="CA111" s="875">
        <v>
2710250</v>
      </c>
      <c r="CB111" s="875"/>
      <c r="CC111" s="875"/>
      <c r="CD111" s="875"/>
      <c r="CE111" s="875"/>
      <c r="CF111" s="936">
        <v>
9</v>
      </c>
      <c r="CG111" s="937"/>
      <c r="CH111" s="937"/>
      <c r="CI111" s="937"/>
      <c r="CJ111" s="937"/>
      <c r="CK111" s="992"/>
      <c r="CL111" s="879"/>
      <c r="CM111" s="882" t="s">
        <v>
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
428</v>
      </c>
      <c r="DH111" s="875"/>
      <c r="DI111" s="875"/>
      <c r="DJ111" s="875"/>
      <c r="DK111" s="875"/>
      <c r="DL111" s="875" t="s">
        <v>
427</v>
      </c>
      <c r="DM111" s="875"/>
      <c r="DN111" s="875"/>
      <c r="DO111" s="875"/>
      <c r="DP111" s="875"/>
      <c r="DQ111" s="875" t="s">
        <v>
427</v>
      </c>
      <c r="DR111" s="875"/>
      <c r="DS111" s="875"/>
      <c r="DT111" s="875"/>
      <c r="DU111" s="875"/>
      <c r="DV111" s="852" t="s">
        <v>
428</v>
      </c>
      <c r="DW111" s="852"/>
      <c r="DX111" s="852"/>
      <c r="DY111" s="852"/>
      <c r="DZ111" s="853"/>
    </row>
    <row r="112" spans="1:131" s="226" customFormat="1" ht="26.25" customHeight="1" x14ac:dyDescent="0.15">
      <c r="A112" s="977" t="s">
        <v>
431</v>
      </c>
      <c r="B112" s="978"/>
      <c r="C112" s="808" t="s">
        <v>
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
170</v>
      </c>
      <c r="AB112" s="838"/>
      <c r="AC112" s="838"/>
      <c r="AD112" s="838"/>
      <c r="AE112" s="839"/>
      <c r="AF112" s="840" t="s">
        <v>
170</v>
      </c>
      <c r="AG112" s="838"/>
      <c r="AH112" s="838"/>
      <c r="AI112" s="838"/>
      <c r="AJ112" s="839"/>
      <c r="AK112" s="840" t="s">
        <v>
170</v>
      </c>
      <c r="AL112" s="838"/>
      <c r="AM112" s="838"/>
      <c r="AN112" s="838"/>
      <c r="AO112" s="839"/>
      <c r="AP112" s="885" t="s">
        <v>
170</v>
      </c>
      <c r="AQ112" s="886"/>
      <c r="AR112" s="886"/>
      <c r="AS112" s="886"/>
      <c r="AT112" s="887"/>
      <c r="AU112" s="997"/>
      <c r="AV112" s="998"/>
      <c r="AW112" s="998"/>
      <c r="AX112" s="998"/>
      <c r="AY112" s="998"/>
      <c r="AZ112" s="873" t="s">
        <v>
433</v>
      </c>
      <c r="BA112" s="808"/>
      <c r="BB112" s="808"/>
      <c r="BC112" s="808"/>
      <c r="BD112" s="808"/>
      <c r="BE112" s="808"/>
      <c r="BF112" s="808"/>
      <c r="BG112" s="808"/>
      <c r="BH112" s="808"/>
      <c r="BI112" s="808"/>
      <c r="BJ112" s="808"/>
      <c r="BK112" s="808"/>
      <c r="BL112" s="808"/>
      <c r="BM112" s="808"/>
      <c r="BN112" s="808"/>
      <c r="BO112" s="808"/>
      <c r="BP112" s="809"/>
      <c r="BQ112" s="874" t="s">
        <v>
170</v>
      </c>
      <c r="BR112" s="875"/>
      <c r="BS112" s="875"/>
      <c r="BT112" s="875"/>
      <c r="BU112" s="875"/>
      <c r="BV112" s="875" t="s">
        <v>
170</v>
      </c>
      <c r="BW112" s="875"/>
      <c r="BX112" s="875"/>
      <c r="BY112" s="875"/>
      <c r="BZ112" s="875"/>
      <c r="CA112" s="875" t="s">
        <v>
170</v>
      </c>
      <c r="CB112" s="875"/>
      <c r="CC112" s="875"/>
      <c r="CD112" s="875"/>
      <c r="CE112" s="875"/>
      <c r="CF112" s="936" t="s">
        <v>
170</v>
      </c>
      <c r="CG112" s="937"/>
      <c r="CH112" s="937"/>
      <c r="CI112" s="937"/>
      <c r="CJ112" s="937"/>
      <c r="CK112" s="992"/>
      <c r="CL112" s="879"/>
      <c r="CM112" s="882" t="s">
        <v>
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
170</v>
      </c>
      <c r="DH112" s="875"/>
      <c r="DI112" s="875"/>
      <c r="DJ112" s="875"/>
      <c r="DK112" s="875"/>
      <c r="DL112" s="875" t="s">
        <v>
170</v>
      </c>
      <c r="DM112" s="875"/>
      <c r="DN112" s="875"/>
      <c r="DO112" s="875"/>
      <c r="DP112" s="875"/>
      <c r="DQ112" s="875" t="s">
        <v>
170</v>
      </c>
      <c r="DR112" s="875"/>
      <c r="DS112" s="875"/>
      <c r="DT112" s="875"/>
      <c r="DU112" s="875"/>
      <c r="DV112" s="852" t="s">
        <v>
170</v>
      </c>
      <c r="DW112" s="852"/>
      <c r="DX112" s="852"/>
      <c r="DY112" s="852"/>
      <c r="DZ112" s="853"/>
    </row>
    <row r="113" spans="1:130" s="226" customFormat="1" ht="26.25" customHeight="1" x14ac:dyDescent="0.15">
      <c r="A113" s="979"/>
      <c r="B113" s="980"/>
      <c r="C113" s="808" t="s">
        <v>
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t="s">
        <v>
170</v>
      </c>
      <c r="AB113" s="984"/>
      <c r="AC113" s="984"/>
      <c r="AD113" s="984"/>
      <c r="AE113" s="985"/>
      <c r="AF113" s="986" t="s">
        <v>
170</v>
      </c>
      <c r="AG113" s="984"/>
      <c r="AH113" s="984"/>
      <c r="AI113" s="984"/>
      <c r="AJ113" s="985"/>
      <c r="AK113" s="986" t="s">
        <v>
170</v>
      </c>
      <c r="AL113" s="984"/>
      <c r="AM113" s="984"/>
      <c r="AN113" s="984"/>
      <c r="AO113" s="985"/>
      <c r="AP113" s="987" t="s">
        <v>
170</v>
      </c>
      <c r="AQ113" s="988"/>
      <c r="AR113" s="988"/>
      <c r="AS113" s="988"/>
      <c r="AT113" s="989"/>
      <c r="AU113" s="997"/>
      <c r="AV113" s="998"/>
      <c r="AW113" s="998"/>
      <c r="AX113" s="998"/>
      <c r="AY113" s="998"/>
      <c r="AZ113" s="873" t="s">
        <v>
436</v>
      </c>
      <c r="BA113" s="808"/>
      <c r="BB113" s="808"/>
      <c r="BC113" s="808"/>
      <c r="BD113" s="808"/>
      <c r="BE113" s="808"/>
      <c r="BF113" s="808"/>
      <c r="BG113" s="808"/>
      <c r="BH113" s="808"/>
      <c r="BI113" s="808"/>
      <c r="BJ113" s="808"/>
      <c r="BK113" s="808"/>
      <c r="BL113" s="808"/>
      <c r="BM113" s="808"/>
      <c r="BN113" s="808"/>
      <c r="BO113" s="808"/>
      <c r="BP113" s="809"/>
      <c r="BQ113" s="874">
        <v>
494020</v>
      </c>
      <c r="BR113" s="875"/>
      <c r="BS113" s="875"/>
      <c r="BT113" s="875"/>
      <c r="BU113" s="875"/>
      <c r="BV113" s="875">
        <v>
478626</v>
      </c>
      <c r="BW113" s="875"/>
      <c r="BX113" s="875"/>
      <c r="BY113" s="875"/>
      <c r="BZ113" s="875"/>
      <c r="CA113" s="875">
        <v>
569703</v>
      </c>
      <c r="CB113" s="875"/>
      <c r="CC113" s="875"/>
      <c r="CD113" s="875"/>
      <c r="CE113" s="875"/>
      <c r="CF113" s="936">
        <v>
1.9</v>
      </c>
      <c r="CG113" s="937"/>
      <c r="CH113" s="937"/>
      <c r="CI113" s="937"/>
      <c r="CJ113" s="937"/>
      <c r="CK113" s="992"/>
      <c r="CL113" s="879"/>
      <c r="CM113" s="882" t="s">
        <v>
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
170</v>
      </c>
      <c r="DH113" s="838"/>
      <c r="DI113" s="838"/>
      <c r="DJ113" s="838"/>
      <c r="DK113" s="839"/>
      <c r="DL113" s="840" t="s">
        <v>
170</v>
      </c>
      <c r="DM113" s="838"/>
      <c r="DN113" s="838"/>
      <c r="DO113" s="838"/>
      <c r="DP113" s="839"/>
      <c r="DQ113" s="840" t="s">
        <v>
170</v>
      </c>
      <c r="DR113" s="838"/>
      <c r="DS113" s="838"/>
      <c r="DT113" s="838"/>
      <c r="DU113" s="839"/>
      <c r="DV113" s="885" t="s">
        <v>
170</v>
      </c>
      <c r="DW113" s="886"/>
      <c r="DX113" s="886"/>
      <c r="DY113" s="886"/>
      <c r="DZ113" s="887"/>
    </row>
    <row r="114" spans="1:130" s="226" customFormat="1" ht="26.25" customHeight="1" x14ac:dyDescent="0.15">
      <c r="A114" s="979"/>
      <c r="B114" s="980"/>
      <c r="C114" s="808" t="s">
        <v>
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
64749</v>
      </c>
      <c r="AB114" s="838"/>
      <c r="AC114" s="838"/>
      <c r="AD114" s="838"/>
      <c r="AE114" s="839"/>
      <c r="AF114" s="840">
        <v>
45505</v>
      </c>
      <c r="AG114" s="838"/>
      <c r="AH114" s="838"/>
      <c r="AI114" s="838"/>
      <c r="AJ114" s="839"/>
      <c r="AK114" s="840">
        <v>
44428</v>
      </c>
      <c r="AL114" s="838"/>
      <c r="AM114" s="838"/>
      <c r="AN114" s="838"/>
      <c r="AO114" s="839"/>
      <c r="AP114" s="885">
        <v>
0.1</v>
      </c>
      <c r="AQ114" s="886"/>
      <c r="AR114" s="886"/>
      <c r="AS114" s="886"/>
      <c r="AT114" s="887"/>
      <c r="AU114" s="997"/>
      <c r="AV114" s="998"/>
      <c r="AW114" s="998"/>
      <c r="AX114" s="998"/>
      <c r="AY114" s="998"/>
      <c r="AZ114" s="873" t="s">
        <v>
439</v>
      </c>
      <c r="BA114" s="808"/>
      <c r="BB114" s="808"/>
      <c r="BC114" s="808"/>
      <c r="BD114" s="808"/>
      <c r="BE114" s="808"/>
      <c r="BF114" s="808"/>
      <c r="BG114" s="808"/>
      <c r="BH114" s="808"/>
      <c r="BI114" s="808"/>
      <c r="BJ114" s="808"/>
      <c r="BK114" s="808"/>
      <c r="BL114" s="808"/>
      <c r="BM114" s="808"/>
      <c r="BN114" s="808"/>
      <c r="BO114" s="808"/>
      <c r="BP114" s="809"/>
      <c r="BQ114" s="874">
        <v>
7845758</v>
      </c>
      <c r="BR114" s="875"/>
      <c r="BS114" s="875"/>
      <c r="BT114" s="875"/>
      <c r="BU114" s="875"/>
      <c r="BV114" s="875">
        <v>
7782397</v>
      </c>
      <c r="BW114" s="875"/>
      <c r="BX114" s="875"/>
      <c r="BY114" s="875"/>
      <c r="BZ114" s="875"/>
      <c r="CA114" s="875">
        <v>
6991726</v>
      </c>
      <c r="CB114" s="875"/>
      <c r="CC114" s="875"/>
      <c r="CD114" s="875"/>
      <c r="CE114" s="875"/>
      <c r="CF114" s="936">
        <v>
23.3</v>
      </c>
      <c r="CG114" s="937"/>
      <c r="CH114" s="937"/>
      <c r="CI114" s="937"/>
      <c r="CJ114" s="937"/>
      <c r="CK114" s="992"/>
      <c r="CL114" s="879"/>
      <c r="CM114" s="882" t="s">
        <v>
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
170</v>
      </c>
      <c r="DH114" s="838"/>
      <c r="DI114" s="838"/>
      <c r="DJ114" s="838"/>
      <c r="DK114" s="839"/>
      <c r="DL114" s="840" t="s">
        <v>
170</v>
      </c>
      <c r="DM114" s="838"/>
      <c r="DN114" s="838"/>
      <c r="DO114" s="838"/>
      <c r="DP114" s="839"/>
      <c r="DQ114" s="840" t="s">
        <v>
170</v>
      </c>
      <c r="DR114" s="838"/>
      <c r="DS114" s="838"/>
      <c r="DT114" s="838"/>
      <c r="DU114" s="839"/>
      <c r="DV114" s="885" t="s">
        <v>
170</v>
      </c>
      <c r="DW114" s="886"/>
      <c r="DX114" s="886"/>
      <c r="DY114" s="886"/>
      <c r="DZ114" s="887"/>
    </row>
    <row r="115" spans="1:130" s="226" customFormat="1" ht="26.25" customHeight="1" x14ac:dyDescent="0.15">
      <c r="A115" s="979"/>
      <c r="B115" s="980"/>
      <c r="C115" s="808" t="s">
        <v>
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
690341</v>
      </c>
      <c r="AB115" s="984"/>
      <c r="AC115" s="984"/>
      <c r="AD115" s="984"/>
      <c r="AE115" s="985"/>
      <c r="AF115" s="986">
        <v>
680492</v>
      </c>
      <c r="AG115" s="984"/>
      <c r="AH115" s="984"/>
      <c r="AI115" s="984"/>
      <c r="AJ115" s="985"/>
      <c r="AK115" s="986">
        <v>
670643</v>
      </c>
      <c r="AL115" s="984"/>
      <c r="AM115" s="984"/>
      <c r="AN115" s="984"/>
      <c r="AO115" s="985"/>
      <c r="AP115" s="987">
        <v>
2.2000000000000002</v>
      </c>
      <c r="AQ115" s="988"/>
      <c r="AR115" s="988"/>
      <c r="AS115" s="988"/>
      <c r="AT115" s="989"/>
      <c r="AU115" s="997"/>
      <c r="AV115" s="998"/>
      <c r="AW115" s="998"/>
      <c r="AX115" s="998"/>
      <c r="AY115" s="998"/>
      <c r="AZ115" s="873" t="s">
        <v>
442</v>
      </c>
      <c r="BA115" s="808"/>
      <c r="BB115" s="808"/>
      <c r="BC115" s="808"/>
      <c r="BD115" s="808"/>
      <c r="BE115" s="808"/>
      <c r="BF115" s="808"/>
      <c r="BG115" s="808"/>
      <c r="BH115" s="808"/>
      <c r="BI115" s="808"/>
      <c r="BJ115" s="808"/>
      <c r="BK115" s="808"/>
      <c r="BL115" s="808"/>
      <c r="BM115" s="808"/>
      <c r="BN115" s="808"/>
      <c r="BO115" s="808"/>
      <c r="BP115" s="809"/>
      <c r="BQ115" s="874" t="s">
        <v>
170</v>
      </c>
      <c r="BR115" s="875"/>
      <c r="BS115" s="875"/>
      <c r="BT115" s="875"/>
      <c r="BU115" s="875"/>
      <c r="BV115" s="875" t="s">
        <v>
170</v>
      </c>
      <c r="BW115" s="875"/>
      <c r="BX115" s="875"/>
      <c r="BY115" s="875"/>
      <c r="BZ115" s="875"/>
      <c r="CA115" s="875" t="s">
        <v>
170</v>
      </c>
      <c r="CB115" s="875"/>
      <c r="CC115" s="875"/>
      <c r="CD115" s="875"/>
      <c r="CE115" s="875"/>
      <c r="CF115" s="936" t="s">
        <v>
170</v>
      </c>
      <c r="CG115" s="937"/>
      <c r="CH115" s="937"/>
      <c r="CI115" s="937"/>
      <c r="CJ115" s="937"/>
      <c r="CK115" s="992"/>
      <c r="CL115" s="879"/>
      <c r="CM115" s="873" t="s">
        <v>
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
170</v>
      </c>
      <c r="DH115" s="838"/>
      <c r="DI115" s="838"/>
      <c r="DJ115" s="838"/>
      <c r="DK115" s="839"/>
      <c r="DL115" s="840" t="s">
        <v>
170</v>
      </c>
      <c r="DM115" s="838"/>
      <c r="DN115" s="838"/>
      <c r="DO115" s="838"/>
      <c r="DP115" s="839"/>
      <c r="DQ115" s="840" t="s">
        <v>
170</v>
      </c>
      <c r="DR115" s="838"/>
      <c r="DS115" s="838"/>
      <c r="DT115" s="838"/>
      <c r="DU115" s="839"/>
      <c r="DV115" s="885" t="s">
        <v>
170</v>
      </c>
      <c r="DW115" s="886"/>
      <c r="DX115" s="886"/>
      <c r="DY115" s="886"/>
      <c r="DZ115" s="887"/>
    </row>
    <row r="116" spans="1:130" s="226" customFormat="1" ht="26.25" customHeight="1" x14ac:dyDescent="0.15">
      <c r="A116" s="981"/>
      <c r="B116" s="982"/>
      <c r="C116" s="941" t="s">
        <v>
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
170</v>
      </c>
      <c r="AB116" s="838"/>
      <c r="AC116" s="838"/>
      <c r="AD116" s="838"/>
      <c r="AE116" s="839"/>
      <c r="AF116" s="840" t="s">
        <v>
170</v>
      </c>
      <c r="AG116" s="838"/>
      <c r="AH116" s="838"/>
      <c r="AI116" s="838"/>
      <c r="AJ116" s="839"/>
      <c r="AK116" s="840" t="s">
        <v>
170</v>
      </c>
      <c r="AL116" s="838"/>
      <c r="AM116" s="838"/>
      <c r="AN116" s="838"/>
      <c r="AO116" s="839"/>
      <c r="AP116" s="885" t="s">
        <v>
170</v>
      </c>
      <c r="AQ116" s="886"/>
      <c r="AR116" s="886"/>
      <c r="AS116" s="886"/>
      <c r="AT116" s="887"/>
      <c r="AU116" s="997"/>
      <c r="AV116" s="998"/>
      <c r="AW116" s="998"/>
      <c r="AX116" s="998"/>
      <c r="AY116" s="998"/>
      <c r="AZ116" s="924" t="s">
        <v>
445</v>
      </c>
      <c r="BA116" s="925"/>
      <c r="BB116" s="925"/>
      <c r="BC116" s="925"/>
      <c r="BD116" s="925"/>
      <c r="BE116" s="925"/>
      <c r="BF116" s="925"/>
      <c r="BG116" s="925"/>
      <c r="BH116" s="925"/>
      <c r="BI116" s="925"/>
      <c r="BJ116" s="925"/>
      <c r="BK116" s="925"/>
      <c r="BL116" s="925"/>
      <c r="BM116" s="925"/>
      <c r="BN116" s="925"/>
      <c r="BO116" s="925"/>
      <c r="BP116" s="926"/>
      <c r="BQ116" s="874" t="s">
        <v>
170</v>
      </c>
      <c r="BR116" s="875"/>
      <c r="BS116" s="875"/>
      <c r="BT116" s="875"/>
      <c r="BU116" s="875"/>
      <c r="BV116" s="875" t="s">
        <v>
170</v>
      </c>
      <c r="BW116" s="875"/>
      <c r="BX116" s="875"/>
      <c r="BY116" s="875"/>
      <c r="BZ116" s="875"/>
      <c r="CA116" s="875" t="s">
        <v>
170</v>
      </c>
      <c r="CB116" s="875"/>
      <c r="CC116" s="875"/>
      <c r="CD116" s="875"/>
      <c r="CE116" s="875"/>
      <c r="CF116" s="936" t="s">
        <v>
170</v>
      </c>
      <c r="CG116" s="937"/>
      <c r="CH116" s="937"/>
      <c r="CI116" s="937"/>
      <c r="CJ116" s="937"/>
      <c r="CK116" s="992"/>
      <c r="CL116" s="879"/>
      <c r="CM116" s="882" t="s">
        <v>
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
170</v>
      </c>
      <c r="DH116" s="838"/>
      <c r="DI116" s="838"/>
      <c r="DJ116" s="838"/>
      <c r="DK116" s="839"/>
      <c r="DL116" s="840" t="s">
        <v>
170</v>
      </c>
      <c r="DM116" s="838"/>
      <c r="DN116" s="838"/>
      <c r="DO116" s="838"/>
      <c r="DP116" s="839"/>
      <c r="DQ116" s="840" t="s">
        <v>
170</v>
      </c>
      <c r="DR116" s="838"/>
      <c r="DS116" s="838"/>
      <c r="DT116" s="838"/>
      <c r="DU116" s="839"/>
      <c r="DV116" s="885" t="s">
        <v>
170</v>
      </c>
      <c r="DW116" s="886"/>
      <c r="DX116" s="886"/>
      <c r="DY116" s="886"/>
      <c r="DZ116" s="887"/>
    </row>
    <row r="117" spans="1:130" s="226" customFormat="1" ht="26.25" customHeight="1" x14ac:dyDescent="0.15">
      <c r="A117" s="962" t="s">
        <v>
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
447</v>
      </c>
      <c r="Z117" s="964"/>
      <c r="AA117" s="969">
        <v>
1283262</v>
      </c>
      <c r="AB117" s="970"/>
      <c r="AC117" s="970"/>
      <c r="AD117" s="970"/>
      <c r="AE117" s="971"/>
      <c r="AF117" s="972">
        <v>
1247232</v>
      </c>
      <c r="AG117" s="970"/>
      <c r="AH117" s="970"/>
      <c r="AI117" s="970"/>
      <c r="AJ117" s="971"/>
      <c r="AK117" s="972">
        <v>
1093974</v>
      </c>
      <c r="AL117" s="970"/>
      <c r="AM117" s="970"/>
      <c r="AN117" s="970"/>
      <c r="AO117" s="971"/>
      <c r="AP117" s="973"/>
      <c r="AQ117" s="974"/>
      <c r="AR117" s="974"/>
      <c r="AS117" s="974"/>
      <c r="AT117" s="975"/>
      <c r="AU117" s="997"/>
      <c r="AV117" s="998"/>
      <c r="AW117" s="998"/>
      <c r="AX117" s="998"/>
      <c r="AY117" s="998"/>
      <c r="AZ117" s="924" t="s">
        <v>
448</v>
      </c>
      <c r="BA117" s="925"/>
      <c r="BB117" s="925"/>
      <c r="BC117" s="925"/>
      <c r="BD117" s="925"/>
      <c r="BE117" s="925"/>
      <c r="BF117" s="925"/>
      <c r="BG117" s="925"/>
      <c r="BH117" s="925"/>
      <c r="BI117" s="925"/>
      <c r="BJ117" s="925"/>
      <c r="BK117" s="925"/>
      <c r="BL117" s="925"/>
      <c r="BM117" s="925"/>
      <c r="BN117" s="925"/>
      <c r="BO117" s="925"/>
      <c r="BP117" s="926"/>
      <c r="BQ117" s="874" t="s">
        <v>
449</v>
      </c>
      <c r="BR117" s="875"/>
      <c r="BS117" s="875"/>
      <c r="BT117" s="875"/>
      <c r="BU117" s="875"/>
      <c r="BV117" s="875" t="s">
        <v>
449</v>
      </c>
      <c r="BW117" s="875"/>
      <c r="BX117" s="875"/>
      <c r="BY117" s="875"/>
      <c r="BZ117" s="875"/>
      <c r="CA117" s="875" t="s">
        <v>
449</v>
      </c>
      <c r="CB117" s="875"/>
      <c r="CC117" s="875"/>
      <c r="CD117" s="875"/>
      <c r="CE117" s="875"/>
      <c r="CF117" s="936" t="s">
        <v>
450</v>
      </c>
      <c r="CG117" s="937"/>
      <c r="CH117" s="937"/>
      <c r="CI117" s="937"/>
      <c r="CJ117" s="937"/>
      <c r="CK117" s="992"/>
      <c r="CL117" s="879"/>
      <c r="CM117" s="882" t="s">
        <v>
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
449</v>
      </c>
      <c r="DH117" s="838"/>
      <c r="DI117" s="838"/>
      <c r="DJ117" s="838"/>
      <c r="DK117" s="839"/>
      <c r="DL117" s="840" t="s">
        <v>
450</v>
      </c>
      <c r="DM117" s="838"/>
      <c r="DN117" s="838"/>
      <c r="DO117" s="838"/>
      <c r="DP117" s="839"/>
      <c r="DQ117" s="840" t="s">
        <v>
449</v>
      </c>
      <c r="DR117" s="838"/>
      <c r="DS117" s="838"/>
      <c r="DT117" s="838"/>
      <c r="DU117" s="839"/>
      <c r="DV117" s="885" t="s">
        <v>
450</v>
      </c>
      <c r="DW117" s="886"/>
      <c r="DX117" s="886"/>
      <c r="DY117" s="886"/>
      <c r="DZ117" s="887"/>
    </row>
    <row r="118" spans="1:130" s="226" customFormat="1" ht="26.25" customHeight="1" x14ac:dyDescent="0.15">
      <c r="A118" s="962" t="s">
        <v>
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
419</v>
      </c>
      <c r="AB118" s="963"/>
      <c r="AC118" s="963"/>
      <c r="AD118" s="963"/>
      <c r="AE118" s="964"/>
      <c r="AF118" s="965" t="s">
        <v>
303</v>
      </c>
      <c r="AG118" s="963"/>
      <c r="AH118" s="963"/>
      <c r="AI118" s="963"/>
      <c r="AJ118" s="964"/>
      <c r="AK118" s="965" t="s">
        <v>
302</v>
      </c>
      <c r="AL118" s="963"/>
      <c r="AM118" s="963"/>
      <c r="AN118" s="963"/>
      <c r="AO118" s="964"/>
      <c r="AP118" s="966" t="s">
        <v>
420</v>
      </c>
      <c r="AQ118" s="967"/>
      <c r="AR118" s="967"/>
      <c r="AS118" s="967"/>
      <c r="AT118" s="968"/>
      <c r="AU118" s="997"/>
      <c r="AV118" s="998"/>
      <c r="AW118" s="998"/>
      <c r="AX118" s="998"/>
      <c r="AY118" s="998"/>
      <c r="AZ118" s="940" t="s">
        <v>
452</v>
      </c>
      <c r="BA118" s="941"/>
      <c r="BB118" s="941"/>
      <c r="BC118" s="941"/>
      <c r="BD118" s="941"/>
      <c r="BE118" s="941"/>
      <c r="BF118" s="941"/>
      <c r="BG118" s="941"/>
      <c r="BH118" s="941"/>
      <c r="BI118" s="941"/>
      <c r="BJ118" s="941"/>
      <c r="BK118" s="941"/>
      <c r="BL118" s="941"/>
      <c r="BM118" s="941"/>
      <c r="BN118" s="941"/>
      <c r="BO118" s="941"/>
      <c r="BP118" s="942"/>
      <c r="BQ118" s="943" t="s">
        <v>
453</v>
      </c>
      <c r="BR118" s="906"/>
      <c r="BS118" s="906"/>
      <c r="BT118" s="906"/>
      <c r="BU118" s="906"/>
      <c r="BV118" s="906" t="s">
        <v>
454</v>
      </c>
      <c r="BW118" s="906"/>
      <c r="BX118" s="906"/>
      <c r="BY118" s="906"/>
      <c r="BZ118" s="906"/>
      <c r="CA118" s="906" t="s">
        <v>
454</v>
      </c>
      <c r="CB118" s="906"/>
      <c r="CC118" s="906"/>
      <c r="CD118" s="906"/>
      <c r="CE118" s="906"/>
      <c r="CF118" s="936" t="s">
        <v>
454</v>
      </c>
      <c r="CG118" s="937"/>
      <c r="CH118" s="937"/>
      <c r="CI118" s="937"/>
      <c r="CJ118" s="937"/>
      <c r="CK118" s="992"/>
      <c r="CL118" s="879"/>
      <c r="CM118" s="882" t="s">
        <v>
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
454</v>
      </c>
      <c r="DH118" s="838"/>
      <c r="DI118" s="838"/>
      <c r="DJ118" s="838"/>
      <c r="DK118" s="839"/>
      <c r="DL118" s="840" t="s">
        <v>
453</v>
      </c>
      <c r="DM118" s="838"/>
      <c r="DN118" s="838"/>
      <c r="DO118" s="838"/>
      <c r="DP118" s="839"/>
      <c r="DQ118" s="840" t="s">
        <v>
454</v>
      </c>
      <c r="DR118" s="838"/>
      <c r="DS118" s="838"/>
      <c r="DT118" s="838"/>
      <c r="DU118" s="839"/>
      <c r="DV118" s="885" t="s">
        <v>
454</v>
      </c>
      <c r="DW118" s="886"/>
      <c r="DX118" s="886"/>
      <c r="DY118" s="886"/>
      <c r="DZ118" s="887"/>
    </row>
    <row r="119" spans="1:130" s="226" customFormat="1" ht="26.25" customHeight="1" x14ac:dyDescent="0.15">
      <c r="A119" s="876" t="s">
        <v>
424</v>
      </c>
      <c r="B119" s="877"/>
      <c r="C119" s="952" t="s">
        <v>
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
690341</v>
      </c>
      <c r="AB119" s="956"/>
      <c r="AC119" s="956"/>
      <c r="AD119" s="956"/>
      <c r="AE119" s="957"/>
      <c r="AF119" s="958">
        <v>
680492</v>
      </c>
      <c r="AG119" s="956"/>
      <c r="AH119" s="956"/>
      <c r="AI119" s="956"/>
      <c r="AJ119" s="957"/>
      <c r="AK119" s="958">
        <v>
670643</v>
      </c>
      <c r="AL119" s="956"/>
      <c r="AM119" s="956"/>
      <c r="AN119" s="956"/>
      <c r="AO119" s="957"/>
      <c r="AP119" s="959">
        <v>
2.2000000000000002</v>
      </c>
      <c r="AQ119" s="960"/>
      <c r="AR119" s="960"/>
      <c r="AS119" s="960"/>
      <c r="AT119" s="961"/>
      <c r="AU119" s="999"/>
      <c r="AV119" s="1000"/>
      <c r="AW119" s="1000"/>
      <c r="AX119" s="1000"/>
      <c r="AY119" s="1000"/>
      <c r="AZ119" s="257" t="s">
        <v>
183</v>
      </c>
      <c r="BA119" s="257"/>
      <c r="BB119" s="257"/>
      <c r="BC119" s="257"/>
      <c r="BD119" s="257"/>
      <c r="BE119" s="257"/>
      <c r="BF119" s="257"/>
      <c r="BG119" s="257"/>
      <c r="BH119" s="257"/>
      <c r="BI119" s="257"/>
      <c r="BJ119" s="257"/>
      <c r="BK119" s="257"/>
      <c r="BL119" s="257"/>
      <c r="BM119" s="257"/>
      <c r="BN119" s="257"/>
      <c r="BO119" s="938" t="s">
        <v>
456</v>
      </c>
      <c r="BP119" s="939"/>
      <c r="BQ119" s="943">
        <v>
13438721</v>
      </c>
      <c r="BR119" s="906"/>
      <c r="BS119" s="906"/>
      <c r="BT119" s="906"/>
      <c r="BU119" s="906"/>
      <c r="BV119" s="906">
        <v>
12276858</v>
      </c>
      <c r="BW119" s="906"/>
      <c r="BX119" s="906"/>
      <c r="BY119" s="906"/>
      <c r="BZ119" s="906"/>
      <c r="CA119" s="906">
        <v>
10620473</v>
      </c>
      <c r="CB119" s="906"/>
      <c r="CC119" s="906"/>
      <c r="CD119" s="906"/>
      <c r="CE119" s="906"/>
      <c r="CF119" s="804"/>
      <c r="CG119" s="805"/>
      <c r="CH119" s="805"/>
      <c r="CI119" s="805"/>
      <c r="CJ119" s="895"/>
      <c r="CK119" s="993"/>
      <c r="CL119" s="881"/>
      <c r="CM119" s="899" t="s">
        <v>
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
454</v>
      </c>
      <c r="DH119" s="821"/>
      <c r="DI119" s="821"/>
      <c r="DJ119" s="821"/>
      <c r="DK119" s="822"/>
      <c r="DL119" s="823" t="s">
        <v>
454</v>
      </c>
      <c r="DM119" s="821"/>
      <c r="DN119" s="821"/>
      <c r="DO119" s="821"/>
      <c r="DP119" s="822"/>
      <c r="DQ119" s="823" t="s">
        <v>
454</v>
      </c>
      <c r="DR119" s="821"/>
      <c r="DS119" s="821"/>
      <c r="DT119" s="821"/>
      <c r="DU119" s="822"/>
      <c r="DV119" s="909" t="s">
        <v>
453</v>
      </c>
      <c r="DW119" s="910"/>
      <c r="DX119" s="910"/>
      <c r="DY119" s="910"/>
      <c r="DZ119" s="911"/>
    </row>
    <row r="120" spans="1:130" s="226" customFormat="1" ht="26.25" customHeight="1" x14ac:dyDescent="0.15">
      <c r="A120" s="878"/>
      <c r="B120" s="879"/>
      <c r="C120" s="882" t="s">
        <v>
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
454</v>
      </c>
      <c r="AB120" s="838"/>
      <c r="AC120" s="838"/>
      <c r="AD120" s="838"/>
      <c r="AE120" s="839"/>
      <c r="AF120" s="840" t="s">
        <v>
454</v>
      </c>
      <c r="AG120" s="838"/>
      <c r="AH120" s="838"/>
      <c r="AI120" s="838"/>
      <c r="AJ120" s="839"/>
      <c r="AK120" s="840" t="s">
        <v>
458</v>
      </c>
      <c r="AL120" s="838"/>
      <c r="AM120" s="838"/>
      <c r="AN120" s="838"/>
      <c r="AO120" s="839"/>
      <c r="AP120" s="885" t="s">
        <v>
453</v>
      </c>
      <c r="AQ120" s="886"/>
      <c r="AR120" s="886"/>
      <c r="AS120" s="886"/>
      <c r="AT120" s="887"/>
      <c r="AU120" s="944" t="s">
        <v>
459</v>
      </c>
      <c r="AV120" s="945"/>
      <c r="AW120" s="945"/>
      <c r="AX120" s="945"/>
      <c r="AY120" s="946"/>
      <c r="AZ120" s="921" t="s">
        <v>
460</v>
      </c>
      <c r="BA120" s="866"/>
      <c r="BB120" s="866"/>
      <c r="BC120" s="866"/>
      <c r="BD120" s="866"/>
      <c r="BE120" s="866"/>
      <c r="BF120" s="866"/>
      <c r="BG120" s="866"/>
      <c r="BH120" s="866"/>
      <c r="BI120" s="866"/>
      <c r="BJ120" s="866"/>
      <c r="BK120" s="866"/>
      <c r="BL120" s="866"/>
      <c r="BM120" s="866"/>
      <c r="BN120" s="866"/>
      <c r="BO120" s="866"/>
      <c r="BP120" s="867"/>
      <c r="BQ120" s="922">
        <v>
103844258</v>
      </c>
      <c r="BR120" s="903"/>
      <c r="BS120" s="903"/>
      <c r="BT120" s="903"/>
      <c r="BU120" s="903"/>
      <c r="BV120" s="903">
        <v>
110310880</v>
      </c>
      <c r="BW120" s="903"/>
      <c r="BX120" s="903"/>
      <c r="BY120" s="903"/>
      <c r="BZ120" s="903"/>
      <c r="CA120" s="903">
        <v>
114185487</v>
      </c>
      <c r="CB120" s="903"/>
      <c r="CC120" s="903"/>
      <c r="CD120" s="903"/>
      <c r="CE120" s="903"/>
      <c r="CF120" s="927">
        <v>
379.8</v>
      </c>
      <c r="CG120" s="928"/>
      <c r="CH120" s="928"/>
      <c r="CI120" s="928"/>
      <c r="CJ120" s="928"/>
      <c r="CK120" s="929" t="s">
        <v>
461</v>
      </c>
      <c r="CL120" s="913"/>
      <c r="CM120" s="913"/>
      <c r="CN120" s="913"/>
      <c r="CO120" s="914"/>
      <c r="CP120" s="933" t="s">
        <v>
462</v>
      </c>
      <c r="CQ120" s="934"/>
      <c r="CR120" s="934"/>
      <c r="CS120" s="934"/>
      <c r="CT120" s="934"/>
      <c r="CU120" s="934"/>
      <c r="CV120" s="934"/>
      <c r="CW120" s="934"/>
      <c r="CX120" s="934"/>
      <c r="CY120" s="934"/>
      <c r="CZ120" s="934"/>
      <c r="DA120" s="934"/>
      <c r="DB120" s="934"/>
      <c r="DC120" s="934"/>
      <c r="DD120" s="934"/>
      <c r="DE120" s="934"/>
      <c r="DF120" s="935"/>
      <c r="DG120" s="922" t="s">
        <v>
453</v>
      </c>
      <c r="DH120" s="903"/>
      <c r="DI120" s="903"/>
      <c r="DJ120" s="903"/>
      <c r="DK120" s="903"/>
      <c r="DL120" s="903" t="s">
        <v>
454</v>
      </c>
      <c r="DM120" s="903"/>
      <c r="DN120" s="903"/>
      <c r="DO120" s="903"/>
      <c r="DP120" s="903"/>
      <c r="DQ120" s="903" t="s">
        <v>
454</v>
      </c>
      <c r="DR120" s="903"/>
      <c r="DS120" s="903"/>
      <c r="DT120" s="903"/>
      <c r="DU120" s="903"/>
      <c r="DV120" s="904" t="s">
        <v>
453</v>
      </c>
      <c r="DW120" s="904"/>
      <c r="DX120" s="904"/>
      <c r="DY120" s="904"/>
      <c r="DZ120" s="905"/>
    </row>
    <row r="121" spans="1:130" s="226" customFormat="1" ht="26.25" customHeight="1" x14ac:dyDescent="0.15">
      <c r="A121" s="878"/>
      <c r="B121" s="879"/>
      <c r="C121" s="924" t="s">
        <v>
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
454</v>
      </c>
      <c r="AB121" s="838"/>
      <c r="AC121" s="838"/>
      <c r="AD121" s="838"/>
      <c r="AE121" s="839"/>
      <c r="AF121" s="840" t="s">
        <v>
454</v>
      </c>
      <c r="AG121" s="838"/>
      <c r="AH121" s="838"/>
      <c r="AI121" s="838"/>
      <c r="AJ121" s="839"/>
      <c r="AK121" s="840" t="s">
        <v>
458</v>
      </c>
      <c r="AL121" s="838"/>
      <c r="AM121" s="838"/>
      <c r="AN121" s="838"/>
      <c r="AO121" s="839"/>
      <c r="AP121" s="885" t="s">
        <v>
454</v>
      </c>
      <c r="AQ121" s="886"/>
      <c r="AR121" s="886"/>
      <c r="AS121" s="886"/>
      <c r="AT121" s="887"/>
      <c r="AU121" s="947"/>
      <c r="AV121" s="948"/>
      <c r="AW121" s="948"/>
      <c r="AX121" s="948"/>
      <c r="AY121" s="949"/>
      <c r="AZ121" s="873" t="s">
        <v>
464</v>
      </c>
      <c r="BA121" s="808"/>
      <c r="BB121" s="808"/>
      <c r="BC121" s="808"/>
      <c r="BD121" s="808"/>
      <c r="BE121" s="808"/>
      <c r="BF121" s="808"/>
      <c r="BG121" s="808"/>
      <c r="BH121" s="808"/>
      <c r="BI121" s="808"/>
      <c r="BJ121" s="808"/>
      <c r="BK121" s="808"/>
      <c r="BL121" s="808"/>
      <c r="BM121" s="808"/>
      <c r="BN121" s="808"/>
      <c r="BO121" s="808"/>
      <c r="BP121" s="809"/>
      <c r="BQ121" s="874">
        <v>
65821</v>
      </c>
      <c r="BR121" s="875"/>
      <c r="BS121" s="875"/>
      <c r="BT121" s="875"/>
      <c r="BU121" s="875"/>
      <c r="BV121" s="875">
        <v>
54741</v>
      </c>
      <c r="BW121" s="875"/>
      <c r="BX121" s="875"/>
      <c r="BY121" s="875"/>
      <c r="BZ121" s="875"/>
      <c r="CA121" s="875">
        <v>
43334</v>
      </c>
      <c r="CB121" s="875"/>
      <c r="CC121" s="875"/>
      <c r="CD121" s="875"/>
      <c r="CE121" s="875"/>
      <c r="CF121" s="936">
        <v>
0.1</v>
      </c>
      <c r="CG121" s="937"/>
      <c r="CH121" s="937"/>
      <c r="CI121" s="937"/>
      <c r="CJ121" s="937"/>
      <c r="CK121" s="930"/>
      <c r="CL121" s="916"/>
      <c r="CM121" s="916"/>
      <c r="CN121" s="916"/>
      <c r="CO121" s="917"/>
      <c r="CP121" s="896" t="s">
        <v>
465</v>
      </c>
      <c r="CQ121" s="897"/>
      <c r="CR121" s="897"/>
      <c r="CS121" s="897"/>
      <c r="CT121" s="897"/>
      <c r="CU121" s="897"/>
      <c r="CV121" s="897"/>
      <c r="CW121" s="897"/>
      <c r="CX121" s="897"/>
      <c r="CY121" s="897"/>
      <c r="CZ121" s="897"/>
      <c r="DA121" s="897"/>
      <c r="DB121" s="897"/>
      <c r="DC121" s="897"/>
      <c r="DD121" s="897"/>
      <c r="DE121" s="897"/>
      <c r="DF121" s="898"/>
      <c r="DG121" s="874" t="s">
        <v>
454</v>
      </c>
      <c r="DH121" s="875"/>
      <c r="DI121" s="875"/>
      <c r="DJ121" s="875"/>
      <c r="DK121" s="875"/>
      <c r="DL121" s="875" t="s">
        <v>
454</v>
      </c>
      <c r="DM121" s="875"/>
      <c r="DN121" s="875"/>
      <c r="DO121" s="875"/>
      <c r="DP121" s="875"/>
      <c r="DQ121" s="875" t="s">
        <v>
454</v>
      </c>
      <c r="DR121" s="875"/>
      <c r="DS121" s="875"/>
      <c r="DT121" s="875"/>
      <c r="DU121" s="875"/>
      <c r="DV121" s="852" t="s">
        <v>
454</v>
      </c>
      <c r="DW121" s="852"/>
      <c r="DX121" s="852"/>
      <c r="DY121" s="852"/>
      <c r="DZ121" s="853"/>
    </row>
    <row r="122" spans="1:130" s="226" customFormat="1" ht="26.25" customHeight="1" x14ac:dyDescent="0.15">
      <c r="A122" s="878"/>
      <c r="B122" s="879"/>
      <c r="C122" s="882" t="s">
        <v>
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
454</v>
      </c>
      <c r="AB122" s="838"/>
      <c r="AC122" s="838"/>
      <c r="AD122" s="838"/>
      <c r="AE122" s="839"/>
      <c r="AF122" s="840" t="s">
        <v>
454</v>
      </c>
      <c r="AG122" s="838"/>
      <c r="AH122" s="838"/>
      <c r="AI122" s="838"/>
      <c r="AJ122" s="839"/>
      <c r="AK122" s="840" t="s">
        <v>
453</v>
      </c>
      <c r="AL122" s="838"/>
      <c r="AM122" s="838"/>
      <c r="AN122" s="838"/>
      <c r="AO122" s="839"/>
      <c r="AP122" s="885" t="s">
        <v>
454</v>
      </c>
      <c r="AQ122" s="886"/>
      <c r="AR122" s="886"/>
      <c r="AS122" s="886"/>
      <c r="AT122" s="887"/>
      <c r="AU122" s="947"/>
      <c r="AV122" s="948"/>
      <c r="AW122" s="948"/>
      <c r="AX122" s="948"/>
      <c r="AY122" s="949"/>
      <c r="AZ122" s="940" t="s">
        <v>
466</v>
      </c>
      <c r="BA122" s="941"/>
      <c r="BB122" s="941"/>
      <c r="BC122" s="941"/>
      <c r="BD122" s="941"/>
      <c r="BE122" s="941"/>
      <c r="BF122" s="941"/>
      <c r="BG122" s="941"/>
      <c r="BH122" s="941"/>
      <c r="BI122" s="941"/>
      <c r="BJ122" s="941"/>
      <c r="BK122" s="941"/>
      <c r="BL122" s="941"/>
      <c r="BM122" s="941"/>
      <c r="BN122" s="941"/>
      <c r="BO122" s="941"/>
      <c r="BP122" s="942"/>
      <c r="BQ122" s="943">
        <v>
10097933</v>
      </c>
      <c r="BR122" s="906"/>
      <c r="BS122" s="906"/>
      <c r="BT122" s="906"/>
      <c r="BU122" s="906"/>
      <c r="BV122" s="906">
        <v>
9206069</v>
      </c>
      <c r="BW122" s="906"/>
      <c r="BX122" s="906"/>
      <c r="BY122" s="906"/>
      <c r="BZ122" s="906"/>
      <c r="CA122" s="906">
        <v>
8351429</v>
      </c>
      <c r="CB122" s="906"/>
      <c r="CC122" s="906"/>
      <c r="CD122" s="906"/>
      <c r="CE122" s="906"/>
      <c r="CF122" s="907">
        <v>
27.8</v>
      </c>
      <c r="CG122" s="908"/>
      <c r="CH122" s="908"/>
      <c r="CI122" s="908"/>
      <c r="CJ122" s="908"/>
      <c r="CK122" s="930"/>
      <c r="CL122" s="916"/>
      <c r="CM122" s="916"/>
      <c r="CN122" s="916"/>
      <c r="CO122" s="917"/>
      <c r="CP122" s="896" t="s">
        <v>
467</v>
      </c>
      <c r="CQ122" s="897"/>
      <c r="CR122" s="897"/>
      <c r="CS122" s="897"/>
      <c r="CT122" s="897"/>
      <c r="CU122" s="897"/>
      <c r="CV122" s="897"/>
      <c r="CW122" s="897"/>
      <c r="CX122" s="897"/>
      <c r="CY122" s="897"/>
      <c r="CZ122" s="897"/>
      <c r="DA122" s="897"/>
      <c r="DB122" s="897"/>
      <c r="DC122" s="897"/>
      <c r="DD122" s="897"/>
      <c r="DE122" s="897"/>
      <c r="DF122" s="898"/>
      <c r="DG122" s="874" t="s">
        <v>
453</v>
      </c>
      <c r="DH122" s="875"/>
      <c r="DI122" s="875"/>
      <c r="DJ122" s="875"/>
      <c r="DK122" s="875"/>
      <c r="DL122" s="875" t="s">
        <v>
454</v>
      </c>
      <c r="DM122" s="875"/>
      <c r="DN122" s="875"/>
      <c r="DO122" s="875"/>
      <c r="DP122" s="875"/>
      <c r="DQ122" s="875" t="s">
        <v>
453</v>
      </c>
      <c r="DR122" s="875"/>
      <c r="DS122" s="875"/>
      <c r="DT122" s="875"/>
      <c r="DU122" s="875"/>
      <c r="DV122" s="852" t="s">
        <v>
453</v>
      </c>
      <c r="DW122" s="852"/>
      <c r="DX122" s="852"/>
      <c r="DY122" s="852"/>
      <c r="DZ122" s="853"/>
    </row>
    <row r="123" spans="1:130" s="226" customFormat="1" ht="26.25" customHeight="1" x14ac:dyDescent="0.15">
      <c r="A123" s="878"/>
      <c r="B123" s="879"/>
      <c r="C123" s="882" t="s">
        <v>
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
453</v>
      </c>
      <c r="AB123" s="838"/>
      <c r="AC123" s="838"/>
      <c r="AD123" s="838"/>
      <c r="AE123" s="839"/>
      <c r="AF123" s="840" t="s">
        <v>
453</v>
      </c>
      <c r="AG123" s="838"/>
      <c r="AH123" s="838"/>
      <c r="AI123" s="838"/>
      <c r="AJ123" s="839"/>
      <c r="AK123" s="840" t="s">
        <v>
454</v>
      </c>
      <c r="AL123" s="838"/>
      <c r="AM123" s="838"/>
      <c r="AN123" s="838"/>
      <c r="AO123" s="839"/>
      <c r="AP123" s="885" t="s">
        <v>
453</v>
      </c>
      <c r="AQ123" s="886"/>
      <c r="AR123" s="886"/>
      <c r="AS123" s="886"/>
      <c r="AT123" s="887"/>
      <c r="AU123" s="950"/>
      <c r="AV123" s="951"/>
      <c r="AW123" s="951"/>
      <c r="AX123" s="951"/>
      <c r="AY123" s="951"/>
      <c r="AZ123" s="257" t="s">
        <v>
183</v>
      </c>
      <c r="BA123" s="257"/>
      <c r="BB123" s="257"/>
      <c r="BC123" s="257"/>
      <c r="BD123" s="257"/>
      <c r="BE123" s="257"/>
      <c r="BF123" s="257"/>
      <c r="BG123" s="257"/>
      <c r="BH123" s="257"/>
      <c r="BI123" s="257"/>
      <c r="BJ123" s="257"/>
      <c r="BK123" s="257"/>
      <c r="BL123" s="257"/>
      <c r="BM123" s="257"/>
      <c r="BN123" s="257"/>
      <c r="BO123" s="938" t="s">
        <v>
468</v>
      </c>
      <c r="BP123" s="939"/>
      <c r="BQ123" s="893">
        <v>
114008012</v>
      </c>
      <c r="BR123" s="894"/>
      <c r="BS123" s="894"/>
      <c r="BT123" s="894"/>
      <c r="BU123" s="894"/>
      <c r="BV123" s="894">
        <v>
119571690</v>
      </c>
      <c r="BW123" s="894"/>
      <c r="BX123" s="894"/>
      <c r="BY123" s="894"/>
      <c r="BZ123" s="894"/>
      <c r="CA123" s="894">
        <v>
122580250</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
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
454</v>
      </c>
      <c r="AB124" s="838"/>
      <c r="AC124" s="838"/>
      <c r="AD124" s="838"/>
      <c r="AE124" s="839"/>
      <c r="AF124" s="840" t="s">
        <v>
454</v>
      </c>
      <c r="AG124" s="838"/>
      <c r="AH124" s="838"/>
      <c r="AI124" s="838"/>
      <c r="AJ124" s="839"/>
      <c r="AK124" s="840" t="s">
        <v>
454</v>
      </c>
      <c r="AL124" s="838"/>
      <c r="AM124" s="838"/>
      <c r="AN124" s="838"/>
      <c r="AO124" s="839"/>
      <c r="AP124" s="885" t="s">
        <v>
454</v>
      </c>
      <c r="AQ124" s="886"/>
      <c r="AR124" s="886"/>
      <c r="AS124" s="886"/>
      <c r="AT124" s="887"/>
      <c r="AU124" s="888" t="s">
        <v>
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
454</v>
      </c>
      <c r="BR124" s="892"/>
      <c r="BS124" s="892"/>
      <c r="BT124" s="892"/>
      <c r="BU124" s="892"/>
      <c r="BV124" s="892" t="s">
        <v>
453</v>
      </c>
      <c r="BW124" s="892"/>
      <c r="BX124" s="892"/>
      <c r="BY124" s="892"/>
      <c r="BZ124" s="892"/>
      <c r="CA124" s="892" t="s">
        <v>
454</v>
      </c>
      <c r="CB124" s="892"/>
      <c r="CC124" s="892"/>
      <c r="CD124" s="892"/>
      <c r="CE124" s="892"/>
      <c r="CF124" s="782"/>
      <c r="CG124" s="783"/>
      <c r="CH124" s="783"/>
      <c r="CI124" s="783"/>
      <c r="CJ124" s="923"/>
      <c r="CK124" s="931"/>
      <c r="CL124" s="931"/>
      <c r="CM124" s="931"/>
      <c r="CN124" s="931"/>
      <c r="CO124" s="932"/>
      <c r="CP124" s="896" t="s">
        <v>
470</v>
      </c>
      <c r="CQ124" s="897"/>
      <c r="CR124" s="897"/>
      <c r="CS124" s="897"/>
      <c r="CT124" s="897"/>
      <c r="CU124" s="897"/>
      <c r="CV124" s="897"/>
      <c r="CW124" s="897"/>
      <c r="CX124" s="897"/>
      <c r="CY124" s="897"/>
      <c r="CZ124" s="897"/>
      <c r="DA124" s="897"/>
      <c r="DB124" s="897"/>
      <c r="DC124" s="897"/>
      <c r="DD124" s="897"/>
      <c r="DE124" s="897"/>
      <c r="DF124" s="898"/>
      <c r="DG124" s="820" t="s">
        <v>
471</v>
      </c>
      <c r="DH124" s="821"/>
      <c r="DI124" s="821"/>
      <c r="DJ124" s="821"/>
      <c r="DK124" s="822"/>
      <c r="DL124" s="823" t="s">
        <v>
472</v>
      </c>
      <c r="DM124" s="821"/>
      <c r="DN124" s="821"/>
      <c r="DO124" s="821"/>
      <c r="DP124" s="822"/>
      <c r="DQ124" s="823" t="s">
        <v>
473</v>
      </c>
      <c r="DR124" s="821"/>
      <c r="DS124" s="821"/>
      <c r="DT124" s="821"/>
      <c r="DU124" s="822"/>
      <c r="DV124" s="909" t="s">
        <v>
472</v>
      </c>
      <c r="DW124" s="910"/>
      <c r="DX124" s="910"/>
      <c r="DY124" s="910"/>
      <c r="DZ124" s="911"/>
    </row>
    <row r="125" spans="1:130" s="226" customFormat="1" ht="26.25" customHeight="1" x14ac:dyDescent="0.15">
      <c r="A125" s="878"/>
      <c r="B125" s="879"/>
      <c r="C125" s="882" t="s">
        <v>
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
472</v>
      </c>
      <c r="AB125" s="838"/>
      <c r="AC125" s="838"/>
      <c r="AD125" s="838"/>
      <c r="AE125" s="839"/>
      <c r="AF125" s="840" t="s">
        <v>
472</v>
      </c>
      <c r="AG125" s="838"/>
      <c r="AH125" s="838"/>
      <c r="AI125" s="838"/>
      <c r="AJ125" s="839"/>
      <c r="AK125" s="840" t="s">
        <v>
472</v>
      </c>
      <c r="AL125" s="838"/>
      <c r="AM125" s="838"/>
      <c r="AN125" s="838"/>
      <c r="AO125" s="839"/>
      <c r="AP125" s="885" t="s">
        <v>
472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
474</v>
      </c>
      <c r="CL125" s="913"/>
      <c r="CM125" s="913"/>
      <c r="CN125" s="913"/>
      <c r="CO125" s="914"/>
      <c r="CP125" s="921" t="s">
        <v>
475</v>
      </c>
      <c r="CQ125" s="866"/>
      <c r="CR125" s="866"/>
      <c r="CS125" s="866"/>
      <c r="CT125" s="866"/>
      <c r="CU125" s="866"/>
      <c r="CV125" s="866"/>
      <c r="CW125" s="866"/>
      <c r="CX125" s="866"/>
      <c r="CY125" s="866"/>
      <c r="CZ125" s="866"/>
      <c r="DA125" s="866"/>
      <c r="DB125" s="866"/>
      <c r="DC125" s="866"/>
      <c r="DD125" s="866"/>
      <c r="DE125" s="866"/>
      <c r="DF125" s="867"/>
      <c r="DG125" s="922" t="s">
        <v>
472</v>
      </c>
      <c r="DH125" s="903"/>
      <c r="DI125" s="903"/>
      <c r="DJ125" s="903"/>
      <c r="DK125" s="903"/>
      <c r="DL125" s="903" t="s">
        <v>
476</v>
      </c>
      <c r="DM125" s="903"/>
      <c r="DN125" s="903"/>
      <c r="DO125" s="903"/>
      <c r="DP125" s="903"/>
      <c r="DQ125" s="903" t="s">
        <v>
477</v>
      </c>
      <c r="DR125" s="903"/>
      <c r="DS125" s="903"/>
      <c r="DT125" s="903"/>
      <c r="DU125" s="903"/>
      <c r="DV125" s="904" t="s">
        <v>
472</v>
      </c>
      <c r="DW125" s="904"/>
      <c r="DX125" s="904"/>
      <c r="DY125" s="904"/>
      <c r="DZ125" s="905"/>
    </row>
    <row r="126" spans="1:130" s="226" customFormat="1" ht="26.25" customHeight="1" thickBot="1" x14ac:dyDescent="0.2">
      <c r="A126" s="878"/>
      <c r="B126" s="879"/>
      <c r="C126" s="882" t="s">
        <v>
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
472</v>
      </c>
      <c r="AB126" s="838"/>
      <c r="AC126" s="838"/>
      <c r="AD126" s="838"/>
      <c r="AE126" s="839"/>
      <c r="AF126" s="840" t="s">
        <v>
478</v>
      </c>
      <c r="AG126" s="838"/>
      <c r="AH126" s="838"/>
      <c r="AI126" s="838"/>
      <c r="AJ126" s="839"/>
      <c r="AK126" s="840" t="s">
        <v>
472</v>
      </c>
      <c r="AL126" s="838"/>
      <c r="AM126" s="838"/>
      <c r="AN126" s="838"/>
      <c r="AO126" s="839"/>
      <c r="AP126" s="885" t="s">
        <v>
472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
479</v>
      </c>
      <c r="CQ126" s="808"/>
      <c r="CR126" s="808"/>
      <c r="CS126" s="808"/>
      <c r="CT126" s="808"/>
      <c r="CU126" s="808"/>
      <c r="CV126" s="808"/>
      <c r="CW126" s="808"/>
      <c r="CX126" s="808"/>
      <c r="CY126" s="808"/>
      <c r="CZ126" s="808"/>
      <c r="DA126" s="808"/>
      <c r="DB126" s="808"/>
      <c r="DC126" s="808"/>
      <c r="DD126" s="808"/>
      <c r="DE126" s="808"/>
      <c r="DF126" s="809"/>
      <c r="DG126" s="874" t="s">
        <v>
472</v>
      </c>
      <c r="DH126" s="875"/>
      <c r="DI126" s="875"/>
      <c r="DJ126" s="875"/>
      <c r="DK126" s="875"/>
      <c r="DL126" s="875" t="s">
        <v>
472</v>
      </c>
      <c r="DM126" s="875"/>
      <c r="DN126" s="875"/>
      <c r="DO126" s="875"/>
      <c r="DP126" s="875"/>
      <c r="DQ126" s="875" t="s">
        <v>
472</v>
      </c>
      <c r="DR126" s="875"/>
      <c r="DS126" s="875"/>
      <c r="DT126" s="875"/>
      <c r="DU126" s="875"/>
      <c r="DV126" s="852" t="s">
        <v>
170</v>
      </c>
      <c r="DW126" s="852"/>
      <c r="DX126" s="852"/>
      <c r="DY126" s="852"/>
      <c r="DZ126" s="853"/>
    </row>
    <row r="127" spans="1:130" s="226" customFormat="1" ht="26.25" customHeight="1" x14ac:dyDescent="0.15">
      <c r="A127" s="880"/>
      <c r="B127" s="881"/>
      <c r="C127" s="899" t="s">
        <v>
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
481</v>
      </c>
      <c r="AB127" s="838"/>
      <c r="AC127" s="838"/>
      <c r="AD127" s="838"/>
      <c r="AE127" s="839"/>
      <c r="AF127" s="840" t="s">
        <v>
482</v>
      </c>
      <c r="AG127" s="838"/>
      <c r="AH127" s="838"/>
      <c r="AI127" s="838"/>
      <c r="AJ127" s="839"/>
      <c r="AK127" s="840" t="s">
        <v>
170</v>
      </c>
      <c r="AL127" s="838"/>
      <c r="AM127" s="838"/>
      <c r="AN127" s="838"/>
      <c r="AO127" s="839"/>
      <c r="AP127" s="885" t="s">
        <v>
481</v>
      </c>
      <c r="AQ127" s="886"/>
      <c r="AR127" s="886"/>
      <c r="AS127" s="886"/>
      <c r="AT127" s="887"/>
      <c r="AU127" s="262"/>
      <c r="AV127" s="262"/>
      <c r="AW127" s="262"/>
      <c r="AX127" s="902" t="s">
        <v>
483</v>
      </c>
      <c r="AY127" s="870"/>
      <c r="AZ127" s="870"/>
      <c r="BA127" s="870"/>
      <c r="BB127" s="870"/>
      <c r="BC127" s="870"/>
      <c r="BD127" s="870"/>
      <c r="BE127" s="871"/>
      <c r="BF127" s="869" t="s">
        <v>
484</v>
      </c>
      <c r="BG127" s="870"/>
      <c r="BH127" s="870"/>
      <c r="BI127" s="870"/>
      <c r="BJ127" s="870"/>
      <c r="BK127" s="870"/>
      <c r="BL127" s="871"/>
      <c r="BM127" s="869" t="s">
        <v>
485</v>
      </c>
      <c r="BN127" s="870"/>
      <c r="BO127" s="870"/>
      <c r="BP127" s="870"/>
      <c r="BQ127" s="870"/>
      <c r="BR127" s="870"/>
      <c r="BS127" s="871"/>
      <c r="BT127" s="869" t="s">
        <v>
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
487</v>
      </c>
      <c r="CQ127" s="808"/>
      <c r="CR127" s="808"/>
      <c r="CS127" s="808"/>
      <c r="CT127" s="808"/>
      <c r="CU127" s="808"/>
      <c r="CV127" s="808"/>
      <c r="CW127" s="808"/>
      <c r="CX127" s="808"/>
      <c r="CY127" s="808"/>
      <c r="CZ127" s="808"/>
      <c r="DA127" s="808"/>
      <c r="DB127" s="808"/>
      <c r="DC127" s="808"/>
      <c r="DD127" s="808"/>
      <c r="DE127" s="808"/>
      <c r="DF127" s="809"/>
      <c r="DG127" s="874" t="s">
        <v>
478</v>
      </c>
      <c r="DH127" s="875"/>
      <c r="DI127" s="875"/>
      <c r="DJ127" s="875"/>
      <c r="DK127" s="875"/>
      <c r="DL127" s="875" t="s">
        <v>
472</v>
      </c>
      <c r="DM127" s="875"/>
      <c r="DN127" s="875"/>
      <c r="DO127" s="875"/>
      <c r="DP127" s="875"/>
      <c r="DQ127" s="875" t="s">
        <v>
482</v>
      </c>
      <c r="DR127" s="875"/>
      <c r="DS127" s="875"/>
      <c r="DT127" s="875"/>
      <c r="DU127" s="875"/>
      <c r="DV127" s="852" t="s">
        <v>
450</v>
      </c>
      <c r="DW127" s="852"/>
      <c r="DX127" s="852"/>
      <c r="DY127" s="852"/>
      <c r="DZ127" s="853"/>
    </row>
    <row r="128" spans="1:130" s="226" customFormat="1" ht="26.25" customHeight="1" thickBot="1" x14ac:dyDescent="0.2">
      <c r="A128" s="854" t="s">
        <v>
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
489</v>
      </c>
      <c r="X128" s="856"/>
      <c r="Y128" s="856"/>
      <c r="Z128" s="857"/>
      <c r="AA128" s="858">
        <v>
12887</v>
      </c>
      <c r="AB128" s="859"/>
      <c r="AC128" s="859"/>
      <c r="AD128" s="859"/>
      <c r="AE128" s="860"/>
      <c r="AF128" s="861">
        <v>
12887</v>
      </c>
      <c r="AG128" s="859"/>
      <c r="AH128" s="859"/>
      <c r="AI128" s="859"/>
      <c r="AJ128" s="860"/>
      <c r="AK128" s="861">
        <v>
12887</v>
      </c>
      <c r="AL128" s="859"/>
      <c r="AM128" s="859"/>
      <c r="AN128" s="859"/>
      <c r="AO128" s="860"/>
      <c r="AP128" s="862"/>
      <c r="AQ128" s="863"/>
      <c r="AR128" s="863"/>
      <c r="AS128" s="863"/>
      <c r="AT128" s="864"/>
      <c r="AU128" s="262"/>
      <c r="AV128" s="262"/>
      <c r="AW128" s="262"/>
      <c r="AX128" s="865" t="s">
        <v>
490</v>
      </c>
      <c r="AY128" s="866"/>
      <c r="AZ128" s="866"/>
      <c r="BA128" s="866"/>
      <c r="BB128" s="866"/>
      <c r="BC128" s="866"/>
      <c r="BD128" s="866"/>
      <c r="BE128" s="867"/>
      <c r="BF128" s="844" t="s">
        <v>
450</v>
      </c>
      <c r="BG128" s="845"/>
      <c r="BH128" s="845"/>
      <c r="BI128" s="845"/>
      <c r="BJ128" s="845"/>
      <c r="BK128" s="845"/>
      <c r="BL128" s="868"/>
      <c r="BM128" s="844">
        <v>
11.76</v>
      </c>
      <c r="BN128" s="845"/>
      <c r="BO128" s="845"/>
      <c r="BP128" s="845"/>
      <c r="BQ128" s="845"/>
      <c r="BR128" s="845"/>
      <c r="BS128" s="868"/>
      <c r="BT128" s="844">
        <v>
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
491</v>
      </c>
      <c r="CQ128" s="786"/>
      <c r="CR128" s="786"/>
      <c r="CS128" s="786"/>
      <c r="CT128" s="786"/>
      <c r="CU128" s="786"/>
      <c r="CV128" s="786"/>
      <c r="CW128" s="786"/>
      <c r="CX128" s="786"/>
      <c r="CY128" s="786"/>
      <c r="CZ128" s="786"/>
      <c r="DA128" s="786"/>
      <c r="DB128" s="786"/>
      <c r="DC128" s="786"/>
      <c r="DD128" s="786"/>
      <c r="DE128" s="786"/>
      <c r="DF128" s="787"/>
      <c r="DG128" s="848" t="s">
        <v>
472</v>
      </c>
      <c r="DH128" s="849"/>
      <c r="DI128" s="849"/>
      <c r="DJ128" s="849"/>
      <c r="DK128" s="849"/>
      <c r="DL128" s="849" t="s">
        <v>
170</v>
      </c>
      <c r="DM128" s="849"/>
      <c r="DN128" s="849"/>
      <c r="DO128" s="849"/>
      <c r="DP128" s="849"/>
      <c r="DQ128" s="849" t="s">
        <v>
472</v>
      </c>
      <c r="DR128" s="849"/>
      <c r="DS128" s="849"/>
      <c r="DT128" s="849"/>
      <c r="DU128" s="849"/>
      <c r="DV128" s="850" t="s">
        <v>
472</v>
      </c>
      <c r="DW128" s="850"/>
      <c r="DX128" s="850"/>
      <c r="DY128" s="850"/>
      <c r="DZ128" s="851"/>
    </row>
    <row r="129" spans="1:131" s="226" customFormat="1" ht="26.25" customHeight="1" x14ac:dyDescent="0.15">
      <c r="A129" s="832" t="s">
        <v>
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
492</v>
      </c>
      <c r="X129" s="835"/>
      <c r="Y129" s="835"/>
      <c r="Z129" s="836"/>
      <c r="AA129" s="837">
        <v>
32328273</v>
      </c>
      <c r="AB129" s="838"/>
      <c r="AC129" s="838"/>
      <c r="AD129" s="838"/>
      <c r="AE129" s="839"/>
      <c r="AF129" s="840">
        <v>
32155348</v>
      </c>
      <c r="AG129" s="838"/>
      <c r="AH129" s="838"/>
      <c r="AI129" s="838"/>
      <c r="AJ129" s="839"/>
      <c r="AK129" s="840">
        <v>
31025279</v>
      </c>
      <c r="AL129" s="838"/>
      <c r="AM129" s="838"/>
      <c r="AN129" s="838"/>
      <c r="AO129" s="839"/>
      <c r="AP129" s="841"/>
      <c r="AQ129" s="842"/>
      <c r="AR129" s="842"/>
      <c r="AS129" s="842"/>
      <c r="AT129" s="843"/>
      <c r="AU129" s="264"/>
      <c r="AV129" s="264"/>
      <c r="AW129" s="264"/>
      <c r="AX129" s="807" t="s">
        <v>
493</v>
      </c>
      <c r="AY129" s="808"/>
      <c r="AZ129" s="808"/>
      <c r="BA129" s="808"/>
      <c r="BB129" s="808"/>
      <c r="BC129" s="808"/>
      <c r="BD129" s="808"/>
      <c r="BE129" s="809"/>
      <c r="BF129" s="827" t="s">
        <v>
477</v>
      </c>
      <c r="BG129" s="828"/>
      <c r="BH129" s="828"/>
      <c r="BI129" s="828"/>
      <c r="BJ129" s="828"/>
      <c r="BK129" s="828"/>
      <c r="BL129" s="829"/>
      <c r="BM129" s="827">
        <v>
16.760000000000002</v>
      </c>
      <c r="BN129" s="828"/>
      <c r="BO129" s="828"/>
      <c r="BP129" s="828"/>
      <c r="BQ129" s="828"/>
      <c r="BR129" s="828"/>
      <c r="BS129" s="829"/>
      <c r="BT129" s="827">
        <v>
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
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
495</v>
      </c>
      <c r="X130" s="835"/>
      <c r="Y130" s="835"/>
      <c r="Z130" s="836"/>
      <c r="AA130" s="837">
        <v>
1074290</v>
      </c>
      <c r="AB130" s="838"/>
      <c r="AC130" s="838"/>
      <c r="AD130" s="838"/>
      <c r="AE130" s="839"/>
      <c r="AF130" s="840">
        <v>
1023387</v>
      </c>
      <c r="AG130" s="838"/>
      <c r="AH130" s="838"/>
      <c r="AI130" s="838"/>
      <c r="AJ130" s="839"/>
      <c r="AK130" s="840">
        <v>
962950</v>
      </c>
      <c r="AL130" s="838"/>
      <c r="AM130" s="838"/>
      <c r="AN130" s="838"/>
      <c r="AO130" s="839"/>
      <c r="AP130" s="841"/>
      <c r="AQ130" s="842"/>
      <c r="AR130" s="842"/>
      <c r="AS130" s="842"/>
      <c r="AT130" s="843"/>
      <c r="AU130" s="264"/>
      <c r="AV130" s="264"/>
      <c r="AW130" s="264"/>
      <c r="AX130" s="807" t="s">
        <v>
496</v>
      </c>
      <c r="AY130" s="808"/>
      <c r="AZ130" s="808"/>
      <c r="BA130" s="808"/>
      <c r="BB130" s="808"/>
      <c r="BC130" s="808"/>
      <c r="BD130" s="808"/>
      <c r="BE130" s="809"/>
      <c r="BF130" s="810">
        <v>
0.5</v>
      </c>
      <c r="BG130" s="811"/>
      <c r="BH130" s="811"/>
      <c r="BI130" s="811"/>
      <c r="BJ130" s="811"/>
      <c r="BK130" s="811"/>
      <c r="BL130" s="812"/>
      <c r="BM130" s="810">
        <v>
25</v>
      </c>
      <c r="BN130" s="811"/>
      <c r="BO130" s="811"/>
      <c r="BP130" s="811"/>
      <c r="BQ130" s="811"/>
      <c r="BR130" s="811"/>
      <c r="BS130" s="812"/>
      <c r="BT130" s="810">
        <v>
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
497</v>
      </c>
      <c r="X131" s="818"/>
      <c r="Y131" s="818"/>
      <c r="Z131" s="819"/>
      <c r="AA131" s="820">
        <v>
31253983</v>
      </c>
      <c r="AB131" s="821"/>
      <c r="AC131" s="821"/>
      <c r="AD131" s="821"/>
      <c r="AE131" s="822"/>
      <c r="AF131" s="823">
        <v>
31131961</v>
      </c>
      <c r="AG131" s="821"/>
      <c r="AH131" s="821"/>
      <c r="AI131" s="821"/>
      <c r="AJ131" s="822"/>
      <c r="AK131" s="823">
        <v>
30062329</v>
      </c>
      <c r="AL131" s="821"/>
      <c r="AM131" s="821"/>
      <c r="AN131" s="821"/>
      <c r="AO131" s="822"/>
      <c r="AP131" s="824"/>
      <c r="AQ131" s="825"/>
      <c r="AR131" s="825"/>
      <c r="AS131" s="825"/>
      <c r="AT131" s="826"/>
      <c r="AU131" s="264"/>
      <c r="AV131" s="264"/>
      <c r="AW131" s="264"/>
      <c r="AX131" s="785" t="s">
        <v>
498</v>
      </c>
      <c r="AY131" s="786"/>
      <c r="AZ131" s="786"/>
      <c r="BA131" s="786"/>
      <c r="BB131" s="786"/>
      <c r="BC131" s="786"/>
      <c r="BD131" s="786"/>
      <c r="BE131" s="787"/>
      <c r="BF131" s="788" t="s">
        <v>
472</v>
      </c>
      <c r="BG131" s="789"/>
      <c r="BH131" s="789"/>
      <c r="BI131" s="789"/>
      <c r="BJ131" s="789"/>
      <c r="BK131" s="789"/>
      <c r="BL131" s="790"/>
      <c r="BM131" s="788">
        <v>
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
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
500</v>
      </c>
      <c r="W132" s="798"/>
      <c r="X132" s="798"/>
      <c r="Y132" s="798"/>
      <c r="Z132" s="799"/>
      <c r="AA132" s="800">
        <v>
0.62739203499999996</v>
      </c>
      <c r="AB132" s="801"/>
      <c r="AC132" s="801"/>
      <c r="AD132" s="801"/>
      <c r="AE132" s="802"/>
      <c r="AF132" s="803">
        <v>
0.67762515800000001</v>
      </c>
      <c r="AG132" s="801"/>
      <c r="AH132" s="801"/>
      <c r="AI132" s="801"/>
      <c r="AJ132" s="802"/>
      <c r="AK132" s="803">
        <v>
0.39297354499999998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
501</v>
      </c>
      <c r="W133" s="777"/>
      <c r="X133" s="777"/>
      <c r="Y133" s="777"/>
      <c r="Z133" s="778"/>
      <c r="AA133" s="779">
        <v>
1.3</v>
      </c>
      <c r="AB133" s="780"/>
      <c r="AC133" s="780"/>
      <c r="AD133" s="780"/>
      <c r="AE133" s="781"/>
      <c r="AF133" s="779">
        <v>
0.8</v>
      </c>
      <c r="AG133" s="780"/>
      <c r="AH133" s="780"/>
      <c r="AI133" s="780"/>
      <c r="AJ133" s="781"/>
      <c r="AK133" s="779">
        <v>
0.5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1uO4mM5lm08RT5dKO+xvxW/ATpB5jsE5rlNax7Oddnh96RHmkxFNETul8wkK+C7o05jMx33jTSsA/FVcYdaFQ==" saltValue="8tZt6JCgukY3kaNWBCaE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
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gPt/ryViBFz9R10LDyqaQT5uKZPn9KFEmyLYWRxfBDV6lQXnW3d9WPVA/o9gX70gC3B5hvs8R74WaRwzn8TNw==" saltValue="Ng4LagofnLEe+i5abvUYN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tvhoQ33hxhkpT3e63k3Kb/sqiBtLn4L6MRJ5KQ5acij2X4xTWMCdy83RSR6Onq7QdRV4TAPIKHMkVbdvIhg4Q==" saltValue="VjHK9tBzV3DSynXOrCS0i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
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
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
505</v>
      </c>
      <c r="AP7" s="283"/>
      <c r="AQ7" s="284" t="s">
        <v>
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
507</v>
      </c>
      <c r="AQ8" s="290" t="s">
        <v>
508</v>
      </c>
      <c r="AR8" s="291" t="s">
        <v>
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
510</v>
      </c>
      <c r="AL9" s="1207"/>
      <c r="AM9" s="1207"/>
      <c r="AN9" s="1208"/>
      <c r="AO9" s="292">
        <v>
10998268</v>
      </c>
      <c r="AP9" s="292">
        <v>
179508</v>
      </c>
      <c r="AQ9" s="293">
        <v>
62872</v>
      </c>
      <c r="AR9" s="294">
        <v>
185.5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
511</v>
      </c>
      <c r="AL10" s="1207"/>
      <c r="AM10" s="1207"/>
      <c r="AN10" s="1208"/>
      <c r="AO10" s="295">
        <v>
197806</v>
      </c>
      <c r="AP10" s="295">
        <v>
3228</v>
      </c>
      <c r="AQ10" s="296">
        <v>
1100</v>
      </c>
      <c r="AR10" s="297">
        <v>
193.5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
512</v>
      </c>
      <c r="AL11" s="1207"/>
      <c r="AM11" s="1207"/>
      <c r="AN11" s="1208"/>
      <c r="AO11" s="295">
        <v>
171338</v>
      </c>
      <c r="AP11" s="295">
        <v>
2796</v>
      </c>
      <c r="AQ11" s="296">
        <v>
909</v>
      </c>
      <c r="AR11" s="297">
        <v>
207.6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
513</v>
      </c>
      <c r="AL12" s="1207"/>
      <c r="AM12" s="1207"/>
      <c r="AN12" s="1208"/>
      <c r="AO12" s="295" t="s">
        <v>
514</v>
      </c>
      <c r="AP12" s="295" t="s">
        <v>
514</v>
      </c>
      <c r="AQ12" s="296" t="s">
        <v>
514</v>
      </c>
      <c r="AR12" s="297" t="s">
        <v>
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
515</v>
      </c>
      <c r="AL13" s="1207"/>
      <c r="AM13" s="1207"/>
      <c r="AN13" s="1208"/>
      <c r="AO13" s="295" t="s">
        <v>
514</v>
      </c>
      <c r="AP13" s="295" t="s">
        <v>
514</v>
      </c>
      <c r="AQ13" s="296" t="s">
        <v>
514</v>
      </c>
      <c r="AR13" s="297" t="s">
        <v>
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
516</v>
      </c>
      <c r="AL14" s="1207"/>
      <c r="AM14" s="1207"/>
      <c r="AN14" s="1208"/>
      <c r="AO14" s="295">
        <v>
289675</v>
      </c>
      <c r="AP14" s="295">
        <v>
4728</v>
      </c>
      <c r="AQ14" s="296">
        <v>
2296</v>
      </c>
      <c r="AR14" s="297">
        <v>
105.9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
517</v>
      </c>
      <c r="AL15" s="1207"/>
      <c r="AM15" s="1207"/>
      <c r="AN15" s="1208"/>
      <c r="AO15" s="295">
        <v>
256160</v>
      </c>
      <c r="AP15" s="295">
        <v>
4181</v>
      </c>
      <c r="AQ15" s="296">
        <v>
1417</v>
      </c>
      <c r="AR15" s="297">
        <v>
195.1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
518</v>
      </c>
      <c r="AL16" s="1210"/>
      <c r="AM16" s="1210"/>
      <c r="AN16" s="1211"/>
      <c r="AO16" s="295">
        <v>
-853585</v>
      </c>
      <c r="AP16" s="295">
        <v>
-13932</v>
      </c>
      <c r="AQ16" s="296">
        <v>
-4503</v>
      </c>
      <c r="AR16" s="297">
        <v>
209.4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
183</v>
      </c>
      <c r="AL17" s="1210"/>
      <c r="AM17" s="1210"/>
      <c r="AN17" s="1211"/>
      <c r="AO17" s="295">
        <v>
11059662</v>
      </c>
      <c r="AP17" s="295">
        <v>
180510</v>
      </c>
      <c r="AQ17" s="296">
        <v>
64090</v>
      </c>
      <c r="AR17" s="297">
        <v>
181.7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
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
520</v>
      </c>
      <c r="AP20" s="303" t="s">
        <v>
521</v>
      </c>
      <c r="AQ20" s="304" t="s">
        <v>
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
523</v>
      </c>
      <c r="AL21" s="1204"/>
      <c r="AM21" s="1204"/>
      <c r="AN21" s="1205"/>
      <c r="AO21" s="307">
        <v>
17.14</v>
      </c>
      <c r="AP21" s="308">
        <v>
6.17</v>
      </c>
      <c r="AQ21" s="309">
        <v>
10.97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
524</v>
      </c>
      <c r="AL22" s="1204"/>
      <c r="AM22" s="1204"/>
      <c r="AN22" s="1205"/>
      <c r="AO22" s="312">
        <v>
99.4</v>
      </c>
      <c r="AP22" s="313">
        <v>
99.6</v>
      </c>
      <c r="AQ22" s="314">
        <v>
-0.2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
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
526</v>
      </c>
      <c r="AO27" s="273"/>
      <c r="AP27" s="273"/>
      <c r="AQ27" s="273"/>
      <c r="AR27" s="273"/>
      <c r="AS27" s="273"/>
      <c r="AT27" s="273"/>
    </row>
    <row r="28" spans="1:46" ht="17.25" x14ac:dyDescent="0.15">
      <c r="A28" s="274" t="s">
        <v>
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
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
505</v>
      </c>
      <c r="AP30" s="283"/>
      <c r="AQ30" s="284" t="s">
        <v>
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
507</v>
      </c>
      <c r="AQ31" s="290" t="s">
        <v>
508</v>
      </c>
      <c r="AR31" s="291" t="s">
        <v>
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
529</v>
      </c>
      <c r="AL32" s="1195"/>
      <c r="AM32" s="1195"/>
      <c r="AN32" s="1196"/>
      <c r="AO32" s="322">
        <v>
378903</v>
      </c>
      <c r="AP32" s="322">
        <v>
6184</v>
      </c>
      <c r="AQ32" s="323">
        <v>
6256</v>
      </c>
      <c r="AR32" s="324">
        <v>
-1.2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
530</v>
      </c>
      <c r="AL33" s="1195"/>
      <c r="AM33" s="1195"/>
      <c r="AN33" s="1196"/>
      <c r="AO33" s="322" t="s">
        <v>
514</v>
      </c>
      <c r="AP33" s="322" t="s">
        <v>
514</v>
      </c>
      <c r="AQ33" s="323" t="s">
        <v>
514</v>
      </c>
      <c r="AR33" s="324" t="s">
        <v>
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
531</v>
      </c>
      <c r="AL34" s="1195"/>
      <c r="AM34" s="1195"/>
      <c r="AN34" s="1196"/>
      <c r="AO34" s="322" t="s">
        <v>
514</v>
      </c>
      <c r="AP34" s="322" t="s">
        <v>
514</v>
      </c>
      <c r="AQ34" s="323">
        <v>
301</v>
      </c>
      <c r="AR34" s="324" t="s">
        <v>
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
532</v>
      </c>
      <c r="AL35" s="1195"/>
      <c r="AM35" s="1195"/>
      <c r="AN35" s="1196"/>
      <c r="AO35" s="322" t="s">
        <v>
514</v>
      </c>
      <c r="AP35" s="322" t="s">
        <v>
514</v>
      </c>
      <c r="AQ35" s="323">
        <v>
32</v>
      </c>
      <c r="AR35" s="324" t="s">
        <v>
514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
533</v>
      </c>
      <c r="AL36" s="1195"/>
      <c r="AM36" s="1195"/>
      <c r="AN36" s="1196"/>
      <c r="AO36" s="322">
        <v>
44428</v>
      </c>
      <c r="AP36" s="322">
        <v>
725</v>
      </c>
      <c r="AQ36" s="323">
        <v>
285</v>
      </c>
      <c r="AR36" s="324">
        <v>
154.4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
534</v>
      </c>
      <c r="AL37" s="1195"/>
      <c r="AM37" s="1195"/>
      <c r="AN37" s="1196"/>
      <c r="AO37" s="322">
        <v>
670643</v>
      </c>
      <c r="AP37" s="322">
        <v>
10946</v>
      </c>
      <c r="AQ37" s="323">
        <v>
2213</v>
      </c>
      <c r="AR37" s="324">
        <v>
394.6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
535</v>
      </c>
      <c r="AL38" s="1198"/>
      <c r="AM38" s="1198"/>
      <c r="AN38" s="1199"/>
      <c r="AO38" s="325" t="s">
        <v>
514</v>
      </c>
      <c r="AP38" s="325" t="s">
        <v>
514</v>
      </c>
      <c r="AQ38" s="326" t="s">
        <v>
514</v>
      </c>
      <c r="AR38" s="314" t="s">
        <v>
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
536</v>
      </c>
      <c r="AL39" s="1198"/>
      <c r="AM39" s="1198"/>
      <c r="AN39" s="1199"/>
      <c r="AO39" s="322">
        <v>
-12887</v>
      </c>
      <c r="AP39" s="322">
        <v>
-210</v>
      </c>
      <c r="AQ39" s="323">
        <v>
-15</v>
      </c>
      <c r="AR39" s="324">
        <v>
1300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
537</v>
      </c>
      <c r="AL40" s="1195"/>
      <c r="AM40" s="1195"/>
      <c r="AN40" s="1196"/>
      <c r="AO40" s="322" t="s">
        <v>
514</v>
      </c>
      <c r="AP40" s="322" t="s">
        <v>
514</v>
      </c>
      <c r="AQ40" s="323" t="s">
        <v>
514</v>
      </c>
      <c r="AR40" s="324" t="s">
        <v>
514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
297</v>
      </c>
      <c r="AL41" s="1201"/>
      <c r="AM41" s="1201"/>
      <c r="AN41" s="1202"/>
      <c r="AO41" s="322">
        <v>
1081087</v>
      </c>
      <c r="AP41" s="322">
        <v>
17645</v>
      </c>
      <c r="AQ41" s="323">
        <v>
9072</v>
      </c>
      <c r="AR41" s="324">
        <v>
94.5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
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
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
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
505</v>
      </c>
      <c r="AN49" s="1189" t="s">
        <v>
541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
542</v>
      </c>
      <c r="AO50" s="339" t="s">
        <v>
543</v>
      </c>
      <c r="AP50" s="340" t="s">
        <v>
544</v>
      </c>
      <c r="AQ50" s="341" t="s">
        <v>
545</v>
      </c>
      <c r="AR50" s="342" t="s">
        <v>
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
547</v>
      </c>
      <c r="AL51" s="335"/>
      <c r="AM51" s="343">
        <v>
4261844</v>
      </c>
      <c r="AN51" s="344">
        <v>
78690</v>
      </c>
      <c r="AO51" s="345">
        <v>
-29.5</v>
      </c>
      <c r="AP51" s="346">
        <v>
36861</v>
      </c>
      <c r="AQ51" s="347">
        <v>
-2.1</v>
      </c>
      <c r="AR51" s="348">
        <v>
-27.4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
548</v>
      </c>
      <c r="AM52" s="351">
        <v>
3342918</v>
      </c>
      <c r="AN52" s="352">
        <v>
61723</v>
      </c>
      <c r="AO52" s="353">
        <v>
-9.8000000000000007</v>
      </c>
      <c r="AP52" s="354">
        <v>
23990</v>
      </c>
      <c r="AQ52" s="355">
        <v>
-6.8</v>
      </c>
      <c r="AR52" s="356">
        <v>
-3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
549</v>
      </c>
      <c r="AL53" s="335"/>
      <c r="AM53" s="343">
        <v>
8354217</v>
      </c>
      <c r="AN53" s="344">
        <v>
146892</v>
      </c>
      <c r="AO53" s="345">
        <v>
86.7</v>
      </c>
      <c r="AP53" s="346">
        <v>
47064</v>
      </c>
      <c r="AQ53" s="347">
        <v>
27.7</v>
      </c>
      <c r="AR53" s="348">
        <v>
59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
548</v>
      </c>
      <c r="AM54" s="351">
        <v>
6581906</v>
      </c>
      <c r="AN54" s="352">
        <v>
115730</v>
      </c>
      <c r="AO54" s="353">
        <v>
87.5</v>
      </c>
      <c r="AP54" s="354">
        <v>
32508</v>
      </c>
      <c r="AQ54" s="355">
        <v>
35.5</v>
      </c>
      <c r="AR54" s="356">
        <v>
52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
550</v>
      </c>
      <c r="AL55" s="335"/>
      <c r="AM55" s="343">
        <v>
7312474</v>
      </c>
      <c r="AN55" s="344">
        <v>
124837</v>
      </c>
      <c r="AO55" s="345">
        <v>
-15</v>
      </c>
      <c r="AP55" s="346">
        <v>
43773</v>
      </c>
      <c r="AQ55" s="347">
        <v>
-7</v>
      </c>
      <c r="AR55" s="348">
        <v>
-8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
548</v>
      </c>
      <c r="AM56" s="351">
        <v>
4990889</v>
      </c>
      <c r="AN56" s="352">
        <v>
85204</v>
      </c>
      <c r="AO56" s="353">
        <v>
-26.4</v>
      </c>
      <c r="AP56" s="354">
        <v>
30346</v>
      </c>
      <c r="AQ56" s="355">
        <v>
-6.7</v>
      </c>
      <c r="AR56" s="356">
        <v>
-19.7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
551</v>
      </c>
      <c r="AL57" s="335"/>
      <c r="AM57" s="343">
        <v>
10175654</v>
      </c>
      <c r="AN57" s="344">
        <v>
170196</v>
      </c>
      <c r="AO57" s="345">
        <v>
36.299999999999997</v>
      </c>
      <c r="AP57" s="346">
        <v>
51565</v>
      </c>
      <c r="AQ57" s="347">
        <v>
17.8</v>
      </c>
      <c r="AR57" s="348">
        <v>
18.5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
548</v>
      </c>
      <c r="AM58" s="351">
        <v>
6219660</v>
      </c>
      <c r="AN58" s="352">
        <v>
104029</v>
      </c>
      <c r="AO58" s="353">
        <v>
22.1</v>
      </c>
      <c r="AP58" s="354">
        <v>
35359</v>
      </c>
      <c r="AQ58" s="355">
        <v>
16.5</v>
      </c>
      <c r="AR58" s="356">
        <v>
5.6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
552</v>
      </c>
      <c r="AL59" s="335"/>
      <c r="AM59" s="343">
        <v>
7291504</v>
      </c>
      <c r="AN59" s="344">
        <v>
119008</v>
      </c>
      <c r="AO59" s="345">
        <v>
-30.1</v>
      </c>
      <c r="AP59" s="346">
        <v>
46686</v>
      </c>
      <c r="AQ59" s="347">
        <v>
-9.5</v>
      </c>
      <c r="AR59" s="348">
        <v>
-20.6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
548</v>
      </c>
      <c r="AM60" s="351">
        <v>
4944449</v>
      </c>
      <c r="AN60" s="352">
        <v>
80701</v>
      </c>
      <c r="AO60" s="353">
        <v>
-22.4</v>
      </c>
      <c r="AP60" s="354">
        <v>
32595</v>
      </c>
      <c r="AQ60" s="355">
        <v>
-7.8</v>
      </c>
      <c r="AR60" s="356">
        <v>
-14.6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
553</v>
      </c>
      <c r="AL61" s="357"/>
      <c r="AM61" s="358">
        <v>
7479139</v>
      </c>
      <c r="AN61" s="359">
        <v>
127925</v>
      </c>
      <c r="AO61" s="360">
        <v>
9.6999999999999993</v>
      </c>
      <c r="AP61" s="361">
        <v>
45190</v>
      </c>
      <c r="AQ61" s="362">
        <v>
5.4</v>
      </c>
      <c r="AR61" s="348">
        <v>
4.3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
548</v>
      </c>
      <c r="AM62" s="351">
        <v>
5215964</v>
      </c>
      <c r="AN62" s="352">
        <v>
89477</v>
      </c>
      <c r="AO62" s="353">
        <v>
10.199999999999999</v>
      </c>
      <c r="AP62" s="354">
        <v>
30960</v>
      </c>
      <c r="AQ62" s="355">
        <v>
6.1</v>
      </c>
      <c r="AR62" s="356">
        <v>
4.0999999999999996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1t6AOJDtPJnqjzf/itGde412xbmQDwrEtuif9PjBPYWqLjXANyh1M2lG2NqA+BD0uDc6XEWbyHcFTMFtb6qwg==" saltValue="6zWQR6Sm+UD6/IdLieiW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
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YFuWiEw24TBGdzIP/veef1GO5efyoBYWvdRUtTz7YpaCVd9mOuP5nGnQJjkEJu01cRaGjtY367at8u1SsE/jw==" saltValue="ixh5mp7k5PKTfxbJE+sGQ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
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vktyi+xgMV8cv7jO6VwkASiSZnwoA3QV78jZTqSKHvEzCtEyRDH8UIsbvUniVlWAaNH0fuwqrVlHeNNMnUkkw==" saltValue="WIR3dQoEyOOy3rPz+lwCx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557</v>
      </c>
      <c r="G46" s="8" t="s">
        <v>
558</v>
      </c>
      <c r="H46" s="8" t="s">
        <v>
559</v>
      </c>
      <c r="I46" s="8" t="s">
        <v>
560</v>
      </c>
      <c r="J46" s="9" t="s">
        <v>
561</v>
      </c>
    </row>
    <row r="47" spans="2:10" ht="57.75" customHeight="1" x14ac:dyDescent="0.15">
      <c r="B47" s="10"/>
      <c r="C47" s="1212" t="s">
        <v>
3</v>
      </c>
      <c r="D47" s="1212"/>
      <c r="E47" s="1213"/>
      <c r="F47" s="11">
        <v>
114.78</v>
      </c>
      <c r="G47" s="12">
        <v>
113.33</v>
      </c>
      <c r="H47" s="12">
        <v>
117.04</v>
      </c>
      <c r="I47" s="12">
        <v>
127.16</v>
      </c>
      <c r="J47" s="13">
        <v>
139.93</v>
      </c>
    </row>
    <row r="48" spans="2:10" ht="57.75" customHeight="1" x14ac:dyDescent="0.15">
      <c r="B48" s="14"/>
      <c r="C48" s="1214" t="s">
        <v>
4</v>
      </c>
      <c r="D48" s="1214"/>
      <c r="E48" s="1215"/>
      <c r="F48" s="15">
        <v>
6.66</v>
      </c>
      <c r="G48" s="16">
        <v>
3.29</v>
      </c>
      <c r="H48" s="16">
        <v>
12.31</v>
      </c>
      <c r="I48" s="16">
        <v>
4.6500000000000004</v>
      </c>
      <c r="J48" s="17">
        <v>
3.36</v>
      </c>
    </row>
    <row r="49" spans="2:10" ht="57.75" customHeight="1" thickBot="1" x14ac:dyDescent="0.2">
      <c r="B49" s="18"/>
      <c r="C49" s="1216" t="s">
        <v>
5</v>
      </c>
      <c r="D49" s="1216"/>
      <c r="E49" s="1217"/>
      <c r="F49" s="19">
        <v>
20.21</v>
      </c>
      <c r="G49" s="20" t="s">
        <v>
562</v>
      </c>
      <c r="H49" s="20">
        <v>
21.27</v>
      </c>
      <c r="I49" s="20">
        <v>
1.76</v>
      </c>
      <c r="J49" s="21">
        <v>
6.67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2/FdhKAuawK0VEjcrMRW3I7X9Ixc6kEwr5zrRWkfOq0huildjuK5NSACu7tFZqjEdaNiJjy7bTpaCO9DQKQ9A==" saltValue="e2qAjAHrP6rl0v+fHWpgU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金井　啓和</cp:lastModifiedBy>
  <cp:lastPrinted>2019-10-29T02:38:31Z</cp:lastPrinted>
  <dcterms:created xsi:type="dcterms:W3CDTF">2019-02-14T02:18:37Z</dcterms:created>
  <dcterms:modified xsi:type="dcterms:W3CDTF">2019-10-29T02:38:41Z</dcterms:modified>
  <cp:category/>
</cp:coreProperties>
</file>