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cfscvsv0001\組織\財務部\財政課\090_各課固有\08_公表\2018_30\財政状況資料集\29決算\第二回20191021\"/>
    </mc:Choice>
  </mc:AlternateContent>
  <xr:revisionPtr revIDLastSave="0" documentId="8_{BB5A2A1C-368F-4D4D-9B6E-D381903EDD62}" xr6:coauthVersionLast="45" xr6:coauthVersionMax="45" xr10:uidLastSave="{00000000-0000-0000-0000-000000000000}"/>
  <bookViews>
    <workbookView xWindow="-120" yWindow="-120" windowWidth="30960" windowHeight="16830" tabRatio="826" firstSheet="9"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BE35" i="10"/>
  <c r="AM35" i="10"/>
  <c r="C35" i="10"/>
  <c r="BE34" i="10"/>
  <c r="AM34" i="10"/>
  <c r="C34" i="10"/>
  <c r="U34" i="10" s="1"/>
  <c r="U35" i="10" s="1"/>
  <c r="U36" i="10" s="1"/>
  <c r="BW34" i="10" l="1"/>
  <c r="BW35" i="10" s="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8" i="10" l="1"/>
  <c r="CO34" i="10"/>
  <c r="CO35" i="10" s="1"/>
  <c r="CO36" i="10" s="1"/>
  <c r="CO37" i="10" s="1"/>
  <c r="CO38" i="10" s="1"/>
</calcChain>
</file>

<file path=xl/sharedStrings.xml><?xml version="1.0" encoding="utf-8"?>
<sst xmlns="http://schemas.openxmlformats.org/spreadsheetml/2006/main" count="1174" uniqueCount="574">
  <si>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</si>
  <si>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</si>
  <si>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</si>
  <si>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</si>
  <si>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</si>
  <si>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</si>
  <si>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</si>
  <si>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</si>
  <si>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</si>
  <si>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</si>
  <si>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</si>
  <si>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</si>
  <si>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</si>
  <si>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</si>
  <si>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</si>
  <si>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</si>
  <si>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</si>
  <si>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</si>
  <si>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</si>
  <si>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</si>
  <si>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</si>
  <si>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</si>
  <si>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</si>
  <si>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</si>
  <si>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</si>
  <si>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</si>
  <si>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</si>
  <si>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</si>
  <si>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</si>
  <si>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</si>
  <si>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</si>
  <si>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</si>
  <si>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</si>
  <si>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</si>
  <si>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</si>
  <si>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</si>
  <si>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</si>
  <si>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</si>
  <si>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</si>
  <si>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</si>
  <si>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</si>
  <si>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</si>
  <si>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</si>
  <si>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</si>
  <si>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</si>
  <si>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</si>
  <si>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</si>
  <si>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</si>
  <si>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</si>
  <si>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</si>
  <si>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</si>
  <si>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</si>
  <si>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</si>
  <si>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</si>
  <si>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</si>
  <si>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</si>
  <si>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</si>
  <si>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</si>
  <si>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</si>
  <si>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</si>
  <si>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</si>
  <si>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</si>
  <si>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</si>
  <si>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</si>
  <si>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</si>
  <si>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</si>
  <si>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</si>
  <si>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</si>
  <si>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</si>
  <si>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</si>
  <si>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</si>
  <si>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</si>
  <si>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</si>
  <si>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</si>
  <si>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</si>
  <si>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</si>
  <si>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</si>
  <si>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</si>
  <si>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</si>
  <si>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</si>
  <si>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</si>
  <si>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</si>
  <si>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</si>
  <si>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</si>
  <si>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</si>
  <si>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</si>
  <si>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</si>
  <si>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</si>
  <si>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</si>
  <si>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</si>
  <si>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</si>
  <si>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</si>
  <si>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渋谷区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</si>
  <si>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</si>
  <si>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</si>
  <si>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</si>
  <si>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</si>
  <si>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</si>
  <si>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</si>
  <si>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</si>
  <si>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</si>
  <si>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</si>
  <si>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</si>
  <si>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</si>
  <si>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</si>
  <si>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</si>
  <si>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</si>
  <si>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</si>
  <si>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</si>
  <si>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</si>
  <si>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</si>
  <si>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</si>
  <si>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</si>
  <si>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</si>
  <si>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</si>
  <si>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</si>
  <si>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</si>
  <si>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</si>
  <si>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</si>
  <si>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</si>
  <si>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</si>
  <si>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</si>
  <si>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</si>
  <si>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</si>
  <si>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</si>
  <si>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</si>
  <si>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</si>
  <si>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</si>
  <si>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</si>
  <si>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</si>
  <si>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</si>
  <si>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</si>
  <si>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</si>
  <si>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</si>
  <si>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</si>
  <si>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</si>
  <si>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</si>
  <si>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</si>
  <si>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</si>
  <si>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</si>
  <si>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</si>
  <si>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</si>
  <si>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</si>
  <si>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</si>
  <si>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</si>
  <si>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</si>
  <si>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</si>
  <si>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</si>
  <si>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</si>
  <si>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</si>
  <si>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</si>
  <si>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</si>
  <si>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</si>
  <si>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</si>
  <si>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</si>
  <si>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</si>
  <si>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</si>
  <si>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</si>
  <si>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</si>
  <si>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</si>
  <si>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</si>
  <si>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</si>
  <si>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</si>
  <si>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</si>
  <si>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</si>
  <si>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</si>
  <si>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</si>
  <si>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</si>
  <si>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</si>
  <si>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</si>
  <si>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</si>
  <si>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</si>
  <si>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</si>
  <si>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</si>
  <si>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</si>
  <si>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</si>
  <si>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</si>
  <si>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</si>
  <si>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</si>
  <si>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</si>
  <si>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</si>
  <si>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</si>
  <si>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</si>
  <si>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</si>
  <si>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</si>
  <si>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</si>
  <si>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</si>
  <si>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</si>
  <si>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</si>
  <si>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</si>
  <si>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</si>
  <si>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</si>
  <si>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</si>
  <si>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</si>
  <si>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</si>
  <si>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</si>
  <si>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</si>
  <si>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</si>
  <si>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</si>
  <si>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</si>
  <si>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</si>
  <si>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</si>
  <si>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</si>
  <si>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</si>
  <si>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</si>
  <si>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</si>
  <si>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</si>
  <si>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</si>
  <si>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</si>
  <si>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東京都渋谷区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</si>
  <si>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</si>
  <si>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</si>
  <si>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</si>
  <si>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</si>
  <si>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</si>
  <si>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</si>
  <si>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</si>
  <si>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</si>
  <si>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</si>
  <si>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</si>
  <si>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</si>
  <si>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</si>
  <si>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</si>
  <si>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</si>
  <si>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</si>
  <si>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</si>
  <si>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</si>
  <si>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</si>
  <si>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</si>
  <si>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</si>
  <si>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</si>
  <si>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</si>
  <si>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</si>
  <si>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</si>
  <si>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</si>
  <si>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</si>
  <si>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</si>
  <si>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</si>
  <si>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</si>
  <si>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</si>
  <si>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</si>
  <si>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</si>
  <si>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</si>
  <si>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</si>
  <si>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</si>
  <si>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</si>
  <si>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</si>
  <si>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</si>
  <si>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</si>
  <si>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</si>
  <si>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</si>
  <si>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</si>
  <si>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</si>
  <si>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</si>
  <si>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</si>
  <si>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</si>
  <si>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</si>
  <si>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</si>
  <si>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</si>
  <si>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</si>
  <si>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</si>
  <si>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</si>
  <si>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</si>
  <si>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</si>
  <si>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</si>
  <si>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</si>
  <si>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</si>
  <si>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</si>
  <si>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</si>
  <si>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</si>
  <si>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</si>
  <si>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</si>
  <si>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</si>
  <si>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</si>
  <si>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</si>
  <si>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</si>
  <si>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</si>
  <si>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</si>
  <si>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</si>
  <si>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</si>
  <si>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</si>
  <si>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</si>
  <si>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</si>
  <si>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</si>
  <si>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</si>
  <si>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</si>
  <si>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</si>
  <si>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</si>
  <si>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</si>
  <si>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</si>
  <si>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</si>
  <si>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</si>
  <si>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</si>
  <si>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</si>
  <si>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</si>
  <si>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</si>
  <si>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</si>
  <si>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</si>
  <si>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</si>
  <si>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</si>
  <si>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</si>
  <si>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</si>
  <si>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</si>
  <si>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</si>
  <si>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</si>
  <si>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</si>
  <si>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</si>
  <si>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</si>
  <si>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</si>
  <si>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</si>
  <si>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</si>
  <si>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</si>
  <si>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</si>
  <si>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</si>
  <si>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</si>
  <si>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</si>
  <si>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</si>
  <si>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</si>
  <si>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</si>
  <si>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</si>
  <si>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</si>
  <si>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</si>
  <si>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</si>
  <si>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</si>
  <si>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</si>
  <si>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</si>
  <si>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</si>
  <si>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</si>
  <si>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</si>
  <si>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</si>
  <si>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</si>
  <si>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</si>
  <si>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</si>
  <si>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</si>
  <si>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</si>
  <si>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</si>
  <si>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</si>
  <si>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</si>
  <si>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</si>
  <si>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</si>
  <si>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</si>
  <si>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</si>
  <si>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</si>
  <si>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</si>
  <si>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</si>
  <si>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</si>
  <si>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</si>
  <si>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</si>
  <si>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</si>
  <si>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</si>
  <si>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</si>
  <si>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</si>
  <si>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</si>
  <si>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</si>
  <si>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</si>
  <si>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</si>
  <si>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</si>
  <si>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</si>
  <si>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</si>
  <si>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東京都渋谷区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</si>
  <si>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</si>
  <si>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</si>
  <si>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</si>
  <si>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</si>
  <si>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</si>
  <si>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</si>
  <si>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</si>
  <si>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</si>
  <si>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</si>
  <si>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</si>
  <si>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</si>
  <si>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</si>
  <si>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</si>
  <si>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</si>
  <si>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</si>
  <si>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</si>
  <si>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</si>
  <si>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</si>
  <si>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</si>
  <si>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</si>
  <si>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</si>
  <si>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</si>
  <si>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</si>
  <si>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</si>
  <si>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</si>
  <si>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</si>
  <si>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</si>
  <si>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</si>
  <si>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</si>
  <si>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</si>
  <si>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</si>
  <si>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</si>
  <si>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</si>
  <si>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</si>
  <si>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</si>
  <si>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</si>
  <si>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</si>
  <si>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</si>
  <si>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</si>
  <si>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</si>
  <si>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</si>
  <si>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</si>
  <si>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</si>
  <si>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</si>
  <si>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</si>
  <si>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</si>
  <si>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</si>
  <si>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</si>
  <si>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</si>
  <si>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</si>
  <si>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</si>
  <si>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</si>
  <si>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</si>
  <si>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</si>
  <si>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</si>
  <si>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</si>
  <si>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</si>
  <si>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</si>
  <si>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</si>
  <si>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</si>
  <si>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</si>
  <si>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</si>
  <si>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</si>
  <si>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</si>
  <si>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</si>
  <si>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</si>
  <si>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t>
    <phoneticPr fontId="5"/>
  </si>
  <si>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</si>
  <si>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</si>
  <si>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</si>
  <si>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</si>
  <si>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</si>
  <si>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</si>
  <si>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</si>
  <si>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</si>
  <si>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</si>
  <si>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</si>
  <si>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</si>
  <si>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</si>
  <si>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</si>
  <si>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</si>
  <si>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</si>
  <si>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</si>
  <si>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</si>
  <si>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</si>
  <si>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</si>
  <si>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</si>
  <si>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</si>
  <si>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</si>
  <si>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</si>
  <si>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</si>
  <si>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</si>
  <si>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</si>
  <si>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</si>
  <si>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</si>
  <si>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</si>
  <si>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</si>
  <si>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</si>
  <si>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</si>
  <si>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</si>
  <si>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</si>
  <si>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</si>
  <si>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</si>
  <si>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</si>
  <si>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</si>
  <si>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</si>
  <si>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</si>
  <si>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</si>
  <si>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</si>
  <si>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</si>
  <si>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</si>
  <si>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</si>
  <si>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</si>
  <si>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</si>
  <si>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</si>
  <si>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</si>
  <si>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</si>
  <si>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</si>
  <si>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</si>
  <si>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</si>
  <si>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</si>
  <si>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</si>
  <si>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</si>
  <si>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</si>
  <si>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</si>
  <si>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</si>
  <si>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</si>
  <si>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</si>
  <si>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</si>
  <si>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</si>
  <si>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</si>
  <si>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</si>
  <si>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</si>
  <si>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</si>
  <si>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</si>
  <si>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</si>
  <si>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</si>
  <si>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</si>
  <si>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</si>
  <si>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</si>
  <si>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</si>
  <si>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</si>
  <si>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</si>
  <si>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</si>
  <si>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</si>
  <si>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</si>
  <si>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</si>
  <si>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</si>
  <si>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</si>
  <si>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</si>
  <si>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</si>
  <si>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</si>
  <si>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</si>
  <si>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</si>
  <si>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</si>
  <si>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</si>
  <si>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</si>
  <si>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</si>
  <si>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</si>
  <si>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</si>
  <si>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</si>
  <si>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</si>
  <si>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</si>
  <si>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</si>
  <si>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</si>
  <si>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</si>
  <si>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</si>
  <si>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</si>
  <si>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</si>
  <si>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</si>
  <si>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</si>
  <si>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</si>
  <si>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</si>
  <si>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</si>
  <si>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</si>
  <si>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</si>
  <si>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</si>
  <si>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</si>
  <si>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</si>
  <si>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</si>
  <si>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</si>
  <si>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7.89</t>
  </si>
  <si>
    <t>一般会計</t>
  </si>
  <si>
    <t>介護保険事業会計</t>
  </si>
  <si>
    <t>国民健康保険事業会計</t>
  </si>
  <si>
    <t>後期高齢者医療事業会計</t>
  </si>
  <si>
    <t>その他会計（赤字）</t>
  </si>
  <si>
    <t>その他会計（黒字）</t>
  </si>
  <si>
    <t>-</t>
    <phoneticPr fontId="2"/>
  </si>
  <si>
    <t>渋谷都市整備公社</t>
    <rPh sb="0" eb="2">
      <t>シブヤ</t>
    </rPh>
    <rPh sb="2" eb="4">
      <t>トシ</t>
    </rPh>
    <rPh sb="4" eb="6">
      <t>セイビ</t>
    </rPh>
    <rPh sb="6" eb="8">
      <t>コウシャ</t>
    </rPh>
    <phoneticPr fontId="2"/>
  </si>
  <si>
    <t>渋谷区観光協会</t>
    <rPh sb="0" eb="3">
      <t>シブヤク</t>
    </rPh>
    <rPh sb="3" eb="5">
      <t>カンコウ</t>
    </rPh>
    <rPh sb="5" eb="7">
      <t>キョウカイ</t>
    </rPh>
    <phoneticPr fontId="2"/>
  </si>
  <si>
    <t>渋谷区美術振興財団</t>
    <rPh sb="0" eb="3">
      <t>シブヤク</t>
    </rPh>
    <rPh sb="3" eb="5">
      <t>ビジュツ</t>
    </rPh>
    <rPh sb="5" eb="7">
      <t>シンコウ</t>
    </rPh>
    <rPh sb="7" eb="9">
      <t>ザイダン</t>
    </rPh>
    <phoneticPr fontId="2"/>
  </si>
  <si>
    <t>渋谷サービス公社</t>
    <rPh sb="0" eb="2">
      <t>シブヤ</t>
    </rPh>
    <rPh sb="6" eb="8">
      <t>コウシャ</t>
    </rPh>
    <phoneticPr fontId="2"/>
  </si>
  <si>
    <t>渋谷区土地開発公社</t>
    <rPh sb="0" eb="3">
      <t>シブヤク</t>
    </rPh>
    <rPh sb="3" eb="5">
      <t>トチ</t>
    </rPh>
    <rPh sb="5" eb="7">
      <t>カイハツ</t>
    </rPh>
    <rPh sb="7" eb="9">
      <t>コウシャ</t>
    </rPh>
    <phoneticPr fontId="2"/>
  </si>
  <si>
    <t>〇</t>
    <phoneticPr fontId="2"/>
  </si>
  <si>
    <t>特別区人事・厚生事務組合</t>
  </si>
  <si>
    <t>特別区競馬組合</t>
  </si>
  <si>
    <t>東京二十三区清掃一部事務組合</t>
  </si>
  <si>
    <t>東京都後期高齢者医療広域連合（一般会計）</t>
  </si>
  <si>
    <t>東京都後期高齢者医療広域連合
（後期高齢者医療特別会計）</t>
  </si>
  <si>
    <t>法適用</t>
    <rPh sb="0" eb="1">
      <t>ホウ</t>
    </rPh>
    <rPh sb="1" eb="3">
      <t>テキヨウ</t>
    </rPh>
    <phoneticPr fontId="6"/>
  </si>
  <si>
    <t>渋谷区都市整備基金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</si>
  <si>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</si>
  <si>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</si>
  <si>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</si>
  <si>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将来負担比率は算定されていない状況であり、有形固定資産減価償却率も類似団体内平均値より低くなっている。これは、起債に頼らずに施設建設、改修等を行ってきたためだと考えられる。
引き続き健全な財政運営に努めていく。</t>
    <rPh sb="0" eb="2">
      <t>ショウライ</t>
    </rPh>
    <rPh sb="2" eb="4">
      <t>フタン</t>
    </rPh>
    <rPh sb="4" eb="6">
      <t>ヒリツ</t>
    </rPh>
    <rPh sb="7" eb="9">
      <t>サンテイ</t>
    </rPh>
    <rPh sb="15" eb="17">
      <t>ジョウキョウ</t>
    </rPh>
    <rPh sb="21" eb="23">
      <t>ユウケイ</t>
    </rPh>
    <rPh sb="23" eb="25">
      <t>コテイ</t>
    </rPh>
    <rPh sb="25" eb="27">
      <t>シサン</t>
    </rPh>
    <rPh sb="27" eb="29">
      <t>ゲンカ</t>
    </rPh>
    <rPh sb="29" eb="31">
      <t>ショウキャク</t>
    </rPh>
    <rPh sb="31" eb="32">
      <t>リツ</t>
    </rPh>
    <rPh sb="33" eb="35">
      <t>ルイジ</t>
    </rPh>
    <rPh sb="35" eb="37">
      <t>ダンタイ</t>
    </rPh>
    <rPh sb="37" eb="38">
      <t>ナイ</t>
    </rPh>
    <rPh sb="38" eb="41">
      <t>ヘイキンチ</t>
    </rPh>
    <rPh sb="43" eb="44">
      <t>ヒク</t>
    </rPh>
    <rPh sb="55" eb="57">
      <t>キサイ</t>
    </rPh>
    <rPh sb="58" eb="59">
      <t>タヨ</t>
    </rPh>
    <rPh sb="62" eb="64">
      <t>シセツ</t>
    </rPh>
    <rPh sb="64" eb="66">
      <t>ケンセツ</t>
    </rPh>
    <rPh sb="67" eb="69">
      <t>カイシュウ</t>
    </rPh>
    <rPh sb="69" eb="70">
      <t>トウ</t>
    </rPh>
    <rPh sb="71" eb="72">
      <t>オコナ</t>
    </rPh>
    <rPh sb="80" eb="81">
      <t>カンガ</t>
    </rPh>
    <rPh sb="87" eb="88">
      <t>ヒ</t>
    </rPh>
    <rPh sb="89" eb="90">
      <t>ツヅ</t>
    </rPh>
    <rPh sb="91" eb="93">
      <t>ケンゼン</t>
    </rPh>
    <rPh sb="94" eb="96">
      <t>ザイセイ</t>
    </rPh>
    <rPh sb="96" eb="98">
      <t>ウンエイ</t>
    </rPh>
    <rPh sb="99" eb="10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</si>
  <si>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</si>
  <si>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</si>
  <si>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</si>
  <si>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</si>
  <si>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</si>
  <si>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</si>
  <si>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地方債の新規発行を最小限に抑えることにより、実質公債費比率が年々減少してきており、平成29年度は類似団体内平均値を0.5ポイント下回っている。
また、人員の適正配置に努めた結果、退職手当負担見込額も減少しており、将来負担額より負担額に充当できる財源が上回っているため、将来負担比率は算定がされない状況が続いている。
いずれも、区の財政の健全性を示すものであり、今後も継続していけるよう努める。</t>
    <rPh sb="0" eb="3">
      <t>チホウサイ</t>
    </rPh>
    <rPh sb="4" eb="6">
      <t>シンキ</t>
    </rPh>
    <rPh sb="6" eb="8">
      <t>ハッコウ</t>
    </rPh>
    <rPh sb="9" eb="12">
      <t>サイショウゲン</t>
    </rPh>
    <rPh sb="13" eb="14">
      <t>オサ</t>
    </rPh>
    <rPh sb="22" eb="24">
      <t>ジッシツ</t>
    </rPh>
    <rPh sb="24" eb="27">
      <t>コウサイヒ</t>
    </rPh>
    <rPh sb="27" eb="29">
      <t>ヒリツ</t>
    </rPh>
    <rPh sb="30" eb="32">
      <t>ネンネン</t>
    </rPh>
    <rPh sb="32" eb="34">
      <t>ゲンショウ</t>
    </rPh>
    <rPh sb="41" eb="43">
      <t>ヘイセイ</t>
    </rPh>
    <rPh sb="45" eb="47">
      <t>ネンド</t>
    </rPh>
    <rPh sb="48" eb="50">
      <t>ルイジ</t>
    </rPh>
    <rPh sb="50" eb="52">
      <t>ダンタイ</t>
    </rPh>
    <rPh sb="52" eb="53">
      <t>ナイ</t>
    </rPh>
    <rPh sb="53" eb="56">
      <t>ヘイキンチ</t>
    </rPh>
    <rPh sb="64" eb="66">
      <t>シタマワ</t>
    </rPh>
    <rPh sb="75" eb="77">
      <t>ジンイン</t>
    </rPh>
    <rPh sb="78" eb="80">
      <t>テキセイ</t>
    </rPh>
    <rPh sb="80" eb="82">
      <t>ハイチ</t>
    </rPh>
    <rPh sb="83" eb="84">
      <t>ツト</t>
    </rPh>
    <rPh sb="86" eb="88">
      <t>ケッカ</t>
    </rPh>
    <rPh sb="89" eb="91">
      <t>タイショク</t>
    </rPh>
    <rPh sb="91" eb="93">
      <t>テアテ</t>
    </rPh>
    <rPh sb="93" eb="95">
      <t>フタン</t>
    </rPh>
    <rPh sb="95" eb="97">
      <t>ミコミ</t>
    </rPh>
    <rPh sb="97" eb="98">
      <t>ガク</t>
    </rPh>
    <rPh sb="99" eb="101">
      <t>ゲンショウ</t>
    </rPh>
    <rPh sb="106" eb="108">
      <t>ショウライ</t>
    </rPh>
    <rPh sb="108" eb="110">
      <t>フタン</t>
    </rPh>
    <rPh sb="110" eb="111">
      <t>ガク</t>
    </rPh>
    <rPh sb="113" eb="115">
      <t>フタン</t>
    </rPh>
    <rPh sb="115" eb="116">
      <t>ガク</t>
    </rPh>
    <rPh sb="117" eb="119">
      <t>ジュウトウ</t>
    </rPh>
    <rPh sb="122" eb="124">
      <t>ザイゲン</t>
    </rPh>
    <rPh sb="125" eb="127">
      <t>ウワマワ</t>
    </rPh>
    <rPh sb="134" eb="136">
      <t>ショウライ</t>
    </rPh>
    <rPh sb="136" eb="138">
      <t>フタン</t>
    </rPh>
    <rPh sb="138" eb="140">
      <t>ヒリツ</t>
    </rPh>
    <rPh sb="141" eb="143">
      <t>サンテイ</t>
    </rPh>
    <rPh sb="148" eb="150">
      <t>ジョウキョウ</t>
    </rPh>
    <rPh sb="151" eb="152">
      <t>ツヅ</t>
    </rPh>
    <rPh sb="163" eb="164">
      <t>ク</t>
    </rPh>
    <rPh sb="165" eb="167">
      <t>ザイセイ</t>
    </rPh>
    <rPh sb="168" eb="171">
      <t>ケンゼンセイ</t>
    </rPh>
    <rPh sb="172" eb="173">
      <t>シメ</t>
    </rPh>
    <rPh sb="180" eb="182">
      <t>コンゴ</t>
    </rPh>
    <rPh sb="183" eb="185">
      <t>ケイゾク</t>
    </rPh>
    <rPh sb="192" eb="19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</si>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</sst>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3963154-16CB-4352-A794-3DAA3E60C35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8FE9-4567-B6A3-9DA52AE5DF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16571</c:v>
                </c:pt>
                <c:pt idx="1">
                  <c:v>46575</c:v>
                </c:pt>
                <c:pt idx="2">
                  <c:v>46415</c:v>
                </c:pt>
                <c:pt idx="3">
                  <c:v>27624</c:v>
                </c:pt>
                <c:pt idx="4">
                  <c:v>42272</c:v>
                </c:pt>
              </c:numCache>
            </c:numRef>
          </c:val>
          <c:smooth val="0"/>
          <c:extLst>
            <c:ext xmlns:c16="http://schemas.microsoft.com/office/drawing/2014/chart" uri="{C3380CC4-5D6E-409C-BE32-E72D297353CC}">
              <c16:uniqueId val="{00000001-8FE9-4567-B6A3-9DA52AE5DF6A}"/>
            </c:ext>
          </c:extLst>
        </c:ser>
        <c:dLbls>
          <c:showLegendKey val="0"/>
          <c:showVal val="0"/>
          <c:showCatName val="0"/>
          <c:showSerName val="0"/>
          <c:showPercent val="0"/>
          <c:showBubbleSize val="0"/>
        </c:dLbls>
        <c:marker val="1"/>
        <c:smooth val="0"/>
        <c:axId val="98652544"/>
        <c:axId val="98654464"/>
      </c:lineChart>
      <c:catAx>
        <c:axId val="9865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54464"/>
        <c:crosses val="autoZero"/>
        <c:auto val="1"/>
        <c:lblAlgn val="ctr"/>
        <c:lblOffset val="100"/>
        <c:tickLblSkip val="1"/>
        <c:tickMarkSkip val="1"/>
        <c:noMultiLvlLbl val="0"/>
      </c:catAx>
      <c:valAx>
        <c:axId val="986544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5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15.28</c:v>
                </c:pt>
                <c:pt idx="1">
                  <c:v>6.27</c:v>
                </c:pt>
                <c:pt idx="2">
                  <c:v>11.37</c:v>
                </c:pt>
                <c:pt idx="3">
                  <c:v>14.29</c:v>
                </c:pt>
                <c:pt idx="4">
                  <c:v>18</c:v>
                </c:pt>
              </c:numCache>
            </c:numRef>
          </c:val>
          <c:extLst>
            <c:ext xmlns:c16="http://schemas.microsoft.com/office/drawing/2014/chart" uri="{C3380CC4-5D6E-409C-BE32-E72D297353CC}">
              <c16:uniqueId val="{00000000-FD55-4C31-B581-F74D8655A5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58.85</c:v>
                </c:pt>
                <c:pt idx="1">
                  <c:v>55.12</c:v>
                </c:pt>
                <c:pt idx="2">
                  <c:v>60.32</c:v>
                </c:pt>
                <c:pt idx="3">
                  <c:v>60.3</c:v>
                </c:pt>
                <c:pt idx="4">
                  <c:v>61.27</c:v>
                </c:pt>
              </c:numCache>
            </c:numRef>
          </c:val>
          <c:extLst>
            <c:ext xmlns:c16="http://schemas.microsoft.com/office/drawing/2014/chart" uri="{C3380CC4-5D6E-409C-BE32-E72D297353CC}">
              <c16:uniqueId val="{00000001-FD55-4C31-B581-F74D8655A512}"/>
            </c:ext>
          </c:extLst>
        </c:ser>
        <c:dLbls>
          <c:showLegendKey val="0"/>
          <c:showVal val="0"/>
          <c:showCatName val="0"/>
          <c:showSerName val="0"/>
          <c:showPercent val="0"/>
          <c:showBubbleSize val="0"/>
        </c:dLbls>
        <c:gapWidth val="250"/>
        <c:overlap val="100"/>
        <c:axId val="119614848"/>
        <c:axId val="11961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5.12</c:v>
                </c:pt>
                <c:pt idx="1">
                  <c:v>-7.89</c:v>
                </c:pt>
                <c:pt idx="2">
                  <c:v>13.93</c:v>
                </c:pt>
                <c:pt idx="3">
                  <c:v>3.02</c:v>
                </c:pt>
                <c:pt idx="4">
                  <c:v>3.53</c:v>
                </c:pt>
              </c:numCache>
            </c:numRef>
          </c:val>
          <c:smooth val="0"/>
          <c:extLst>
            <c:ext xmlns:c16="http://schemas.microsoft.com/office/drawing/2014/chart" uri="{C3380CC4-5D6E-409C-BE32-E72D297353CC}">
              <c16:uniqueId val="{00000002-FD55-4C31-B581-F74D8655A512}"/>
            </c:ext>
          </c:extLst>
        </c:ser>
        <c:dLbls>
          <c:showLegendKey val="0"/>
          <c:showVal val="0"/>
          <c:showCatName val="0"/>
          <c:showSerName val="0"/>
          <c:showPercent val="0"/>
          <c:showBubbleSize val="0"/>
        </c:dLbls>
        <c:marker val="1"/>
        <c:smooth val="0"/>
        <c:axId val="119614848"/>
        <c:axId val="119617024"/>
      </c:lineChart>
      <c:catAx>
        <c:axId val="1196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617024"/>
        <c:crosses val="autoZero"/>
        <c:auto val="1"/>
        <c:lblAlgn val="ctr"/>
        <c:lblOffset val="100"/>
        <c:tickLblSkip val="1"/>
        <c:tickMarkSkip val="1"/>
        <c:noMultiLvlLbl val="0"/>
      </c:catAx>
      <c:valAx>
        <c:axId val="11961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1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F3-4A15-9B9B-8BB15CEB18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F3-4A15-9B9B-8BB15CEB18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F3-4A15-9B9B-8BB15CEB18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F3-4A15-9B9B-8BB15CEB188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0F3-4A15-9B9B-8BB15CEB188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0F3-4A15-9B9B-8BB15CEB1887}"/>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0.06</c:v>
                </c:pt>
                <c:pt idx="4">
                  <c:v>#N/A</c:v>
                </c:pt>
                <c:pt idx="5">
                  <c:v>0.09</c:v>
                </c:pt>
                <c:pt idx="6">
                  <c:v>#N/A</c:v>
                </c:pt>
                <c:pt idx="7">
                  <c:v>0.13</c:v>
                </c:pt>
                <c:pt idx="8">
                  <c:v>#N/A</c:v>
                </c:pt>
                <c:pt idx="9">
                  <c:v>7.0000000000000007E-2</c:v>
                </c:pt>
              </c:numCache>
            </c:numRef>
          </c:val>
          <c:extLst>
            <c:ext xmlns:c16="http://schemas.microsoft.com/office/drawing/2014/chart" uri="{C3380CC4-5D6E-409C-BE32-E72D297353CC}">
              <c16:uniqueId val="{00000006-30F3-4A15-9B9B-8BB15CEB1887}"/>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0.95</c:v>
                </c:pt>
                <c:pt idx="2">
                  <c:v>#N/A</c:v>
                </c:pt>
                <c:pt idx="3">
                  <c:v>0.89</c:v>
                </c:pt>
                <c:pt idx="4">
                  <c:v>#N/A</c:v>
                </c:pt>
                <c:pt idx="5">
                  <c:v>0.83</c:v>
                </c:pt>
                <c:pt idx="6">
                  <c:v>#N/A</c:v>
                </c:pt>
                <c:pt idx="7">
                  <c:v>0.83</c:v>
                </c:pt>
                <c:pt idx="8">
                  <c:v>#N/A</c:v>
                </c:pt>
                <c:pt idx="9">
                  <c:v>0.9</c:v>
                </c:pt>
              </c:numCache>
            </c:numRef>
          </c:val>
          <c:extLst>
            <c:ext xmlns:c16="http://schemas.microsoft.com/office/drawing/2014/chart" uri="{C3380CC4-5D6E-409C-BE32-E72D297353CC}">
              <c16:uniqueId val="{00000007-30F3-4A15-9B9B-8BB15CEB1887}"/>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0.67</c:v>
                </c:pt>
                <c:pt idx="2">
                  <c:v>#N/A</c:v>
                </c:pt>
                <c:pt idx="3">
                  <c:v>0.96</c:v>
                </c:pt>
                <c:pt idx="4">
                  <c:v>#N/A</c:v>
                </c:pt>
                <c:pt idx="5">
                  <c:v>1.31</c:v>
                </c:pt>
                <c:pt idx="6">
                  <c:v>#N/A</c:v>
                </c:pt>
                <c:pt idx="7">
                  <c:v>0.96</c:v>
                </c:pt>
                <c:pt idx="8">
                  <c:v>#N/A</c:v>
                </c:pt>
                <c:pt idx="9">
                  <c:v>1.1599999999999999</c:v>
                </c:pt>
              </c:numCache>
            </c:numRef>
          </c:val>
          <c:extLst>
            <c:ext xmlns:c16="http://schemas.microsoft.com/office/drawing/2014/chart" uri="{C3380CC4-5D6E-409C-BE32-E72D297353CC}">
              <c16:uniqueId val="{00000008-30F3-4A15-9B9B-8BB15CEB18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15.28</c:v>
                </c:pt>
                <c:pt idx="2">
                  <c:v>#N/A</c:v>
                </c:pt>
                <c:pt idx="3">
                  <c:v>6.27</c:v>
                </c:pt>
                <c:pt idx="4">
                  <c:v>#N/A</c:v>
                </c:pt>
                <c:pt idx="5">
                  <c:v>11.36</c:v>
                </c:pt>
                <c:pt idx="6">
                  <c:v>#N/A</c:v>
                </c:pt>
                <c:pt idx="7">
                  <c:v>14.29</c:v>
                </c:pt>
                <c:pt idx="8">
                  <c:v>#N/A</c:v>
                </c:pt>
                <c:pt idx="9">
                  <c:v>17.86</c:v>
                </c:pt>
              </c:numCache>
            </c:numRef>
          </c:val>
          <c:extLst>
            <c:ext xmlns:c16="http://schemas.microsoft.com/office/drawing/2014/chart" uri="{C3380CC4-5D6E-409C-BE32-E72D297353CC}">
              <c16:uniqueId val="{00000009-30F3-4A15-9B9B-8BB15CEB1887}"/>
            </c:ext>
          </c:extLst>
        </c:ser>
        <c:dLbls>
          <c:showLegendKey val="0"/>
          <c:showVal val="0"/>
          <c:showCatName val="0"/>
          <c:showSerName val="0"/>
          <c:showPercent val="0"/>
          <c:showBubbleSize val="0"/>
        </c:dLbls>
        <c:gapWidth val="150"/>
        <c:overlap val="100"/>
        <c:axId val="119346304"/>
        <c:axId val="119347840"/>
      </c:barChart>
      <c:catAx>
        <c:axId val="1193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47840"/>
        <c:crosses val="autoZero"/>
        <c:auto val="1"/>
        <c:lblAlgn val="ctr"/>
        <c:lblOffset val="100"/>
        <c:tickLblSkip val="1"/>
        <c:tickMarkSkip val="1"/>
        <c:noMultiLvlLbl val="0"/>
      </c:catAx>
      <c:valAx>
        <c:axId val="1193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4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4509</c:v>
                </c:pt>
                <c:pt idx="5">
                  <c:v>4580</c:v>
                </c:pt>
                <c:pt idx="8">
                  <c:v>4730</c:v>
                </c:pt>
                <c:pt idx="11">
                  <c:v>4576</c:v>
                </c:pt>
                <c:pt idx="14">
                  <c:v>4377</c:v>
                </c:pt>
              </c:numCache>
            </c:numRef>
          </c:val>
          <c:extLst>
            <c:ext xmlns:c16="http://schemas.microsoft.com/office/drawing/2014/chart" uri="{C3380CC4-5D6E-409C-BE32-E72D297353CC}">
              <c16:uniqueId val="{00000000-F68A-49A3-9A7E-19F24C84F2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8A-49A3-9A7E-19F24C84F2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158</c:v>
                </c:pt>
                <c:pt idx="3">
                  <c:v>158</c:v>
                </c:pt>
                <c:pt idx="6">
                  <c:v>158</c:v>
                </c:pt>
                <c:pt idx="9">
                  <c:v>158</c:v>
                </c:pt>
                <c:pt idx="12">
                  <c:v>6</c:v>
                </c:pt>
              </c:numCache>
            </c:numRef>
          </c:val>
          <c:extLst>
            <c:ext xmlns:c16="http://schemas.microsoft.com/office/drawing/2014/chart" uri="{C3380CC4-5D6E-409C-BE32-E72D297353CC}">
              <c16:uniqueId val="{00000002-F68A-49A3-9A7E-19F24C84F2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198</c:v>
                </c:pt>
                <c:pt idx="3">
                  <c:v>160</c:v>
                </c:pt>
                <c:pt idx="6">
                  <c:v>145</c:v>
                </c:pt>
                <c:pt idx="9">
                  <c:v>92</c:v>
                </c:pt>
                <c:pt idx="12">
                  <c:v>82</c:v>
                </c:pt>
              </c:numCache>
            </c:numRef>
          </c:val>
          <c:extLst>
            <c:ext xmlns:c16="http://schemas.microsoft.com/office/drawing/2014/chart" uri="{C3380CC4-5D6E-409C-BE32-E72D297353CC}">
              <c16:uniqueId val="{00000003-F68A-49A3-9A7E-19F24C84F2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8A-49A3-9A7E-19F24C84F2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8A-49A3-9A7E-19F24C84F2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8A-49A3-9A7E-19F24C84F2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3083</c:v>
                </c:pt>
                <c:pt idx="3">
                  <c:v>2790</c:v>
                </c:pt>
                <c:pt idx="6">
                  <c:v>2433</c:v>
                </c:pt>
                <c:pt idx="9">
                  <c:v>2432</c:v>
                </c:pt>
                <c:pt idx="12">
                  <c:v>2078</c:v>
                </c:pt>
              </c:numCache>
            </c:numRef>
          </c:val>
          <c:extLst>
            <c:ext xmlns:c16="http://schemas.microsoft.com/office/drawing/2014/chart" uri="{C3380CC4-5D6E-409C-BE32-E72D297353CC}">
              <c16:uniqueId val="{00000007-F68A-49A3-9A7E-19F24C84F24E}"/>
            </c:ext>
          </c:extLst>
        </c:ser>
        <c:dLbls>
          <c:showLegendKey val="0"/>
          <c:showVal val="0"/>
          <c:showCatName val="0"/>
          <c:showSerName val="0"/>
          <c:showPercent val="0"/>
          <c:showBubbleSize val="0"/>
        </c:dLbls>
        <c:gapWidth val="100"/>
        <c:overlap val="100"/>
        <c:axId val="43616896"/>
        <c:axId val="4363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-1070</c:v>
                </c:pt>
                <c:pt idx="2">
                  <c:v>#N/A</c:v>
                </c:pt>
                <c:pt idx="3">
                  <c:v>#N/A</c:v>
                </c:pt>
                <c:pt idx="4">
                  <c:v>-1472</c:v>
                </c:pt>
                <c:pt idx="5">
                  <c:v>#N/A</c:v>
                </c:pt>
                <c:pt idx="6">
                  <c:v>#N/A</c:v>
                </c:pt>
                <c:pt idx="7">
                  <c:v>-1994</c:v>
                </c:pt>
                <c:pt idx="8">
                  <c:v>#N/A</c:v>
                </c:pt>
                <c:pt idx="9">
                  <c:v>#N/A</c:v>
                </c:pt>
                <c:pt idx="10">
                  <c:v>-1894</c:v>
                </c:pt>
                <c:pt idx="11">
                  <c:v>#N/A</c:v>
                </c:pt>
                <c:pt idx="12">
                  <c:v>#N/A</c:v>
                </c:pt>
                <c:pt idx="13">
                  <c:v>-2211</c:v>
                </c:pt>
                <c:pt idx="14">
                  <c:v>#N/A</c:v>
                </c:pt>
              </c:numCache>
            </c:numRef>
          </c:val>
          <c:smooth val="0"/>
          <c:extLst>
            <c:ext xmlns:c16="http://schemas.microsoft.com/office/drawing/2014/chart" uri="{C3380CC4-5D6E-409C-BE32-E72D297353CC}">
              <c16:uniqueId val="{00000008-F68A-49A3-9A7E-19F24C84F24E}"/>
            </c:ext>
          </c:extLst>
        </c:ser>
        <c:dLbls>
          <c:showLegendKey val="0"/>
          <c:showVal val="0"/>
          <c:showCatName val="0"/>
          <c:showSerName val="0"/>
          <c:showPercent val="0"/>
          <c:showBubbleSize val="0"/>
        </c:dLbls>
        <c:marker val="1"/>
        <c:smooth val="0"/>
        <c:axId val="43616896"/>
        <c:axId val="43631360"/>
      </c:lineChart>
      <c:catAx>
        <c:axId val="436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31360"/>
        <c:crosses val="autoZero"/>
        <c:auto val="1"/>
        <c:lblAlgn val="ctr"/>
        <c:lblOffset val="100"/>
        <c:tickLblSkip val="1"/>
        <c:tickMarkSkip val="1"/>
        <c:noMultiLvlLbl val="0"/>
      </c:catAx>
      <c:valAx>
        <c:axId val="4363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54163</c:v>
                </c:pt>
                <c:pt idx="5">
                  <c:v>51305</c:v>
                </c:pt>
                <c:pt idx="8">
                  <c:v>47350</c:v>
                </c:pt>
                <c:pt idx="11">
                  <c:v>43260</c:v>
                </c:pt>
                <c:pt idx="14">
                  <c:v>39408</c:v>
                </c:pt>
              </c:numCache>
            </c:numRef>
          </c:val>
          <c:extLst>
            <c:ext xmlns:c16="http://schemas.microsoft.com/office/drawing/2014/chart" uri="{C3380CC4-5D6E-409C-BE32-E72D297353CC}">
              <c16:uniqueId val="{00000000-97E3-43A3-9CA7-C8FA7129BC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E3-43A3-9CA7-C8FA7129BC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59977</c:v>
                </c:pt>
                <c:pt idx="5">
                  <c:v>69960</c:v>
                </c:pt>
                <c:pt idx="8">
                  <c:v>75045</c:v>
                </c:pt>
                <c:pt idx="11">
                  <c:v>82183</c:v>
                </c:pt>
                <c:pt idx="14">
                  <c:v>88248</c:v>
                </c:pt>
              </c:numCache>
            </c:numRef>
          </c:val>
          <c:extLst>
            <c:ext xmlns:c16="http://schemas.microsoft.com/office/drawing/2014/chart" uri="{C3380CC4-5D6E-409C-BE32-E72D297353CC}">
              <c16:uniqueId val="{00000002-97E3-43A3-9CA7-C8FA7129BC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E3-43A3-9CA7-C8FA7129BC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E3-43A3-9CA7-C8FA7129BC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313</c:v>
                </c:pt>
                <c:pt idx="3">
                  <c:v>262</c:v>
                </c:pt>
                <c:pt idx="6">
                  <c:v>210</c:v>
                </c:pt>
                <c:pt idx="9">
                  <c:v>158</c:v>
                </c:pt>
                <c:pt idx="12">
                  <c:v>106</c:v>
                </c:pt>
              </c:numCache>
            </c:numRef>
          </c:val>
          <c:extLst>
            <c:ext xmlns:c16="http://schemas.microsoft.com/office/drawing/2014/chart" uri="{C3380CC4-5D6E-409C-BE32-E72D297353CC}">
              <c16:uniqueId val="{00000005-97E3-43A3-9CA7-C8FA7129BC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17572</c:v>
                </c:pt>
                <c:pt idx="3">
                  <c:v>16160</c:v>
                </c:pt>
                <c:pt idx="6">
                  <c:v>15535</c:v>
                </c:pt>
                <c:pt idx="9">
                  <c:v>14691</c:v>
                </c:pt>
                <c:pt idx="12">
                  <c:v>14609</c:v>
                </c:pt>
              </c:numCache>
            </c:numRef>
          </c:val>
          <c:extLst>
            <c:ext xmlns:c16="http://schemas.microsoft.com/office/drawing/2014/chart" uri="{C3380CC4-5D6E-409C-BE32-E72D297353CC}">
              <c16:uniqueId val="{00000006-97E3-43A3-9CA7-C8FA7129BC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1012</c:v>
                </c:pt>
                <c:pt idx="3">
                  <c:v>931</c:v>
                </c:pt>
                <c:pt idx="6">
                  <c:v>901</c:v>
                </c:pt>
                <c:pt idx="9">
                  <c:v>944</c:v>
                </c:pt>
                <c:pt idx="12">
                  <c:v>1108</c:v>
                </c:pt>
              </c:numCache>
            </c:numRef>
          </c:val>
          <c:extLst>
            <c:ext xmlns:c16="http://schemas.microsoft.com/office/drawing/2014/chart" uri="{C3380CC4-5D6E-409C-BE32-E72D297353CC}">
              <c16:uniqueId val="{00000007-97E3-43A3-9CA7-C8FA7129BC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7E3-43A3-9CA7-C8FA7129BC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421</c:v>
                </c:pt>
                <c:pt idx="3">
                  <c:v>285</c:v>
                </c:pt>
                <c:pt idx="6">
                  <c:v>481</c:v>
                </c:pt>
                <c:pt idx="9">
                  <c:v>12</c:v>
                </c:pt>
                <c:pt idx="12">
                  <c:v>6</c:v>
                </c:pt>
              </c:numCache>
            </c:numRef>
          </c:val>
          <c:extLst>
            <c:ext xmlns:c16="http://schemas.microsoft.com/office/drawing/2014/chart" uri="{C3380CC4-5D6E-409C-BE32-E72D297353CC}">
              <c16:uniqueId val="{00000009-97E3-43A3-9CA7-C8FA7129BC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20167</c:v>
                </c:pt>
                <c:pt idx="3">
                  <c:v>18516</c:v>
                </c:pt>
                <c:pt idx="6">
                  <c:v>16355</c:v>
                </c:pt>
                <c:pt idx="9">
                  <c:v>14133</c:v>
                </c:pt>
                <c:pt idx="12">
                  <c:v>12212</c:v>
                </c:pt>
              </c:numCache>
            </c:numRef>
          </c:val>
          <c:extLst>
            <c:ext xmlns:c16="http://schemas.microsoft.com/office/drawing/2014/chart" uri="{C3380CC4-5D6E-409C-BE32-E72D297353CC}">
              <c16:uniqueId val="{0000000A-97E3-43A3-9CA7-C8FA7129BC4D}"/>
            </c:ext>
          </c:extLst>
        </c:ser>
        <c:dLbls>
          <c:showLegendKey val="0"/>
          <c:showVal val="0"/>
          <c:showCatName val="0"/>
          <c:showSerName val="0"/>
          <c:showPercent val="0"/>
          <c:showBubbleSize val="0"/>
        </c:dLbls>
        <c:gapWidth val="100"/>
        <c:overlap val="100"/>
        <c:axId val="95116672"/>
        <c:axId val="9512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E3-43A3-9CA7-C8FA7129BC4D}"/>
            </c:ext>
          </c:extLst>
        </c:ser>
        <c:dLbls>
          <c:showLegendKey val="0"/>
          <c:showVal val="0"/>
          <c:showCatName val="0"/>
          <c:showSerName val="0"/>
          <c:showPercent val="0"/>
          <c:showBubbleSize val="0"/>
        </c:dLbls>
        <c:marker val="1"/>
        <c:smooth val="0"/>
        <c:axId val="95116672"/>
        <c:axId val="95122944"/>
      </c:lineChart>
      <c:catAx>
        <c:axId val="951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122944"/>
        <c:crosses val="autoZero"/>
        <c:auto val="1"/>
        <c:lblAlgn val="ctr"/>
        <c:lblOffset val="100"/>
        <c:tickLblSkip val="1"/>
        <c:tickMarkSkip val="1"/>
        <c:noMultiLvlLbl val="0"/>
      </c:catAx>
      <c:valAx>
        <c:axId val="9512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35928</c:v>
                </c:pt>
                <c:pt idx="1">
                  <c:v>35973</c:v>
                </c:pt>
                <c:pt idx="2">
                  <c:v>35999</c:v>
                </c:pt>
              </c:numCache>
            </c:numRef>
          </c:val>
          <c:extLst>
            <c:ext xmlns:c16="http://schemas.microsoft.com/office/drawing/2014/chart" uri="{C3380CC4-5D6E-409C-BE32-E72D297353CC}">
              <c16:uniqueId val="{00000000-6400-4AA7-8BED-F9A46141DB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400-4AA7-8BED-F9A46141DB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37689</c:v>
                </c:pt>
                <c:pt idx="1">
                  <c:v>44237</c:v>
                </c:pt>
                <c:pt idx="2">
                  <c:v>50276</c:v>
                </c:pt>
              </c:numCache>
            </c:numRef>
          </c:val>
          <c:extLst>
            <c:ext xmlns:c16="http://schemas.microsoft.com/office/drawing/2014/chart" uri="{C3380CC4-5D6E-409C-BE32-E72D297353CC}">
              <c16:uniqueId val="{00000002-6400-4AA7-8BED-F9A46141DB71}"/>
            </c:ext>
          </c:extLst>
        </c:ser>
        <c:dLbls>
          <c:showLegendKey val="0"/>
          <c:showVal val="0"/>
          <c:showCatName val="0"/>
          <c:showSerName val="0"/>
          <c:showPercent val="0"/>
          <c:showBubbleSize val="0"/>
        </c:dLbls>
        <c:gapWidth val="120"/>
        <c:overlap val="100"/>
        <c:axId val="43479808"/>
        <c:axId val="43481344"/>
      </c:barChart>
      <c:catAx>
        <c:axId val="434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81344"/>
        <c:crosses val="autoZero"/>
        <c:auto val="1"/>
        <c:lblAlgn val="ctr"/>
        <c:lblOffset val="100"/>
        <c:tickLblSkip val="1"/>
        <c:tickMarkSkip val="1"/>
        <c:noMultiLvlLbl val="0"/>
      </c:catAx>
      <c:valAx>
        <c:axId val="43481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7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{7163497D-57D7-4001-8FCD-97EFD45F1A62}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875-405B-A28F-8B4F69D9A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{CD37982F-AD74-4034-B3A8-0E528FBD755F}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75-405B-A28F-8B4F69D9A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{CAAA0548-AC5D-4A01-BCC5-DE7AB1E53F42}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75-405B-A28F-8B4F69D9A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{80A4F232-098D-4255-BDC7-07DAB76541CE}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75-405B-A28F-8B4F69D9A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{AD679FCC-F089-48E6-8EF3-FDF902FF7700}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75-405B-A28F-8B4F69D9A38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{2D9E8D44-8886-4E96-8461-FB48E362951F}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875-405B-A28F-8B4F69D9A38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{D9658F27-8C26-470F-928C-CC73F470BBF7}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875-405B-A28F-8B4F69D9A38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{EDC8F6C0-4205-4339-BBF5-E15CD7B96BED}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875-405B-A28F-8B4F69D9A38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{1D13960A-059C-401F-80DF-711536134899}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875-405B-A28F-8B4F69D9A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40.299999999999997</c:v>
                </c:pt>
                <c:pt idx="32">
                  <c:v>39.9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75-405B-A28F-8B4F69D9A3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{65B8AA4F-BC77-477D-9D55-F4FA253F9BBC}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875-405B-A28F-8B4F69D9A3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{28851B51-A17D-43CC-BAF3-EA245B7B3918}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75-405B-A28F-8B4F69D9A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{ED99EF73-C086-4F68-BF41-00DDB5BC99EE}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75-405B-A28F-8B4F69D9A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{C2B699F8-6D1C-4AA4-B51B-E780DC744E84}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75-405B-A28F-8B4F69D9A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{C9DBD087-27F3-40F9-9322-0ECB52E06EF5}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75-405B-A28F-8B4F69D9A38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{40A59EBF-4DD8-4E72-BAB9-59EC26D4D60A}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875-405B-A28F-8B4F69D9A38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{F4283E4B-1ADA-4441-B130-B56C1A90B54B}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875-405B-A28F-8B4F69D9A38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{E64E8F71-A477-4C7B-907D-B7326341BD21}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875-405B-A28F-8B4F69D9A38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{3C986806-A855-4A98-8BE9-396297841218}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875-405B-A28F-8B4F69D9A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56.8</c:v>
                </c:pt>
                <c:pt idx="32">
                  <c:v>57.1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9875-405B-A28F-8B4F69D9A386}"/>
            </c:ext>
          </c:extLst>
        </c:ser>
        <c:dLbls>
          <c:showLegendKey val="0"/>
          <c:showVal val="1"/>
          <c:showCatName val="0"/>
          <c:showSerName val="0"/>
          <c:showPercent val="0"/>
          <c:showBubbleSize val="0"/>
        </c:dLbls>
        <c:axId val="46179840"/>
        <c:axId val="46181760"/>
      </c:scatterChart>
      <c:valAx>
        <c:axId val="46179840"/>
        <c:scaling>
          <c:orientation val="minMax"/>
          <c:max val="57.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{4692AD37-F245-4EFF-A521-2932C5DBC971}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79-4A7D-B0F0-0D5FBA9DA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{4D41A4ED-6A92-4F16-A04D-465CEDCDA3B9}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79-4A7D-B0F0-0D5FBA9DA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{2F367759-3F81-410A-BC8A-3E07ADC4988D}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79-4A7D-B0F0-0D5FBA9DA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{CF3CB04D-8ED2-4242-8C0E-42F52C8A9185}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79-4A7D-B0F0-0D5FBA9DA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{0AABF383-77A0-4DED-B1D5-81534A6846DC}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79-4A7D-B0F0-0D5FBA9DA05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{A33C7EF7-E44B-4514-868D-2DB60A5B3034}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79-4A7D-B0F0-0D5FBA9DA05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{6D03042E-AF56-4F08-A90C-157246F3B1AF}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79-4A7D-B0F0-0D5FBA9DA05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{8F0FDD3A-7350-4E1E-9476-396570BEF1A5}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79-4A7D-B0F0-0D5FBA9DA05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{8A8DFBE9-88B5-49AB-905F-051DB5C7A2C5}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79-4A7D-B0F0-0D5FBA9DA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-2.2000000000000002</c:v>
                </c:pt>
                <c:pt idx="16">
                  <c:v>-2.9</c:v>
                </c:pt>
                <c:pt idx="24">
                  <c:v>-3.3</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79-4A7D-B0F0-0D5FBA9DA0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{C15609C6-19D9-4C1B-B647-B8115C7969DB}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79-4A7D-B0F0-0D5FBA9DA0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{EC74ABA7-0C4E-42CA-BB53-A9C888922D75}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79-4A7D-B0F0-0D5FBA9DA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{9295A9EB-0414-4A96-858F-5E92497C46FE}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79-4A7D-B0F0-0D5FBA9DA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{FF7AA3C9-19C5-4575-9989-C9D6A1E1659E}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79-4A7D-B0F0-0D5FBA9DA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{67A5A9D9-F6FC-4DF2-9F72-BF34CD37FD2F}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79-4A7D-B0F0-0D5FBA9DA05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{1AA28197-8877-4687-8663-76DE7F567C70}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79-4A7D-B0F0-0D5FBA9DA05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{E239774D-82C5-43E2-89F1-EB0548B27C89}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79-4A7D-B0F0-0D5FBA9DA05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{EF7F7412-246B-4818-BE84-A93416DB9BF6}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79-4A7D-B0F0-0D5FBA9DA05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{B90123B4-473C-46DC-823D-5018B9FD1D03}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79-4A7D-B0F0-0D5FBA9DA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79-4A7D-B0F0-0D5FBA9DA05B}"/>
            </c:ext>
          </c:extLst>
        </c:ser>
        <c:dLbls>
          <c:showLegendKey val="0"/>
          <c:showVal val="1"/>
          <c:showCatName val="0"/>
          <c:showSerName val="0"/>
          <c:showPercent val="0"/>
          <c:showBubbleSize val="0"/>
        </c:dLbls>
        <c:axId val="84219776"/>
        <c:axId val="84234240"/>
      </c:scatterChart>
      <c:valAx>
        <c:axId val="842197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地方債の償還が進むとともに、新規発行を必要最低限に抑え、平成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年度より新規発行を行っていないことにより、元利償還金は年々減少している。</a:t>
          </a:r>
        </a:p>
        <a:p>
          <a:r>
            <a:rPr kumimoji="1" lang="ja-JP" altLang="en-US" sz="1400">
              <a:latin typeface="ＭＳ ゴシック" pitchFamily="49" charset="-128"/>
              <a:ea typeface="ＭＳ ゴシック" pitchFamily="49" charset="-128"/>
            </a:rPr>
            <a:t>　その結果、実質公債費比率の分子は引き続き負の値となっており、実質公債費比率自体も、国が定める基準（早期健全化基準及び財政再生基準）を大きく下回っている状況が継続している。</a:t>
          </a:r>
        </a:p>
        <a:p>
          <a:r>
            <a:rPr kumimoji="1" lang="ja-JP" altLang="en-US" sz="1400">
              <a:latin typeface="ＭＳ ゴシック" pitchFamily="49" charset="-128"/>
              <a:ea typeface="ＭＳ ゴシック" pitchFamily="49" charset="-128"/>
            </a:rPr>
            <a:t>　区財政の健全性を示すものであり、引き続き健全な財政運営に取り組んでいく。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地方債の現在高は、従前より新規発行を必要最低限に抑えており、平成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年度より新規発行を行っておらず、前年度より減少している。また退職手当負担見込額も、人員の適正配置に努めた結果、徐々に減少しており、これらにより将来負担額全体も減少している。</a:t>
          </a:r>
        </a:p>
        <a:p>
          <a:r>
            <a:rPr kumimoji="1" lang="ja-JP" altLang="en-US" sz="1400">
              <a:latin typeface="ＭＳ ゴシック" pitchFamily="49" charset="-128"/>
              <a:ea typeface="ＭＳ ゴシック" pitchFamily="49" charset="-128"/>
            </a:rPr>
            <a:t>　「将来負担比率」は、将来負担額より、基金など負担額に充当できる財源が上回っているため、算定されない状況が続いている。</a:t>
          </a:r>
        </a:p>
        <a:p>
          <a:r>
            <a:rPr kumimoji="1" lang="ja-JP" altLang="en-US" sz="1400">
              <a:latin typeface="ＭＳ ゴシック" pitchFamily="49" charset="-128"/>
              <a:ea typeface="ＭＳ ゴシック" pitchFamily="49" charset="-128"/>
            </a:rPr>
            <a:t>　区財政の健全性を示すものであり、今後も継続していけるよう、健全な財政運営に努める。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東京都渋谷区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特別区税や都税連動交付金が増収となり、平成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億円の新たな積み立てを行った。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堅調に推移している税収等を財源的な裏付けとして、将来負担を見据えた新規の積み立てを行っていく。今後は「公共施設等総合管理計画」に基づき、公共施設等の老朽化対策に要する経費の増加が見込まれるため、中長期的には減少していくことが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渋谷区都市整備基金条例では渋谷区基本構想の実現を図るための用地取得及び都市施設建設の資金に充てることと規定しているため、主に区施設の建設のための用地取得、区施設の建設、及び道路橋梁等の基礎的インフラの整備を基金の使途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特別区税や都税連動交付金の増収により平成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億円の新たな積み立てを行った。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堅調に推移している税収等を財源的な裏付けとして、将来負担を見据えた新規の積み立てを行っていく。今後は「公共施設等総合管理計画」に基づき、公共施設等の老朽化対策に要する経費の増加が見込まれるため、中長期的には減少していく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億円を新規で積立てた以降は新規での積み立てをしていない。近年の財政調整基金残高の増は基金の運用益によるもので、市場金利の低下に伴い増加率は減少傾向である。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自治体と比較し歳入の特別区税による割合が高いため、景気変動による影響を大きく受けてしまう状況であり、景気後退による歳入減による区政運営の影響を最小限とし、また災害等の備えのため過去の実績等も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％以上の基金残高を確保するように努める。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74DE0B-CF1D-4B39-821A-76877E1EA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D03849-57F6-429C-85BD-FDEC05F7B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AE06168-CA69-49EE-8538-E3A81F1BCED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F1B7C2D4-2DF4-4A03-9A0C-357A379D616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618014CB-618C-4539-AE53-F3B76746286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42804919-FAF3-4FFC-BF5A-FBBBC74B0F5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EFC14DB-D270-42D4-B732-07B3D31AC21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8F253E13-1D75-426B-98A2-DBA46522FE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64E9D2AC-E6DE-4035-9A27-8AB6B30ABAC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A0BD2423-81F8-4EE3-9416-F7173B434AD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21643BCC-5068-4B9F-A55C-16EB020CE2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18DE3BFE-B6D9-4FE7-ADD7-D25E6D59E8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92D6D02D-62F7-40F2-8ABC-A8FB41AA8AA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5E8FEDAA-93AE-46D0-AB38-572224D90D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AF1C4DB0-A447-420F-9344-04755F7961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7CB5B5A4-867D-483A-AD1A-45F2F1FB24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E0F5B66B-A2F0-4A1D-8DCF-508A1DB2BC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C891A2B8-B66D-4E17-BD77-E51531EC471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1297D524-F1C9-4C6E-A2FD-5A4DDA221F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F6039452-166A-47D0-8CF7-B26951AAB79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C91E015B-F60D-4D8A-928D-6421032C4E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F6347B4-B3F3-4D68-A23B-A6A58B500B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B74EDBE-9505-4CAF-A0CC-0910F2D0EF1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F0D5B4BB-8B16-47F8-8694-F9FD55F9F0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1E6733C8-D479-4D47-96C9-0923B717588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D484146D-450E-4BAB-A064-1AD48B0FC1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4ACCD089-2D74-46F4-9211-8A955E6AF4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5FB7FC53-85DF-4BCA-8881-8733DA5A28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8CFA3986-BCF7-4DDF-B245-42DF820848D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37FC8739-A3E0-4B64-9A14-7602D3B067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5D142EE8-EE6F-4428-92E8-B132DC4EA8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5CCC3378-93E7-44F5-9D77-DF460FB66B2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1953ECBF-75C4-451E-82A9-F45488C02E4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B718FA5E-0093-4482-B3E9-47EE8299D7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CFF02C03-72C4-4867-B2CE-511E508597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7071A9F3-1EFF-4B1A-81B2-19B46444C1D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115F3592-5330-4CF3-A99E-1E797D1BF42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88741E68-B917-4ECB-B6DE-62116682607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E75B1B38-674B-4AAC-85A3-2D8FDAF354D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30427CFD-7201-4FBA-B03D-885D9B7CBF3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178CC8C-7CFB-480F-A06A-11F72CCFD0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3345ECE-ECE4-4B88-92DE-EB7794D79BD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CA09D01-08E2-4A69-9498-A1D4E61AEAB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8351F0A0-E805-4E95-B787-E050C4A3A7E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15A9506-9F29-4FB1-A6D9-997AC0A96CA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B3912243-B3C9-4E42-92AE-DDC58851E4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FD560F3D-D37D-428B-BE4C-7B728F3C0E6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979BB1C0-AD5A-4579-A359-0185168F2B6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72999E6A-7EE0-4BEE-A5F4-6E1DA6AC79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64ABD80-2FD1-4D10-B6E0-967EDAF7BD5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FEA3A196-201C-4B36-8D84-CD16ECF50D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60C88309-B078-4A06-A56C-88D29904BB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5064F69-2B40-4BBF-9226-68F745E2529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当区は、</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以降に高齢者福祉施設を順次整備したことにより、比較的新しい施設が多くあること。また、老朽化した施設の集約化・複合化、改築を進めており、全体の有形固定資産減価償却率は他団体に比べ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公共施設の適切な管理を図るため、</a:t>
          </a:r>
          <a:r>
            <a:rPr kumimoji="1" lang="en-US" altLang="ja-JP" sz="1100">
              <a:latin typeface="ＭＳ Ｐゴシック" panose="020B0600070205080204" pitchFamily="50" charset="-128"/>
              <a:ea typeface="ＭＳ Ｐゴシック" panose="020B0600070205080204" pitchFamily="50" charset="-128"/>
            </a:rPr>
            <a:t>2016</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年度に策定した公共施設総合管理計画に基づき、</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年度までに個別施設計画を策定する。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7327748-D81D-4D01-AEC8-EC0C1A5545D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50147BA-1318-4AFE-8274-5D6D4D6A6B7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F84ECDB-CE2F-4C11-A1BC-6116EC0D488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EBDB6495-1A55-4D9E-9BB1-0DBAA2DBA9D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94C69FAF-934D-490A-835D-52ACAA04FB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7422CC64-A785-49EE-9989-8491702B5E7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11ED875D-DA12-494E-ABFE-31B4E1A0923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FCA8B187-08D7-45BD-B12D-7B5C6012713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16D17DD6-1152-4FE4-A2D8-C3D81524E7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140A0D02-349A-4CCF-9629-E14B0541070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7C7C4DAB-50D1-40D6-A283-C47BE51232C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A2D0AD7D-FE56-4845-B8D9-1F28CA867C3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E76B9818-D204-4DE6-97E3-A2616A5C7F5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FD2DA19-6D32-4759-8DDC-7882578CE9E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90B13A72-0E1C-4062-97A8-003C152135D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73B86B0-76DB-4DA9-8841-6F7B15E4F4D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1" name="直線コネクタ 70">
          <a:extLst>
            <a:ext uri="{FF2B5EF4-FFF2-40B4-BE49-F238E27FC236}">
              <a16:creationId xmlns:a16="http://schemas.microsoft.com/office/drawing/2014/main" id="{D99DB93A-FF33-4FB1-9E9F-1387C2346AC6}"/>
            </a:ext>
          </a:extLst>
        </xdr:cNvPr>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2" name="有形固定資産減価償却率最小値テキスト">
          <a:extLst>
            <a:ext uri="{FF2B5EF4-FFF2-40B4-BE49-F238E27FC236}">
              <a16:creationId xmlns:a16="http://schemas.microsoft.com/office/drawing/2014/main" id="{AAC9DB81-DC59-42BA-99E0-931664679E99}"/>
            </a:ext>
          </a:extLst>
        </xdr:cNvPr>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3" name="直線コネクタ 72">
          <a:extLst>
            <a:ext uri="{FF2B5EF4-FFF2-40B4-BE49-F238E27FC236}">
              <a16:creationId xmlns:a16="http://schemas.microsoft.com/office/drawing/2014/main" id="{3F59F7CD-7F1E-41A9-86E5-7CC9AF74A28C}"/>
            </a:ext>
          </a:extLst>
        </xdr:cNvPr>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4" name="有形固定資産減価償却率最大値テキスト">
          <a:extLst>
            <a:ext uri="{FF2B5EF4-FFF2-40B4-BE49-F238E27FC236}">
              <a16:creationId xmlns:a16="http://schemas.microsoft.com/office/drawing/2014/main" id="{58531717-3ECC-4C4D-8F58-2E4632BEEBA6}"/>
            </a:ext>
          </a:extLst>
        </xdr:cNvPr>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5" name="直線コネクタ 74">
          <a:extLst>
            <a:ext uri="{FF2B5EF4-FFF2-40B4-BE49-F238E27FC236}">
              <a16:creationId xmlns:a16="http://schemas.microsoft.com/office/drawing/2014/main" id="{CEE60F3E-F0BB-4AFC-AACA-F1372524CC38}"/>
            </a:ext>
          </a:extLst>
        </xdr:cNvPr>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6" name="有形固定資産減価償却率平均値テキスト">
          <a:extLst>
            <a:ext uri="{FF2B5EF4-FFF2-40B4-BE49-F238E27FC236}">
              <a16:creationId xmlns:a16="http://schemas.microsoft.com/office/drawing/2014/main" id="{9C33840D-B3A8-4AF7-954D-CFF4F352B47B}"/>
            </a:ext>
          </a:extLst>
        </xdr:cNvPr>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7" name="フローチャート: 判断 76">
          <a:extLst>
            <a:ext uri="{FF2B5EF4-FFF2-40B4-BE49-F238E27FC236}">
              <a16:creationId xmlns:a16="http://schemas.microsoft.com/office/drawing/2014/main" id="{5FD22FBB-AC09-45E7-8354-0E1D7B4207F8}"/>
            </a:ext>
          </a:extLst>
        </xdr:cNvPr>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8" name="フローチャート: 判断 77">
          <a:extLst>
            <a:ext uri="{FF2B5EF4-FFF2-40B4-BE49-F238E27FC236}">
              <a16:creationId xmlns:a16="http://schemas.microsoft.com/office/drawing/2014/main" id="{483E57EC-3CEB-4728-A67C-50C17A179588}"/>
            </a:ext>
          </a:extLst>
        </xdr:cNvPr>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9" name="フローチャート: 判断 78">
          <a:extLst>
            <a:ext uri="{FF2B5EF4-FFF2-40B4-BE49-F238E27FC236}">
              <a16:creationId xmlns:a16="http://schemas.microsoft.com/office/drawing/2014/main" id="{A7FF8A68-7704-4362-B936-9EFC8AB4C3CC}"/>
            </a:ext>
          </a:extLst>
        </xdr:cNvPr>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5EB49FD-216A-4B66-909A-807A922FA4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4F90273-67B0-45C6-B544-7FDE34E00A1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3937D41-9002-4A5C-BAE5-2C070A3A7E6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44F30E2-7492-40CE-99F6-1579E6C383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00BFB30-AB14-4EE3-89CE-3C937F0B59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85" name="楕円 84">
          <a:extLst>
            <a:ext uri="{FF2B5EF4-FFF2-40B4-BE49-F238E27FC236}">
              <a16:creationId xmlns:a16="http://schemas.microsoft.com/office/drawing/2014/main" id="{1398B8CE-18C5-441C-95F8-150DBDC545F6}"/>
            </a:ext>
          </a:extLst>
        </xdr:cNvPr>
        <xdr:cNvSpPr/>
      </xdr:nvSpPr>
      <xdr:spPr>
        <a:xfrm>
          <a:off x="47117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86" name="有形固定資産減価償却率該当値テキスト">
          <a:extLst>
            <a:ext uri="{FF2B5EF4-FFF2-40B4-BE49-F238E27FC236}">
              <a16:creationId xmlns:a16="http://schemas.microsoft.com/office/drawing/2014/main" id="{3B81B732-0C26-41A6-91F1-772DD52ADEC6}"/>
            </a:ext>
          </a:extLst>
        </xdr:cNvPr>
        <xdr:cNvSpPr txBox="1"/>
      </xdr:nvSpPr>
      <xdr:spPr>
        <a:xfrm>
          <a:off x="4813300"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7" name="楕円 86">
          <a:extLst>
            <a:ext uri="{FF2B5EF4-FFF2-40B4-BE49-F238E27FC236}">
              <a16:creationId xmlns:a16="http://schemas.microsoft.com/office/drawing/2014/main" id="{D3DC5985-DD21-4072-A360-F27913157B55}"/>
            </a:ext>
          </a:extLst>
        </xdr:cNvPr>
        <xdr:cNvSpPr/>
      </xdr:nvSpPr>
      <xdr:spPr>
        <a:xfrm>
          <a:off x="4000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123613</xdr:rowOff>
    </xdr:from>
    <xdr:to>
      <xdr:col>23</xdr:col>
      <xdr:colOff>85725</xdr:colOff>
      <xdr:row>32</xdr:row>
      <xdr:rowOff>138007</xdr:rowOff>
    </xdr:to>
    <xdr:cxnSp macro="">
      <xdr:nvCxnSpPr>
        <xdr:cNvPr id="88" name="直線コネクタ 87">
          <a:extLst>
            <a:ext uri="{FF2B5EF4-FFF2-40B4-BE49-F238E27FC236}">
              <a16:creationId xmlns:a16="http://schemas.microsoft.com/office/drawing/2014/main" id="{1D1170B5-3893-4701-AD87-5F531C60297D}"/>
            </a:ext>
          </a:extLst>
        </xdr:cNvPr>
        <xdr:cNvCxnSpPr/>
      </xdr:nvCxnSpPr>
      <xdr:spPr>
        <a:xfrm>
          <a:off x="4051300" y="638153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9" name="n_1aveValue有形固定資産減価償却率">
          <a:extLst>
            <a:ext uri="{FF2B5EF4-FFF2-40B4-BE49-F238E27FC236}">
              <a16:creationId xmlns:a16="http://schemas.microsoft.com/office/drawing/2014/main" id="{EE98143A-0030-409F-9856-D25CE7A67C29}"/>
            </a:ext>
          </a:extLst>
        </xdr:cNvPr>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0" name="n_2aveValue有形固定資産減価償却率">
          <a:extLst>
            <a:ext uri="{FF2B5EF4-FFF2-40B4-BE49-F238E27FC236}">
              <a16:creationId xmlns:a16="http://schemas.microsoft.com/office/drawing/2014/main" id="{6C616F4D-23B4-46F3-84DB-491F49C31DAA}"/>
            </a:ext>
          </a:extLst>
        </xdr:cNvPr>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1" name="n_1mainValue有形固定資産減価償却率">
          <a:extLst>
            <a:ext uri="{FF2B5EF4-FFF2-40B4-BE49-F238E27FC236}">
              <a16:creationId xmlns:a16="http://schemas.microsoft.com/office/drawing/2014/main" id="{FD2C74DF-8F34-4CFF-8E14-0F603AE403ED}"/>
            </a:ext>
          </a:extLst>
        </xdr:cNvPr>
        <xdr:cNvSpPr txBox="1"/>
      </xdr:nvSpPr>
      <xdr:spPr>
        <a:xfrm>
          <a:off x="38360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2B1DC7B7-176F-4D7C-A726-A253B43001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35A1167D-92BA-424D-9449-FAE1BCAEACD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03C5C4C5-8898-40A0-ABB9-EF9C40A64FB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624D992D-0C68-4191-8079-B5E7ADAECF7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D37C1132-5900-4DD5-9861-FDB33BB0A51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40EC827E-1F0F-457E-8392-4CDA9958D06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78B957C-8A02-49C1-AFE3-D489CF86194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528313F-4CA1-4EEC-9B8F-59FEF61DB10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30527F7-527E-4023-B4E6-E8070DB15B1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DB2F9238-863F-40D8-B567-1A520613639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AB3A145A-E9CF-48A7-A962-DB526219590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0EF5EAC-0C88-4FF3-9927-9187E236020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CAAF26E5-BCF0-496E-94FB-7BA7F64CF3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年度以降新たな起債を行っていないこと、また近年は基金の取り崩しも行わずに財政運営を行っているため、数値</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となっているので、引き続き起債に頼らない財政運営を行っていく。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175F537B-B76A-4AFE-8CE4-C71B1CED97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412D042-FFC9-443A-BD7F-1419D38F5EB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8829D46A-F417-442B-A897-EA3479D4F051}"/>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B24C2DA7-40D1-4751-892A-892A6E00D6FC}"/>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74C80C4C-13DF-4468-99DF-166C10F990AD}"/>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0" name="テキスト ボックス 109">
          <a:extLst>
            <a:ext uri="{FF2B5EF4-FFF2-40B4-BE49-F238E27FC236}">
              <a16:creationId xmlns:a16="http://schemas.microsoft.com/office/drawing/2014/main" id="{D7E5AAD8-37BE-466B-A83F-726C4D0538A4}"/>
            </a:ext>
          </a:extLst>
        </xdr:cNvPr>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6717D066-7F44-46D4-BE9D-8C3BC69C230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2" name="テキスト ボックス 111">
          <a:extLst>
            <a:ext uri="{FF2B5EF4-FFF2-40B4-BE49-F238E27FC236}">
              <a16:creationId xmlns:a16="http://schemas.microsoft.com/office/drawing/2014/main" id="{8E4DBF64-29AF-4A71-BEA5-0837B451D00C}"/>
            </a:ext>
          </a:extLst>
        </xdr:cNvPr>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DEFC0EA8-1FA4-4B54-8AE2-EBCDC9BD612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4" name="テキスト ボックス 113">
          <a:extLst>
            <a:ext uri="{FF2B5EF4-FFF2-40B4-BE49-F238E27FC236}">
              <a16:creationId xmlns:a16="http://schemas.microsoft.com/office/drawing/2014/main" id="{F4F6D253-8726-4E49-8C0A-B3C2AEFA5AB4}"/>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5A0B6ECD-A02F-41A4-9C95-1FD908DE311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a:extLst>
            <a:ext uri="{FF2B5EF4-FFF2-40B4-BE49-F238E27FC236}">
              <a16:creationId xmlns:a16="http://schemas.microsoft.com/office/drawing/2014/main" id="{A3A46A7E-BA9A-402C-B7BA-7585984AC36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7A68B059-21DB-4825-AEE5-8A03D71207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A8A0DA4F-E422-4CE9-A8CE-B08BF967C1C7}"/>
            </a:ext>
          </a:extLst>
        </xdr:cNvPr>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9" name="債務償還可能年数最小値テキスト">
          <a:extLst>
            <a:ext uri="{FF2B5EF4-FFF2-40B4-BE49-F238E27FC236}">
              <a16:creationId xmlns:a16="http://schemas.microsoft.com/office/drawing/2014/main" id="{B8F31186-B641-4845-82D3-5DBA0048B801}"/>
            </a:ext>
          </a:extLst>
        </xdr:cNvPr>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5B3BF39E-441F-4822-A798-9E46A5DEABB4}"/>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1" name="債務償還可能年数最大値テキスト">
          <a:extLst>
            <a:ext uri="{FF2B5EF4-FFF2-40B4-BE49-F238E27FC236}">
              <a16:creationId xmlns:a16="http://schemas.microsoft.com/office/drawing/2014/main" id="{275963F6-6FD4-48BE-8654-7E1FC6933DA3}"/>
            </a:ext>
          </a:extLst>
        </xdr:cNvPr>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2" name="直線コネクタ 121">
          <a:extLst>
            <a:ext uri="{FF2B5EF4-FFF2-40B4-BE49-F238E27FC236}">
              <a16:creationId xmlns:a16="http://schemas.microsoft.com/office/drawing/2014/main" id="{15D28DD1-F405-4003-9A17-B182C30C429E}"/>
            </a:ext>
          </a:extLst>
        </xdr:cNvPr>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3" name="債務償還可能年数平均値テキスト">
          <a:extLst>
            <a:ext uri="{FF2B5EF4-FFF2-40B4-BE49-F238E27FC236}">
              <a16:creationId xmlns:a16="http://schemas.microsoft.com/office/drawing/2014/main" id="{48E1CBCC-BB54-4D17-BBCA-103D820781E4}"/>
            </a:ext>
          </a:extLst>
        </xdr:cNvPr>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4" name="フローチャート: 判断 123">
          <a:extLst>
            <a:ext uri="{FF2B5EF4-FFF2-40B4-BE49-F238E27FC236}">
              <a16:creationId xmlns:a16="http://schemas.microsoft.com/office/drawing/2014/main" id="{A8B2889E-039A-4A95-8922-BF01D57527A7}"/>
            </a:ext>
          </a:extLst>
        </xdr:cNvPr>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CF4248AB-7F2C-47BE-B264-9F6EA0B4A2E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2AF9667C-5B6A-479E-BDFA-824FC0F19B9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718B384-9E77-43C6-8F9F-B2E12DE7E40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B1A7FEC-7F95-4E30-BC5E-8C5422AF65D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4DFA060-CE6A-4E67-BE8C-A22CDAD728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977F6D8D-E45E-43F2-9234-DF055A9672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C8DE243-CF77-419F-8811-43EE6DEECC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56E5BB53-6027-4901-8058-11B51A4046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327E5666-6F57-4662-A18F-EC4D6D69EB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3E5CC50C-D0EE-4E4C-9191-D250D5D747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47D68ECC-9C34-4A67-8648-FB495269C2A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5BF938-0B70-4C80-901B-4712D70B42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583A14-1188-4B19-A08E-B3CA0089AC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D1F1E5-10CA-4A2E-93C8-FF42A5CD4C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8D0A16-9171-444F-AAC4-3BBF32CB04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13421B-8591-4EF2-96B4-340B0B204F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940D1C-4239-4C5D-900A-C5182ECF94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C1866F-8355-4E6E-B37C-6D022CC227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DA75A0-34D7-4625-A141-B30BD4CA6C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58337B-2FC7-48E1-BFCC-285D0B674B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F630A0-66AB-4536-AA59-43786F2E7C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A6BE48-A069-46A7-BCF7-19E38049D5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C79926-B8C3-4A3D-B83D-2D9FD0CE1A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93E88A-999D-40AF-BE48-FB61B04A89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F90E8C-B266-415D-AFEC-EC31F7E3FD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533C94-3911-4817-8E9C-14DB5DEFCA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9C7EE15-1EC1-4B2D-9706-7C12F173782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DE64FB-21A3-477E-911B-51D0AFB072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D74BC9-4AA4-4B1B-B6DE-C72EA7B187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4970D3-0699-49A0-980C-744B43ECEC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BDA04D-5CAE-40BD-8A91-95E151EB0D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8B3DC0-C8C9-4335-98EE-D8AF637F85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3C352F-0B65-40B4-8EF4-DF5D616EB8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7BD048-DDCC-4DF9-AFB1-94512C2984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D3EB44-7D0F-44AD-B836-9F1ECC8648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44E71C-6BD0-48F6-8918-95D725B5FC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6AFE33-990F-4CC4-9791-253CCCF458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DA620B-BE9B-44E0-85D5-973AB3F781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510911-B227-46A9-96F0-9D2C24F3A2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48B7BDC-AB2B-43F6-84B3-6CF7953FBD2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098072-793A-4F7F-AA96-17509A4C56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BC4173A-4163-4423-89ED-547C06AF8C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00335A6-766E-424C-AFBC-A753309C56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DA46764-1447-4F0E-8CD4-86D2DBF0EC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FF24729-91DC-4D58-A768-2FA2768C70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071DF1A-16F9-4F35-9FFF-33092838F8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81BD35C-C442-4448-BDAD-368F637D1E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C1FA4B-DA21-4A2C-A532-8FC733FE2E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06C303F-E89E-4753-82CB-424AF8B5D52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5CA8C523-EA9C-46CC-B407-B3FD2C8DC7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C1A36C0-3687-4B3D-8B38-BF2D8EE7A7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DD18C39-A9F7-4768-8D4F-94A76A3810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ADA4755-3ED9-4633-8A03-48A2145F01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3DAE252-7E54-497A-A597-11E56C0C6E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353DBBA-60C8-43EB-8660-1991DCD0AD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F6BC554-82F8-4FD9-BA7B-2A77137F0E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BC278E27-3086-4782-A248-262FDA3247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a:extLst>
            <a:ext uri="{FF2B5EF4-FFF2-40B4-BE49-F238E27FC236}">
              <a16:creationId xmlns:a16="http://schemas.microsoft.com/office/drawing/2014/main" id="{D032A7BE-FC47-4F59-838D-873D8C84B27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a:extLst>
            <a:ext uri="{FF2B5EF4-FFF2-40B4-BE49-F238E27FC236}">
              <a16:creationId xmlns:a16="http://schemas.microsoft.com/office/drawing/2014/main" id="{A7379556-E0C7-401F-8240-E00F25E5BE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50" name="直線コネクタ 49">
          <a:extLst>
            <a:ext uri="{FF2B5EF4-FFF2-40B4-BE49-F238E27FC236}">
              <a16:creationId xmlns:a16="http://schemas.microsoft.com/office/drawing/2014/main" id="{703BE592-4DA0-4207-A5D1-0C1908BEAFF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51" name="テキスト ボックス 50">
          <a:extLst>
            <a:ext uri="{FF2B5EF4-FFF2-40B4-BE49-F238E27FC236}">
              <a16:creationId xmlns:a16="http://schemas.microsoft.com/office/drawing/2014/main" id="{D2C0688A-9288-49DA-8938-0BF4D9A80C58}"/>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2" name="直線コネクタ 51">
          <a:extLst>
            <a:ext uri="{FF2B5EF4-FFF2-40B4-BE49-F238E27FC236}">
              <a16:creationId xmlns:a16="http://schemas.microsoft.com/office/drawing/2014/main" id="{2E21CBDA-E40E-401E-8EC0-815D141660E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53" name="テキスト ボックス 52">
          <a:extLst>
            <a:ext uri="{FF2B5EF4-FFF2-40B4-BE49-F238E27FC236}">
              <a16:creationId xmlns:a16="http://schemas.microsoft.com/office/drawing/2014/main" id="{19269D48-76DA-473E-9FD0-09167C7E051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54" name="直線コネクタ 53">
          <a:extLst>
            <a:ext uri="{FF2B5EF4-FFF2-40B4-BE49-F238E27FC236}">
              <a16:creationId xmlns:a16="http://schemas.microsoft.com/office/drawing/2014/main" id="{27595D60-EC1F-4D66-B098-3C7D751C263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55" name="テキスト ボックス 54">
          <a:extLst>
            <a:ext uri="{FF2B5EF4-FFF2-40B4-BE49-F238E27FC236}">
              <a16:creationId xmlns:a16="http://schemas.microsoft.com/office/drawing/2014/main" id="{39027315-BE69-4567-A5D4-F1BF081714EB}"/>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6" name="直線コネクタ 55">
          <a:extLst>
            <a:ext uri="{FF2B5EF4-FFF2-40B4-BE49-F238E27FC236}">
              <a16:creationId xmlns:a16="http://schemas.microsoft.com/office/drawing/2014/main" id="{6A5166F7-73FF-4BC6-9B5B-F26C58CCE6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7" name="テキスト ボックス 56">
          <a:extLst>
            <a:ext uri="{FF2B5EF4-FFF2-40B4-BE49-F238E27FC236}">
              <a16:creationId xmlns:a16="http://schemas.microsoft.com/office/drawing/2014/main" id="{EE6A2DA3-95FC-4294-B734-B41BC0DE05B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58" name="【道路】&#10;一人当たり延長グラフ枠">
          <a:extLst>
            <a:ext uri="{FF2B5EF4-FFF2-40B4-BE49-F238E27FC236}">
              <a16:creationId xmlns:a16="http://schemas.microsoft.com/office/drawing/2014/main" id="{3EEEB103-43E9-44B8-9106-E5866EAEF7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59" name="直線コネクタ 58">
          <a:extLst>
            <a:ext uri="{FF2B5EF4-FFF2-40B4-BE49-F238E27FC236}">
              <a16:creationId xmlns:a16="http://schemas.microsoft.com/office/drawing/2014/main" id="{36F75442-6817-4311-A94F-FD38D9C2CFA2}"/>
            </a:ext>
          </a:extLst>
        </xdr:cNvPr>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60" name="【道路】&#10;一人当たり延長最小値テキスト">
          <a:extLst>
            <a:ext uri="{FF2B5EF4-FFF2-40B4-BE49-F238E27FC236}">
              <a16:creationId xmlns:a16="http://schemas.microsoft.com/office/drawing/2014/main" id="{F11269A5-9D76-49CA-A11D-C7DDCD811554}"/>
            </a:ext>
          </a:extLst>
        </xdr:cNvPr>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61" name="直線コネクタ 60">
          <a:extLst>
            <a:ext uri="{FF2B5EF4-FFF2-40B4-BE49-F238E27FC236}">
              <a16:creationId xmlns:a16="http://schemas.microsoft.com/office/drawing/2014/main" id="{ABDF70F3-A76A-479C-9F08-85AC3B4822C9}"/>
            </a:ext>
          </a:extLst>
        </xdr:cNvPr>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62" name="【道路】&#10;一人当たり延長最大値テキスト">
          <a:extLst>
            <a:ext uri="{FF2B5EF4-FFF2-40B4-BE49-F238E27FC236}">
              <a16:creationId xmlns:a16="http://schemas.microsoft.com/office/drawing/2014/main" id="{4238B28C-0F84-4E33-9D29-38FB31271293}"/>
            </a:ext>
          </a:extLst>
        </xdr:cNvPr>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63" name="直線コネクタ 62">
          <a:extLst>
            <a:ext uri="{FF2B5EF4-FFF2-40B4-BE49-F238E27FC236}">
              <a16:creationId xmlns:a16="http://schemas.microsoft.com/office/drawing/2014/main" id="{B6CE35AA-EC79-4FD0-9621-56930C754B37}"/>
            </a:ext>
          </a:extLst>
        </xdr:cNvPr>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64" name="【道路】&#10;一人当たり延長平均値テキスト">
          <a:extLst>
            <a:ext uri="{FF2B5EF4-FFF2-40B4-BE49-F238E27FC236}">
              <a16:creationId xmlns:a16="http://schemas.microsoft.com/office/drawing/2014/main" id="{7A4BDC78-0418-433C-9E91-B947CBFF8F45}"/>
            </a:ext>
          </a:extLst>
        </xdr:cNvPr>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65" name="フローチャート: 判断 64">
          <a:extLst>
            <a:ext uri="{FF2B5EF4-FFF2-40B4-BE49-F238E27FC236}">
              <a16:creationId xmlns:a16="http://schemas.microsoft.com/office/drawing/2014/main" id="{511BB3A2-DEF5-46B2-8C43-21162223CDD4}"/>
            </a:ext>
          </a:extLst>
        </xdr:cNvPr>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66" name="フローチャート: 判断 65">
          <a:extLst>
            <a:ext uri="{FF2B5EF4-FFF2-40B4-BE49-F238E27FC236}">
              <a16:creationId xmlns:a16="http://schemas.microsoft.com/office/drawing/2014/main" id="{EB8C3E17-12A1-4D9B-A8A4-EE839F8BD03F}"/>
            </a:ext>
          </a:extLst>
        </xdr:cNvPr>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67" name="フローチャート: 判断 66">
          <a:extLst>
            <a:ext uri="{FF2B5EF4-FFF2-40B4-BE49-F238E27FC236}">
              <a16:creationId xmlns:a16="http://schemas.microsoft.com/office/drawing/2014/main" id="{A5A85E83-4EDB-4B48-9EE2-B83C8C047364}"/>
            </a:ext>
          </a:extLst>
        </xdr:cNvPr>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67039F-3756-4664-8329-D1AABB92E1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DC37C2-6A12-437B-A79A-524777830C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8658A3-3BAF-476F-8F9D-5FA723B5BE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72FFB9-5885-46F0-AB30-0A599061F1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61318B-91FA-4FCA-8DED-0717782BED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80835</xdr:rowOff>
    </xdr:from>
    <xdr:to>
      <xdr:col>55</xdr:col>
      <xdr:colOff>50800</xdr:colOff>
      <xdr:row>41</xdr:row>
      <xdr:rowOff>10985</xdr:rowOff>
    </xdr:to>
    <xdr:sp macro="" textlink="">
      <xdr:nvSpPr>
        <xdr:cNvPr id="73" name="楕円 72">
          <a:extLst>
            <a:ext uri="{FF2B5EF4-FFF2-40B4-BE49-F238E27FC236}">
              <a16:creationId xmlns:a16="http://schemas.microsoft.com/office/drawing/2014/main" id="{1D5DDFD1-782E-4D78-8BB5-D26A7DDFF6F8}"/>
            </a:ext>
          </a:extLst>
        </xdr:cNvPr>
        <xdr:cNvSpPr/>
      </xdr:nvSpPr>
      <xdr:spPr>
        <a:xfrm>
          <a:off x="10426700" y="69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20457</xdr:rowOff>
    </xdr:from>
    <xdr:ext cx="469744" cy="259045"/>
    <xdr:sp macro="" textlink="">
      <xdr:nvSpPr>
        <xdr:cNvPr id="74" name="【道路】&#10;一人当たり延長該当値テキスト">
          <a:extLst>
            <a:ext uri="{FF2B5EF4-FFF2-40B4-BE49-F238E27FC236}">
              <a16:creationId xmlns:a16="http://schemas.microsoft.com/office/drawing/2014/main" id="{3F2694A3-4192-4D04-A4F0-C9A83D9AB636}"/>
            </a:ext>
          </a:extLst>
        </xdr:cNvPr>
        <xdr:cNvSpPr txBox="1"/>
      </xdr:nvSpPr>
      <xdr:spPr>
        <a:xfrm>
          <a:off x="10515600" y="68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80207</xdr:rowOff>
    </xdr:from>
    <xdr:to>
      <xdr:col>50</xdr:col>
      <xdr:colOff>165100</xdr:colOff>
      <xdr:row>41</xdr:row>
      <xdr:rowOff>10357</xdr:rowOff>
    </xdr:to>
    <xdr:sp macro="" textlink="">
      <xdr:nvSpPr>
        <xdr:cNvPr id="75" name="楕円 74">
          <a:extLst>
            <a:ext uri="{FF2B5EF4-FFF2-40B4-BE49-F238E27FC236}">
              <a16:creationId xmlns:a16="http://schemas.microsoft.com/office/drawing/2014/main" id="{B009EE46-5C9F-45EA-9042-49652F023649}"/>
            </a:ext>
          </a:extLst>
        </xdr:cNvPr>
        <xdr:cNvSpPr/>
      </xdr:nvSpPr>
      <xdr:spPr>
        <a:xfrm>
          <a:off x="9588500" y="69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131007</xdr:rowOff>
    </xdr:from>
    <xdr:to>
      <xdr:col>55</xdr:col>
      <xdr:colOff>0</xdr:colOff>
      <xdr:row>40</xdr:row>
      <xdr:rowOff>131635</xdr:rowOff>
    </xdr:to>
    <xdr:cxnSp macro="">
      <xdr:nvCxnSpPr>
        <xdr:cNvPr id="76" name="直線コネクタ 75">
          <a:extLst>
            <a:ext uri="{FF2B5EF4-FFF2-40B4-BE49-F238E27FC236}">
              <a16:creationId xmlns:a16="http://schemas.microsoft.com/office/drawing/2014/main" id="{206CE734-08E5-4F55-8ACA-FA68D3FF2625}"/>
            </a:ext>
          </a:extLst>
        </xdr:cNvPr>
        <xdr:cNvCxnSpPr/>
      </xdr:nvCxnSpPr>
      <xdr:spPr>
        <a:xfrm>
          <a:off x="9639300" y="6989007"/>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20197</xdr:rowOff>
    </xdr:from>
    <xdr:ext cx="469744" cy="259045"/>
    <xdr:sp macro="" textlink="">
      <xdr:nvSpPr>
        <xdr:cNvPr id="77" name="n_1aveValue【道路】&#10;一人当たり延長">
          <a:extLst>
            <a:ext uri="{FF2B5EF4-FFF2-40B4-BE49-F238E27FC236}">
              <a16:creationId xmlns:a16="http://schemas.microsoft.com/office/drawing/2014/main" id="{497AF4D8-D8CF-4EE3-B32C-935F9B2A9A96}"/>
            </a:ext>
          </a:extLst>
        </xdr:cNvPr>
        <xdr:cNvSpPr txBox="1"/>
      </xdr:nvSpPr>
      <xdr:spPr>
        <a:xfrm>
          <a:off x="93917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78" name="n_2aveValue【道路】&#10;一人当たり延長">
          <a:extLst>
            <a:ext uri="{FF2B5EF4-FFF2-40B4-BE49-F238E27FC236}">
              <a16:creationId xmlns:a16="http://schemas.microsoft.com/office/drawing/2014/main" id="{A672FBE0-1C6D-488C-AA32-355B2C5EC9A2}"/>
            </a:ext>
          </a:extLst>
        </xdr:cNvPr>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1484</xdr:rowOff>
    </xdr:from>
    <xdr:ext cx="469744" cy="259045"/>
    <xdr:sp macro="" textlink="">
      <xdr:nvSpPr>
        <xdr:cNvPr id="79" name="n_1mainValue【道路】&#10;一人当たり延長">
          <a:extLst>
            <a:ext uri="{FF2B5EF4-FFF2-40B4-BE49-F238E27FC236}">
              <a16:creationId xmlns:a16="http://schemas.microsoft.com/office/drawing/2014/main" id="{168BFA01-5619-491C-A890-AA001137C3A0}"/>
            </a:ext>
          </a:extLst>
        </xdr:cNvPr>
        <xdr:cNvSpPr txBox="1"/>
      </xdr:nvSpPr>
      <xdr:spPr>
        <a:xfrm>
          <a:off x="9391727" y="7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0" name="正方形/長方形 79">
          <a:extLst>
            <a:ext uri="{FF2B5EF4-FFF2-40B4-BE49-F238E27FC236}">
              <a16:creationId xmlns:a16="http://schemas.microsoft.com/office/drawing/2014/main" id="{37413045-6FA5-4579-AE53-B8C3A08D16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1" name="正方形/長方形 80">
          <a:extLst>
            <a:ext uri="{FF2B5EF4-FFF2-40B4-BE49-F238E27FC236}">
              <a16:creationId xmlns:a16="http://schemas.microsoft.com/office/drawing/2014/main" id="{049F52FA-7291-4ECE-9A63-7BEF5A2872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2" name="正方形/長方形 81">
          <a:extLst>
            <a:ext uri="{FF2B5EF4-FFF2-40B4-BE49-F238E27FC236}">
              <a16:creationId xmlns:a16="http://schemas.microsoft.com/office/drawing/2014/main" id="{857A0C19-F437-43CC-8F6F-FD4444B15A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3" name="正方形/長方形 82">
          <a:extLst>
            <a:ext uri="{FF2B5EF4-FFF2-40B4-BE49-F238E27FC236}">
              <a16:creationId xmlns:a16="http://schemas.microsoft.com/office/drawing/2014/main" id="{DFFD0DA3-9649-4A8B-B9EC-AC80D53F1D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4" name="正方形/長方形 83">
          <a:extLst>
            <a:ext uri="{FF2B5EF4-FFF2-40B4-BE49-F238E27FC236}">
              <a16:creationId xmlns:a16="http://schemas.microsoft.com/office/drawing/2014/main" id="{FF96E00E-C705-4D91-A867-60A7ACF8E9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5" name="正方形/長方形 84">
          <a:extLst>
            <a:ext uri="{FF2B5EF4-FFF2-40B4-BE49-F238E27FC236}">
              <a16:creationId xmlns:a16="http://schemas.microsoft.com/office/drawing/2014/main" id="{F864E907-26CF-41D2-AB25-5DBA94D0EC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6" name="正方形/長方形 85">
          <a:extLst>
            <a:ext uri="{FF2B5EF4-FFF2-40B4-BE49-F238E27FC236}">
              <a16:creationId xmlns:a16="http://schemas.microsoft.com/office/drawing/2014/main" id="{AF47BCC9-71BF-4377-B83B-5100548FA5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7" name="正方形/長方形 86">
          <a:extLst>
            <a:ext uri="{FF2B5EF4-FFF2-40B4-BE49-F238E27FC236}">
              <a16:creationId xmlns:a16="http://schemas.microsoft.com/office/drawing/2014/main" id="{DF5D147B-7E56-49FF-8A4C-0A1BF7B783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88" name="テキスト ボックス 87">
          <a:extLst>
            <a:ext uri="{FF2B5EF4-FFF2-40B4-BE49-F238E27FC236}">
              <a16:creationId xmlns:a16="http://schemas.microsoft.com/office/drawing/2014/main" id="{DD839E97-1F7E-4666-8563-789B3E97B8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89" name="直線コネクタ 88">
          <a:extLst>
            <a:ext uri="{FF2B5EF4-FFF2-40B4-BE49-F238E27FC236}">
              <a16:creationId xmlns:a16="http://schemas.microsoft.com/office/drawing/2014/main" id="{2F975E1A-0367-4D6B-8D41-9EAEF434B2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0" name="テキスト ボックス 89">
          <a:extLst>
            <a:ext uri="{FF2B5EF4-FFF2-40B4-BE49-F238E27FC236}">
              <a16:creationId xmlns:a16="http://schemas.microsoft.com/office/drawing/2014/main" id="{DACB2B89-D647-429F-ADB7-356FAE3B1F8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91" name="直線コネクタ 90">
          <a:extLst>
            <a:ext uri="{FF2B5EF4-FFF2-40B4-BE49-F238E27FC236}">
              <a16:creationId xmlns:a16="http://schemas.microsoft.com/office/drawing/2014/main" id="{6D4A38DF-2202-4835-AC11-39112C53F37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92" name="テキスト ボックス 91">
          <a:extLst>
            <a:ext uri="{FF2B5EF4-FFF2-40B4-BE49-F238E27FC236}">
              <a16:creationId xmlns:a16="http://schemas.microsoft.com/office/drawing/2014/main" id="{119B9759-2FB0-4AEE-B289-BD5C11815B1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93" name="直線コネクタ 92">
          <a:extLst>
            <a:ext uri="{FF2B5EF4-FFF2-40B4-BE49-F238E27FC236}">
              <a16:creationId xmlns:a16="http://schemas.microsoft.com/office/drawing/2014/main" id="{F0901628-9BFC-4ECD-8930-91E321F178C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94" name="テキスト ボックス 93">
          <a:extLst>
            <a:ext uri="{FF2B5EF4-FFF2-40B4-BE49-F238E27FC236}">
              <a16:creationId xmlns:a16="http://schemas.microsoft.com/office/drawing/2014/main" id="{498657D2-165E-4159-AB36-8F2D97A359E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95" name="直線コネクタ 94">
          <a:extLst>
            <a:ext uri="{FF2B5EF4-FFF2-40B4-BE49-F238E27FC236}">
              <a16:creationId xmlns:a16="http://schemas.microsoft.com/office/drawing/2014/main" id="{C4A0113E-6DC2-41BD-9439-ED78A7B502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96" name="テキスト ボックス 95">
          <a:extLst>
            <a:ext uri="{FF2B5EF4-FFF2-40B4-BE49-F238E27FC236}">
              <a16:creationId xmlns:a16="http://schemas.microsoft.com/office/drawing/2014/main" id="{1128398B-1C78-4006-A69D-219BEA18E0D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97" name="直線コネクタ 96">
          <a:extLst>
            <a:ext uri="{FF2B5EF4-FFF2-40B4-BE49-F238E27FC236}">
              <a16:creationId xmlns:a16="http://schemas.microsoft.com/office/drawing/2014/main" id="{E6C87C1B-91FD-4A73-A4CE-F210FC0C11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98" name="テキスト ボックス 97">
          <a:extLst>
            <a:ext uri="{FF2B5EF4-FFF2-40B4-BE49-F238E27FC236}">
              <a16:creationId xmlns:a16="http://schemas.microsoft.com/office/drawing/2014/main" id="{D2736B52-7217-4D77-B3E7-B839661D417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99" name="直線コネクタ 98">
          <a:extLst>
            <a:ext uri="{FF2B5EF4-FFF2-40B4-BE49-F238E27FC236}">
              <a16:creationId xmlns:a16="http://schemas.microsoft.com/office/drawing/2014/main" id="{2186037F-6EC3-4E39-A12F-A0C6BAAE33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0" name="テキスト ボックス 99">
          <a:extLst>
            <a:ext uri="{FF2B5EF4-FFF2-40B4-BE49-F238E27FC236}">
              <a16:creationId xmlns:a16="http://schemas.microsoft.com/office/drawing/2014/main" id="{35B9AD45-E331-4D1B-8474-39D174E27C8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1" name="直線コネクタ 100">
          <a:extLst>
            <a:ext uri="{FF2B5EF4-FFF2-40B4-BE49-F238E27FC236}">
              <a16:creationId xmlns:a16="http://schemas.microsoft.com/office/drawing/2014/main" id="{0419217B-CA50-4619-9078-F83F05C6DC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02" name="テキスト ボックス 101">
          <a:extLst>
            <a:ext uri="{FF2B5EF4-FFF2-40B4-BE49-F238E27FC236}">
              <a16:creationId xmlns:a16="http://schemas.microsoft.com/office/drawing/2014/main" id="{B65A4645-ECAC-46BD-AAEA-253474F3E7BB}"/>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3" name="直線コネクタ 102">
          <a:extLst>
            <a:ext uri="{FF2B5EF4-FFF2-40B4-BE49-F238E27FC236}">
              <a16:creationId xmlns:a16="http://schemas.microsoft.com/office/drawing/2014/main" id="{0BA884A5-0387-4072-B627-C7B842E820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4" name="テキスト ボックス 103">
          <a:extLst>
            <a:ext uri="{FF2B5EF4-FFF2-40B4-BE49-F238E27FC236}">
              <a16:creationId xmlns:a16="http://schemas.microsoft.com/office/drawing/2014/main" id="{439D9E9A-386B-44EC-AEE1-68F890C00C6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5" name="【橋りょう・トンネル】&#10;有形固定資産減価償却率グラフ枠">
          <a:extLst>
            <a:ext uri="{FF2B5EF4-FFF2-40B4-BE49-F238E27FC236}">
              <a16:creationId xmlns:a16="http://schemas.microsoft.com/office/drawing/2014/main" id="{A57C17AB-765D-4371-84AF-102ADA61C11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06" name="直線コネクタ 105">
          <a:extLst>
            <a:ext uri="{FF2B5EF4-FFF2-40B4-BE49-F238E27FC236}">
              <a16:creationId xmlns:a16="http://schemas.microsoft.com/office/drawing/2014/main" id="{4E240AC5-993F-4848-A497-BD99379DC805}"/>
            </a:ext>
          </a:extLst>
        </xdr:cNvPr>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07" name="【橋りょう・トンネル】&#10;有形固定資産減価償却率最小値テキスト">
          <a:extLst>
            <a:ext uri="{FF2B5EF4-FFF2-40B4-BE49-F238E27FC236}">
              <a16:creationId xmlns:a16="http://schemas.microsoft.com/office/drawing/2014/main" id="{C15C090D-1611-4731-A73A-16F3FED5F77C}"/>
            </a:ext>
          </a:extLst>
        </xdr:cNvPr>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08" name="直線コネクタ 107">
          <a:extLst>
            <a:ext uri="{FF2B5EF4-FFF2-40B4-BE49-F238E27FC236}">
              <a16:creationId xmlns:a16="http://schemas.microsoft.com/office/drawing/2014/main" id="{1B3C82BB-8CAE-41F8-BFF1-6EEBBEE82F64}"/>
            </a:ext>
          </a:extLst>
        </xdr:cNvPr>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09" name="【橋りょう・トンネル】&#10;有形固定資産減価償却率最大値テキスト">
          <a:extLst>
            <a:ext uri="{FF2B5EF4-FFF2-40B4-BE49-F238E27FC236}">
              <a16:creationId xmlns:a16="http://schemas.microsoft.com/office/drawing/2014/main" id="{F37230EB-1E52-4F97-B3CB-4800F0C7F4FA}"/>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10" name="直線コネクタ 109">
          <a:extLst>
            <a:ext uri="{FF2B5EF4-FFF2-40B4-BE49-F238E27FC236}">
              <a16:creationId xmlns:a16="http://schemas.microsoft.com/office/drawing/2014/main" id="{3A55104A-D2AC-4BF8-BCC2-2E3B24A6195E}"/>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45193</xdr:rowOff>
    </xdr:from>
    <xdr:ext cx="405111" cy="259045"/>
    <xdr:sp macro="" textlink="">
      <xdr:nvSpPr>
        <xdr:cNvPr id="111" name="【橋りょう・トンネル】&#10;有形固定資産減価償却率平均値テキスト">
          <a:extLst>
            <a:ext uri="{FF2B5EF4-FFF2-40B4-BE49-F238E27FC236}">
              <a16:creationId xmlns:a16="http://schemas.microsoft.com/office/drawing/2014/main" id="{7AC4A1EE-F5A7-42BD-8C5E-7EFCCDC18280}"/>
            </a:ext>
          </a:extLst>
        </xdr:cNvPr>
        <xdr:cNvSpPr txBox="1"/>
      </xdr:nvSpPr>
      <xdr:spPr>
        <a:xfrm>
          <a:off x="4673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12" name="フローチャート: 判断 111">
          <a:extLst>
            <a:ext uri="{FF2B5EF4-FFF2-40B4-BE49-F238E27FC236}">
              <a16:creationId xmlns:a16="http://schemas.microsoft.com/office/drawing/2014/main" id="{A0DD8356-0947-40D6-B1BD-87530E791565}"/>
            </a:ext>
          </a:extLst>
        </xdr:cNvPr>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13" name="フローチャート: 判断 112">
          <a:extLst>
            <a:ext uri="{FF2B5EF4-FFF2-40B4-BE49-F238E27FC236}">
              <a16:creationId xmlns:a16="http://schemas.microsoft.com/office/drawing/2014/main" id="{804470EF-EE2C-481C-9D84-8EABFA285158}"/>
            </a:ext>
          </a:extLst>
        </xdr:cNvPr>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14" name="フローチャート: 判断 113">
          <a:extLst>
            <a:ext uri="{FF2B5EF4-FFF2-40B4-BE49-F238E27FC236}">
              <a16:creationId xmlns:a16="http://schemas.microsoft.com/office/drawing/2014/main" id="{71FCCC8E-8200-4A36-9C2F-845BBBF03CFC}"/>
            </a:ext>
          </a:extLst>
        </xdr:cNvPr>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5" name="テキスト ボックス 114">
          <a:extLst>
            <a:ext uri="{FF2B5EF4-FFF2-40B4-BE49-F238E27FC236}">
              <a16:creationId xmlns:a16="http://schemas.microsoft.com/office/drawing/2014/main" id="{016130CA-FF45-4960-9691-CFE2283404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6" name="テキスト ボックス 115">
          <a:extLst>
            <a:ext uri="{FF2B5EF4-FFF2-40B4-BE49-F238E27FC236}">
              <a16:creationId xmlns:a16="http://schemas.microsoft.com/office/drawing/2014/main" id="{64033B3C-AB46-472D-8B18-2B8FA60F0C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7" name="テキスト ボックス 116">
          <a:extLst>
            <a:ext uri="{FF2B5EF4-FFF2-40B4-BE49-F238E27FC236}">
              <a16:creationId xmlns:a16="http://schemas.microsoft.com/office/drawing/2014/main" id="{4FAE6125-00EE-4E00-8904-05D1809189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9C152B41-395F-43D0-832F-A1B6D04140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4B9E0C4A-7BDA-4946-AB44-FC8556BE91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20" name="楕円 119">
          <a:extLst>
            <a:ext uri="{FF2B5EF4-FFF2-40B4-BE49-F238E27FC236}">
              <a16:creationId xmlns:a16="http://schemas.microsoft.com/office/drawing/2014/main" id="{894D66D2-E9DB-4B5B-AEC4-FCC00F58CC76}"/>
            </a:ext>
          </a:extLst>
        </xdr:cNvPr>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21" name="【橋りょう・トンネル】&#10;有形固定資産減価償却率該当値テキスト">
          <a:extLst>
            <a:ext uri="{FF2B5EF4-FFF2-40B4-BE49-F238E27FC236}">
              <a16:creationId xmlns:a16="http://schemas.microsoft.com/office/drawing/2014/main" id="{8C86981D-CCE4-4658-ADA3-44D24F2C34A9}"/>
            </a:ext>
          </a:extLst>
        </xdr:cNvPr>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22" name="楕円 121">
          <a:extLst>
            <a:ext uri="{FF2B5EF4-FFF2-40B4-BE49-F238E27FC236}">
              <a16:creationId xmlns:a16="http://schemas.microsoft.com/office/drawing/2014/main" id="{3AA24AE1-8957-4605-B00D-69990CB6ADC1}"/>
            </a:ext>
          </a:extLst>
        </xdr:cNvPr>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86541</xdr:rowOff>
    </xdr:to>
    <xdr:cxnSp macro="">
      <xdr:nvCxnSpPr>
        <xdr:cNvPr id="123" name="直線コネクタ 122">
          <a:extLst>
            <a:ext uri="{FF2B5EF4-FFF2-40B4-BE49-F238E27FC236}">
              <a16:creationId xmlns:a16="http://schemas.microsoft.com/office/drawing/2014/main" id="{405DE1AD-8CD1-4BBD-8916-80806D7BDB72}"/>
            </a:ext>
          </a:extLst>
        </xdr:cNvPr>
        <xdr:cNvCxnSpPr/>
      </xdr:nvCxnSpPr>
      <xdr:spPr>
        <a:xfrm flipV="1">
          <a:off x="3797300" y="1015310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124" name="n_1aveValue【橋りょう・トンネル】&#10;有形固定資産減価償却率">
          <a:extLst>
            <a:ext uri="{FF2B5EF4-FFF2-40B4-BE49-F238E27FC236}">
              <a16:creationId xmlns:a16="http://schemas.microsoft.com/office/drawing/2014/main" id="{829EB58E-6B5B-4EBE-B8D0-42F0AF2C259D}"/>
            </a:ext>
          </a:extLst>
        </xdr:cNvPr>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25" name="n_2aveValue【橋りょう・トンネル】&#10;有形固定資産減価償却率">
          <a:extLst>
            <a:ext uri="{FF2B5EF4-FFF2-40B4-BE49-F238E27FC236}">
              <a16:creationId xmlns:a16="http://schemas.microsoft.com/office/drawing/2014/main" id="{B6717215-5575-4C15-84AF-85878595E3D5}"/>
            </a:ext>
          </a:extLst>
        </xdr:cNvPr>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153868</xdr:rowOff>
    </xdr:from>
    <xdr:ext cx="405111" cy="259045"/>
    <xdr:sp macro="" textlink="">
      <xdr:nvSpPr>
        <xdr:cNvPr id="126" name="n_1mainValue【橋りょう・トンネル】&#10;有形固定資産減価償却率">
          <a:extLst>
            <a:ext uri="{FF2B5EF4-FFF2-40B4-BE49-F238E27FC236}">
              <a16:creationId xmlns:a16="http://schemas.microsoft.com/office/drawing/2014/main" id="{E6D0AD26-E5BA-4592-90E4-9A58EB259832}"/>
            </a:ext>
          </a:extLst>
        </xdr:cNvPr>
        <xdr:cNvSpPr txBox="1"/>
      </xdr:nvSpPr>
      <xdr:spPr>
        <a:xfrm>
          <a:off x="3582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7" name="正方形/長方形 126">
          <a:extLst>
            <a:ext uri="{FF2B5EF4-FFF2-40B4-BE49-F238E27FC236}">
              <a16:creationId xmlns:a16="http://schemas.microsoft.com/office/drawing/2014/main" id="{828C9276-B26C-4433-A7B0-C7ABAE1668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8" name="正方形/長方形 127">
          <a:extLst>
            <a:ext uri="{FF2B5EF4-FFF2-40B4-BE49-F238E27FC236}">
              <a16:creationId xmlns:a16="http://schemas.microsoft.com/office/drawing/2014/main" id="{7447F93A-D5F6-4527-AB1D-45BAB4AD52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9" name="正方形/長方形 128">
          <a:extLst>
            <a:ext uri="{FF2B5EF4-FFF2-40B4-BE49-F238E27FC236}">
              <a16:creationId xmlns:a16="http://schemas.microsoft.com/office/drawing/2014/main" id="{CC79456E-928C-4813-83F7-3D999CC4D4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0" name="正方形/長方形 129">
          <a:extLst>
            <a:ext uri="{FF2B5EF4-FFF2-40B4-BE49-F238E27FC236}">
              <a16:creationId xmlns:a16="http://schemas.microsoft.com/office/drawing/2014/main" id="{38EFCED6-72BB-4175-A962-CEFCE8A312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1" name="正方形/長方形 130">
          <a:extLst>
            <a:ext uri="{FF2B5EF4-FFF2-40B4-BE49-F238E27FC236}">
              <a16:creationId xmlns:a16="http://schemas.microsoft.com/office/drawing/2014/main" id="{14BBC094-CFCB-455B-BEFF-89C5DA2FE4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2" name="正方形/長方形 131">
          <a:extLst>
            <a:ext uri="{FF2B5EF4-FFF2-40B4-BE49-F238E27FC236}">
              <a16:creationId xmlns:a16="http://schemas.microsoft.com/office/drawing/2014/main" id="{8ADA495C-4BD7-46C3-AF80-BCA2E236D4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3" name="正方形/長方形 132">
          <a:extLst>
            <a:ext uri="{FF2B5EF4-FFF2-40B4-BE49-F238E27FC236}">
              <a16:creationId xmlns:a16="http://schemas.microsoft.com/office/drawing/2014/main" id="{68F37033-6ED3-4C86-A597-041E8504C9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a:extLst>
            <a:ext uri="{FF2B5EF4-FFF2-40B4-BE49-F238E27FC236}">
              <a16:creationId xmlns:a16="http://schemas.microsoft.com/office/drawing/2014/main" id="{68E095DC-9AF1-47CC-852B-E7624C328C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5" name="テキスト ボックス 134">
          <a:extLst>
            <a:ext uri="{FF2B5EF4-FFF2-40B4-BE49-F238E27FC236}">
              <a16:creationId xmlns:a16="http://schemas.microsoft.com/office/drawing/2014/main" id="{9A3BB75B-0C1E-497E-B389-DB45CB5568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6" name="直線コネクタ 135">
          <a:extLst>
            <a:ext uri="{FF2B5EF4-FFF2-40B4-BE49-F238E27FC236}">
              <a16:creationId xmlns:a16="http://schemas.microsoft.com/office/drawing/2014/main" id="{5E665D57-E277-4A50-A578-4D972E7ACD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37" name="直線コネクタ 136">
          <a:extLst>
            <a:ext uri="{FF2B5EF4-FFF2-40B4-BE49-F238E27FC236}">
              <a16:creationId xmlns:a16="http://schemas.microsoft.com/office/drawing/2014/main" id="{7A1B6B43-C145-470F-BD76-58E4384983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38" name="テキスト ボックス 137">
          <a:extLst>
            <a:ext uri="{FF2B5EF4-FFF2-40B4-BE49-F238E27FC236}">
              <a16:creationId xmlns:a16="http://schemas.microsoft.com/office/drawing/2014/main" id="{D9692B1B-5417-4BE5-9677-69FCAB73051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39" name="直線コネクタ 138">
          <a:extLst>
            <a:ext uri="{FF2B5EF4-FFF2-40B4-BE49-F238E27FC236}">
              <a16:creationId xmlns:a16="http://schemas.microsoft.com/office/drawing/2014/main" id="{3319072A-A541-4520-B1B2-8CC26C7420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0" name="テキスト ボックス 139">
          <a:extLst>
            <a:ext uri="{FF2B5EF4-FFF2-40B4-BE49-F238E27FC236}">
              <a16:creationId xmlns:a16="http://schemas.microsoft.com/office/drawing/2014/main" id="{8F4B7B9F-4E80-4964-8A70-B160E2772D42}"/>
            </a:ext>
          </a:extLst>
        </xdr:cNvPr>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1" name="直線コネクタ 140">
          <a:extLst>
            <a:ext uri="{FF2B5EF4-FFF2-40B4-BE49-F238E27FC236}">
              <a16:creationId xmlns:a16="http://schemas.microsoft.com/office/drawing/2014/main" id="{4AA724EC-2435-4661-ACFB-A0B29D7501A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42" name="テキスト ボックス 141">
          <a:extLst>
            <a:ext uri="{FF2B5EF4-FFF2-40B4-BE49-F238E27FC236}">
              <a16:creationId xmlns:a16="http://schemas.microsoft.com/office/drawing/2014/main" id="{8CD9ACFF-EFB8-458F-A28E-81EEFC4FB5A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3" name="直線コネクタ 142">
          <a:extLst>
            <a:ext uri="{FF2B5EF4-FFF2-40B4-BE49-F238E27FC236}">
              <a16:creationId xmlns:a16="http://schemas.microsoft.com/office/drawing/2014/main" id="{2DFA4011-D60A-4482-9479-68485F89B86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44" name="テキスト ボックス 143">
          <a:extLst>
            <a:ext uri="{FF2B5EF4-FFF2-40B4-BE49-F238E27FC236}">
              <a16:creationId xmlns:a16="http://schemas.microsoft.com/office/drawing/2014/main" id="{CB3152BE-DD0C-4EF6-8B10-E3A1BE1ED83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5" name="直線コネクタ 144">
          <a:extLst>
            <a:ext uri="{FF2B5EF4-FFF2-40B4-BE49-F238E27FC236}">
              <a16:creationId xmlns:a16="http://schemas.microsoft.com/office/drawing/2014/main" id="{F9965BA4-B9B9-48F4-B166-CEDD9B6C0DB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46" name="テキスト ボックス 145">
          <a:extLst>
            <a:ext uri="{FF2B5EF4-FFF2-40B4-BE49-F238E27FC236}">
              <a16:creationId xmlns:a16="http://schemas.microsoft.com/office/drawing/2014/main" id="{3C668887-D98B-493B-9DD3-3EECC33E6907}"/>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7" name="直線コネクタ 146">
          <a:extLst>
            <a:ext uri="{FF2B5EF4-FFF2-40B4-BE49-F238E27FC236}">
              <a16:creationId xmlns:a16="http://schemas.microsoft.com/office/drawing/2014/main" id="{0B6BEB21-C503-4DE4-89F8-4F216B5A02D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48" name="テキスト ボックス 147">
          <a:extLst>
            <a:ext uri="{FF2B5EF4-FFF2-40B4-BE49-F238E27FC236}">
              <a16:creationId xmlns:a16="http://schemas.microsoft.com/office/drawing/2014/main" id="{F9F878E9-9430-4EE2-9C95-FB896637500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9" name="【橋りょう・トンネル】&#10;一人当たり有形固定資産（償却資産）額グラフ枠">
          <a:extLst>
            <a:ext uri="{FF2B5EF4-FFF2-40B4-BE49-F238E27FC236}">
              <a16:creationId xmlns:a16="http://schemas.microsoft.com/office/drawing/2014/main" id="{0442D568-3D7D-43B9-A956-87A18E9262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50" name="直線コネクタ 149">
          <a:extLst>
            <a:ext uri="{FF2B5EF4-FFF2-40B4-BE49-F238E27FC236}">
              <a16:creationId xmlns:a16="http://schemas.microsoft.com/office/drawing/2014/main" id="{7F140B86-FC85-41CF-982F-E4C0E449851D}"/>
            </a:ext>
          </a:extLst>
        </xdr:cNvPr>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51" name="【橋りょう・トンネル】&#10;一人当たり有形固定資産（償却資産）額最小値テキスト">
          <a:extLst>
            <a:ext uri="{FF2B5EF4-FFF2-40B4-BE49-F238E27FC236}">
              <a16:creationId xmlns:a16="http://schemas.microsoft.com/office/drawing/2014/main" id="{8454447C-3252-46CA-A4A8-DDFB8E9B98DD}"/>
            </a:ext>
          </a:extLst>
        </xdr:cNvPr>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52" name="直線コネクタ 151">
          <a:extLst>
            <a:ext uri="{FF2B5EF4-FFF2-40B4-BE49-F238E27FC236}">
              <a16:creationId xmlns:a16="http://schemas.microsoft.com/office/drawing/2014/main" id="{2A87B9B7-F6F6-46D1-8141-BADD85E0F5BC}"/>
            </a:ext>
          </a:extLst>
        </xdr:cNvPr>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53" name="【橋りょう・トンネル】&#10;一人当たり有形固定資産（償却資産）額最大値テキスト">
          <a:extLst>
            <a:ext uri="{FF2B5EF4-FFF2-40B4-BE49-F238E27FC236}">
              <a16:creationId xmlns:a16="http://schemas.microsoft.com/office/drawing/2014/main" id="{13F842FA-F91A-4A04-A447-14BEA9E97E81}"/>
            </a:ext>
          </a:extLst>
        </xdr:cNvPr>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54" name="直線コネクタ 153">
          <a:extLst>
            <a:ext uri="{FF2B5EF4-FFF2-40B4-BE49-F238E27FC236}">
              <a16:creationId xmlns:a16="http://schemas.microsoft.com/office/drawing/2014/main" id="{763658E7-A0F2-4B75-8A92-2253EB476DF8}"/>
            </a:ext>
          </a:extLst>
        </xdr:cNvPr>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155" name="【橋りょう・トンネル】&#10;一人当たり有形固定資産（償却資産）額平均値テキスト">
          <a:extLst>
            <a:ext uri="{FF2B5EF4-FFF2-40B4-BE49-F238E27FC236}">
              <a16:creationId xmlns:a16="http://schemas.microsoft.com/office/drawing/2014/main" id="{25E03A31-1EC1-47A1-B586-62B6AEF56E1B}"/>
            </a:ext>
          </a:extLst>
        </xdr:cNvPr>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56" name="フローチャート: 判断 155">
          <a:extLst>
            <a:ext uri="{FF2B5EF4-FFF2-40B4-BE49-F238E27FC236}">
              <a16:creationId xmlns:a16="http://schemas.microsoft.com/office/drawing/2014/main" id="{4D5E0514-22A0-449F-957A-0416722DFE1B}"/>
            </a:ext>
          </a:extLst>
        </xdr:cNvPr>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57" name="フローチャート: 判断 156">
          <a:extLst>
            <a:ext uri="{FF2B5EF4-FFF2-40B4-BE49-F238E27FC236}">
              <a16:creationId xmlns:a16="http://schemas.microsoft.com/office/drawing/2014/main" id="{592149D4-4DB9-44D9-97D1-A4CF3A26AEC8}"/>
            </a:ext>
          </a:extLst>
        </xdr:cNvPr>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58" name="フローチャート: 判断 157">
          <a:extLst>
            <a:ext uri="{FF2B5EF4-FFF2-40B4-BE49-F238E27FC236}">
              <a16:creationId xmlns:a16="http://schemas.microsoft.com/office/drawing/2014/main" id="{223ECFDF-976F-4BEE-98B5-8C32183E1717}"/>
            </a:ext>
          </a:extLst>
        </xdr:cNvPr>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4CA84F6-617E-426B-BD2D-EA3AF18C2C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89E8F09-FEA7-49AA-9A28-B5473B22A5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CF843F8-8729-476B-8D97-118A75EA13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089A9A4-BB15-4F00-8445-BAEB1853CD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38587DD-9693-404E-B3E2-27E4575828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43459</xdr:rowOff>
    </xdr:from>
    <xdr:to>
      <xdr:col>55</xdr:col>
      <xdr:colOff>50800</xdr:colOff>
      <xdr:row>63</xdr:row>
      <xdr:rowOff>145059</xdr:rowOff>
    </xdr:to>
    <xdr:sp macro="" textlink="">
      <xdr:nvSpPr>
        <xdr:cNvPr id="164" name="楕円 163">
          <a:extLst>
            <a:ext uri="{FF2B5EF4-FFF2-40B4-BE49-F238E27FC236}">
              <a16:creationId xmlns:a16="http://schemas.microsoft.com/office/drawing/2014/main" id="{B71B6C19-14F1-4489-9AAF-85D42615CDCD}"/>
            </a:ext>
          </a:extLst>
        </xdr:cNvPr>
        <xdr:cNvSpPr/>
      </xdr:nvSpPr>
      <xdr:spPr>
        <a:xfrm>
          <a:off x="10426700" y="108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21886</xdr:rowOff>
    </xdr:from>
    <xdr:ext cx="534377" cy="259045"/>
    <xdr:sp macro="" textlink="">
      <xdr:nvSpPr>
        <xdr:cNvPr id="165" name="【橋りょう・トンネル】&#10;一人当たり有形固定資産（償却資産）額該当値テキスト">
          <a:extLst>
            <a:ext uri="{FF2B5EF4-FFF2-40B4-BE49-F238E27FC236}">
              <a16:creationId xmlns:a16="http://schemas.microsoft.com/office/drawing/2014/main" id="{20625F96-26FF-4B96-890C-02BA28027264}"/>
            </a:ext>
          </a:extLst>
        </xdr:cNvPr>
        <xdr:cNvSpPr txBox="1"/>
      </xdr:nvSpPr>
      <xdr:spPr>
        <a:xfrm>
          <a:off x="10515600" y="108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41806</xdr:rowOff>
    </xdr:from>
    <xdr:to>
      <xdr:col>50</xdr:col>
      <xdr:colOff>165100</xdr:colOff>
      <xdr:row>63</xdr:row>
      <xdr:rowOff>143406</xdr:rowOff>
    </xdr:to>
    <xdr:sp macro="" textlink="">
      <xdr:nvSpPr>
        <xdr:cNvPr id="166" name="楕円 165">
          <a:extLst>
            <a:ext uri="{FF2B5EF4-FFF2-40B4-BE49-F238E27FC236}">
              <a16:creationId xmlns:a16="http://schemas.microsoft.com/office/drawing/2014/main" id="{A718DA53-7322-4CEF-A854-9AE517077FDB}"/>
            </a:ext>
          </a:extLst>
        </xdr:cNvPr>
        <xdr:cNvSpPr/>
      </xdr:nvSpPr>
      <xdr:spPr>
        <a:xfrm>
          <a:off x="9588500" y="108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92606</xdr:rowOff>
    </xdr:from>
    <xdr:to>
      <xdr:col>55</xdr:col>
      <xdr:colOff>0</xdr:colOff>
      <xdr:row>63</xdr:row>
      <xdr:rowOff>94259</xdr:rowOff>
    </xdr:to>
    <xdr:cxnSp macro="">
      <xdr:nvCxnSpPr>
        <xdr:cNvPr id="167" name="直線コネクタ 166">
          <a:extLst>
            <a:ext uri="{FF2B5EF4-FFF2-40B4-BE49-F238E27FC236}">
              <a16:creationId xmlns:a16="http://schemas.microsoft.com/office/drawing/2014/main" id="{F0B126BE-A4C4-4903-97CC-4EAD82A680BB}"/>
            </a:ext>
          </a:extLst>
        </xdr:cNvPr>
        <xdr:cNvCxnSpPr/>
      </xdr:nvCxnSpPr>
      <xdr:spPr>
        <a:xfrm>
          <a:off x="9639300" y="10893956"/>
          <a:ext cx="8382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168" name="n_1aveValue【橋りょう・トンネル】&#10;一人当たり有形固定資産（償却資産）額">
          <a:extLst>
            <a:ext uri="{FF2B5EF4-FFF2-40B4-BE49-F238E27FC236}">
              <a16:creationId xmlns:a16="http://schemas.microsoft.com/office/drawing/2014/main" id="{BE9CAB86-0928-4473-AFE2-C0AE5E505577}"/>
            </a:ext>
          </a:extLst>
        </xdr:cNvPr>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169" name="n_2aveValue【橋りょう・トンネル】&#10;一人当たり有形固定資産（償却資産）額">
          <a:extLst>
            <a:ext uri="{FF2B5EF4-FFF2-40B4-BE49-F238E27FC236}">
              <a16:creationId xmlns:a16="http://schemas.microsoft.com/office/drawing/2014/main" id="{17E2DEEE-3772-47BD-B356-ADB414BAAC59}"/>
            </a:ext>
          </a:extLst>
        </xdr:cNvPr>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134533</xdr:rowOff>
    </xdr:from>
    <xdr:ext cx="534377" cy="259045"/>
    <xdr:sp macro="" textlink="">
      <xdr:nvSpPr>
        <xdr:cNvPr id="170" name="n_1mainValue【橋りょう・トンネル】&#10;一人当たり有形固定資産（償却資産）額">
          <a:extLst>
            <a:ext uri="{FF2B5EF4-FFF2-40B4-BE49-F238E27FC236}">
              <a16:creationId xmlns:a16="http://schemas.microsoft.com/office/drawing/2014/main" id="{C9484BF3-CFFB-491A-B12C-1823209FD53A}"/>
            </a:ext>
          </a:extLst>
        </xdr:cNvPr>
        <xdr:cNvSpPr txBox="1"/>
      </xdr:nvSpPr>
      <xdr:spPr>
        <a:xfrm>
          <a:off x="9359411" y="109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1" name="正方形/長方形 170">
          <a:extLst>
            <a:ext uri="{FF2B5EF4-FFF2-40B4-BE49-F238E27FC236}">
              <a16:creationId xmlns:a16="http://schemas.microsoft.com/office/drawing/2014/main" id="{3384FD59-FA52-44E4-B7E5-970F78D153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2" name="正方形/長方形 171">
          <a:extLst>
            <a:ext uri="{FF2B5EF4-FFF2-40B4-BE49-F238E27FC236}">
              <a16:creationId xmlns:a16="http://schemas.microsoft.com/office/drawing/2014/main" id="{A3F56678-3397-4902-8705-0707DD4150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3" name="正方形/長方形 172">
          <a:extLst>
            <a:ext uri="{FF2B5EF4-FFF2-40B4-BE49-F238E27FC236}">
              <a16:creationId xmlns:a16="http://schemas.microsoft.com/office/drawing/2014/main" id="{F4B1389B-AEAA-4684-BC78-4F1989F218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4" name="正方形/長方形 173">
          <a:extLst>
            <a:ext uri="{FF2B5EF4-FFF2-40B4-BE49-F238E27FC236}">
              <a16:creationId xmlns:a16="http://schemas.microsoft.com/office/drawing/2014/main" id="{A9BDCD85-32BD-43A9-9591-B88C834699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5" name="正方形/長方形 174">
          <a:extLst>
            <a:ext uri="{FF2B5EF4-FFF2-40B4-BE49-F238E27FC236}">
              <a16:creationId xmlns:a16="http://schemas.microsoft.com/office/drawing/2014/main" id="{4BE69AB3-B44A-4516-A2BA-F41F801205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6" name="正方形/長方形 175">
          <a:extLst>
            <a:ext uri="{FF2B5EF4-FFF2-40B4-BE49-F238E27FC236}">
              <a16:creationId xmlns:a16="http://schemas.microsoft.com/office/drawing/2014/main" id="{F4AAE8D8-FC6E-4BC1-8C94-260EE66A58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7" name="正方形/長方形 176">
          <a:extLst>
            <a:ext uri="{FF2B5EF4-FFF2-40B4-BE49-F238E27FC236}">
              <a16:creationId xmlns:a16="http://schemas.microsoft.com/office/drawing/2014/main" id="{58A6A87B-E3B2-4249-AB9A-E665C708D8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正方形/長方形 177">
          <a:extLst>
            <a:ext uri="{FF2B5EF4-FFF2-40B4-BE49-F238E27FC236}">
              <a16:creationId xmlns:a16="http://schemas.microsoft.com/office/drawing/2014/main" id="{ABA91533-6B3F-45A4-A222-A9184BB375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9" name="テキスト ボックス 178">
          <a:extLst>
            <a:ext uri="{FF2B5EF4-FFF2-40B4-BE49-F238E27FC236}">
              <a16:creationId xmlns:a16="http://schemas.microsoft.com/office/drawing/2014/main" id="{C4C5211F-B0FF-4754-8E3A-8A5E6E5FC4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0" name="直線コネクタ 179">
          <a:extLst>
            <a:ext uri="{FF2B5EF4-FFF2-40B4-BE49-F238E27FC236}">
              <a16:creationId xmlns:a16="http://schemas.microsoft.com/office/drawing/2014/main" id="{043C7AD9-5887-40E3-86ED-AAD0F83A55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1" name="テキスト ボックス 180">
          <a:extLst>
            <a:ext uri="{FF2B5EF4-FFF2-40B4-BE49-F238E27FC236}">
              <a16:creationId xmlns:a16="http://schemas.microsoft.com/office/drawing/2014/main" id="{49306AF7-BD4C-416C-8C60-4F7AECFF138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2" name="直線コネクタ 181">
          <a:extLst>
            <a:ext uri="{FF2B5EF4-FFF2-40B4-BE49-F238E27FC236}">
              <a16:creationId xmlns:a16="http://schemas.microsoft.com/office/drawing/2014/main" id="{FDF33B31-156A-4108-9952-93D1DB332F8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3" name="テキスト ボックス 182">
          <a:extLst>
            <a:ext uri="{FF2B5EF4-FFF2-40B4-BE49-F238E27FC236}">
              <a16:creationId xmlns:a16="http://schemas.microsoft.com/office/drawing/2014/main" id="{8E12EA16-FD35-461D-BEFF-489CA2D4C2F8}"/>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4" name="直線コネクタ 183">
          <a:extLst>
            <a:ext uri="{FF2B5EF4-FFF2-40B4-BE49-F238E27FC236}">
              <a16:creationId xmlns:a16="http://schemas.microsoft.com/office/drawing/2014/main" id="{E0CF867E-B9D5-4D2E-8FB2-F4DA3DA83BD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5" name="テキスト ボックス 184">
          <a:extLst>
            <a:ext uri="{FF2B5EF4-FFF2-40B4-BE49-F238E27FC236}">
              <a16:creationId xmlns:a16="http://schemas.microsoft.com/office/drawing/2014/main" id="{E967E3EC-3B46-4AF9-AB12-23020593EA7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6" name="直線コネクタ 185">
          <a:extLst>
            <a:ext uri="{FF2B5EF4-FFF2-40B4-BE49-F238E27FC236}">
              <a16:creationId xmlns:a16="http://schemas.microsoft.com/office/drawing/2014/main" id="{BD1B4477-BF6C-49C2-B826-A40CC6CBA6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7" name="テキスト ボックス 186">
          <a:extLst>
            <a:ext uri="{FF2B5EF4-FFF2-40B4-BE49-F238E27FC236}">
              <a16:creationId xmlns:a16="http://schemas.microsoft.com/office/drawing/2014/main" id="{BB443BB2-C291-4071-8433-785286E7C16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8" name="直線コネクタ 187">
          <a:extLst>
            <a:ext uri="{FF2B5EF4-FFF2-40B4-BE49-F238E27FC236}">
              <a16:creationId xmlns:a16="http://schemas.microsoft.com/office/drawing/2014/main" id="{C21BB455-FC1F-4064-BC5C-3C898FF6A33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9" name="テキスト ボックス 188">
          <a:extLst>
            <a:ext uri="{FF2B5EF4-FFF2-40B4-BE49-F238E27FC236}">
              <a16:creationId xmlns:a16="http://schemas.microsoft.com/office/drawing/2014/main" id="{49398645-F9BD-4010-89EC-67CBDE9CBA1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0" name="直線コネクタ 189">
          <a:extLst>
            <a:ext uri="{FF2B5EF4-FFF2-40B4-BE49-F238E27FC236}">
              <a16:creationId xmlns:a16="http://schemas.microsoft.com/office/drawing/2014/main" id="{B980A961-C488-4235-BC0D-A1E00B395B2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1" name="テキスト ボックス 190">
          <a:extLst>
            <a:ext uri="{FF2B5EF4-FFF2-40B4-BE49-F238E27FC236}">
              <a16:creationId xmlns:a16="http://schemas.microsoft.com/office/drawing/2014/main" id="{9812EF27-97D1-4DAF-8F0A-E1309783621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2" name="直線コネクタ 191">
          <a:extLst>
            <a:ext uri="{FF2B5EF4-FFF2-40B4-BE49-F238E27FC236}">
              <a16:creationId xmlns:a16="http://schemas.microsoft.com/office/drawing/2014/main" id="{4BD4CDDF-172F-4732-9B1E-17F4B2DBD1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3" name="テキスト ボックス 192">
          <a:extLst>
            <a:ext uri="{FF2B5EF4-FFF2-40B4-BE49-F238E27FC236}">
              <a16:creationId xmlns:a16="http://schemas.microsoft.com/office/drawing/2014/main" id="{D2A5DB17-3CCA-4296-A666-3621DEE0CC5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4" name="直線コネクタ 193">
          <a:extLst>
            <a:ext uri="{FF2B5EF4-FFF2-40B4-BE49-F238E27FC236}">
              <a16:creationId xmlns:a16="http://schemas.microsoft.com/office/drawing/2014/main" id="{0926AA42-7B75-4890-AB09-4B2638A5AF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5" name="テキスト ボックス 194">
          <a:extLst>
            <a:ext uri="{FF2B5EF4-FFF2-40B4-BE49-F238E27FC236}">
              <a16:creationId xmlns:a16="http://schemas.microsoft.com/office/drawing/2014/main" id="{95E11853-313D-4FBF-B3D7-282978FB5C3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6" name="【公営住宅】&#10;有形固定資産減価償却率グラフ枠">
          <a:extLst>
            <a:ext uri="{FF2B5EF4-FFF2-40B4-BE49-F238E27FC236}">
              <a16:creationId xmlns:a16="http://schemas.microsoft.com/office/drawing/2014/main" id="{E34DB468-5D38-4637-8C03-98730F8A60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197" name="直線コネクタ 196">
          <a:extLst>
            <a:ext uri="{FF2B5EF4-FFF2-40B4-BE49-F238E27FC236}">
              <a16:creationId xmlns:a16="http://schemas.microsoft.com/office/drawing/2014/main" id="{D4083963-65A8-4361-8811-5D82ADFAA2AF}"/>
            </a:ext>
          </a:extLst>
        </xdr:cNvPr>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198" name="【公営住宅】&#10;有形固定資産減価償却率最小値テキスト">
          <a:extLst>
            <a:ext uri="{FF2B5EF4-FFF2-40B4-BE49-F238E27FC236}">
              <a16:creationId xmlns:a16="http://schemas.microsoft.com/office/drawing/2014/main" id="{1047750E-3E70-4DA4-A46C-8EE818020B79}"/>
            </a:ext>
          </a:extLst>
        </xdr:cNvPr>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199" name="直線コネクタ 198">
          <a:extLst>
            <a:ext uri="{FF2B5EF4-FFF2-40B4-BE49-F238E27FC236}">
              <a16:creationId xmlns:a16="http://schemas.microsoft.com/office/drawing/2014/main" id="{2A7979B9-D241-453B-81BA-6D3002D0E1AB}"/>
            </a:ext>
          </a:extLst>
        </xdr:cNvPr>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00" name="【公営住宅】&#10;有形固定資産減価償却率最大値テキスト">
          <a:extLst>
            <a:ext uri="{FF2B5EF4-FFF2-40B4-BE49-F238E27FC236}">
              <a16:creationId xmlns:a16="http://schemas.microsoft.com/office/drawing/2014/main" id="{780A23A1-430F-4138-94BB-407C5C829494}"/>
            </a:ext>
          </a:extLst>
        </xdr:cNvPr>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01" name="直線コネクタ 200">
          <a:extLst>
            <a:ext uri="{FF2B5EF4-FFF2-40B4-BE49-F238E27FC236}">
              <a16:creationId xmlns:a16="http://schemas.microsoft.com/office/drawing/2014/main" id="{ABD1AB84-98E6-4488-8278-A0CC49DF2D1B}"/>
            </a:ext>
          </a:extLst>
        </xdr:cNvPr>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02" name="【公営住宅】&#10;有形固定資産減価償却率平均値テキスト">
          <a:extLst>
            <a:ext uri="{FF2B5EF4-FFF2-40B4-BE49-F238E27FC236}">
              <a16:creationId xmlns:a16="http://schemas.microsoft.com/office/drawing/2014/main" id="{F6ACFACD-DD4D-4625-BC77-D5A2E2F2759E}"/>
            </a:ext>
          </a:extLst>
        </xdr:cNvPr>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03" name="フローチャート: 判断 202">
          <a:extLst>
            <a:ext uri="{FF2B5EF4-FFF2-40B4-BE49-F238E27FC236}">
              <a16:creationId xmlns:a16="http://schemas.microsoft.com/office/drawing/2014/main" id="{69D88CEC-5D2E-4326-A550-9C9BB0F79E39}"/>
            </a:ext>
          </a:extLst>
        </xdr:cNvPr>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04" name="フローチャート: 判断 203">
          <a:extLst>
            <a:ext uri="{FF2B5EF4-FFF2-40B4-BE49-F238E27FC236}">
              <a16:creationId xmlns:a16="http://schemas.microsoft.com/office/drawing/2014/main" id="{BC276BAA-0C40-4260-84D3-FBEF868226C6}"/>
            </a:ext>
          </a:extLst>
        </xdr:cNvPr>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05" name="フローチャート: 判断 204">
          <a:extLst>
            <a:ext uri="{FF2B5EF4-FFF2-40B4-BE49-F238E27FC236}">
              <a16:creationId xmlns:a16="http://schemas.microsoft.com/office/drawing/2014/main" id="{6D4A4E6B-212E-4FB3-B855-1D1C82EA03DE}"/>
            </a:ext>
          </a:extLst>
        </xdr:cNvPr>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A7A5468-614D-4B9F-B31C-14914D10ED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63A593AA-671A-4869-BC0A-BDA318A066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4105406F-4112-4AA4-B592-3E6F5CEF28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974217B1-0242-4EA4-BD5E-330E6CE59A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A81F3607-F4FC-4052-9126-5658D3537C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127726</xdr:rowOff>
    </xdr:from>
    <xdr:to>
      <xdr:col>24</xdr:col>
      <xdr:colOff>114300</xdr:colOff>
      <xdr:row>87</xdr:row>
      <xdr:rowOff>57876</xdr:rowOff>
    </xdr:to>
    <xdr:sp macro="" textlink="">
      <xdr:nvSpPr>
        <xdr:cNvPr id="211" name="楕円 210">
          <a:extLst>
            <a:ext uri="{FF2B5EF4-FFF2-40B4-BE49-F238E27FC236}">
              <a16:creationId xmlns:a16="http://schemas.microsoft.com/office/drawing/2014/main" id="{34D2BBDC-5378-4FA1-8A43-46440E52B88D}"/>
            </a:ext>
          </a:extLst>
        </xdr:cNvPr>
        <xdr:cNvSpPr/>
      </xdr:nvSpPr>
      <xdr:spPr>
        <a:xfrm>
          <a:off x="4584700" y="148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42653</xdr:rowOff>
    </xdr:from>
    <xdr:ext cx="405111" cy="259045"/>
    <xdr:sp macro="" textlink="">
      <xdr:nvSpPr>
        <xdr:cNvPr id="212" name="【公営住宅】&#10;有形固定資産減価償却率該当値テキスト">
          <a:extLst>
            <a:ext uri="{FF2B5EF4-FFF2-40B4-BE49-F238E27FC236}">
              <a16:creationId xmlns:a16="http://schemas.microsoft.com/office/drawing/2014/main" id="{709CA898-6157-40FD-AA62-AE1064B2B81A}"/>
            </a:ext>
          </a:extLst>
        </xdr:cNvPr>
        <xdr:cNvSpPr txBox="1"/>
      </xdr:nvSpPr>
      <xdr:spPr>
        <a:xfrm>
          <a:off x="4673600" y="1478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36286</xdr:rowOff>
    </xdr:from>
    <xdr:to>
      <xdr:col>20</xdr:col>
      <xdr:colOff>38100</xdr:colOff>
      <xdr:row>86</xdr:row>
      <xdr:rowOff>137886</xdr:rowOff>
    </xdr:to>
    <xdr:sp macro="" textlink="">
      <xdr:nvSpPr>
        <xdr:cNvPr id="213" name="楕円 212">
          <a:extLst>
            <a:ext uri="{FF2B5EF4-FFF2-40B4-BE49-F238E27FC236}">
              <a16:creationId xmlns:a16="http://schemas.microsoft.com/office/drawing/2014/main" id="{5FE3F6C8-55CF-4897-9992-67F8F81955C4}"/>
            </a:ext>
          </a:extLst>
        </xdr:cNvPr>
        <xdr:cNvSpPr/>
      </xdr:nvSpPr>
      <xdr:spPr>
        <a:xfrm>
          <a:off x="3746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87086</xdr:rowOff>
    </xdr:from>
    <xdr:to>
      <xdr:col>24</xdr:col>
      <xdr:colOff>63500</xdr:colOff>
      <xdr:row>87</xdr:row>
      <xdr:rowOff>7076</xdr:rowOff>
    </xdr:to>
    <xdr:cxnSp macro="">
      <xdr:nvCxnSpPr>
        <xdr:cNvPr id="214" name="直線コネクタ 213">
          <a:extLst>
            <a:ext uri="{FF2B5EF4-FFF2-40B4-BE49-F238E27FC236}">
              <a16:creationId xmlns:a16="http://schemas.microsoft.com/office/drawing/2014/main" id="{8F77B053-D910-40FD-936C-449CA753E694}"/>
            </a:ext>
          </a:extLst>
        </xdr:cNvPr>
        <xdr:cNvCxnSpPr/>
      </xdr:nvCxnSpPr>
      <xdr:spPr>
        <a:xfrm>
          <a:off x="3797300" y="1483178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49909</xdr:rowOff>
    </xdr:from>
    <xdr:ext cx="405111" cy="259045"/>
    <xdr:sp macro="" textlink="">
      <xdr:nvSpPr>
        <xdr:cNvPr id="215" name="n_1aveValue【公営住宅】&#10;有形固定資産減価償却率">
          <a:extLst>
            <a:ext uri="{FF2B5EF4-FFF2-40B4-BE49-F238E27FC236}">
              <a16:creationId xmlns:a16="http://schemas.microsoft.com/office/drawing/2014/main" id="{F4217D8D-37FA-467C-B447-A1C3606F82FF}"/>
            </a:ext>
          </a:extLst>
        </xdr:cNvPr>
        <xdr:cNvSpPr txBox="1"/>
      </xdr:nvSpPr>
      <xdr:spPr>
        <a:xfrm>
          <a:off x="3582044" y="1410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16" name="n_2aveValue【公営住宅】&#10;有形固定資産減価償却率">
          <a:extLst>
            <a:ext uri="{FF2B5EF4-FFF2-40B4-BE49-F238E27FC236}">
              <a16:creationId xmlns:a16="http://schemas.microsoft.com/office/drawing/2014/main" id="{7C1C758A-2AA8-4959-B804-3E4A53BB636D}"/>
            </a:ext>
          </a:extLst>
        </xdr:cNvPr>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129013</xdr:rowOff>
    </xdr:from>
    <xdr:ext cx="405111" cy="259045"/>
    <xdr:sp macro="" textlink="">
      <xdr:nvSpPr>
        <xdr:cNvPr id="217" name="n_1mainValue【公営住宅】&#10;有形固定資産減価償却率">
          <a:extLst>
            <a:ext uri="{FF2B5EF4-FFF2-40B4-BE49-F238E27FC236}">
              <a16:creationId xmlns:a16="http://schemas.microsoft.com/office/drawing/2014/main" id="{5C2F585D-3510-466D-9B09-EC8E308F26B2}"/>
            </a:ext>
          </a:extLst>
        </xdr:cNvPr>
        <xdr:cNvSpPr txBox="1"/>
      </xdr:nvSpPr>
      <xdr:spPr>
        <a:xfrm>
          <a:off x="3582044"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58F6A34D-3754-412C-B986-DB6ED12C89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A279A9C6-A38F-440A-AE30-D925C9D063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EECF478D-289D-45B2-8E7A-223126D131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B7AE3668-9ACB-4CC3-A2FA-B44991E8FA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6CDBA936-3BF0-4086-B5B7-286F1B3186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3960D1A3-E4DF-40BC-95EF-05B7323D0C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C9F3502B-3608-40ED-861A-1659A0467E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9BFCC0B1-6E47-43B3-8401-62DEC55202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EC1FE569-1A43-42DA-AAD6-4FDBCE2A56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E52CA919-283C-4028-95F2-F7910BB448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C59AE75E-6AFF-430A-B3EE-7541432C5F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E11AC0A0-8D96-4E47-B33E-93B2C886D17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1C19EE16-570C-4D93-9A22-315281D67A5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C9BABDDE-ACAA-469E-8D57-058A115692B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3267F3CA-BC75-4566-B584-77D6BA8C69C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E4FF610C-90F4-4B78-86FF-4CFCF20E36F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CD6B4631-757B-4E21-9A02-D2BB2717CFB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4E4795B3-6969-40D6-A5BD-7473EF207B3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A6BC6355-F451-45DA-A7ED-650B9AC19F6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32389C3F-41F5-49D5-9ED0-6537018D372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0C6FE4ED-D554-4CDB-BA2E-F1AD98FDD60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EB51B910-F52F-48FD-9761-20C7B1B9B45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F93EA798-84F5-4358-941F-6D284D1F74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FB294DD-F81C-44E3-BB98-A236FA7186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EE5349D7-6BC0-437B-9FA8-EDE6497586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43" name="直線コネクタ 242">
          <a:extLst>
            <a:ext uri="{FF2B5EF4-FFF2-40B4-BE49-F238E27FC236}">
              <a16:creationId xmlns:a16="http://schemas.microsoft.com/office/drawing/2014/main" id="{84CA075B-CD8A-4079-8C86-59D3F186D4BD}"/>
            </a:ext>
          </a:extLst>
        </xdr:cNvPr>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44" name="【公営住宅】&#10;一人当たり面積最小値テキスト">
          <a:extLst>
            <a:ext uri="{FF2B5EF4-FFF2-40B4-BE49-F238E27FC236}">
              <a16:creationId xmlns:a16="http://schemas.microsoft.com/office/drawing/2014/main" id="{F21E82BE-5AAD-433B-9ABA-462B732D2AA6}"/>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45" name="直線コネクタ 244">
          <a:extLst>
            <a:ext uri="{FF2B5EF4-FFF2-40B4-BE49-F238E27FC236}">
              <a16:creationId xmlns:a16="http://schemas.microsoft.com/office/drawing/2014/main" id="{48E83665-3B97-4A2F-9B65-01A78D801AC7}"/>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46" name="【公営住宅】&#10;一人当たり面積最大値テキスト">
          <a:extLst>
            <a:ext uri="{FF2B5EF4-FFF2-40B4-BE49-F238E27FC236}">
              <a16:creationId xmlns:a16="http://schemas.microsoft.com/office/drawing/2014/main" id="{8357EDFB-DB00-4FF1-89BF-5FEA6E5345DA}"/>
            </a:ext>
          </a:extLst>
        </xdr:cNvPr>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47" name="直線コネクタ 246">
          <a:extLst>
            <a:ext uri="{FF2B5EF4-FFF2-40B4-BE49-F238E27FC236}">
              <a16:creationId xmlns:a16="http://schemas.microsoft.com/office/drawing/2014/main" id="{03CBECE8-A484-4E4E-AE11-FB0E23DDF7B3}"/>
            </a:ext>
          </a:extLst>
        </xdr:cNvPr>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48" name="【公営住宅】&#10;一人当たり面積平均値テキスト">
          <a:extLst>
            <a:ext uri="{FF2B5EF4-FFF2-40B4-BE49-F238E27FC236}">
              <a16:creationId xmlns:a16="http://schemas.microsoft.com/office/drawing/2014/main" id="{3F3294FE-787D-4AA2-9C31-1CE3F2A29954}"/>
            </a:ext>
          </a:extLst>
        </xdr:cNvPr>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49" name="フローチャート: 判断 248">
          <a:extLst>
            <a:ext uri="{FF2B5EF4-FFF2-40B4-BE49-F238E27FC236}">
              <a16:creationId xmlns:a16="http://schemas.microsoft.com/office/drawing/2014/main" id="{62AD94DE-A0CF-4BB7-9F23-0A777CB4FF7A}"/>
            </a:ext>
          </a:extLst>
        </xdr:cNvPr>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50" name="フローチャート: 判断 249">
          <a:extLst>
            <a:ext uri="{FF2B5EF4-FFF2-40B4-BE49-F238E27FC236}">
              <a16:creationId xmlns:a16="http://schemas.microsoft.com/office/drawing/2014/main" id="{5C77C88D-B1C1-438C-ACF6-861EF2BBBF42}"/>
            </a:ext>
          </a:extLst>
        </xdr:cNvPr>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51" name="フローチャート: 判断 250">
          <a:extLst>
            <a:ext uri="{FF2B5EF4-FFF2-40B4-BE49-F238E27FC236}">
              <a16:creationId xmlns:a16="http://schemas.microsoft.com/office/drawing/2014/main" id="{A2F0279F-726B-4B6E-802C-63F9BBC1E34E}"/>
            </a:ext>
          </a:extLst>
        </xdr:cNvPr>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B96A6EF-74B3-45F7-B401-BE5E5036D0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6D75A979-6054-4111-83C2-243ADFC9DDC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C039CB7-6CA6-4C06-B3C4-9FFCC9180B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E140AC5-4B71-4A40-AEFF-07571E8E37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150A642-3D1E-4B8B-9420-A8F9AA2F36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91802</xdr:rowOff>
    </xdr:from>
    <xdr:to>
      <xdr:col>55</xdr:col>
      <xdr:colOff>50800</xdr:colOff>
      <xdr:row>86</xdr:row>
      <xdr:rowOff>21952</xdr:rowOff>
    </xdr:to>
    <xdr:sp macro="" textlink="">
      <xdr:nvSpPr>
        <xdr:cNvPr id="257" name="楕円 256">
          <a:extLst>
            <a:ext uri="{FF2B5EF4-FFF2-40B4-BE49-F238E27FC236}">
              <a16:creationId xmlns:a16="http://schemas.microsoft.com/office/drawing/2014/main" id="{06257516-88F0-448C-83A4-65858F7DC328}"/>
            </a:ext>
          </a:extLst>
        </xdr:cNvPr>
        <xdr:cNvSpPr/>
      </xdr:nvSpPr>
      <xdr:spPr>
        <a:xfrm>
          <a:off x="104267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114679</xdr:rowOff>
    </xdr:from>
    <xdr:ext cx="469744" cy="259045"/>
    <xdr:sp macro="" textlink="">
      <xdr:nvSpPr>
        <xdr:cNvPr id="258" name="【公営住宅】&#10;一人当たり面積該当値テキスト">
          <a:extLst>
            <a:ext uri="{FF2B5EF4-FFF2-40B4-BE49-F238E27FC236}">
              <a16:creationId xmlns:a16="http://schemas.microsoft.com/office/drawing/2014/main" id="{F393CFF9-6C8A-4341-A51E-D54168D9CDFA}"/>
            </a:ext>
          </a:extLst>
        </xdr:cNvPr>
        <xdr:cNvSpPr txBox="1"/>
      </xdr:nvSpPr>
      <xdr:spPr>
        <a:xfrm>
          <a:off x="10515600" y="1451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259" name="楕円 258">
          <a:extLst>
            <a:ext uri="{FF2B5EF4-FFF2-40B4-BE49-F238E27FC236}">
              <a16:creationId xmlns:a16="http://schemas.microsoft.com/office/drawing/2014/main" id="{911C9489-89E9-4E93-8AF6-F97D79590694}"/>
            </a:ext>
          </a:extLst>
        </xdr:cNvPr>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142602</xdr:rowOff>
    </xdr:from>
    <xdr:to>
      <xdr:col>55</xdr:col>
      <xdr:colOff>0</xdr:colOff>
      <xdr:row>85</xdr:row>
      <xdr:rowOff>157299</xdr:rowOff>
    </xdr:to>
    <xdr:cxnSp macro="">
      <xdr:nvCxnSpPr>
        <xdr:cNvPr id="260" name="直線コネクタ 259">
          <a:extLst>
            <a:ext uri="{FF2B5EF4-FFF2-40B4-BE49-F238E27FC236}">
              <a16:creationId xmlns:a16="http://schemas.microsoft.com/office/drawing/2014/main" id="{9FA73206-CB9C-44DB-95A9-3CC693254AA8}"/>
            </a:ext>
          </a:extLst>
        </xdr:cNvPr>
        <xdr:cNvCxnSpPr/>
      </xdr:nvCxnSpPr>
      <xdr:spPr>
        <a:xfrm flipV="1">
          <a:off x="9639300" y="1471585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61" name="n_1aveValue【公営住宅】&#10;一人当たり面積">
          <a:extLst>
            <a:ext uri="{FF2B5EF4-FFF2-40B4-BE49-F238E27FC236}">
              <a16:creationId xmlns:a16="http://schemas.microsoft.com/office/drawing/2014/main" id="{F0FF385B-3D87-4153-A11C-73EE63B6B6B2}"/>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262" name="n_2aveValue【公営住宅】&#10;一人当たり面積">
          <a:extLst>
            <a:ext uri="{FF2B5EF4-FFF2-40B4-BE49-F238E27FC236}">
              <a16:creationId xmlns:a16="http://schemas.microsoft.com/office/drawing/2014/main" id="{894E99A4-3649-4F5A-85B5-31138E96CC7E}"/>
            </a:ext>
          </a:extLst>
        </xdr:cNvPr>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53176</xdr:rowOff>
    </xdr:from>
    <xdr:ext cx="469744" cy="259045"/>
    <xdr:sp macro="" textlink="">
      <xdr:nvSpPr>
        <xdr:cNvPr id="263" name="n_1mainValue【公営住宅】&#10;一人当たり面積">
          <a:extLst>
            <a:ext uri="{FF2B5EF4-FFF2-40B4-BE49-F238E27FC236}">
              <a16:creationId xmlns:a16="http://schemas.microsoft.com/office/drawing/2014/main" id="{DE43957B-1C3A-4411-A162-70BC4E092324}"/>
            </a:ext>
          </a:extLst>
        </xdr:cNvPr>
        <xdr:cNvSpPr txBox="1"/>
      </xdr:nvSpPr>
      <xdr:spPr>
        <a:xfrm>
          <a:off x="9391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a:extLst>
            <a:ext uri="{FF2B5EF4-FFF2-40B4-BE49-F238E27FC236}">
              <a16:creationId xmlns:a16="http://schemas.microsoft.com/office/drawing/2014/main" id="{86FC3E9F-E3CA-42AC-93D1-70CA1823E3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65" name="正方形/長方形 264">
          <a:extLst>
            <a:ext uri="{FF2B5EF4-FFF2-40B4-BE49-F238E27FC236}">
              <a16:creationId xmlns:a16="http://schemas.microsoft.com/office/drawing/2014/main" id="{079A5285-28BC-4BEF-9EC2-FEF96C03A207}"/>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66" name="正方形/長方形 265">
          <a:extLst>
            <a:ext uri="{FF2B5EF4-FFF2-40B4-BE49-F238E27FC236}">
              <a16:creationId xmlns:a16="http://schemas.microsoft.com/office/drawing/2014/main" id="{4BD9E2EA-71CC-4287-B3FA-5BF7F36705B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67" name="正方形/長方形 266">
          <a:extLst>
            <a:ext uri="{FF2B5EF4-FFF2-40B4-BE49-F238E27FC236}">
              <a16:creationId xmlns:a16="http://schemas.microsoft.com/office/drawing/2014/main" id="{7508C10D-4E3E-496E-BAC9-807F37481642}"/>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68" name="正方形/長方形 267">
          <a:extLst>
            <a:ext uri="{FF2B5EF4-FFF2-40B4-BE49-F238E27FC236}">
              <a16:creationId xmlns:a16="http://schemas.microsoft.com/office/drawing/2014/main" id="{93B96F53-AE56-418D-959B-F4FE88E32EEC}"/>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2CD4496C-6FD3-4533-B8B3-4199FEC2CD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E736B8DA-062B-441A-AB04-D52517065E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71" name="正方形/長方形 270">
          <a:extLst>
            <a:ext uri="{FF2B5EF4-FFF2-40B4-BE49-F238E27FC236}">
              <a16:creationId xmlns:a16="http://schemas.microsoft.com/office/drawing/2014/main" id="{E6B8B005-ED60-4BF5-B1D2-A401709D0753}"/>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72" name="正方形/長方形 271">
          <a:extLst>
            <a:ext uri="{FF2B5EF4-FFF2-40B4-BE49-F238E27FC236}">
              <a16:creationId xmlns:a16="http://schemas.microsoft.com/office/drawing/2014/main" id="{4CF0965E-C710-49D7-836A-0C6D18E2EF88}"/>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73" name="正方形/長方形 272">
          <a:extLst>
            <a:ext uri="{FF2B5EF4-FFF2-40B4-BE49-F238E27FC236}">
              <a16:creationId xmlns:a16="http://schemas.microsoft.com/office/drawing/2014/main" id="{EA420F6B-14BF-4F29-9B1B-9A6647E242BB}"/>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74" name="正方形/長方形 273">
          <a:extLst>
            <a:ext uri="{FF2B5EF4-FFF2-40B4-BE49-F238E27FC236}">
              <a16:creationId xmlns:a16="http://schemas.microsoft.com/office/drawing/2014/main" id="{ED361253-F20B-464C-8E45-F48583BD5705}"/>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FC5CFC8C-6D68-44D4-9C04-486188572AB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4D2148C4-55CA-44C2-A641-CDD5AD3DB3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C1F2B32A-26DB-4DA7-B9D7-4989BB9A05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915CBA11-6D44-4C14-B3AD-A4C9F60F63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40C599DB-26EF-49A7-A469-D86FF432AEF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F7304A4B-62E8-41E5-86AE-A513BD6D7F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D8EB0CFB-8C28-40CB-836A-D9F758C46B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576D95E7-D0C5-4018-9914-FE5524A891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F9C2D5B9-F4D5-4D04-9884-EE00B12111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3F488A7B-33FD-429B-B37D-771456A62C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24E1FABB-DC0E-4FE9-9A63-5917BEFFF3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id="{C68E9A03-54C2-4DCC-8619-38CE5EA3FB0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87" name="直線コネクタ 286">
          <a:extLst>
            <a:ext uri="{FF2B5EF4-FFF2-40B4-BE49-F238E27FC236}">
              <a16:creationId xmlns:a16="http://schemas.microsoft.com/office/drawing/2014/main" id="{660DCBA3-428A-470C-9D49-F92E29099955}"/>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88" name="テキスト ボックス 287">
          <a:extLst>
            <a:ext uri="{FF2B5EF4-FFF2-40B4-BE49-F238E27FC236}">
              <a16:creationId xmlns:a16="http://schemas.microsoft.com/office/drawing/2014/main" id="{2FAF73A3-4995-481F-AA6B-64043322094E}"/>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89" name="直線コネクタ 288">
          <a:extLst>
            <a:ext uri="{FF2B5EF4-FFF2-40B4-BE49-F238E27FC236}">
              <a16:creationId xmlns:a16="http://schemas.microsoft.com/office/drawing/2014/main" id="{99B34880-A694-4383-92C5-D0DEBE32B02C}"/>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90" name="テキスト ボックス 289">
          <a:extLst>
            <a:ext uri="{FF2B5EF4-FFF2-40B4-BE49-F238E27FC236}">
              <a16:creationId xmlns:a16="http://schemas.microsoft.com/office/drawing/2014/main" id="{C1930348-2D58-4E98-AC37-C9ECCF2192F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91" name="直線コネクタ 290">
          <a:extLst>
            <a:ext uri="{FF2B5EF4-FFF2-40B4-BE49-F238E27FC236}">
              <a16:creationId xmlns:a16="http://schemas.microsoft.com/office/drawing/2014/main" id="{A16D4A45-4D0A-4210-A98A-7DF1B3113F9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92" name="テキスト ボックス 291">
          <a:extLst>
            <a:ext uri="{FF2B5EF4-FFF2-40B4-BE49-F238E27FC236}">
              <a16:creationId xmlns:a16="http://schemas.microsoft.com/office/drawing/2014/main" id="{C1AA5DC8-9BE9-490B-85E0-AEC9338D8243}"/>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93" name="直線コネクタ 292">
          <a:extLst>
            <a:ext uri="{FF2B5EF4-FFF2-40B4-BE49-F238E27FC236}">
              <a16:creationId xmlns:a16="http://schemas.microsoft.com/office/drawing/2014/main" id="{D4BFB178-223B-488D-814D-6C034AFA370A}"/>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94" name="テキスト ボックス 293">
          <a:extLst>
            <a:ext uri="{FF2B5EF4-FFF2-40B4-BE49-F238E27FC236}">
              <a16:creationId xmlns:a16="http://schemas.microsoft.com/office/drawing/2014/main" id="{C3BD7DEE-F632-400B-97D7-2488B134FA88}"/>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4D4C58D-843C-43D1-AE52-D11C3A3EE6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4086D3B3-F231-47AB-8832-0B16ED603EB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認定こども園・幼稚園・保育所】&#10;有形固定資産減価償却率グラフ枠">
          <a:extLst>
            <a:ext uri="{FF2B5EF4-FFF2-40B4-BE49-F238E27FC236}">
              <a16:creationId xmlns:a16="http://schemas.microsoft.com/office/drawing/2014/main" id="{E97B1902-51DF-4101-BE3A-660D9B7094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298" name="直線コネクタ 297">
          <a:extLst>
            <a:ext uri="{FF2B5EF4-FFF2-40B4-BE49-F238E27FC236}">
              <a16:creationId xmlns:a16="http://schemas.microsoft.com/office/drawing/2014/main" id="{EA759D5A-ED0F-4E19-8BC0-313E785BC94B}"/>
            </a:ext>
          </a:extLst>
        </xdr:cNvPr>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299" name="【認定こども園・幼稚園・保育所】&#10;有形固定資産減価償却率最小値テキスト">
          <a:extLst>
            <a:ext uri="{FF2B5EF4-FFF2-40B4-BE49-F238E27FC236}">
              <a16:creationId xmlns:a16="http://schemas.microsoft.com/office/drawing/2014/main" id="{A0CAE804-42AD-4396-9E5D-D896F2C3FDF6}"/>
            </a:ext>
          </a:extLst>
        </xdr:cNvPr>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00" name="直線コネクタ 299">
          <a:extLst>
            <a:ext uri="{FF2B5EF4-FFF2-40B4-BE49-F238E27FC236}">
              <a16:creationId xmlns:a16="http://schemas.microsoft.com/office/drawing/2014/main" id="{96BDCFAE-B965-46B9-A9EC-029951807675}"/>
            </a:ext>
          </a:extLst>
        </xdr:cNvPr>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01" name="【認定こども園・幼稚園・保育所】&#10;有形固定資産減価償却率最大値テキスト">
          <a:extLst>
            <a:ext uri="{FF2B5EF4-FFF2-40B4-BE49-F238E27FC236}">
              <a16:creationId xmlns:a16="http://schemas.microsoft.com/office/drawing/2014/main" id="{3C198D51-ABE4-40A4-AB66-DA975152CCCC}"/>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02" name="直線コネクタ 301">
          <a:extLst>
            <a:ext uri="{FF2B5EF4-FFF2-40B4-BE49-F238E27FC236}">
              <a16:creationId xmlns:a16="http://schemas.microsoft.com/office/drawing/2014/main" id="{E3689261-A2E0-434B-A21A-D7D1626FE8FE}"/>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03" name="【認定こども園・幼稚園・保育所】&#10;有形固定資産減価償却率平均値テキスト">
          <a:extLst>
            <a:ext uri="{FF2B5EF4-FFF2-40B4-BE49-F238E27FC236}">
              <a16:creationId xmlns:a16="http://schemas.microsoft.com/office/drawing/2014/main" id="{01614F82-E3B2-4675-961B-F49C5793C7C6}"/>
            </a:ext>
          </a:extLst>
        </xdr:cNvPr>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04" name="フローチャート: 判断 303">
          <a:extLst>
            <a:ext uri="{FF2B5EF4-FFF2-40B4-BE49-F238E27FC236}">
              <a16:creationId xmlns:a16="http://schemas.microsoft.com/office/drawing/2014/main" id="{DBC82FDF-1CC9-4BEA-86FE-19599D36A8F3}"/>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05" name="フローチャート: 判断 304">
          <a:extLst>
            <a:ext uri="{FF2B5EF4-FFF2-40B4-BE49-F238E27FC236}">
              <a16:creationId xmlns:a16="http://schemas.microsoft.com/office/drawing/2014/main" id="{76F940E9-FF85-4A19-826C-4F49C7299CB2}"/>
            </a:ext>
          </a:extLst>
        </xdr:cNvPr>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06" name="フローチャート: 判断 305">
          <a:extLst>
            <a:ext uri="{FF2B5EF4-FFF2-40B4-BE49-F238E27FC236}">
              <a16:creationId xmlns:a16="http://schemas.microsoft.com/office/drawing/2014/main" id="{486A9EED-E160-4FE5-82C6-9D18820CE784}"/>
            </a:ext>
          </a:extLst>
        </xdr:cNvPr>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DB7D5E08-609C-4855-A790-76298A1F9D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AED7BAC9-4EDB-4506-A753-35D5398483F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5DCDE381-2A8A-44B3-9315-B32CA5EE95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110FBDD3-7703-4140-8490-EDD3D259FC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7BC25423-07BF-49BE-A638-ABBC4C6B6D4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87122</xdr:rowOff>
    </xdr:from>
    <xdr:to>
      <xdr:col>85</xdr:col>
      <xdr:colOff>177800</xdr:colOff>
      <xdr:row>39</xdr:row>
      <xdr:rowOff>17272</xdr:rowOff>
    </xdr:to>
    <xdr:sp macro="" textlink="">
      <xdr:nvSpPr>
        <xdr:cNvPr id="312" name="楕円 311">
          <a:extLst>
            <a:ext uri="{FF2B5EF4-FFF2-40B4-BE49-F238E27FC236}">
              <a16:creationId xmlns:a16="http://schemas.microsoft.com/office/drawing/2014/main" id="{75D0025D-8E1B-4F12-86ED-84885B96F952}"/>
            </a:ext>
          </a:extLst>
        </xdr:cNvPr>
        <xdr:cNvSpPr/>
      </xdr:nvSpPr>
      <xdr:spPr>
        <a:xfrm>
          <a:off x="16268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65549</xdr:rowOff>
    </xdr:from>
    <xdr:ext cx="405111" cy="259045"/>
    <xdr:sp macro="" textlink="">
      <xdr:nvSpPr>
        <xdr:cNvPr id="313" name="【認定こども園・幼稚園・保育所】&#10;有形固定資産減価償却率該当値テキスト">
          <a:extLst>
            <a:ext uri="{FF2B5EF4-FFF2-40B4-BE49-F238E27FC236}">
              <a16:creationId xmlns:a16="http://schemas.microsoft.com/office/drawing/2014/main" id="{A938C033-DB7E-4086-8AC1-8935DB9142B7}"/>
            </a:ext>
          </a:extLst>
        </xdr:cNvPr>
        <xdr:cNvSpPr txBox="1"/>
      </xdr:nvSpPr>
      <xdr:spPr>
        <a:xfrm>
          <a:off x="16357600"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119126</xdr:rowOff>
    </xdr:from>
    <xdr:to>
      <xdr:col>81</xdr:col>
      <xdr:colOff>101600</xdr:colOff>
      <xdr:row>38</xdr:row>
      <xdr:rowOff>49276</xdr:rowOff>
    </xdr:to>
    <xdr:sp macro="" textlink="">
      <xdr:nvSpPr>
        <xdr:cNvPr id="314" name="楕円 313">
          <a:extLst>
            <a:ext uri="{FF2B5EF4-FFF2-40B4-BE49-F238E27FC236}">
              <a16:creationId xmlns:a16="http://schemas.microsoft.com/office/drawing/2014/main" id="{91BD964F-0871-495A-A870-512AEADF036B}"/>
            </a:ext>
          </a:extLst>
        </xdr:cNvPr>
        <xdr:cNvSpPr/>
      </xdr:nvSpPr>
      <xdr:spPr>
        <a:xfrm>
          <a:off x="15430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169926</xdr:rowOff>
    </xdr:from>
    <xdr:to>
      <xdr:col>85</xdr:col>
      <xdr:colOff>127000</xdr:colOff>
      <xdr:row>38</xdr:row>
      <xdr:rowOff>137922</xdr:rowOff>
    </xdr:to>
    <xdr:cxnSp macro="">
      <xdr:nvCxnSpPr>
        <xdr:cNvPr id="315" name="直線コネクタ 314">
          <a:extLst>
            <a:ext uri="{FF2B5EF4-FFF2-40B4-BE49-F238E27FC236}">
              <a16:creationId xmlns:a16="http://schemas.microsoft.com/office/drawing/2014/main" id="{A16E1625-F178-4184-AE8A-17C695288F77}"/>
            </a:ext>
          </a:extLst>
        </xdr:cNvPr>
        <xdr:cNvCxnSpPr/>
      </xdr:nvCxnSpPr>
      <xdr:spPr>
        <a:xfrm>
          <a:off x="15481300" y="651357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6B13130C-FFDD-431E-9E79-DF8482C3D5AA}"/>
            </a:ext>
          </a:extLst>
        </xdr:cNvPr>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17" name="n_2aveValue【認定こども園・幼稚園・保育所】&#10;有形固定資産減価償却率">
          <a:extLst>
            <a:ext uri="{FF2B5EF4-FFF2-40B4-BE49-F238E27FC236}">
              <a16:creationId xmlns:a16="http://schemas.microsoft.com/office/drawing/2014/main" id="{6B2B608C-7EAE-4CE2-99A0-9CBAB9D0F114}"/>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40403</xdr:rowOff>
    </xdr:from>
    <xdr:ext cx="405111" cy="259045"/>
    <xdr:sp macro="" textlink="">
      <xdr:nvSpPr>
        <xdr:cNvPr id="318" name="n_1mainValue【認定こども園・幼稚園・保育所】&#10;有形固定資産減価償却率">
          <a:extLst>
            <a:ext uri="{FF2B5EF4-FFF2-40B4-BE49-F238E27FC236}">
              <a16:creationId xmlns:a16="http://schemas.microsoft.com/office/drawing/2014/main" id="{275D6C67-FDC3-4BD5-B328-BFE34506AAF1}"/>
            </a:ext>
          </a:extLst>
        </xdr:cNvPr>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5D267B33-D37E-47FE-8EAE-4D8452E894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4F7B51B2-E2BB-46C9-ABE2-82568DC22E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634281FD-C2B7-456A-9AA3-BFB7A98DCC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537F7128-9F4F-45C2-A187-5D7D6B48AC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9EF7219D-3E27-46C7-A55B-732721202B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B1D867D6-5197-4B51-998F-2E1F03A745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604A4E09-865E-463A-B122-D02D1EF839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B7B0EDA0-0A80-4164-8B9B-4D5AE869DF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a:extLst>
            <a:ext uri="{FF2B5EF4-FFF2-40B4-BE49-F238E27FC236}">
              <a16:creationId xmlns:a16="http://schemas.microsoft.com/office/drawing/2014/main" id="{074AC103-E279-42FB-8645-84871D9AD7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a:extLst>
            <a:ext uri="{FF2B5EF4-FFF2-40B4-BE49-F238E27FC236}">
              <a16:creationId xmlns:a16="http://schemas.microsoft.com/office/drawing/2014/main" id="{B7C49678-7F47-46DD-8F1D-505C15CADC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9" name="直線コネクタ 328">
          <a:extLst>
            <a:ext uri="{FF2B5EF4-FFF2-40B4-BE49-F238E27FC236}">
              <a16:creationId xmlns:a16="http://schemas.microsoft.com/office/drawing/2014/main" id="{6D1BF186-282C-4C1B-945E-1AABEBCA4D4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0" name="テキスト ボックス 329">
          <a:extLst>
            <a:ext uri="{FF2B5EF4-FFF2-40B4-BE49-F238E27FC236}">
              <a16:creationId xmlns:a16="http://schemas.microsoft.com/office/drawing/2014/main" id="{CA2084D4-7DFC-490C-A1F2-824C9B251A4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1" name="直線コネクタ 330">
          <a:extLst>
            <a:ext uri="{FF2B5EF4-FFF2-40B4-BE49-F238E27FC236}">
              <a16:creationId xmlns:a16="http://schemas.microsoft.com/office/drawing/2014/main" id="{48A7A88F-3A44-4B46-9F19-38465B1F6C6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2" name="テキスト ボックス 331">
          <a:extLst>
            <a:ext uri="{FF2B5EF4-FFF2-40B4-BE49-F238E27FC236}">
              <a16:creationId xmlns:a16="http://schemas.microsoft.com/office/drawing/2014/main" id="{ED54DE17-1215-43BB-B254-91A6C6E4FE3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3" name="直線コネクタ 332">
          <a:extLst>
            <a:ext uri="{FF2B5EF4-FFF2-40B4-BE49-F238E27FC236}">
              <a16:creationId xmlns:a16="http://schemas.microsoft.com/office/drawing/2014/main" id="{0303E1BB-FE60-4C57-9B1E-8BA27EB4608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4" name="テキスト ボックス 333">
          <a:extLst>
            <a:ext uri="{FF2B5EF4-FFF2-40B4-BE49-F238E27FC236}">
              <a16:creationId xmlns:a16="http://schemas.microsoft.com/office/drawing/2014/main" id="{F3C0C585-F695-46AF-8BC8-F207FC30D82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5" name="直線コネクタ 334">
          <a:extLst>
            <a:ext uri="{FF2B5EF4-FFF2-40B4-BE49-F238E27FC236}">
              <a16:creationId xmlns:a16="http://schemas.microsoft.com/office/drawing/2014/main" id="{9DCBCCAD-69E4-43F5-A1A4-AE28BF48D99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6" name="テキスト ボックス 335">
          <a:extLst>
            <a:ext uri="{FF2B5EF4-FFF2-40B4-BE49-F238E27FC236}">
              <a16:creationId xmlns:a16="http://schemas.microsoft.com/office/drawing/2014/main" id="{1CF00296-1E88-4885-BF0C-41BE293A512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7" name="直線コネクタ 336">
          <a:extLst>
            <a:ext uri="{FF2B5EF4-FFF2-40B4-BE49-F238E27FC236}">
              <a16:creationId xmlns:a16="http://schemas.microsoft.com/office/drawing/2014/main" id="{FB8B8967-555C-45BB-951C-FA05671CECD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8" name="テキスト ボックス 337">
          <a:extLst>
            <a:ext uri="{FF2B5EF4-FFF2-40B4-BE49-F238E27FC236}">
              <a16:creationId xmlns:a16="http://schemas.microsoft.com/office/drawing/2014/main" id="{9273B0DC-D8BB-4158-B1C2-5FEE3802BE3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9" name="直線コネクタ 338">
          <a:extLst>
            <a:ext uri="{FF2B5EF4-FFF2-40B4-BE49-F238E27FC236}">
              <a16:creationId xmlns:a16="http://schemas.microsoft.com/office/drawing/2014/main" id="{135F9B02-2943-4FB3-9ADA-0867776C98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0" name="テキスト ボックス 339">
          <a:extLst>
            <a:ext uri="{FF2B5EF4-FFF2-40B4-BE49-F238E27FC236}">
              <a16:creationId xmlns:a16="http://schemas.microsoft.com/office/drawing/2014/main" id="{68667EED-B79E-44C7-B9B1-D8C31E6D818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a:extLst>
            <a:ext uri="{FF2B5EF4-FFF2-40B4-BE49-F238E27FC236}">
              <a16:creationId xmlns:a16="http://schemas.microsoft.com/office/drawing/2014/main" id="{77AF1B17-00C0-4838-9A3C-98F9F18570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60DF1417-FA0D-4A71-8841-FF546DEFB51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6E592069-E1ED-4E1C-B1EF-3454D7F8B6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44" name="直線コネクタ 343">
          <a:extLst>
            <a:ext uri="{FF2B5EF4-FFF2-40B4-BE49-F238E27FC236}">
              <a16:creationId xmlns:a16="http://schemas.microsoft.com/office/drawing/2014/main" id="{A069FA91-867D-43AD-A9D1-10179FB0EB9F}"/>
            </a:ext>
          </a:extLst>
        </xdr:cNvPr>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529FC28E-943D-4030-B157-2EE29D98C41B}"/>
            </a:ext>
          </a:extLst>
        </xdr:cNvPr>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46" name="直線コネクタ 345">
          <a:extLst>
            <a:ext uri="{FF2B5EF4-FFF2-40B4-BE49-F238E27FC236}">
              <a16:creationId xmlns:a16="http://schemas.microsoft.com/office/drawing/2014/main" id="{EEE7F42B-CE27-4EBF-8AD8-2C1618485F32}"/>
            </a:ext>
          </a:extLst>
        </xdr:cNvPr>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47" name="【認定こども園・幼稚園・保育所】&#10;一人当たり面積最大値テキスト">
          <a:extLst>
            <a:ext uri="{FF2B5EF4-FFF2-40B4-BE49-F238E27FC236}">
              <a16:creationId xmlns:a16="http://schemas.microsoft.com/office/drawing/2014/main" id="{A1E2BFB4-FC83-4D65-9A87-2E2AD3571502}"/>
            </a:ext>
          </a:extLst>
        </xdr:cNvPr>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48" name="直線コネクタ 347">
          <a:extLst>
            <a:ext uri="{FF2B5EF4-FFF2-40B4-BE49-F238E27FC236}">
              <a16:creationId xmlns:a16="http://schemas.microsoft.com/office/drawing/2014/main" id="{CCF0D610-6C08-4460-B696-E31B4DEEFAC3}"/>
            </a:ext>
          </a:extLst>
        </xdr:cNvPr>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A81903E0-A1CA-4767-BE8E-1D5F48872255}"/>
            </a:ext>
          </a:extLst>
        </xdr:cNvPr>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50" name="フローチャート: 判断 349">
          <a:extLst>
            <a:ext uri="{FF2B5EF4-FFF2-40B4-BE49-F238E27FC236}">
              <a16:creationId xmlns:a16="http://schemas.microsoft.com/office/drawing/2014/main" id="{FBD17583-01B4-4944-B0BA-CBB0760C0351}"/>
            </a:ext>
          </a:extLst>
        </xdr:cNvPr>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51" name="フローチャート: 判断 350">
          <a:extLst>
            <a:ext uri="{FF2B5EF4-FFF2-40B4-BE49-F238E27FC236}">
              <a16:creationId xmlns:a16="http://schemas.microsoft.com/office/drawing/2014/main" id="{544ADFFC-F864-44E5-A07B-83C524150B04}"/>
            </a:ext>
          </a:extLst>
        </xdr:cNvPr>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52" name="フローチャート: 判断 351">
          <a:extLst>
            <a:ext uri="{FF2B5EF4-FFF2-40B4-BE49-F238E27FC236}">
              <a16:creationId xmlns:a16="http://schemas.microsoft.com/office/drawing/2014/main" id="{28A18EFC-581B-4456-95FF-5689DC597303}"/>
            </a:ext>
          </a:extLst>
        </xdr:cNvPr>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CE00CD20-352E-4699-A4DB-45B27A317C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7AAB63C-622F-4B04-B35A-EE364D421D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24AFFBE7-6014-40AF-A996-E678A4C454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EA225658-AD24-473F-A490-5348D3E2D3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68884FB9-E2FA-440F-B7AC-D5838BFCA8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14297</xdr:rowOff>
    </xdr:from>
    <xdr:to>
      <xdr:col>116</xdr:col>
      <xdr:colOff>114300</xdr:colOff>
      <xdr:row>42</xdr:row>
      <xdr:rowOff>115897</xdr:rowOff>
    </xdr:to>
    <xdr:sp macro="" textlink="">
      <xdr:nvSpPr>
        <xdr:cNvPr id="358" name="楕円 357">
          <a:extLst>
            <a:ext uri="{FF2B5EF4-FFF2-40B4-BE49-F238E27FC236}">
              <a16:creationId xmlns:a16="http://schemas.microsoft.com/office/drawing/2014/main" id="{92BDAD9D-7487-4C87-8502-A7AD00096EA1}"/>
            </a:ext>
          </a:extLst>
        </xdr:cNvPr>
        <xdr:cNvSpPr/>
      </xdr:nvSpPr>
      <xdr:spPr>
        <a:xfrm>
          <a:off x="22110700" y="7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100674</xdr:rowOff>
    </xdr:from>
    <xdr:ext cx="469744" cy="259045"/>
    <xdr:sp macro="" textlink="">
      <xdr:nvSpPr>
        <xdr:cNvPr id="359" name="【認定こども園・幼稚園・保育所】&#10;一人当たり面積該当値テキスト">
          <a:extLst>
            <a:ext uri="{FF2B5EF4-FFF2-40B4-BE49-F238E27FC236}">
              <a16:creationId xmlns:a16="http://schemas.microsoft.com/office/drawing/2014/main" id="{D9B56F12-5F10-465C-A7D5-D5D018599DC0}"/>
            </a:ext>
          </a:extLst>
        </xdr:cNvPr>
        <xdr:cNvSpPr txBox="1"/>
      </xdr:nvSpPr>
      <xdr:spPr>
        <a:xfrm>
          <a:off x="22199600" y="713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14949</xdr:rowOff>
    </xdr:from>
    <xdr:to>
      <xdr:col>112</xdr:col>
      <xdr:colOff>38100</xdr:colOff>
      <xdr:row>42</xdr:row>
      <xdr:rowOff>116549</xdr:rowOff>
    </xdr:to>
    <xdr:sp macro="" textlink="">
      <xdr:nvSpPr>
        <xdr:cNvPr id="360" name="楕円 359">
          <a:extLst>
            <a:ext uri="{FF2B5EF4-FFF2-40B4-BE49-F238E27FC236}">
              <a16:creationId xmlns:a16="http://schemas.microsoft.com/office/drawing/2014/main" id="{035A504B-9A3A-420D-81A3-D58223B38F1A}"/>
            </a:ext>
          </a:extLst>
        </xdr:cNvPr>
        <xdr:cNvSpPr/>
      </xdr:nvSpPr>
      <xdr:spPr>
        <a:xfrm>
          <a:off x="21272500" y="72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65097</xdr:rowOff>
    </xdr:from>
    <xdr:to>
      <xdr:col>116</xdr:col>
      <xdr:colOff>63500</xdr:colOff>
      <xdr:row>42</xdr:row>
      <xdr:rowOff>65749</xdr:rowOff>
    </xdr:to>
    <xdr:cxnSp macro="">
      <xdr:nvCxnSpPr>
        <xdr:cNvPr id="361" name="直線コネクタ 360">
          <a:extLst>
            <a:ext uri="{FF2B5EF4-FFF2-40B4-BE49-F238E27FC236}">
              <a16:creationId xmlns:a16="http://schemas.microsoft.com/office/drawing/2014/main" id="{8D856BBB-BA9E-4C61-8F06-6870E00C6CF9}"/>
            </a:ext>
          </a:extLst>
        </xdr:cNvPr>
        <xdr:cNvCxnSpPr/>
      </xdr:nvCxnSpPr>
      <xdr:spPr>
        <a:xfrm flipV="1">
          <a:off x="21323300" y="726599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id="{67708E58-8E96-4264-B289-BE7EA341933A}"/>
            </a:ext>
          </a:extLst>
        </xdr:cNvPr>
        <xdr:cNvSpPr txBox="1"/>
      </xdr:nvSpPr>
      <xdr:spPr>
        <a:xfrm>
          <a:off x="21075727" y="7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363" name="n_2aveValue【認定こども園・幼稚園・保育所】&#10;一人当たり面積">
          <a:extLst>
            <a:ext uri="{FF2B5EF4-FFF2-40B4-BE49-F238E27FC236}">
              <a16:creationId xmlns:a16="http://schemas.microsoft.com/office/drawing/2014/main" id="{31ACCBA2-D0FE-48E0-AF46-FD6F40C175DF}"/>
            </a:ext>
          </a:extLst>
        </xdr:cNvPr>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133076</xdr:rowOff>
    </xdr:from>
    <xdr:ext cx="469744" cy="259045"/>
    <xdr:sp macro="" textlink="">
      <xdr:nvSpPr>
        <xdr:cNvPr id="364" name="n_1mainValue【認定こども園・幼稚園・保育所】&#10;一人当たり面積">
          <a:extLst>
            <a:ext uri="{FF2B5EF4-FFF2-40B4-BE49-F238E27FC236}">
              <a16:creationId xmlns:a16="http://schemas.microsoft.com/office/drawing/2014/main" id="{EEB1D95B-BDA4-4BEA-BE09-58998B3E1351}"/>
            </a:ext>
          </a:extLst>
        </xdr:cNvPr>
        <xdr:cNvSpPr txBox="1"/>
      </xdr:nvSpPr>
      <xdr:spPr>
        <a:xfrm>
          <a:off x="21075727" y="69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a:extLst>
            <a:ext uri="{FF2B5EF4-FFF2-40B4-BE49-F238E27FC236}">
              <a16:creationId xmlns:a16="http://schemas.microsoft.com/office/drawing/2014/main" id="{66308A7D-6639-408A-8D9C-DD67CF3DD9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a:extLst>
            <a:ext uri="{FF2B5EF4-FFF2-40B4-BE49-F238E27FC236}">
              <a16:creationId xmlns:a16="http://schemas.microsoft.com/office/drawing/2014/main" id="{3FA178A7-BE3A-4316-962A-CE46C5A801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a:extLst>
            <a:ext uri="{FF2B5EF4-FFF2-40B4-BE49-F238E27FC236}">
              <a16:creationId xmlns:a16="http://schemas.microsoft.com/office/drawing/2014/main" id="{5A8BA717-2BEE-4E0C-8152-FCDBBF90B3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a:extLst>
            <a:ext uri="{FF2B5EF4-FFF2-40B4-BE49-F238E27FC236}">
              <a16:creationId xmlns:a16="http://schemas.microsoft.com/office/drawing/2014/main" id="{0FE1AC6F-BF42-40EB-8F10-1523EA18C6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a:extLst>
            <a:ext uri="{FF2B5EF4-FFF2-40B4-BE49-F238E27FC236}">
              <a16:creationId xmlns:a16="http://schemas.microsoft.com/office/drawing/2014/main" id="{8E5F660D-866E-4139-A900-44D605223B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a:extLst>
            <a:ext uri="{FF2B5EF4-FFF2-40B4-BE49-F238E27FC236}">
              <a16:creationId xmlns:a16="http://schemas.microsoft.com/office/drawing/2014/main" id="{07ACFD92-9333-41D7-BBC4-A78AB12F98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a:extLst>
            <a:ext uri="{FF2B5EF4-FFF2-40B4-BE49-F238E27FC236}">
              <a16:creationId xmlns:a16="http://schemas.microsoft.com/office/drawing/2014/main" id="{AC540A3F-532E-4A72-B718-A34FAE804F4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a:extLst>
            <a:ext uri="{FF2B5EF4-FFF2-40B4-BE49-F238E27FC236}">
              <a16:creationId xmlns:a16="http://schemas.microsoft.com/office/drawing/2014/main" id="{9BFC1AE2-FA39-494A-B6B8-B6AB076D47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6F75CB8B-6200-464F-B646-E28CA8C82E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a:extLst>
            <a:ext uri="{FF2B5EF4-FFF2-40B4-BE49-F238E27FC236}">
              <a16:creationId xmlns:a16="http://schemas.microsoft.com/office/drawing/2014/main" id="{696D7E2F-7745-415A-A983-EFE56E472C1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5" name="テキスト ボックス 374">
          <a:extLst>
            <a:ext uri="{FF2B5EF4-FFF2-40B4-BE49-F238E27FC236}">
              <a16:creationId xmlns:a16="http://schemas.microsoft.com/office/drawing/2014/main" id="{CAFA2657-F56A-4F96-948D-E356EE475E5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6" name="直線コネクタ 375">
          <a:extLst>
            <a:ext uri="{FF2B5EF4-FFF2-40B4-BE49-F238E27FC236}">
              <a16:creationId xmlns:a16="http://schemas.microsoft.com/office/drawing/2014/main" id="{9C3BE7CC-F497-4098-994B-33F8A9CB26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7" name="テキスト ボックス 376">
          <a:extLst>
            <a:ext uri="{FF2B5EF4-FFF2-40B4-BE49-F238E27FC236}">
              <a16:creationId xmlns:a16="http://schemas.microsoft.com/office/drawing/2014/main" id="{D606C205-341A-4033-AFFF-68FC2233E0E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8" name="直線コネクタ 377">
          <a:extLst>
            <a:ext uri="{FF2B5EF4-FFF2-40B4-BE49-F238E27FC236}">
              <a16:creationId xmlns:a16="http://schemas.microsoft.com/office/drawing/2014/main" id="{11FA71F7-E538-453B-9DAD-31EE7EBB97B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9" name="テキスト ボックス 378">
          <a:extLst>
            <a:ext uri="{FF2B5EF4-FFF2-40B4-BE49-F238E27FC236}">
              <a16:creationId xmlns:a16="http://schemas.microsoft.com/office/drawing/2014/main" id="{61F78000-5F70-4130-913E-FB75AE6119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0" name="直線コネクタ 379">
          <a:extLst>
            <a:ext uri="{FF2B5EF4-FFF2-40B4-BE49-F238E27FC236}">
              <a16:creationId xmlns:a16="http://schemas.microsoft.com/office/drawing/2014/main" id="{45DB8B55-49B7-48DE-B188-A5B80684B70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1" name="テキスト ボックス 380">
          <a:extLst>
            <a:ext uri="{FF2B5EF4-FFF2-40B4-BE49-F238E27FC236}">
              <a16:creationId xmlns:a16="http://schemas.microsoft.com/office/drawing/2014/main" id="{3E4EA1E3-0B5A-45A7-A646-54F1B61C976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2" name="直線コネクタ 381">
          <a:extLst>
            <a:ext uri="{FF2B5EF4-FFF2-40B4-BE49-F238E27FC236}">
              <a16:creationId xmlns:a16="http://schemas.microsoft.com/office/drawing/2014/main" id="{B574EF33-DC9E-4AD0-870C-957AB3E167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3" name="テキスト ボックス 382">
          <a:extLst>
            <a:ext uri="{FF2B5EF4-FFF2-40B4-BE49-F238E27FC236}">
              <a16:creationId xmlns:a16="http://schemas.microsoft.com/office/drawing/2014/main" id="{50943088-D34D-4434-841A-D99104F8BE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4" name="直線コネクタ 383">
          <a:extLst>
            <a:ext uri="{FF2B5EF4-FFF2-40B4-BE49-F238E27FC236}">
              <a16:creationId xmlns:a16="http://schemas.microsoft.com/office/drawing/2014/main" id="{3FB99E65-F9C9-46E4-8F07-3B4DB1B57D5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5" name="テキスト ボックス 384">
          <a:extLst>
            <a:ext uri="{FF2B5EF4-FFF2-40B4-BE49-F238E27FC236}">
              <a16:creationId xmlns:a16="http://schemas.microsoft.com/office/drawing/2014/main" id="{3B97EF35-06ED-4395-A0CB-5A81244FBBC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6" name="直線コネクタ 385">
          <a:extLst>
            <a:ext uri="{FF2B5EF4-FFF2-40B4-BE49-F238E27FC236}">
              <a16:creationId xmlns:a16="http://schemas.microsoft.com/office/drawing/2014/main" id="{9A7C39E1-3493-4521-B7AE-43FF28B9233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7" name="テキスト ボックス 386">
          <a:extLst>
            <a:ext uri="{FF2B5EF4-FFF2-40B4-BE49-F238E27FC236}">
              <a16:creationId xmlns:a16="http://schemas.microsoft.com/office/drawing/2014/main" id="{63EA3385-7E5D-4F26-8893-095AE5CC361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a:extLst>
            <a:ext uri="{FF2B5EF4-FFF2-40B4-BE49-F238E27FC236}">
              <a16:creationId xmlns:a16="http://schemas.microsoft.com/office/drawing/2014/main" id="{DDFF0B7A-67ED-4767-AAA7-C08DFE6716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9" name="テキスト ボックス 388">
          <a:extLst>
            <a:ext uri="{FF2B5EF4-FFF2-40B4-BE49-F238E27FC236}">
              <a16:creationId xmlns:a16="http://schemas.microsoft.com/office/drawing/2014/main" id="{AD6D3259-C7EB-4117-856C-07014F6D1AE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学校施設】&#10;有形固定資産減価償却率グラフ枠">
          <a:extLst>
            <a:ext uri="{FF2B5EF4-FFF2-40B4-BE49-F238E27FC236}">
              <a16:creationId xmlns:a16="http://schemas.microsoft.com/office/drawing/2014/main" id="{B0601EEC-88B1-49A5-AEFC-488D9D4021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391" name="直線コネクタ 390">
          <a:extLst>
            <a:ext uri="{FF2B5EF4-FFF2-40B4-BE49-F238E27FC236}">
              <a16:creationId xmlns:a16="http://schemas.microsoft.com/office/drawing/2014/main" id="{0DB1B3B2-622B-4C0C-A521-FB9072CC98E6}"/>
            </a:ext>
          </a:extLst>
        </xdr:cNvPr>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392" name="【学校施設】&#10;有形固定資産減価償却率最小値テキスト">
          <a:extLst>
            <a:ext uri="{FF2B5EF4-FFF2-40B4-BE49-F238E27FC236}">
              <a16:creationId xmlns:a16="http://schemas.microsoft.com/office/drawing/2014/main" id="{9CB129B0-126D-46E8-98F6-EB79CBEA7C1B}"/>
            </a:ext>
          </a:extLst>
        </xdr:cNvPr>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393" name="直線コネクタ 392">
          <a:extLst>
            <a:ext uri="{FF2B5EF4-FFF2-40B4-BE49-F238E27FC236}">
              <a16:creationId xmlns:a16="http://schemas.microsoft.com/office/drawing/2014/main" id="{D2FCDCDC-0838-44AA-BB29-75FCEBA713C6}"/>
            </a:ext>
          </a:extLst>
        </xdr:cNvPr>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394" name="【学校施設】&#10;有形固定資産減価償却率最大値テキスト">
          <a:extLst>
            <a:ext uri="{FF2B5EF4-FFF2-40B4-BE49-F238E27FC236}">
              <a16:creationId xmlns:a16="http://schemas.microsoft.com/office/drawing/2014/main" id="{7B883AFC-F314-4EA8-BC19-416B7FE631D3}"/>
            </a:ext>
          </a:extLst>
        </xdr:cNvPr>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395" name="直線コネクタ 394">
          <a:extLst>
            <a:ext uri="{FF2B5EF4-FFF2-40B4-BE49-F238E27FC236}">
              <a16:creationId xmlns:a16="http://schemas.microsoft.com/office/drawing/2014/main" id="{6A420114-AA52-4DEB-9D5A-3B6068EB2D09}"/>
            </a:ext>
          </a:extLst>
        </xdr:cNvPr>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396" name="【学校施設】&#10;有形固定資産減価償却率平均値テキスト">
          <a:extLst>
            <a:ext uri="{FF2B5EF4-FFF2-40B4-BE49-F238E27FC236}">
              <a16:creationId xmlns:a16="http://schemas.microsoft.com/office/drawing/2014/main" id="{1CF42D1E-C543-48AA-BF43-4F0982CE4F2A}"/>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397" name="フローチャート: 判断 396">
          <a:extLst>
            <a:ext uri="{FF2B5EF4-FFF2-40B4-BE49-F238E27FC236}">
              <a16:creationId xmlns:a16="http://schemas.microsoft.com/office/drawing/2014/main" id="{A4BE653D-155C-4718-8E6D-305843FE421F}"/>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398" name="フローチャート: 判断 397">
          <a:extLst>
            <a:ext uri="{FF2B5EF4-FFF2-40B4-BE49-F238E27FC236}">
              <a16:creationId xmlns:a16="http://schemas.microsoft.com/office/drawing/2014/main" id="{DEA9BDA2-3ECB-45C3-85CB-EE1142F006BE}"/>
            </a:ext>
          </a:extLst>
        </xdr:cNvPr>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399" name="フローチャート: 判断 398">
          <a:extLst>
            <a:ext uri="{FF2B5EF4-FFF2-40B4-BE49-F238E27FC236}">
              <a16:creationId xmlns:a16="http://schemas.microsoft.com/office/drawing/2014/main" id="{A4C325ED-2F2A-46C7-AA92-4940B7CF099A}"/>
            </a:ext>
          </a:extLst>
        </xdr:cNvPr>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C801539D-30A5-4576-BA16-A3336DE040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4AE924B6-E17E-4791-9015-E90398105B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86A5D613-5E3D-4BA9-9134-0EA9EE747E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6F35B9FE-771B-49B8-9C4A-581DB95A33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64BD101B-72FF-4246-903C-88B4AC7A37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35741</xdr:rowOff>
    </xdr:from>
    <xdr:to>
      <xdr:col>85</xdr:col>
      <xdr:colOff>177800</xdr:colOff>
      <xdr:row>61</xdr:row>
      <xdr:rowOff>137341</xdr:rowOff>
    </xdr:to>
    <xdr:sp macro="" textlink="">
      <xdr:nvSpPr>
        <xdr:cNvPr id="405" name="楕円 404">
          <a:extLst>
            <a:ext uri="{FF2B5EF4-FFF2-40B4-BE49-F238E27FC236}">
              <a16:creationId xmlns:a16="http://schemas.microsoft.com/office/drawing/2014/main" id="{BBCEBF20-838B-4D77-A4E6-B7424DE036E7}"/>
            </a:ext>
          </a:extLst>
        </xdr:cNvPr>
        <xdr:cNvSpPr/>
      </xdr:nvSpPr>
      <xdr:spPr>
        <a:xfrm>
          <a:off x="16268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14168</xdr:rowOff>
    </xdr:from>
    <xdr:ext cx="405111" cy="259045"/>
    <xdr:sp macro="" textlink="">
      <xdr:nvSpPr>
        <xdr:cNvPr id="406" name="【学校施設】&#10;有形固定資産減価償却率該当値テキスト">
          <a:extLst>
            <a:ext uri="{FF2B5EF4-FFF2-40B4-BE49-F238E27FC236}">
              <a16:creationId xmlns:a16="http://schemas.microsoft.com/office/drawing/2014/main" id="{47314E12-BD7A-4831-9CB7-AB6F13903FD4}"/>
            </a:ext>
          </a:extLst>
        </xdr:cNvPr>
        <xdr:cNvSpPr txBox="1"/>
      </xdr:nvSpPr>
      <xdr:spPr>
        <a:xfrm>
          <a:off x="16357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07" name="楕円 406">
          <a:extLst>
            <a:ext uri="{FF2B5EF4-FFF2-40B4-BE49-F238E27FC236}">
              <a16:creationId xmlns:a16="http://schemas.microsoft.com/office/drawing/2014/main" id="{B1CDE54C-E2F8-4326-8A70-FB8DFF03C963}"/>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148590</xdr:rowOff>
    </xdr:to>
    <xdr:cxnSp macro="">
      <xdr:nvCxnSpPr>
        <xdr:cNvPr id="408" name="直線コネクタ 407">
          <a:extLst>
            <a:ext uri="{FF2B5EF4-FFF2-40B4-BE49-F238E27FC236}">
              <a16:creationId xmlns:a16="http://schemas.microsoft.com/office/drawing/2014/main" id="{6265BC5C-84B3-4D17-B0A4-C90DFBF0DC85}"/>
            </a:ext>
          </a:extLst>
        </xdr:cNvPr>
        <xdr:cNvCxnSpPr/>
      </xdr:nvCxnSpPr>
      <xdr:spPr>
        <a:xfrm flipV="1">
          <a:off x="15481300" y="1054499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158767</xdr:rowOff>
    </xdr:from>
    <xdr:ext cx="405111" cy="259045"/>
    <xdr:sp macro="" textlink="">
      <xdr:nvSpPr>
        <xdr:cNvPr id="409" name="n_1aveValue【学校施設】&#10;有形固定資産減価償却率">
          <a:extLst>
            <a:ext uri="{FF2B5EF4-FFF2-40B4-BE49-F238E27FC236}">
              <a16:creationId xmlns:a16="http://schemas.microsoft.com/office/drawing/2014/main" id="{A30BE9C8-E7AC-4CE7-A287-BF90236620A6}"/>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10" name="n_2aveValue【学校施設】&#10;有形固定資産減価償却率">
          <a:extLst>
            <a:ext uri="{FF2B5EF4-FFF2-40B4-BE49-F238E27FC236}">
              <a16:creationId xmlns:a16="http://schemas.microsoft.com/office/drawing/2014/main" id="{B89A79C9-0BF6-4273-A170-9025ADF5BC58}"/>
            </a:ext>
          </a:extLst>
        </xdr:cNvPr>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411" name="n_1mainValue【学校施設】&#10;有形固定資産減価償却率">
          <a:extLst>
            <a:ext uri="{FF2B5EF4-FFF2-40B4-BE49-F238E27FC236}">
              <a16:creationId xmlns:a16="http://schemas.microsoft.com/office/drawing/2014/main" id="{3A1B9AC0-D310-4666-8912-763C7DCFC85A}"/>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418CBF41-8DF2-425A-83A8-F6160E97AB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9C3839F5-4591-49B0-B5E8-0C378DC905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7746EABC-E685-49B7-99D5-EB0F7C99394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5818069E-4C23-4B12-A733-7C118A26E0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9AB146AF-992C-4778-BBA5-D9F31A0500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9DCA2B95-B836-4F80-A713-851C090765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2AD85450-E33E-45E9-A962-E1E81A7866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BB2C7B98-C225-46BB-A04B-53F4CD037D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5A1B5E27-4845-4D27-B4EC-0EF2C607D9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92368E67-9140-4480-8AA5-AD73519855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2B8E7BC3-86E8-40D4-9B04-1433979FBE1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E9AEB0F8-1289-42BF-981A-A5931127F87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6C03EC48-ACAA-45E4-B2A9-DA50831B9AB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53062E68-2946-42DF-A2A3-E79E9DB7DD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3D65D317-D232-4C5B-B69A-ED52B2E8CBA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242657B0-A282-4247-BE82-B653704490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9E016776-AAE0-4B4E-98E7-A0158EF1D9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70BB081E-6DB2-4174-95A7-B7B408BDF3B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C6A59A29-F849-40F2-BFAE-C4B165B4B81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584C21CC-8074-49D5-910B-C77C41F1F4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5D93D0BE-B587-4B62-BF30-7E3D3181FA2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BF6F30FD-6C4D-4A0E-B2BE-B6DC941F44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8EC09AD3-8C83-49A2-8184-B5451FDCBA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B06D6B32-1FAA-469E-B931-1870E6938B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36" name="直線コネクタ 435">
          <a:extLst>
            <a:ext uri="{FF2B5EF4-FFF2-40B4-BE49-F238E27FC236}">
              <a16:creationId xmlns:a16="http://schemas.microsoft.com/office/drawing/2014/main" id="{6FFB2394-6016-4F8E-8DC3-701DECCCADE9}"/>
            </a:ext>
          </a:extLst>
        </xdr:cNvPr>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37" name="【学校施設】&#10;一人当たり面積最小値テキスト">
          <a:extLst>
            <a:ext uri="{FF2B5EF4-FFF2-40B4-BE49-F238E27FC236}">
              <a16:creationId xmlns:a16="http://schemas.microsoft.com/office/drawing/2014/main" id="{7B5C4CF9-4A07-4461-B94C-50419C061097}"/>
            </a:ext>
          </a:extLst>
        </xdr:cNvPr>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38" name="直線コネクタ 437">
          <a:extLst>
            <a:ext uri="{FF2B5EF4-FFF2-40B4-BE49-F238E27FC236}">
              <a16:creationId xmlns:a16="http://schemas.microsoft.com/office/drawing/2014/main" id="{FB0EB187-732E-45C8-80F3-407C704049F0}"/>
            </a:ext>
          </a:extLst>
        </xdr:cNvPr>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39" name="【学校施設】&#10;一人当たり面積最大値テキスト">
          <a:extLst>
            <a:ext uri="{FF2B5EF4-FFF2-40B4-BE49-F238E27FC236}">
              <a16:creationId xmlns:a16="http://schemas.microsoft.com/office/drawing/2014/main" id="{0D792E71-63A7-4906-9F84-F169E6F4810E}"/>
            </a:ext>
          </a:extLst>
        </xdr:cNvPr>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40" name="直線コネクタ 439">
          <a:extLst>
            <a:ext uri="{FF2B5EF4-FFF2-40B4-BE49-F238E27FC236}">
              <a16:creationId xmlns:a16="http://schemas.microsoft.com/office/drawing/2014/main" id="{71667A72-22EE-47B5-A98E-02797CEADA33}"/>
            </a:ext>
          </a:extLst>
        </xdr:cNvPr>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43197</xdr:rowOff>
    </xdr:from>
    <xdr:ext cx="469744" cy="259045"/>
    <xdr:sp macro="" textlink="">
      <xdr:nvSpPr>
        <xdr:cNvPr id="441" name="【学校施設】&#10;一人当たり面積平均値テキスト">
          <a:extLst>
            <a:ext uri="{FF2B5EF4-FFF2-40B4-BE49-F238E27FC236}">
              <a16:creationId xmlns:a16="http://schemas.microsoft.com/office/drawing/2014/main" id="{AD51A715-8B18-400A-848A-05CB7C1DC583}"/>
            </a:ext>
          </a:extLst>
        </xdr:cNvPr>
        <xdr:cNvSpPr txBox="1"/>
      </xdr:nvSpPr>
      <xdr:spPr>
        <a:xfrm>
          <a:off x="22199600" y="1050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42" name="フローチャート: 判断 441">
          <a:extLst>
            <a:ext uri="{FF2B5EF4-FFF2-40B4-BE49-F238E27FC236}">
              <a16:creationId xmlns:a16="http://schemas.microsoft.com/office/drawing/2014/main" id="{BEF0D434-E2C8-4BDD-ADF2-CA17E1CC4BE1}"/>
            </a:ext>
          </a:extLst>
        </xdr:cNvPr>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43" name="フローチャート: 判断 442">
          <a:extLst>
            <a:ext uri="{FF2B5EF4-FFF2-40B4-BE49-F238E27FC236}">
              <a16:creationId xmlns:a16="http://schemas.microsoft.com/office/drawing/2014/main" id="{345A3E2E-D6D2-4EE9-81B7-895A0BE60228}"/>
            </a:ext>
          </a:extLst>
        </xdr:cNvPr>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44" name="フローチャート: 判断 443">
          <a:extLst>
            <a:ext uri="{FF2B5EF4-FFF2-40B4-BE49-F238E27FC236}">
              <a16:creationId xmlns:a16="http://schemas.microsoft.com/office/drawing/2014/main" id="{9E5DF5AE-2454-4C64-B597-D2431FAAE0F4}"/>
            </a:ext>
          </a:extLst>
        </xdr:cNvPr>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FC9031F-0F38-4CC2-90A1-6C315890D4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49408805-CAFB-490E-A794-5964002CBF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FA236DD-AF64-465B-897B-0420836798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B648E24-D0FF-4F0B-9CD0-68B543A0FDC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B1EBC3B-1205-425B-AFEA-E17728AC90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148590</xdr:rowOff>
    </xdr:from>
    <xdr:to>
      <xdr:col>116</xdr:col>
      <xdr:colOff>114300</xdr:colOff>
      <xdr:row>63</xdr:row>
      <xdr:rowOff>78740</xdr:rowOff>
    </xdr:to>
    <xdr:sp macro="" textlink="">
      <xdr:nvSpPr>
        <xdr:cNvPr id="450" name="楕円 449">
          <a:extLst>
            <a:ext uri="{FF2B5EF4-FFF2-40B4-BE49-F238E27FC236}">
              <a16:creationId xmlns:a16="http://schemas.microsoft.com/office/drawing/2014/main" id="{312126A9-5267-45BB-B860-06C6906E1A08}"/>
            </a:ext>
          </a:extLst>
        </xdr:cNvPr>
        <xdr:cNvSpPr/>
      </xdr:nvSpPr>
      <xdr:spPr>
        <a:xfrm>
          <a:off x="221107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451" name="【学校施設】&#10;一人当たり面積該当値テキスト">
          <a:extLst>
            <a:ext uri="{FF2B5EF4-FFF2-40B4-BE49-F238E27FC236}">
              <a16:creationId xmlns:a16="http://schemas.microsoft.com/office/drawing/2014/main" id="{51E14253-5CDA-4FF5-AB72-94DF9361EBCD}"/>
            </a:ext>
          </a:extLst>
        </xdr:cNvPr>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138430</xdr:rowOff>
    </xdr:from>
    <xdr:to>
      <xdr:col>112</xdr:col>
      <xdr:colOff>38100</xdr:colOff>
      <xdr:row>63</xdr:row>
      <xdr:rowOff>68580</xdr:rowOff>
    </xdr:to>
    <xdr:sp macro="" textlink="">
      <xdr:nvSpPr>
        <xdr:cNvPr id="452" name="楕円 451">
          <a:extLst>
            <a:ext uri="{FF2B5EF4-FFF2-40B4-BE49-F238E27FC236}">
              <a16:creationId xmlns:a16="http://schemas.microsoft.com/office/drawing/2014/main" id="{CF9477E2-6B26-44D5-BE68-BC01FACBD848}"/>
            </a:ext>
          </a:extLst>
        </xdr:cNvPr>
        <xdr:cNvSpPr/>
      </xdr:nvSpPr>
      <xdr:spPr>
        <a:xfrm>
          <a:off x="21272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17780</xdr:rowOff>
    </xdr:from>
    <xdr:to>
      <xdr:col>116</xdr:col>
      <xdr:colOff>63500</xdr:colOff>
      <xdr:row>63</xdr:row>
      <xdr:rowOff>27940</xdr:rowOff>
    </xdr:to>
    <xdr:cxnSp macro="">
      <xdr:nvCxnSpPr>
        <xdr:cNvPr id="453" name="直線コネクタ 452">
          <a:extLst>
            <a:ext uri="{FF2B5EF4-FFF2-40B4-BE49-F238E27FC236}">
              <a16:creationId xmlns:a16="http://schemas.microsoft.com/office/drawing/2014/main" id="{620E03B5-2F13-48DC-BC1B-91DC61F6E4C7}"/>
            </a:ext>
          </a:extLst>
        </xdr:cNvPr>
        <xdr:cNvCxnSpPr/>
      </xdr:nvCxnSpPr>
      <xdr:spPr>
        <a:xfrm>
          <a:off x="21323300" y="1081913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454" name="n_1aveValue【学校施設】&#10;一人当たり面積">
          <a:extLst>
            <a:ext uri="{FF2B5EF4-FFF2-40B4-BE49-F238E27FC236}">
              <a16:creationId xmlns:a16="http://schemas.microsoft.com/office/drawing/2014/main" id="{5E43E86C-6219-49CE-9461-1C39F699E457}"/>
            </a:ext>
          </a:extLst>
        </xdr:cNvPr>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55" name="n_2aveValue【学校施設】&#10;一人当たり面積">
          <a:extLst>
            <a:ext uri="{FF2B5EF4-FFF2-40B4-BE49-F238E27FC236}">
              <a16:creationId xmlns:a16="http://schemas.microsoft.com/office/drawing/2014/main" id="{D7A1C504-28E9-4E76-A09E-44491142F6BF}"/>
            </a:ext>
          </a:extLst>
        </xdr:cNvPr>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59707</xdr:rowOff>
    </xdr:from>
    <xdr:ext cx="469744" cy="259045"/>
    <xdr:sp macro="" textlink="">
      <xdr:nvSpPr>
        <xdr:cNvPr id="456" name="n_1mainValue【学校施設】&#10;一人当たり面積">
          <a:extLst>
            <a:ext uri="{FF2B5EF4-FFF2-40B4-BE49-F238E27FC236}">
              <a16:creationId xmlns:a16="http://schemas.microsoft.com/office/drawing/2014/main" id="{654EC2CC-F124-4A9C-BBAE-2627FDE30ED2}"/>
            </a:ext>
          </a:extLst>
        </xdr:cNvPr>
        <xdr:cNvSpPr txBox="1"/>
      </xdr:nvSpPr>
      <xdr:spPr>
        <a:xfrm>
          <a:off x="21075727"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C6DBFE12-81F2-4669-8554-61865FB3CA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8DE985CE-94C5-44AC-B8BF-B0B93BBF47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1861186E-FED2-47D9-BFA0-568DD0BCB6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A241EC8C-ADBE-45CE-9C22-C44C501E95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E1D1E81E-AC98-49D7-98CA-024430C4057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3B832038-9D85-45CD-87E6-ACCB27A998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B8A9B7BD-B59F-4492-9ACC-849C86D091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7582C4E9-9E11-4707-8303-0F91B6D0C1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CC3DB141-5AAD-492F-8359-79FC72EAA2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07DDCA64-67D0-4925-830D-079CFC7B46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a:extLst>
            <a:ext uri="{FF2B5EF4-FFF2-40B4-BE49-F238E27FC236}">
              <a16:creationId xmlns:a16="http://schemas.microsoft.com/office/drawing/2014/main" id="{B21DCABC-9B6F-4E13-B1F7-E104475E44E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a:extLst>
            <a:ext uri="{FF2B5EF4-FFF2-40B4-BE49-F238E27FC236}">
              <a16:creationId xmlns:a16="http://schemas.microsoft.com/office/drawing/2014/main" id="{08B3F87F-6B0F-4240-99F9-FD26EBD2576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a:extLst>
            <a:ext uri="{FF2B5EF4-FFF2-40B4-BE49-F238E27FC236}">
              <a16:creationId xmlns:a16="http://schemas.microsoft.com/office/drawing/2014/main" id="{52355238-057D-491F-AC1D-4F7772DF92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a:extLst>
            <a:ext uri="{FF2B5EF4-FFF2-40B4-BE49-F238E27FC236}">
              <a16:creationId xmlns:a16="http://schemas.microsoft.com/office/drawing/2014/main" id="{332A7FCC-C5A1-431F-921B-5A9EC841CE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a:extLst>
            <a:ext uri="{FF2B5EF4-FFF2-40B4-BE49-F238E27FC236}">
              <a16:creationId xmlns:a16="http://schemas.microsoft.com/office/drawing/2014/main" id="{31857DB5-417A-49D3-A6A5-B16369ED992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a:extLst>
            <a:ext uri="{FF2B5EF4-FFF2-40B4-BE49-F238E27FC236}">
              <a16:creationId xmlns:a16="http://schemas.microsoft.com/office/drawing/2014/main" id="{E5D420B9-B035-4F23-9EE3-43329D29634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a:extLst>
            <a:ext uri="{FF2B5EF4-FFF2-40B4-BE49-F238E27FC236}">
              <a16:creationId xmlns:a16="http://schemas.microsoft.com/office/drawing/2014/main" id="{E361D9D4-AC04-4340-AD8A-46C1B1A973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a:extLst>
            <a:ext uri="{FF2B5EF4-FFF2-40B4-BE49-F238E27FC236}">
              <a16:creationId xmlns:a16="http://schemas.microsoft.com/office/drawing/2014/main" id="{AE3DA610-D512-4B85-9676-EE85DA7B2DF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a:extLst>
            <a:ext uri="{FF2B5EF4-FFF2-40B4-BE49-F238E27FC236}">
              <a16:creationId xmlns:a16="http://schemas.microsoft.com/office/drawing/2014/main" id="{A2D73D97-428C-4772-B844-97566546FCD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a:extLst>
            <a:ext uri="{FF2B5EF4-FFF2-40B4-BE49-F238E27FC236}">
              <a16:creationId xmlns:a16="http://schemas.microsoft.com/office/drawing/2014/main" id="{3A84DCF1-CB7D-4B1E-A6CE-C15A9903CD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a:extLst>
            <a:ext uri="{FF2B5EF4-FFF2-40B4-BE49-F238E27FC236}">
              <a16:creationId xmlns:a16="http://schemas.microsoft.com/office/drawing/2014/main" id="{12898483-5610-46BF-9921-9DCE2D447A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66CA7F17-E3E3-4937-9564-927B2BE9A4F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052A2106-8CB1-4BDE-9061-853D99A210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1405CD8D-047B-46EC-AB11-A12B54709F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a:extLst>
            <a:ext uri="{FF2B5EF4-FFF2-40B4-BE49-F238E27FC236}">
              <a16:creationId xmlns:a16="http://schemas.microsoft.com/office/drawing/2014/main" id="{4E884B57-DE96-466A-9763-A697E51E119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482" name="直線コネクタ 481">
          <a:extLst>
            <a:ext uri="{FF2B5EF4-FFF2-40B4-BE49-F238E27FC236}">
              <a16:creationId xmlns:a16="http://schemas.microsoft.com/office/drawing/2014/main" id="{8B028F95-BD03-4BFC-A6E1-EE470C482E24}"/>
            </a:ext>
          </a:extLst>
        </xdr:cNvPr>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483" name="【児童館】&#10;有形固定資産減価償却率最小値テキスト">
          <a:extLst>
            <a:ext uri="{FF2B5EF4-FFF2-40B4-BE49-F238E27FC236}">
              <a16:creationId xmlns:a16="http://schemas.microsoft.com/office/drawing/2014/main" id="{FC120400-3036-49AD-A22C-D91614EC3020}"/>
            </a:ext>
          </a:extLst>
        </xdr:cNvPr>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484" name="直線コネクタ 483">
          <a:extLst>
            <a:ext uri="{FF2B5EF4-FFF2-40B4-BE49-F238E27FC236}">
              <a16:creationId xmlns:a16="http://schemas.microsoft.com/office/drawing/2014/main" id="{FFA00926-F2AA-401A-9451-8CF95E0D4982}"/>
            </a:ext>
          </a:extLst>
        </xdr:cNvPr>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85" name="【児童館】&#10;有形固定資産減価償却率最大値テキスト">
          <a:extLst>
            <a:ext uri="{FF2B5EF4-FFF2-40B4-BE49-F238E27FC236}">
              <a16:creationId xmlns:a16="http://schemas.microsoft.com/office/drawing/2014/main" id="{1AB73BB2-0E2F-4C96-BD4C-2BA0D376C13D}"/>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86" name="直線コネクタ 485">
          <a:extLst>
            <a:ext uri="{FF2B5EF4-FFF2-40B4-BE49-F238E27FC236}">
              <a16:creationId xmlns:a16="http://schemas.microsoft.com/office/drawing/2014/main" id="{BAD9E45E-9498-4AD7-BD58-68B0EF2C5AA9}"/>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487" name="【児童館】&#10;有形固定資産減価償却率平均値テキスト">
          <a:extLst>
            <a:ext uri="{FF2B5EF4-FFF2-40B4-BE49-F238E27FC236}">
              <a16:creationId xmlns:a16="http://schemas.microsoft.com/office/drawing/2014/main" id="{993A5B37-9AAD-413E-BA15-1834009098C4}"/>
            </a:ext>
          </a:extLst>
        </xdr:cNvPr>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488" name="フローチャート: 判断 487">
          <a:extLst>
            <a:ext uri="{FF2B5EF4-FFF2-40B4-BE49-F238E27FC236}">
              <a16:creationId xmlns:a16="http://schemas.microsoft.com/office/drawing/2014/main" id="{A8034FCE-CE5F-45D5-B1AD-1DEF977CF481}"/>
            </a:ext>
          </a:extLst>
        </xdr:cNvPr>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489" name="フローチャート: 判断 488">
          <a:extLst>
            <a:ext uri="{FF2B5EF4-FFF2-40B4-BE49-F238E27FC236}">
              <a16:creationId xmlns:a16="http://schemas.microsoft.com/office/drawing/2014/main" id="{8CC50AAB-97ED-456E-9CA7-FFDB0E236B6D}"/>
            </a:ext>
          </a:extLst>
        </xdr:cNvPr>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90" name="フローチャート: 判断 489">
          <a:extLst>
            <a:ext uri="{FF2B5EF4-FFF2-40B4-BE49-F238E27FC236}">
              <a16:creationId xmlns:a16="http://schemas.microsoft.com/office/drawing/2014/main" id="{F36CF558-87E1-4373-ADF9-D52E85151766}"/>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39460F32-DAD0-4895-A9A3-A1698F16A4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2DCB070E-443C-4AE0-9180-01701F8613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C60D73A7-3772-4D9D-ABFA-07B0982435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F1404428-411D-415B-AACC-C6E7D1EE6EF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994C8AA2-0717-4179-8CDC-710F22C421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496" name="楕円 495">
          <a:extLst>
            <a:ext uri="{FF2B5EF4-FFF2-40B4-BE49-F238E27FC236}">
              <a16:creationId xmlns:a16="http://schemas.microsoft.com/office/drawing/2014/main" id="{5FB16046-F516-4461-9D7D-1741E3F44422}"/>
            </a:ext>
          </a:extLst>
        </xdr:cNvPr>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340478" cy="259045"/>
    <xdr:sp macro="" textlink="">
      <xdr:nvSpPr>
        <xdr:cNvPr id="497" name="【児童館】&#10;有形固定資産減価償却率該当値テキスト">
          <a:extLst>
            <a:ext uri="{FF2B5EF4-FFF2-40B4-BE49-F238E27FC236}">
              <a16:creationId xmlns:a16="http://schemas.microsoft.com/office/drawing/2014/main" id="{03B2FC03-3D21-4517-B263-9301130B5298}"/>
            </a:ext>
          </a:extLst>
        </xdr:cNvPr>
        <xdr:cNvSpPr txBox="1"/>
      </xdr:nvSpPr>
      <xdr:spPr>
        <a:xfrm>
          <a:off x="16357600" y="146714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47716</xdr:rowOff>
    </xdr:from>
    <xdr:to>
      <xdr:col>81</xdr:col>
      <xdr:colOff>101600</xdr:colOff>
      <xdr:row>86</xdr:row>
      <xdr:rowOff>149316</xdr:rowOff>
    </xdr:to>
    <xdr:sp macro="" textlink="">
      <xdr:nvSpPr>
        <xdr:cNvPr id="498" name="楕円 497">
          <a:extLst>
            <a:ext uri="{FF2B5EF4-FFF2-40B4-BE49-F238E27FC236}">
              <a16:creationId xmlns:a16="http://schemas.microsoft.com/office/drawing/2014/main" id="{38E69A91-A5AC-44F6-B36F-3804A1233E2D}"/>
            </a:ext>
          </a:extLst>
        </xdr:cNvPr>
        <xdr:cNvSpPr/>
      </xdr:nvSpPr>
      <xdr:spPr>
        <a:xfrm>
          <a:off x="15430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62593</xdr:rowOff>
    </xdr:from>
    <xdr:to>
      <xdr:col>85</xdr:col>
      <xdr:colOff>127000</xdr:colOff>
      <xdr:row>86</xdr:row>
      <xdr:rowOff>98516</xdr:rowOff>
    </xdr:to>
    <xdr:cxnSp macro="">
      <xdr:nvCxnSpPr>
        <xdr:cNvPr id="499" name="直線コネクタ 498">
          <a:extLst>
            <a:ext uri="{FF2B5EF4-FFF2-40B4-BE49-F238E27FC236}">
              <a16:creationId xmlns:a16="http://schemas.microsoft.com/office/drawing/2014/main" id="{6985BE1A-8C7A-43E8-8DC9-0700B937A7B1}"/>
            </a:ext>
          </a:extLst>
        </xdr:cNvPr>
        <xdr:cNvCxnSpPr/>
      </xdr:nvCxnSpPr>
      <xdr:spPr>
        <a:xfrm flipV="1">
          <a:off x="15481300" y="148072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156046</xdr:rowOff>
    </xdr:from>
    <xdr:ext cx="405111" cy="259045"/>
    <xdr:sp macro="" textlink="">
      <xdr:nvSpPr>
        <xdr:cNvPr id="500" name="n_1aveValue【児童館】&#10;有形固定資産減価償却率">
          <a:extLst>
            <a:ext uri="{FF2B5EF4-FFF2-40B4-BE49-F238E27FC236}">
              <a16:creationId xmlns:a16="http://schemas.microsoft.com/office/drawing/2014/main" id="{C7342548-F55C-442E-B4DD-753A9D500646}"/>
            </a:ext>
          </a:extLst>
        </xdr:cNvPr>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01" name="n_2aveValue【児童館】&#10;有形固定資産減価償却率">
          <a:extLst>
            <a:ext uri="{FF2B5EF4-FFF2-40B4-BE49-F238E27FC236}">
              <a16:creationId xmlns:a16="http://schemas.microsoft.com/office/drawing/2014/main" id="{896D53F3-A4E4-414C-8998-00DC57C4DC0A}"/>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140443</xdr:rowOff>
    </xdr:from>
    <xdr:ext cx="340478" cy="259045"/>
    <xdr:sp macro="" textlink="">
      <xdr:nvSpPr>
        <xdr:cNvPr id="502" name="n_1mainValue【児童館】&#10;有形固定資産減価償却率">
          <a:extLst>
            <a:ext uri="{FF2B5EF4-FFF2-40B4-BE49-F238E27FC236}">
              <a16:creationId xmlns:a16="http://schemas.microsoft.com/office/drawing/2014/main" id="{EE5F5C6D-F471-4511-9363-E9AAADD3A1BD}"/>
            </a:ext>
          </a:extLst>
        </xdr:cNvPr>
        <xdr:cNvSpPr txBox="1"/>
      </xdr:nvSpPr>
      <xdr:spPr>
        <a:xfrm>
          <a:off x="15298361" y="1488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9A7413D3-9600-485E-ACAF-CD5AD8EE15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7B7AA709-2BB5-4A05-8C8E-18AD2D53FA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D12C32F7-2EE2-43AB-B521-918CA83248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5F65BF85-710C-40A6-B8B5-1D5E2F3202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0F449F16-425B-42B7-A296-09FA88AB6A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C8A0CFA0-6AF9-49D8-9350-915FD3320E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C2CFAADA-DA8F-4046-8A37-20013C3D5F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0655199B-BFDA-4B6F-8E96-6613231B1B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a:extLst>
            <a:ext uri="{FF2B5EF4-FFF2-40B4-BE49-F238E27FC236}">
              <a16:creationId xmlns:a16="http://schemas.microsoft.com/office/drawing/2014/main" id="{3C9C6D6F-827D-4926-87D6-51B6C9F633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a:extLst>
            <a:ext uri="{FF2B5EF4-FFF2-40B4-BE49-F238E27FC236}">
              <a16:creationId xmlns:a16="http://schemas.microsoft.com/office/drawing/2014/main" id="{99E90968-F19D-48F6-AE23-711F44E0A4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3" name="直線コネクタ 512">
          <a:extLst>
            <a:ext uri="{FF2B5EF4-FFF2-40B4-BE49-F238E27FC236}">
              <a16:creationId xmlns:a16="http://schemas.microsoft.com/office/drawing/2014/main" id="{24DF3B32-86D8-4B4D-ABF9-9EC10FE5B29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4" name="テキスト ボックス 513">
          <a:extLst>
            <a:ext uri="{FF2B5EF4-FFF2-40B4-BE49-F238E27FC236}">
              <a16:creationId xmlns:a16="http://schemas.microsoft.com/office/drawing/2014/main" id="{7AE6FE19-DF08-4E14-84A7-6CCB92C176E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5" name="直線コネクタ 514">
          <a:extLst>
            <a:ext uri="{FF2B5EF4-FFF2-40B4-BE49-F238E27FC236}">
              <a16:creationId xmlns:a16="http://schemas.microsoft.com/office/drawing/2014/main" id="{29FFC28E-0B69-4F9D-B929-E0A419D5FEC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6" name="テキスト ボックス 515">
          <a:extLst>
            <a:ext uri="{FF2B5EF4-FFF2-40B4-BE49-F238E27FC236}">
              <a16:creationId xmlns:a16="http://schemas.microsoft.com/office/drawing/2014/main" id="{A48779A1-96A1-4D75-A937-0A085840E8B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7" name="直線コネクタ 516">
          <a:extLst>
            <a:ext uri="{FF2B5EF4-FFF2-40B4-BE49-F238E27FC236}">
              <a16:creationId xmlns:a16="http://schemas.microsoft.com/office/drawing/2014/main" id="{18A3AAEF-7E05-40E0-802F-81AC96C2A27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8" name="テキスト ボックス 517">
          <a:extLst>
            <a:ext uri="{FF2B5EF4-FFF2-40B4-BE49-F238E27FC236}">
              <a16:creationId xmlns:a16="http://schemas.microsoft.com/office/drawing/2014/main" id="{40CDE3B0-2099-4C49-9BB9-B965EB1C30D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9" name="直線コネクタ 518">
          <a:extLst>
            <a:ext uri="{FF2B5EF4-FFF2-40B4-BE49-F238E27FC236}">
              <a16:creationId xmlns:a16="http://schemas.microsoft.com/office/drawing/2014/main" id="{5201AB39-412D-486D-A89D-700ABB68E1B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0" name="テキスト ボックス 519">
          <a:extLst>
            <a:ext uri="{FF2B5EF4-FFF2-40B4-BE49-F238E27FC236}">
              <a16:creationId xmlns:a16="http://schemas.microsoft.com/office/drawing/2014/main" id="{5E102204-4E59-4617-80DD-4266A2A4AD5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1" name="直線コネクタ 520">
          <a:extLst>
            <a:ext uri="{FF2B5EF4-FFF2-40B4-BE49-F238E27FC236}">
              <a16:creationId xmlns:a16="http://schemas.microsoft.com/office/drawing/2014/main" id="{4628574D-EF47-4338-B1FA-1D77C1E2D6C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2" name="テキスト ボックス 521">
          <a:extLst>
            <a:ext uri="{FF2B5EF4-FFF2-40B4-BE49-F238E27FC236}">
              <a16:creationId xmlns:a16="http://schemas.microsoft.com/office/drawing/2014/main" id="{C1076EA9-FEB3-4B7D-9E93-4BCB35A4A6F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3" name="直線コネクタ 522">
          <a:extLst>
            <a:ext uri="{FF2B5EF4-FFF2-40B4-BE49-F238E27FC236}">
              <a16:creationId xmlns:a16="http://schemas.microsoft.com/office/drawing/2014/main" id="{32C934DB-613A-4ECE-B3DD-00A8AF22E16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4" name="テキスト ボックス 523">
          <a:extLst>
            <a:ext uri="{FF2B5EF4-FFF2-40B4-BE49-F238E27FC236}">
              <a16:creationId xmlns:a16="http://schemas.microsoft.com/office/drawing/2014/main" id="{39689C87-F748-4BFF-A913-883ABCCA0B5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a:extLst>
            <a:ext uri="{FF2B5EF4-FFF2-40B4-BE49-F238E27FC236}">
              <a16:creationId xmlns:a16="http://schemas.microsoft.com/office/drawing/2014/main" id="{47D0E3CC-A052-4586-9AA6-FEC70D973C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a:extLst>
            <a:ext uri="{FF2B5EF4-FFF2-40B4-BE49-F238E27FC236}">
              <a16:creationId xmlns:a16="http://schemas.microsoft.com/office/drawing/2014/main" id="{FADF0392-17FA-4E3E-BB57-52F1F17B2A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a:extLst>
            <a:ext uri="{FF2B5EF4-FFF2-40B4-BE49-F238E27FC236}">
              <a16:creationId xmlns:a16="http://schemas.microsoft.com/office/drawing/2014/main" id="{851CBEA2-A5F4-4057-A003-FA8C50C740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28" name="直線コネクタ 527">
          <a:extLst>
            <a:ext uri="{FF2B5EF4-FFF2-40B4-BE49-F238E27FC236}">
              <a16:creationId xmlns:a16="http://schemas.microsoft.com/office/drawing/2014/main" id="{3BF6CAC5-4CBC-40CE-AB10-2F0269DAF5CA}"/>
            </a:ext>
          </a:extLst>
        </xdr:cNvPr>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29" name="【児童館】&#10;一人当たり面積最小値テキスト">
          <a:extLst>
            <a:ext uri="{FF2B5EF4-FFF2-40B4-BE49-F238E27FC236}">
              <a16:creationId xmlns:a16="http://schemas.microsoft.com/office/drawing/2014/main" id="{A3E7CAD2-39A7-4FBA-971E-41BD3DDA6390}"/>
            </a:ext>
          </a:extLst>
        </xdr:cNvPr>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30" name="直線コネクタ 529">
          <a:extLst>
            <a:ext uri="{FF2B5EF4-FFF2-40B4-BE49-F238E27FC236}">
              <a16:creationId xmlns:a16="http://schemas.microsoft.com/office/drawing/2014/main" id="{3786F724-7407-459D-85A1-E28689FF2270}"/>
            </a:ext>
          </a:extLst>
        </xdr:cNvPr>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31" name="【児童館】&#10;一人当たり面積最大値テキスト">
          <a:extLst>
            <a:ext uri="{FF2B5EF4-FFF2-40B4-BE49-F238E27FC236}">
              <a16:creationId xmlns:a16="http://schemas.microsoft.com/office/drawing/2014/main" id="{FDB08CF6-2D26-4A90-9D32-33B19D33FCFD}"/>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32" name="直線コネクタ 531">
          <a:extLst>
            <a:ext uri="{FF2B5EF4-FFF2-40B4-BE49-F238E27FC236}">
              <a16:creationId xmlns:a16="http://schemas.microsoft.com/office/drawing/2014/main" id="{348309DA-849E-4D61-8942-E51A09AFDA83}"/>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533" name="【児童館】&#10;一人当たり面積平均値テキスト">
          <a:extLst>
            <a:ext uri="{FF2B5EF4-FFF2-40B4-BE49-F238E27FC236}">
              <a16:creationId xmlns:a16="http://schemas.microsoft.com/office/drawing/2014/main" id="{5F8BE949-A898-4051-96AF-0A2F6DE69D3E}"/>
            </a:ext>
          </a:extLst>
        </xdr:cNvPr>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34" name="フローチャート: 判断 533">
          <a:extLst>
            <a:ext uri="{FF2B5EF4-FFF2-40B4-BE49-F238E27FC236}">
              <a16:creationId xmlns:a16="http://schemas.microsoft.com/office/drawing/2014/main" id="{AC8088AA-68BE-4224-89F3-BAD5769C619C}"/>
            </a:ext>
          </a:extLst>
        </xdr:cNvPr>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5" name="フローチャート: 判断 534">
          <a:extLst>
            <a:ext uri="{FF2B5EF4-FFF2-40B4-BE49-F238E27FC236}">
              <a16:creationId xmlns:a16="http://schemas.microsoft.com/office/drawing/2014/main" id="{6D75EFF7-C1CA-417C-A577-7727E22E8A95}"/>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36" name="フローチャート: 判断 535">
          <a:extLst>
            <a:ext uri="{FF2B5EF4-FFF2-40B4-BE49-F238E27FC236}">
              <a16:creationId xmlns:a16="http://schemas.microsoft.com/office/drawing/2014/main" id="{75332816-0ADA-4228-B42E-E20A75CB0468}"/>
            </a:ext>
          </a:extLst>
        </xdr:cNvPr>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EA21DF11-7238-463D-A9F6-0D33F74C8CA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DE28E80-7915-49DD-B554-E0F3741409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7902C19-BFE8-448D-B8BA-27CD427FB8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857B2E54-44F6-4047-B93B-A1721354542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C13DD61A-ADA1-4F0A-84C6-D16B448F42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77107</xdr:rowOff>
    </xdr:from>
    <xdr:to>
      <xdr:col>116</xdr:col>
      <xdr:colOff>114300</xdr:colOff>
      <xdr:row>86</xdr:row>
      <xdr:rowOff>7257</xdr:rowOff>
    </xdr:to>
    <xdr:sp macro="" textlink="">
      <xdr:nvSpPr>
        <xdr:cNvPr id="542" name="楕円 541">
          <a:extLst>
            <a:ext uri="{FF2B5EF4-FFF2-40B4-BE49-F238E27FC236}">
              <a16:creationId xmlns:a16="http://schemas.microsoft.com/office/drawing/2014/main" id="{7626CEF9-B7BE-4A2B-AC09-DE1BEF6AC358}"/>
            </a:ext>
          </a:extLst>
        </xdr:cNvPr>
        <xdr:cNvSpPr/>
      </xdr:nvSpPr>
      <xdr:spPr>
        <a:xfrm>
          <a:off x="22110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163484</xdr:rowOff>
    </xdr:from>
    <xdr:ext cx="469744" cy="259045"/>
    <xdr:sp macro="" textlink="">
      <xdr:nvSpPr>
        <xdr:cNvPr id="543" name="【児童館】&#10;一人当たり面積該当値テキスト">
          <a:extLst>
            <a:ext uri="{FF2B5EF4-FFF2-40B4-BE49-F238E27FC236}">
              <a16:creationId xmlns:a16="http://schemas.microsoft.com/office/drawing/2014/main" id="{BF8D8B43-F7EE-4146-A83D-A545C4A6458A}"/>
            </a:ext>
          </a:extLst>
        </xdr:cNvPr>
        <xdr:cNvSpPr txBox="1"/>
      </xdr:nvSpPr>
      <xdr:spPr>
        <a:xfrm>
          <a:off x="22199600" y="1456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544" name="楕円 543">
          <a:extLst>
            <a:ext uri="{FF2B5EF4-FFF2-40B4-BE49-F238E27FC236}">
              <a16:creationId xmlns:a16="http://schemas.microsoft.com/office/drawing/2014/main" id="{07B2258D-050E-48F6-8395-99555AEAA290}"/>
            </a:ext>
          </a:extLst>
        </xdr:cNvPr>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127907</xdr:rowOff>
    </xdr:from>
    <xdr:to>
      <xdr:col>116</xdr:col>
      <xdr:colOff>63500</xdr:colOff>
      <xdr:row>85</xdr:row>
      <xdr:rowOff>127907</xdr:rowOff>
    </xdr:to>
    <xdr:cxnSp macro="">
      <xdr:nvCxnSpPr>
        <xdr:cNvPr id="545" name="直線コネクタ 544">
          <a:extLst>
            <a:ext uri="{FF2B5EF4-FFF2-40B4-BE49-F238E27FC236}">
              <a16:creationId xmlns:a16="http://schemas.microsoft.com/office/drawing/2014/main" id="{6D6EDEFD-84F4-41AC-82BB-796F5A1FC582}"/>
            </a:ext>
          </a:extLst>
        </xdr:cNvPr>
        <xdr:cNvCxnSpPr/>
      </xdr:nvCxnSpPr>
      <xdr:spPr>
        <a:xfrm>
          <a:off x="21323300" y="1470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46" name="n_1aveValue【児童館】&#10;一人当たり面積">
          <a:extLst>
            <a:ext uri="{FF2B5EF4-FFF2-40B4-BE49-F238E27FC236}">
              <a16:creationId xmlns:a16="http://schemas.microsoft.com/office/drawing/2014/main" id="{DD88DC60-606E-4C18-9C54-541C33A6187E}"/>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47" name="n_2aveValue【児童館】&#10;一人当たり面積">
          <a:extLst>
            <a:ext uri="{FF2B5EF4-FFF2-40B4-BE49-F238E27FC236}">
              <a16:creationId xmlns:a16="http://schemas.microsoft.com/office/drawing/2014/main" id="{1D0257DD-7848-48DE-9959-62B34EA5A5E7}"/>
            </a:ext>
          </a:extLst>
        </xdr:cNvPr>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548" name="n_1mainValue【児童館】&#10;一人当たり面積">
          <a:extLst>
            <a:ext uri="{FF2B5EF4-FFF2-40B4-BE49-F238E27FC236}">
              <a16:creationId xmlns:a16="http://schemas.microsoft.com/office/drawing/2014/main" id="{F8901168-AA52-497F-AC10-8B632C654C3D}"/>
            </a:ext>
          </a:extLst>
        </xdr:cNvPr>
        <xdr:cNvSpPr txBox="1"/>
      </xdr:nvSpPr>
      <xdr:spPr>
        <a:xfrm>
          <a:off x="21075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7069D404-414B-4500-83D4-BD36C155DE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50" name="正方形/長方形 549">
          <a:extLst>
            <a:ext uri="{FF2B5EF4-FFF2-40B4-BE49-F238E27FC236}">
              <a16:creationId xmlns:a16="http://schemas.microsoft.com/office/drawing/2014/main" id="{F5816E32-69DF-42F0-801A-1018BC83D887}"/>
            </a:ext>
          </a:extLst>
        </xdr:cNvPr>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51" name="正方形/長方形 550">
          <a:extLst>
            <a:ext uri="{FF2B5EF4-FFF2-40B4-BE49-F238E27FC236}">
              <a16:creationId xmlns:a16="http://schemas.microsoft.com/office/drawing/2014/main" id="{BAFC46CB-052A-496F-B7FF-F7E79DAF3C7E}"/>
            </a:ext>
          </a:extLst>
        </xdr:cNvPr>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52" name="正方形/長方形 551">
          <a:extLst>
            <a:ext uri="{FF2B5EF4-FFF2-40B4-BE49-F238E27FC236}">
              <a16:creationId xmlns:a16="http://schemas.microsoft.com/office/drawing/2014/main" id="{055E8686-4C84-4E00-B95B-AE31A979EAF4}"/>
            </a:ext>
          </a:extLst>
        </xdr:cNvPr>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53" name="正方形/長方形 552">
          <a:extLst>
            <a:ext uri="{FF2B5EF4-FFF2-40B4-BE49-F238E27FC236}">
              <a16:creationId xmlns:a16="http://schemas.microsoft.com/office/drawing/2014/main" id="{D3AD8C1F-D850-489B-A360-C16E0F8BA547}"/>
            </a:ext>
          </a:extLst>
        </xdr:cNvPr>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EA8A3E77-6AF6-4261-B9F7-7915DC58944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F6B8A73F-4710-42EB-9CB5-A8665C4A3A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56" name="正方形/長方形 555">
          <a:extLst>
            <a:ext uri="{FF2B5EF4-FFF2-40B4-BE49-F238E27FC236}">
              <a16:creationId xmlns:a16="http://schemas.microsoft.com/office/drawing/2014/main" id="{12402C1D-FFC5-45A3-AC8F-A53A62CD7E90}"/>
            </a:ext>
          </a:extLst>
        </xdr:cNvPr>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57" name="正方形/長方形 556">
          <a:extLst>
            <a:ext uri="{FF2B5EF4-FFF2-40B4-BE49-F238E27FC236}">
              <a16:creationId xmlns:a16="http://schemas.microsoft.com/office/drawing/2014/main" id="{62B10121-90E7-48A1-83C9-DB2EA542F6C8}"/>
            </a:ext>
          </a:extLst>
        </xdr:cNvPr>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58" name="正方形/長方形 557">
          <a:extLst>
            <a:ext uri="{FF2B5EF4-FFF2-40B4-BE49-F238E27FC236}">
              <a16:creationId xmlns:a16="http://schemas.microsoft.com/office/drawing/2014/main" id="{4C290014-EAA1-4814-AA68-CF957CCE581D}"/>
            </a:ext>
          </a:extLst>
        </xdr:cNvPr>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59" name="正方形/長方形 558">
          <a:extLst>
            <a:ext uri="{FF2B5EF4-FFF2-40B4-BE49-F238E27FC236}">
              <a16:creationId xmlns:a16="http://schemas.microsoft.com/office/drawing/2014/main" id="{7420C63C-1A9B-4B1A-8466-578551BBCCE2}"/>
            </a:ext>
          </a:extLst>
        </xdr:cNvPr>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E8192927-772D-4665-91AD-BAC6FEE6E6D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A3FB8EA4-628E-4F95-96F0-B0E784477C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47EB3354-83F5-4428-B5A3-5D9ABEBAE4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DB89798E-C00C-4A18-AF8D-665A5D8B3D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「橋りょう・トンネル」のうち、橋りょうについては</a:t>
          </a:r>
          <a:r>
            <a:rPr kumimoji="1" lang="en-US" altLang="ja-JP" sz="1300">
              <a:latin typeface="ＭＳ Ｐゴシック" panose="020B0600070205080204" pitchFamily="50" charset="-128"/>
              <a:ea typeface="ＭＳ Ｐゴシック" panose="020B0600070205080204" pitchFamily="50" charset="-128"/>
            </a:rPr>
            <a:t>2013</a:t>
          </a:r>
          <a:r>
            <a:rPr kumimoji="1" lang="ja-JP" altLang="en-US" sz="1300">
              <a:latin typeface="ＭＳ Ｐゴシック" panose="020B0600070205080204" pitchFamily="50" charset="-128"/>
              <a:ea typeface="ＭＳ Ｐゴシック" panose="020B0600070205080204" pitchFamily="50" charset="-128"/>
            </a:rPr>
            <a:t>年に安全性の確保と財政負担の軽減・平準化を目的に、「渋谷区橋梁りょう長寿命化修繕計画」を策定し、従来の事後保全型管理から予防保全型管理に転換をはかり、日常点検・定期点検及び老朽化した橋りょうの補修工事を実施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en-US" sz="1300">
              <a:latin typeface="ＭＳ Ｐゴシック" panose="020B0600070205080204" pitchFamily="50" charset="-128"/>
              <a:ea typeface="ＭＳ Ｐゴシック" panose="020B0600070205080204" pitchFamily="50" charset="-128"/>
            </a:rPr>
            <a:t>年度に「渋谷区公営住宅長寿命化修繕計画」を改訂し、点検修繕履歴等からライフサイクルコストを精緻に算出し適切な施設管理を行う。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746505-5B7F-4EFC-8287-256EFE0109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6689F2-90F4-4ACC-8F18-106CDD0357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3EFA7C-AE6B-49C3-B9E4-F0F7DF90FB0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301A28-C6CE-428C-9078-9FAB9A27AF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6B0782-8AB1-493C-974B-E10ADCDFDE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104FAA-CCC8-47D1-813B-20E7BD5611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51CDBA-4A33-40AE-849E-53E4D6BC1B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5B9A02-4832-42FE-AAFF-45FCC3BC73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A7A5DA-21B8-42F9-A430-66347DAE31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1B53D2-8C23-4813-9540-871F050821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706E4A-2B8D-4014-B6C3-FC58B55C90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F8A6A5-EAB5-483B-9E37-EC392D8372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2BACCA-8ABA-4649-95B0-101C4D7755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32D081-7632-4FC4-AF9E-2A5A2A34AB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F3CBCF-7536-438D-8C0E-A5D474A658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9C15F2-913C-43D6-B479-FBD05D6AC1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BAC129-A5FE-41D5-B6B3-9DD3CC6EB4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C38DCB-CF92-4E11-8938-940D2B44DB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69FD4B-E793-493C-AD14-993A9B44DB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347508-5F30-4C49-AA37-9135D621C4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A0ACC7-98D7-4667-8C0E-88EDCB78EC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B2B546-9C26-4EC8-9409-38D0C05057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780C75-DC0F-409C-A3A3-763266239D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14D7A7-A8CD-4F36-87BE-E5CE3279EE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93CD76-B72E-4B72-A0FD-62A935D8EC1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398E53-B0A1-4AC8-A03E-F75CC7833A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C6AF1D-762F-48DE-854D-32B4A43CDE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71589A-6FD5-4824-9AF0-A4A27B9DBB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2BCECAA-A2B6-44C3-A819-DE1512E6209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CABD79B-ED5F-46EA-B173-87156CEF0E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0207D2E-56F1-49E1-AE9A-A28A78FD49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4F8CDD2-70EA-4A4D-BBB4-F0E4861807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8FE0054-B8B0-40E5-BC92-793490CDE2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1C21117-0727-4F8F-A658-D1BE58FC0A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F148BCC-109B-41BD-89F1-9E5B0EA65C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311B04C-2BF9-4BEB-AA20-F1C597DCA5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BB8C849-DA9D-4EE5-8B8C-1E118609FB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DCB865-A23F-401F-820A-C179034ADE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C1B04A1-1825-408F-BAE9-79BC1ED21A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C8E1639-9E52-4150-95AC-3869751965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0B98798-9871-4BF1-9580-545982406E4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66C24C8A-478A-4981-B37F-184D22F9D8D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7C06F26-F8B7-4C33-805F-9C1B3FA5FED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3257671-70E7-4AE4-9F72-56542E5CA69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1D10063A-081D-4515-91D5-B254F364A61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3A81619-42D4-4DBD-9520-9E62B5D7B61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38DDACCB-6951-477D-8375-9393FDE65DE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132927A-E9AB-40B7-9AB9-7A8FAE9B597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84E10233-D959-4A6A-AC27-F299ECEB99F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3AABFA3-C35F-49F0-8AA1-387F2F8659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2D48FC38-1F7A-4FE1-8E50-CD10CCE439C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9274F5AD-8349-455C-B2DC-0043241FFE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a:extLst>
            <a:ext uri="{FF2B5EF4-FFF2-40B4-BE49-F238E27FC236}">
              <a16:creationId xmlns:a16="http://schemas.microsoft.com/office/drawing/2014/main" id="{EF093F3B-EA73-40B4-A595-AFCD9B3FD951}"/>
            </a:ext>
          </a:extLst>
        </xdr:cNvPr>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a:extLst>
            <a:ext uri="{FF2B5EF4-FFF2-40B4-BE49-F238E27FC236}">
              <a16:creationId xmlns:a16="http://schemas.microsoft.com/office/drawing/2014/main" id="{38FE07AC-4287-4028-9CD7-EE9FEE4CF76B}"/>
            </a:ext>
          </a:extLst>
        </xdr:cNvPr>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a:extLst>
            <a:ext uri="{FF2B5EF4-FFF2-40B4-BE49-F238E27FC236}">
              <a16:creationId xmlns:a16="http://schemas.microsoft.com/office/drawing/2014/main" id="{11040E85-5A23-4CAA-9B80-3BF56AF801BD}"/>
            </a:ext>
          </a:extLst>
        </xdr:cNvPr>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a:extLst>
            <a:ext uri="{FF2B5EF4-FFF2-40B4-BE49-F238E27FC236}">
              <a16:creationId xmlns:a16="http://schemas.microsoft.com/office/drawing/2014/main" id="{2C707E3A-7575-4DD2-BD8B-FC9387EBDAE5}"/>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796F9B88-E283-4890-BDEB-CE56BD6611DA}"/>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a:extLst>
            <a:ext uri="{FF2B5EF4-FFF2-40B4-BE49-F238E27FC236}">
              <a16:creationId xmlns:a16="http://schemas.microsoft.com/office/drawing/2014/main" id="{53AD1723-E201-451A-8AFF-7134800F9BDA}"/>
            </a:ext>
          </a:extLst>
        </xdr:cNvPr>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a:extLst>
            <a:ext uri="{FF2B5EF4-FFF2-40B4-BE49-F238E27FC236}">
              <a16:creationId xmlns:a16="http://schemas.microsoft.com/office/drawing/2014/main" id="{D4743040-A398-46CD-AE62-F87FCF736480}"/>
            </a:ext>
          </a:extLst>
        </xdr:cNvPr>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a:extLst>
            <a:ext uri="{FF2B5EF4-FFF2-40B4-BE49-F238E27FC236}">
              <a16:creationId xmlns:a16="http://schemas.microsoft.com/office/drawing/2014/main" id="{4808CAEE-DEE9-4672-A584-960578CDD336}"/>
            </a:ext>
          </a:extLst>
        </xdr:cNvPr>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a:extLst>
            <a:ext uri="{FF2B5EF4-FFF2-40B4-BE49-F238E27FC236}">
              <a16:creationId xmlns:a16="http://schemas.microsoft.com/office/drawing/2014/main" id="{A4E54687-6C86-4C15-9584-0D986783DAF3}"/>
            </a:ext>
          </a:extLst>
        </xdr:cNvPr>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F7B93F8E-8699-4FF3-8E5C-5398ED4340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735C596B-1C07-4DDF-B80E-2BEAC32390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C455DE3-ACB6-4623-8104-876B620254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4D92B8E-1629-4689-A126-401D84A0E0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0ABE7B-2809-49A9-8EF7-ABC3726EA6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119126</xdr:rowOff>
    </xdr:from>
    <xdr:to>
      <xdr:col>24</xdr:col>
      <xdr:colOff>114300</xdr:colOff>
      <xdr:row>40</xdr:row>
      <xdr:rowOff>49276</xdr:rowOff>
    </xdr:to>
    <xdr:sp macro="" textlink="">
      <xdr:nvSpPr>
        <xdr:cNvPr id="68" name="楕円 67">
          <a:extLst>
            <a:ext uri="{FF2B5EF4-FFF2-40B4-BE49-F238E27FC236}">
              <a16:creationId xmlns:a16="http://schemas.microsoft.com/office/drawing/2014/main" id="{9A545FE2-2CA0-470F-87F8-43BAD91ABCE3}"/>
            </a:ext>
          </a:extLst>
        </xdr:cNvPr>
        <xdr:cNvSpPr/>
      </xdr:nvSpPr>
      <xdr:spPr>
        <a:xfrm>
          <a:off x="4584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97553</xdr:rowOff>
    </xdr:from>
    <xdr:ext cx="405111" cy="259045"/>
    <xdr:sp macro="" textlink="">
      <xdr:nvSpPr>
        <xdr:cNvPr id="69" name="【図書館】&#10;有形固定資産減価償却率該当値テキスト">
          <a:extLst>
            <a:ext uri="{FF2B5EF4-FFF2-40B4-BE49-F238E27FC236}">
              <a16:creationId xmlns:a16="http://schemas.microsoft.com/office/drawing/2014/main" id="{6058830F-3B95-4D4B-ACF4-31BFCD4945AA}"/>
            </a:ext>
          </a:extLst>
        </xdr:cNvPr>
        <xdr:cNvSpPr txBox="1"/>
      </xdr:nvSpPr>
      <xdr:spPr>
        <a:xfrm>
          <a:off x="4673600"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164846</xdr:rowOff>
    </xdr:from>
    <xdr:to>
      <xdr:col>20</xdr:col>
      <xdr:colOff>38100</xdr:colOff>
      <xdr:row>40</xdr:row>
      <xdr:rowOff>94996</xdr:rowOff>
    </xdr:to>
    <xdr:sp macro="" textlink="">
      <xdr:nvSpPr>
        <xdr:cNvPr id="70" name="楕円 69">
          <a:extLst>
            <a:ext uri="{FF2B5EF4-FFF2-40B4-BE49-F238E27FC236}">
              <a16:creationId xmlns:a16="http://schemas.microsoft.com/office/drawing/2014/main" id="{C087D508-B48B-4733-B905-27600444C5AF}"/>
            </a:ext>
          </a:extLst>
        </xdr:cNvPr>
        <xdr:cNvSpPr/>
      </xdr:nvSpPr>
      <xdr:spPr>
        <a:xfrm>
          <a:off x="3746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169926</xdr:rowOff>
    </xdr:from>
    <xdr:to>
      <xdr:col>24</xdr:col>
      <xdr:colOff>63500</xdr:colOff>
      <xdr:row>40</xdr:row>
      <xdr:rowOff>44196</xdr:rowOff>
    </xdr:to>
    <xdr:cxnSp macro="">
      <xdr:nvCxnSpPr>
        <xdr:cNvPr id="71" name="直線コネクタ 70">
          <a:extLst>
            <a:ext uri="{FF2B5EF4-FFF2-40B4-BE49-F238E27FC236}">
              <a16:creationId xmlns:a16="http://schemas.microsoft.com/office/drawing/2014/main" id="{1790FED3-B1A2-4797-9F74-1F86675E034C}"/>
            </a:ext>
          </a:extLst>
        </xdr:cNvPr>
        <xdr:cNvCxnSpPr/>
      </xdr:nvCxnSpPr>
      <xdr:spPr>
        <a:xfrm flipV="1">
          <a:off x="3797300" y="6856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2" name="n_1aveValue【図書館】&#10;有形固定資産減価償却率">
          <a:extLst>
            <a:ext uri="{FF2B5EF4-FFF2-40B4-BE49-F238E27FC236}">
              <a16:creationId xmlns:a16="http://schemas.microsoft.com/office/drawing/2014/main" id="{1D967291-B763-468C-AC42-E58243110B6F}"/>
            </a:ext>
          </a:extLst>
        </xdr:cNvPr>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3" name="n_2aveValue【図書館】&#10;有形固定資産減価償却率">
          <a:extLst>
            <a:ext uri="{FF2B5EF4-FFF2-40B4-BE49-F238E27FC236}">
              <a16:creationId xmlns:a16="http://schemas.microsoft.com/office/drawing/2014/main" id="{546DD1AE-91E8-40E4-8648-0458A5C1F660}"/>
            </a:ext>
          </a:extLst>
        </xdr:cNvPr>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86123</xdr:rowOff>
    </xdr:from>
    <xdr:ext cx="405111" cy="259045"/>
    <xdr:sp macro="" textlink="">
      <xdr:nvSpPr>
        <xdr:cNvPr id="74" name="n_1mainValue【図書館】&#10;有形固定資産減価償却率">
          <a:extLst>
            <a:ext uri="{FF2B5EF4-FFF2-40B4-BE49-F238E27FC236}">
              <a16:creationId xmlns:a16="http://schemas.microsoft.com/office/drawing/2014/main" id="{7E0BA28F-C40F-42A8-8C33-740B783085BA}"/>
            </a:ext>
          </a:extLst>
        </xdr:cNvPr>
        <xdr:cNvSpPr txBox="1"/>
      </xdr:nvSpPr>
      <xdr:spPr>
        <a:xfrm>
          <a:off x="35820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6ACBDA7-2DBA-48AD-A471-903988EA19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A533232A-F963-4907-99DF-3ABF0CAD50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11B4890E-DD9C-47AB-B7D4-95150B9196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FB21A6D-79A8-47E8-9985-2D75B5A754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1CF05D05-277C-4564-B942-D9609F9ADB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D7BEB2C5-30CF-49AB-B7CC-964695397C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1AE6E3E9-6B0B-428A-A209-E5A2FA0837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3053CDF-C3F1-4FE6-8673-EA805E07EA2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36B3263-97FD-49C5-9357-FCFC42750A7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491FE398-8B0C-490F-9F96-19C85FF669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2F8683B3-FB2C-495A-8AE8-B7D89BB9A7B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2411328B-411E-4DBA-81C8-468A5F1F6BC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41EC8693-ADF4-4835-A5C0-E9980538B43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C22703E6-80CE-457E-9EAF-42818660732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3F3F7A7-E53E-40A8-9362-2FD0ED95028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21C7E547-0051-44F1-A477-20B75DB9F9D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D3178A29-DF91-45B6-BF77-8A689359EB1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7CF6A770-A312-4D69-BC43-453F1FDE092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F3C2B8B4-5087-48FE-A1EC-7CF643D129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A34F4C58-ECB5-44C7-BFE1-162C22EDD8D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72076676-BF18-431E-9AD4-B1F91543A0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6" name="直線コネクタ 95">
          <a:extLst>
            <a:ext uri="{FF2B5EF4-FFF2-40B4-BE49-F238E27FC236}">
              <a16:creationId xmlns:a16="http://schemas.microsoft.com/office/drawing/2014/main" id="{71FF7493-0075-444A-A923-39C6AF2E3E34}"/>
            </a:ext>
          </a:extLst>
        </xdr:cNvPr>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7" name="【図書館】&#10;一人当たり面積最小値テキスト">
          <a:extLst>
            <a:ext uri="{FF2B5EF4-FFF2-40B4-BE49-F238E27FC236}">
              <a16:creationId xmlns:a16="http://schemas.microsoft.com/office/drawing/2014/main" id="{C9ED63B1-687F-4924-AA7B-C027AB42CEF5}"/>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8" name="直線コネクタ 97">
          <a:extLst>
            <a:ext uri="{FF2B5EF4-FFF2-40B4-BE49-F238E27FC236}">
              <a16:creationId xmlns:a16="http://schemas.microsoft.com/office/drawing/2014/main" id="{2CB3E00E-13AE-43AA-86E4-75904F832891}"/>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a:extLst>
            <a:ext uri="{FF2B5EF4-FFF2-40B4-BE49-F238E27FC236}">
              <a16:creationId xmlns:a16="http://schemas.microsoft.com/office/drawing/2014/main" id="{25CC9ECA-B17C-4F9C-90E9-3C6EB8539434}"/>
            </a:ext>
          </a:extLst>
        </xdr:cNvPr>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a:extLst>
            <a:ext uri="{FF2B5EF4-FFF2-40B4-BE49-F238E27FC236}">
              <a16:creationId xmlns:a16="http://schemas.microsoft.com/office/drawing/2014/main" id="{FA7D7499-FB31-4CFC-8482-0B7EA41B75AA}"/>
            </a:ext>
          </a:extLst>
        </xdr:cNvPr>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1" name="【図書館】&#10;一人当たり面積平均値テキスト">
          <a:extLst>
            <a:ext uri="{FF2B5EF4-FFF2-40B4-BE49-F238E27FC236}">
              <a16:creationId xmlns:a16="http://schemas.microsoft.com/office/drawing/2014/main" id="{D5CD96FA-6773-4A09-9964-9A5CD777EEFE}"/>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2" name="フローチャート: 判断 101">
          <a:extLst>
            <a:ext uri="{FF2B5EF4-FFF2-40B4-BE49-F238E27FC236}">
              <a16:creationId xmlns:a16="http://schemas.microsoft.com/office/drawing/2014/main" id="{8FA7E667-0C23-471D-8954-AF2D77298FD1}"/>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3" name="フローチャート: 判断 102">
          <a:extLst>
            <a:ext uri="{FF2B5EF4-FFF2-40B4-BE49-F238E27FC236}">
              <a16:creationId xmlns:a16="http://schemas.microsoft.com/office/drawing/2014/main" id="{85A60A48-5AFA-4D11-B035-6288C86B0020}"/>
            </a:ext>
          </a:extLst>
        </xdr:cNvPr>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4" name="フローチャート: 判断 103">
          <a:extLst>
            <a:ext uri="{FF2B5EF4-FFF2-40B4-BE49-F238E27FC236}">
              <a16:creationId xmlns:a16="http://schemas.microsoft.com/office/drawing/2014/main" id="{034A00EF-CC2F-4FA5-9AAF-E10D1A3F4BAF}"/>
            </a:ext>
          </a:extLst>
        </xdr:cNvPr>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3ACF352D-B7CD-429F-B060-00B06EFC03C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E382A3FB-D990-4BD4-8EC0-8E47207D28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717C3AD4-F4BB-4109-9299-0B8338714E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10B09D9-1555-4D76-9A1B-20FE2EE151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6F1CAC4-1F5F-4631-BEB2-A5B6AF54495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39116</xdr:rowOff>
    </xdr:from>
    <xdr:to>
      <xdr:col>55</xdr:col>
      <xdr:colOff>50800</xdr:colOff>
      <xdr:row>40</xdr:row>
      <xdr:rowOff>140716</xdr:rowOff>
    </xdr:to>
    <xdr:sp macro="" textlink="">
      <xdr:nvSpPr>
        <xdr:cNvPr id="110" name="楕円 109">
          <a:extLst>
            <a:ext uri="{FF2B5EF4-FFF2-40B4-BE49-F238E27FC236}">
              <a16:creationId xmlns:a16="http://schemas.microsoft.com/office/drawing/2014/main" id="{98B07C77-203E-4271-8963-1F805D8B57E9}"/>
            </a:ext>
          </a:extLst>
        </xdr:cNvPr>
        <xdr:cNvSpPr/>
      </xdr:nvSpPr>
      <xdr:spPr>
        <a:xfrm>
          <a:off x="10426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61993</xdr:rowOff>
    </xdr:from>
    <xdr:ext cx="469744" cy="259045"/>
    <xdr:sp macro="" textlink="">
      <xdr:nvSpPr>
        <xdr:cNvPr id="111" name="【図書館】&#10;一人当たり面積該当値テキスト">
          <a:extLst>
            <a:ext uri="{FF2B5EF4-FFF2-40B4-BE49-F238E27FC236}">
              <a16:creationId xmlns:a16="http://schemas.microsoft.com/office/drawing/2014/main" id="{3F0B5F69-CCE7-49CC-93B4-4C28BF751454}"/>
            </a:ext>
          </a:extLst>
        </xdr:cNvPr>
        <xdr:cNvSpPr txBox="1"/>
      </xdr:nvSpPr>
      <xdr:spPr>
        <a:xfrm>
          <a:off x="10515600" y="67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12" name="楕円 111">
          <a:extLst>
            <a:ext uri="{FF2B5EF4-FFF2-40B4-BE49-F238E27FC236}">
              <a16:creationId xmlns:a16="http://schemas.microsoft.com/office/drawing/2014/main" id="{E511AAFB-7387-4AF7-ADF0-DCBFCE283050}"/>
            </a:ext>
          </a:extLst>
        </xdr:cNvPr>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89916</xdr:rowOff>
    </xdr:to>
    <xdr:cxnSp macro="">
      <xdr:nvCxnSpPr>
        <xdr:cNvPr id="113" name="直線コネクタ 112">
          <a:extLst>
            <a:ext uri="{FF2B5EF4-FFF2-40B4-BE49-F238E27FC236}">
              <a16:creationId xmlns:a16="http://schemas.microsoft.com/office/drawing/2014/main" id="{FBE61302-1C82-45F9-97F7-29933CC86928}"/>
            </a:ext>
          </a:extLst>
        </xdr:cNvPr>
        <xdr:cNvCxnSpPr/>
      </xdr:nvCxnSpPr>
      <xdr:spPr>
        <a:xfrm>
          <a:off x="9639300" y="694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1541</xdr:rowOff>
    </xdr:from>
    <xdr:ext cx="469744" cy="259045"/>
    <xdr:sp macro="" textlink="">
      <xdr:nvSpPr>
        <xdr:cNvPr id="114" name="n_1aveValue【図書館】&#10;一人当たり面積">
          <a:extLst>
            <a:ext uri="{FF2B5EF4-FFF2-40B4-BE49-F238E27FC236}">
              <a16:creationId xmlns:a16="http://schemas.microsoft.com/office/drawing/2014/main" id="{D2CFE84E-0CE1-455F-856C-CEA7CE115AE2}"/>
            </a:ext>
          </a:extLst>
        </xdr:cNvPr>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a:extLst>
            <a:ext uri="{FF2B5EF4-FFF2-40B4-BE49-F238E27FC236}">
              <a16:creationId xmlns:a16="http://schemas.microsoft.com/office/drawing/2014/main" id="{01A0EF44-556E-4C70-87D0-E3C4537CCB4B}"/>
            </a:ext>
          </a:extLst>
        </xdr:cNvPr>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macro="" textlink="">
      <xdr:nvSpPr>
        <xdr:cNvPr id="116" name="n_1mainValue【図書館】&#10;一人当たり面積">
          <a:extLst>
            <a:ext uri="{FF2B5EF4-FFF2-40B4-BE49-F238E27FC236}">
              <a16:creationId xmlns:a16="http://schemas.microsoft.com/office/drawing/2014/main" id="{BBF22898-F2E4-4CCB-9199-DBCD78DA5072}"/>
            </a:ext>
          </a:extLst>
        </xdr:cNvPr>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D093DEE5-543D-4385-AAA3-AC5739EA99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6ECB05C6-0C43-40B4-B066-35DCA7FB32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5FA17622-2319-47E4-BEFF-6024BCB8B3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400C677A-7FA0-4665-BB28-7D3BF84BF6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B523CEA7-FD2A-48B1-A6AF-AEC65887B6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E0D3256C-77D4-46A5-B2AB-71CD790EF4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AC656514-D814-485D-B5CA-E268FBF356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2F75C850-1614-4ADC-B8C0-7A602F841D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68C122CF-BBE7-47A8-B8E0-C58031BDEE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7E4CD2AF-984F-41BA-BDA0-DA508CB3FC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4E0697E0-C139-40C6-9A49-3A9543C9159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a:extLst>
            <a:ext uri="{FF2B5EF4-FFF2-40B4-BE49-F238E27FC236}">
              <a16:creationId xmlns:a16="http://schemas.microsoft.com/office/drawing/2014/main" id="{CFF320AE-5289-4A78-A936-B450B1AAE26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FFB9C4CA-AEAB-4EA1-B0C2-CB5A26C381D7}"/>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a:extLst>
            <a:ext uri="{FF2B5EF4-FFF2-40B4-BE49-F238E27FC236}">
              <a16:creationId xmlns:a16="http://schemas.microsoft.com/office/drawing/2014/main" id="{88C51FF2-7597-4029-BCE1-F63FFBB7B1F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5309A426-A9BF-4E1D-B8A8-EA1AFA9A230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a:extLst>
            <a:ext uri="{FF2B5EF4-FFF2-40B4-BE49-F238E27FC236}">
              <a16:creationId xmlns:a16="http://schemas.microsoft.com/office/drawing/2014/main" id="{DD57F370-D501-49EE-BCB5-E5E8BF75F69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D0607C99-6064-4A21-BBF5-6BCF7980DBA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a:extLst>
            <a:ext uri="{FF2B5EF4-FFF2-40B4-BE49-F238E27FC236}">
              <a16:creationId xmlns:a16="http://schemas.microsoft.com/office/drawing/2014/main" id="{94E462A1-9EC0-40D6-ADE9-5A862B88AB8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a:extLst>
            <a:ext uri="{FF2B5EF4-FFF2-40B4-BE49-F238E27FC236}">
              <a16:creationId xmlns:a16="http://schemas.microsoft.com/office/drawing/2014/main" id="{903BFE6A-E040-4BEA-AECA-24AC4348112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51A64055-A1F8-443E-BCD0-98AB600048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EF452669-EDF8-4AC8-819A-63D54E18F55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1E4AB73D-8F2E-4B75-870D-42D1B0FBE1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39" name="直線コネクタ 138">
          <a:extLst>
            <a:ext uri="{FF2B5EF4-FFF2-40B4-BE49-F238E27FC236}">
              <a16:creationId xmlns:a16="http://schemas.microsoft.com/office/drawing/2014/main" id="{1AE48214-5163-48FF-9527-9472D8F8EAB5}"/>
            </a:ext>
          </a:extLst>
        </xdr:cNvPr>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1357DE52-3B80-4B1F-827E-AEE69A6C872C}"/>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a:extLst>
            <a:ext uri="{FF2B5EF4-FFF2-40B4-BE49-F238E27FC236}">
              <a16:creationId xmlns:a16="http://schemas.microsoft.com/office/drawing/2014/main" id="{509C9F8A-42E4-410A-AB36-21D72B350A98}"/>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2" name="【体育館・プール】&#10;有形固定資産減価償却率最大値テキスト">
          <a:extLst>
            <a:ext uri="{FF2B5EF4-FFF2-40B4-BE49-F238E27FC236}">
              <a16:creationId xmlns:a16="http://schemas.microsoft.com/office/drawing/2014/main" id="{940025D5-6207-430B-845B-D1494B37BF4A}"/>
            </a:ext>
          </a:extLst>
        </xdr:cNvPr>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3" name="直線コネクタ 142">
          <a:extLst>
            <a:ext uri="{FF2B5EF4-FFF2-40B4-BE49-F238E27FC236}">
              <a16:creationId xmlns:a16="http://schemas.microsoft.com/office/drawing/2014/main" id="{A73579C7-1D11-44DB-A51F-EF0CF86C7E3C}"/>
            </a:ext>
          </a:extLst>
        </xdr:cNvPr>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A9DDEB8B-3009-4CB6-AFD8-B180BEF18362}"/>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5" name="フローチャート: 判断 144">
          <a:extLst>
            <a:ext uri="{FF2B5EF4-FFF2-40B4-BE49-F238E27FC236}">
              <a16:creationId xmlns:a16="http://schemas.microsoft.com/office/drawing/2014/main" id="{AF56FEBC-5FB3-457D-B52E-A29FAD69F7BB}"/>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46" name="フローチャート: 判断 145">
          <a:extLst>
            <a:ext uri="{FF2B5EF4-FFF2-40B4-BE49-F238E27FC236}">
              <a16:creationId xmlns:a16="http://schemas.microsoft.com/office/drawing/2014/main" id="{D5CDB805-634B-4CAC-B486-B94D06368EA7}"/>
            </a:ext>
          </a:extLst>
        </xdr:cNvPr>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47" name="フローチャート: 判断 146">
          <a:extLst>
            <a:ext uri="{FF2B5EF4-FFF2-40B4-BE49-F238E27FC236}">
              <a16:creationId xmlns:a16="http://schemas.microsoft.com/office/drawing/2014/main" id="{4804A061-F22B-485F-A075-10D3C954707E}"/>
            </a:ext>
          </a:extLst>
        </xdr:cNvPr>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B427FD1-5AB2-4C34-9ACB-AD348B98AC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B2964C00-3B81-429E-8982-340C68F99E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434BBB21-B3EA-4B9E-81F4-B3CC61FDA4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627E4E1D-737F-4242-A494-E73060B63C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D7C88E3A-643B-4AD4-BF64-EF18A92F3B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93218</xdr:rowOff>
    </xdr:from>
    <xdr:to>
      <xdr:col>24</xdr:col>
      <xdr:colOff>114300</xdr:colOff>
      <xdr:row>60</xdr:row>
      <xdr:rowOff>23368</xdr:rowOff>
    </xdr:to>
    <xdr:sp macro="" textlink="">
      <xdr:nvSpPr>
        <xdr:cNvPr id="153" name="楕円 152">
          <a:extLst>
            <a:ext uri="{FF2B5EF4-FFF2-40B4-BE49-F238E27FC236}">
              <a16:creationId xmlns:a16="http://schemas.microsoft.com/office/drawing/2014/main" id="{6D161031-C177-4469-AC3F-D5FA76E00508}"/>
            </a:ext>
          </a:extLst>
        </xdr:cNvPr>
        <xdr:cNvSpPr/>
      </xdr:nvSpPr>
      <xdr:spPr>
        <a:xfrm>
          <a:off x="4584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116095</xdr:rowOff>
    </xdr:from>
    <xdr:ext cx="405111" cy="259045"/>
    <xdr:sp macro="" textlink="">
      <xdr:nvSpPr>
        <xdr:cNvPr id="154" name="【体育館・プール】&#10;有形固定資産減価償却率該当値テキスト">
          <a:extLst>
            <a:ext uri="{FF2B5EF4-FFF2-40B4-BE49-F238E27FC236}">
              <a16:creationId xmlns:a16="http://schemas.microsoft.com/office/drawing/2014/main" id="{BA07CC33-555E-401D-92ED-289DD1886E62}"/>
            </a:ext>
          </a:extLst>
        </xdr:cNvPr>
        <xdr:cNvSpPr txBox="1"/>
      </xdr:nvSpPr>
      <xdr:spPr>
        <a:xfrm>
          <a:off x="4673600" y="1006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55" name="楕円 154">
          <a:extLst>
            <a:ext uri="{FF2B5EF4-FFF2-40B4-BE49-F238E27FC236}">
              <a16:creationId xmlns:a16="http://schemas.microsoft.com/office/drawing/2014/main" id="{154E89B5-FBC5-4185-ADB1-0734C84FE75A}"/>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60</xdr:row>
      <xdr:rowOff>22860</xdr:rowOff>
    </xdr:to>
    <xdr:cxnSp macro="">
      <xdr:nvCxnSpPr>
        <xdr:cNvPr id="156" name="直線コネクタ 155">
          <a:extLst>
            <a:ext uri="{FF2B5EF4-FFF2-40B4-BE49-F238E27FC236}">
              <a16:creationId xmlns:a16="http://schemas.microsoft.com/office/drawing/2014/main" id="{989F1CA2-3786-4A3D-A177-1FC7F3FE2E7A}"/>
            </a:ext>
          </a:extLst>
        </xdr:cNvPr>
        <xdr:cNvCxnSpPr/>
      </xdr:nvCxnSpPr>
      <xdr:spPr>
        <a:xfrm flipV="1">
          <a:off x="3797300" y="102595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12209</xdr:rowOff>
    </xdr:from>
    <xdr:ext cx="405111" cy="259045"/>
    <xdr:sp macro="" textlink="">
      <xdr:nvSpPr>
        <xdr:cNvPr id="157" name="n_1aveValue【体育館・プール】&#10;有形固定資産減価償却率">
          <a:extLst>
            <a:ext uri="{FF2B5EF4-FFF2-40B4-BE49-F238E27FC236}">
              <a16:creationId xmlns:a16="http://schemas.microsoft.com/office/drawing/2014/main" id="{4ADABAF6-FA80-40FE-91D7-226823DD8B4D}"/>
            </a:ext>
          </a:extLst>
        </xdr:cNvPr>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58" name="n_2aveValue【体育館・プール】&#10;有形固定資産減価償却率">
          <a:extLst>
            <a:ext uri="{FF2B5EF4-FFF2-40B4-BE49-F238E27FC236}">
              <a16:creationId xmlns:a16="http://schemas.microsoft.com/office/drawing/2014/main" id="{5498F25B-94E2-47C8-B5D3-9284D4AA8146}"/>
            </a:ext>
          </a:extLst>
        </xdr:cNvPr>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159" name="n_1mainValue【体育館・プール】&#10;有形固定資産減価償却率">
          <a:extLst>
            <a:ext uri="{FF2B5EF4-FFF2-40B4-BE49-F238E27FC236}">
              <a16:creationId xmlns:a16="http://schemas.microsoft.com/office/drawing/2014/main" id="{DB1FD368-3170-48DA-A79E-430B57B6088E}"/>
            </a:ext>
          </a:extLst>
        </xdr:cNvPr>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F2A90FCD-5471-4214-9B55-91CD6DDD46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0CB214DA-36CF-4E2A-81C0-909202EBF3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D79A702F-0DD5-4514-B34E-8220E61985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C8855B54-414F-489D-8E2B-9FD9C6FD73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FE7D1959-0DD3-4CE5-BF87-3E121B7547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1A40F2BE-67E4-4A4C-9B3F-3913973038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A99CD6C1-8290-4ADC-BD1F-ECBA6DB946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E06EB263-F09B-4322-8CFB-153E1EA0C76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0EF992E2-0E3E-438A-9CE2-6D7F11D562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7A1481A8-8D0A-4522-82FE-EFD42F8AC2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2A68E191-165A-4F18-945D-2EFBB2BD965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a:extLst>
            <a:ext uri="{FF2B5EF4-FFF2-40B4-BE49-F238E27FC236}">
              <a16:creationId xmlns:a16="http://schemas.microsoft.com/office/drawing/2014/main" id="{73D63B74-BA1E-4A1B-8412-C6A8DE496F8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E40F22F8-40EF-450D-A60D-FC7B75C1C31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a:extLst>
            <a:ext uri="{FF2B5EF4-FFF2-40B4-BE49-F238E27FC236}">
              <a16:creationId xmlns:a16="http://schemas.microsoft.com/office/drawing/2014/main" id="{A8FDB10F-878A-4B43-9E75-C4B2B2E1EE1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3DAC740D-6E70-4725-A700-88931AFE405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a:extLst>
            <a:ext uri="{FF2B5EF4-FFF2-40B4-BE49-F238E27FC236}">
              <a16:creationId xmlns:a16="http://schemas.microsoft.com/office/drawing/2014/main" id="{D168F801-7754-48B0-B62A-505C66113D3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F07038BE-06B0-4C11-AF74-29F0404B875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a:extLst>
            <a:ext uri="{FF2B5EF4-FFF2-40B4-BE49-F238E27FC236}">
              <a16:creationId xmlns:a16="http://schemas.microsoft.com/office/drawing/2014/main" id="{1CD41876-1DFB-4D5C-B476-19D48F54137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B50C8290-6ADA-40F6-A7A6-B7D2C50331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a:extLst>
            <a:ext uri="{FF2B5EF4-FFF2-40B4-BE49-F238E27FC236}">
              <a16:creationId xmlns:a16="http://schemas.microsoft.com/office/drawing/2014/main" id="{13917C23-6619-4387-83F3-C2C263A12C6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C2866462-2B77-436C-B4BE-AF2DFA4969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a:extLst>
            <a:ext uri="{FF2B5EF4-FFF2-40B4-BE49-F238E27FC236}">
              <a16:creationId xmlns:a16="http://schemas.microsoft.com/office/drawing/2014/main" id="{D50C8245-D5CA-49EF-B2DE-7B995FBB74A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a:extLst>
            <a:ext uri="{FF2B5EF4-FFF2-40B4-BE49-F238E27FC236}">
              <a16:creationId xmlns:a16="http://schemas.microsoft.com/office/drawing/2014/main" id="{5743AADB-B8BA-460F-8B6E-BE8EA3AC22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3" name="直線コネクタ 182">
          <a:extLst>
            <a:ext uri="{FF2B5EF4-FFF2-40B4-BE49-F238E27FC236}">
              <a16:creationId xmlns:a16="http://schemas.microsoft.com/office/drawing/2014/main" id="{15E154BA-DD9F-4F5B-BEE6-0BEA896391EE}"/>
            </a:ext>
          </a:extLst>
        </xdr:cNvPr>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4" name="【体育館・プール】&#10;一人当たり面積最小値テキスト">
          <a:extLst>
            <a:ext uri="{FF2B5EF4-FFF2-40B4-BE49-F238E27FC236}">
              <a16:creationId xmlns:a16="http://schemas.microsoft.com/office/drawing/2014/main" id="{D24C60C0-A1B0-4F45-9875-3932D3322630}"/>
            </a:ext>
          </a:extLst>
        </xdr:cNvPr>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5" name="直線コネクタ 184">
          <a:extLst>
            <a:ext uri="{FF2B5EF4-FFF2-40B4-BE49-F238E27FC236}">
              <a16:creationId xmlns:a16="http://schemas.microsoft.com/office/drawing/2014/main" id="{E04A397D-DB20-4DB1-9976-8BB25DEC4CBA}"/>
            </a:ext>
          </a:extLst>
        </xdr:cNvPr>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6" name="【体育館・プール】&#10;一人当たり面積最大値テキスト">
          <a:extLst>
            <a:ext uri="{FF2B5EF4-FFF2-40B4-BE49-F238E27FC236}">
              <a16:creationId xmlns:a16="http://schemas.microsoft.com/office/drawing/2014/main" id="{2D692F0A-2A12-4DCE-9F30-B86F3BFC3AAA}"/>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7" name="直線コネクタ 186">
          <a:extLst>
            <a:ext uri="{FF2B5EF4-FFF2-40B4-BE49-F238E27FC236}">
              <a16:creationId xmlns:a16="http://schemas.microsoft.com/office/drawing/2014/main" id="{6CB56A4C-AA3E-4229-A323-94D39156D857}"/>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8" name="【体育館・プール】&#10;一人当たり面積平均値テキスト">
          <a:extLst>
            <a:ext uri="{FF2B5EF4-FFF2-40B4-BE49-F238E27FC236}">
              <a16:creationId xmlns:a16="http://schemas.microsoft.com/office/drawing/2014/main" id="{4ABAC36E-7A1B-4B31-A9EF-4892E0B5711A}"/>
            </a:ext>
          </a:extLst>
        </xdr:cNvPr>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89" name="フローチャート: 判断 188">
          <a:extLst>
            <a:ext uri="{FF2B5EF4-FFF2-40B4-BE49-F238E27FC236}">
              <a16:creationId xmlns:a16="http://schemas.microsoft.com/office/drawing/2014/main" id="{46C11BB0-B5E4-4782-A5D4-0461FABEC78E}"/>
            </a:ext>
          </a:extLst>
        </xdr:cNvPr>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0" name="フローチャート: 判断 189">
          <a:extLst>
            <a:ext uri="{FF2B5EF4-FFF2-40B4-BE49-F238E27FC236}">
              <a16:creationId xmlns:a16="http://schemas.microsoft.com/office/drawing/2014/main" id="{F2096F0D-5402-45D9-B90B-9B54DFCA024D}"/>
            </a:ext>
          </a:extLst>
        </xdr:cNvPr>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1" name="フローチャート: 判断 190">
          <a:extLst>
            <a:ext uri="{FF2B5EF4-FFF2-40B4-BE49-F238E27FC236}">
              <a16:creationId xmlns:a16="http://schemas.microsoft.com/office/drawing/2014/main" id="{762AA3B5-F7F0-4860-BCB2-9A838FBBDA5D}"/>
            </a:ext>
          </a:extLst>
        </xdr:cNvPr>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D806A52D-7F6E-41B4-B1A6-9D98B3C88F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AEA3D05A-C3AA-4376-B7D9-9FDF0D1ADE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376D4CB9-5C27-4103-9FA5-C79AD6760A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0C556AF-CB22-4DB3-806D-33685DFB23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CB9E3518-8930-4600-9586-893F2F3BD1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197" name="楕円 196">
          <a:extLst>
            <a:ext uri="{FF2B5EF4-FFF2-40B4-BE49-F238E27FC236}">
              <a16:creationId xmlns:a16="http://schemas.microsoft.com/office/drawing/2014/main" id="{35E62B57-80CD-4410-B9B3-E301D1358A6F}"/>
            </a:ext>
          </a:extLst>
        </xdr:cNvPr>
        <xdr:cNvSpPr/>
      </xdr:nvSpPr>
      <xdr:spPr>
        <a:xfrm>
          <a:off x="10426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59707</xdr:rowOff>
    </xdr:from>
    <xdr:ext cx="469744" cy="259045"/>
    <xdr:sp macro="" textlink="">
      <xdr:nvSpPr>
        <xdr:cNvPr id="198" name="【体育館・プール】&#10;一人当たり面積該当値テキスト">
          <a:extLst>
            <a:ext uri="{FF2B5EF4-FFF2-40B4-BE49-F238E27FC236}">
              <a16:creationId xmlns:a16="http://schemas.microsoft.com/office/drawing/2014/main" id="{5B2C756E-D03A-428B-A25F-A250C56BDB8F}"/>
            </a:ext>
          </a:extLst>
        </xdr:cNvPr>
        <xdr:cNvSpPr txBox="1"/>
      </xdr:nvSpPr>
      <xdr:spPr>
        <a:xfrm>
          <a:off x="10515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29210</xdr:rowOff>
    </xdr:from>
    <xdr:to>
      <xdr:col>50</xdr:col>
      <xdr:colOff>165100</xdr:colOff>
      <xdr:row>61</xdr:row>
      <xdr:rowOff>130810</xdr:rowOff>
    </xdr:to>
    <xdr:sp macro="" textlink="">
      <xdr:nvSpPr>
        <xdr:cNvPr id="199" name="楕円 198">
          <a:extLst>
            <a:ext uri="{FF2B5EF4-FFF2-40B4-BE49-F238E27FC236}">
              <a16:creationId xmlns:a16="http://schemas.microsoft.com/office/drawing/2014/main" id="{A40BFDD1-2320-4DA7-8512-088120BA7EC6}"/>
            </a:ext>
          </a:extLst>
        </xdr:cNvPr>
        <xdr:cNvSpPr/>
      </xdr:nvSpPr>
      <xdr:spPr>
        <a:xfrm>
          <a:off x="958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87630</xdr:rowOff>
    </xdr:to>
    <xdr:cxnSp macro="">
      <xdr:nvCxnSpPr>
        <xdr:cNvPr id="200" name="直線コネクタ 199">
          <a:extLst>
            <a:ext uri="{FF2B5EF4-FFF2-40B4-BE49-F238E27FC236}">
              <a16:creationId xmlns:a16="http://schemas.microsoft.com/office/drawing/2014/main" id="{EE5C6A8B-C0A0-4D3A-83BE-AE26D1948FC0}"/>
            </a:ext>
          </a:extLst>
        </xdr:cNvPr>
        <xdr:cNvCxnSpPr/>
      </xdr:nvCxnSpPr>
      <xdr:spPr>
        <a:xfrm>
          <a:off x="9639300" y="10538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01" name="n_1aveValue【体育館・プール】&#10;一人当たり面積">
          <a:extLst>
            <a:ext uri="{FF2B5EF4-FFF2-40B4-BE49-F238E27FC236}">
              <a16:creationId xmlns:a16="http://schemas.microsoft.com/office/drawing/2014/main" id="{5781ACBA-3ED5-40AF-9EA8-053613A86668}"/>
            </a:ext>
          </a:extLst>
        </xdr:cNvPr>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2" name="n_2aveValue【体育館・プール】&#10;一人当たり面積">
          <a:extLst>
            <a:ext uri="{FF2B5EF4-FFF2-40B4-BE49-F238E27FC236}">
              <a16:creationId xmlns:a16="http://schemas.microsoft.com/office/drawing/2014/main" id="{B9F67BB2-558A-4AAA-AF17-54CE74788964}"/>
            </a:ext>
          </a:extLst>
        </xdr:cNvPr>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147337</xdr:rowOff>
    </xdr:from>
    <xdr:ext cx="469744" cy="259045"/>
    <xdr:sp macro="" textlink="">
      <xdr:nvSpPr>
        <xdr:cNvPr id="203" name="n_1mainValue【体育館・プール】&#10;一人当たり面積">
          <a:extLst>
            <a:ext uri="{FF2B5EF4-FFF2-40B4-BE49-F238E27FC236}">
              <a16:creationId xmlns:a16="http://schemas.microsoft.com/office/drawing/2014/main" id="{DA845A1B-27CD-41BB-9DD8-72FA22A677E7}"/>
            </a:ext>
          </a:extLst>
        </xdr:cNvPr>
        <xdr:cNvSpPr txBox="1"/>
      </xdr:nvSpPr>
      <xdr:spPr>
        <a:xfrm>
          <a:off x="9391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a:extLst>
            <a:ext uri="{FF2B5EF4-FFF2-40B4-BE49-F238E27FC236}">
              <a16:creationId xmlns:a16="http://schemas.microsoft.com/office/drawing/2014/main" id="{84E96876-143D-4408-ABD1-07F7F166BE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a:extLst>
            <a:ext uri="{FF2B5EF4-FFF2-40B4-BE49-F238E27FC236}">
              <a16:creationId xmlns:a16="http://schemas.microsoft.com/office/drawing/2014/main" id="{54EB92D0-3BC5-417D-8692-FF6EC958F7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a:extLst>
            <a:ext uri="{FF2B5EF4-FFF2-40B4-BE49-F238E27FC236}">
              <a16:creationId xmlns:a16="http://schemas.microsoft.com/office/drawing/2014/main" id="{EF822D09-A44D-470F-A4DB-DE393E7F93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a:extLst>
            <a:ext uri="{FF2B5EF4-FFF2-40B4-BE49-F238E27FC236}">
              <a16:creationId xmlns:a16="http://schemas.microsoft.com/office/drawing/2014/main" id="{E213C46F-8B92-41F8-A431-5E2D67B5D0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a:extLst>
            <a:ext uri="{FF2B5EF4-FFF2-40B4-BE49-F238E27FC236}">
              <a16:creationId xmlns:a16="http://schemas.microsoft.com/office/drawing/2014/main" id="{00163BDC-3D58-4E81-A746-1660ED3E15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a:extLst>
            <a:ext uri="{FF2B5EF4-FFF2-40B4-BE49-F238E27FC236}">
              <a16:creationId xmlns:a16="http://schemas.microsoft.com/office/drawing/2014/main" id="{B17406EB-D3B5-4BBE-9000-DEF42D19F9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a:extLst>
            <a:ext uri="{FF2B5EF4-FFF2-40B4-BE49-F238E27FC236}">
              <a16:creationId xmlns:a16="http://schemas.microsoft.com/office/drawing/2014/main" id="{CA223572-DEDF-427F-91D5-116F9DD52A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a:extLst>
            <a:ext uri="{FF2B5EF4-FFF2-40B4-BE49-F238E27FC236}">
              <a16:creationId xmlns:a16="http://schemas.microsoft.com/office/drawing/2014/main" id="{5E528921-D9B9-46F3-83D2-234D509C65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567C3030-F626-4032-9C11-D5A09ED079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a:extLst>
            <a:ext uri="{FF2B5EF4-FFF2-40B4-BE49-F238E27FC236}">
              <a16:creationId xmlns:a16="http://schemas.microsoft.com/office/drawing/2014/main" id="{AD1132A6-DD73-4C58-9C18-F612B4BD69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a:extLst>
            <a:ext uri="{FF2B5EF4-FFF2-40B4-BE49-F238E27FC236}">
              <a16:creationId xmlns:a16="http://schemas.microsoft.com/office/drawing/2014/main" id="{F8F5D485-F626-42AB-80FC-1777BAB19702}"/>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a:extLst>
            <a:ext uri="{FF2B5EF4-FFF2-40B4-BE49-F238E27FC236}">
              <a16:creationId xmlns:a16="http://schemas.microsoft.com/office/drawing/2014/main" id="{73ABFF2D-7A62-434E-901E-4513DD4ABBB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6" name="テキスト ボックス 215">
          <a:extLst>
            <a:ext uri="{FF2B5EF4-FFF2-40B4-BE49-F238E27FC236}">
              <a16:creationId xmlns:a16="http://schemas.microsoft.com/office/drawing/2014/main" id="{CB230EF4-436F-45B0-95D7-736BC93DCDC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a:extLst>
            <a:ext uri="{FF2B5EF4-FFF2-40B4-BE49-F238E27FC236}">
              <a16:creationId xmlns:a16="http://schemas.microsoft.com/office/drawing/2014/main" id="{5E39727E-B74A-4925-B65E-E77A654869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a:extLst>
            <a:ext uri="{FF2B5EF4-FFF2-40B4-BE49-F238E27FC236}">
              <a16:creationId xmlns:a16="http://schemas.microsoft.com/office/drawing/2014/main" id="{20C999B1-B986-4131-AA8F-30E41D08D7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a:extLst>
            <a:ext uri="{FF2B5EF4-FFF2-40B4-BE49-F238E27FC236}">
              <a16:creationId xmlns:a16="http://schemas.microsoft.com/office/drawing/2014/main" id="{C358C646-C044-4302-B4CC-9F8C23BF79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a:extLst>
            <a:ext uri="{FF2B5EF4-FFF2-40B4-BE49-F238E27FC236}">
              <a16:creationId xmlns:a16="http://schemas.microsoft.com/office/drawing/2014/main" id="{B5CD14C3-E14E-4E36-AC3C-C41BB9B0DB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a:extLst>
            <a:ext uri="{FF2B5EF4-FFF2-40B4-BE49-F238E27FC236}">
              <a16:creationId xmlns:a16="http://schemas.microsoft.com/office/drawing/2014/main" id="{0F9B586C-4B28-4476-A521-B09D9CBE3A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a:extLst>
            <a:ext uri="{FF2B5EF4-FFF2-40B4-BE49-F238E27FC236}">
              <a16:creationId xmlns:a16="http://schemas.microsoft.com/office/drawing/2014/main" id="{602171F8-C4C8-4989-9972-EC2CA5623A9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a:extLst>
            <a:ext uri="{FF2B5EF4-FFF2-40B4-BE49-F238E27FC236}">
              <a16:creationId xmlns:a16="http://schemas.microsoft.com/office/drawing/2014/main" id="{B5966FAE-70B7-443A-866E-49A7268792A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4" name="テキスト ボックス 223">
          <a:extLst>
            <a:ext uri="{FF2B5EF4-FFF2-40B4-BE49-F238E27FC236}">
              <a16:creationId xmlns:a16="http://schemas.microsoft.com/office/drawing/2014/main" id="{07D06709-B773-4D3C-BDB1-B033BA86345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a:extLst>
            <a:ext uri="{FF2B5EF4-FFF2-40B4-BE49-F238E27FC236}">
              <a16:creationId xmlns:a16="http://schemas.microsoft.com/office/drawing/2014/main" id="{0F4458FE-C478-4D79-A771-2E8FEB3757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a:extLst>
            <a:ext uri="{FF2B5EF4-FFF2-40B4-BE49-F238E27FC236}">
              <a16:creationId xmlns:a16="http://schemas.microsoft.com/office/drawing/2014/main" id="{DA28E8A6-4077-413C-AAC5-0725B8D06E8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a:extLst>
            <a:ext uri="{FF2B5EF4-FFF2-40B4-BE49-F238E27FC236}">
              <a16:creationId xmlns:a16="http://schemas.microsoft.com/office/drawing/2014/main" id="{3EB87EC2-B518-4BB1-A52F-E13AE7B5EB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8" name="直線コネクタ 227">
          <a:extLst>
            <a:ext uri="{FF2B5EF4-FFF2-40B4-BE49-F238E27FC236}">
              <a16:creationId xmlns:a16="http://schemas.microsoft.com/office/drawing/2014/main" id="{D94DD4ED-1E3E-435A-B1D0-A20C1F56FCC9}"/>
            </a:ext>
          </a:extLst>
        </xdr:cNvPr>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29" name="【福祉施設】&#10;有形固定資産減価償却率最小値テキスト">
          <a:extLst>
            <a:ext uri="{FF2B5EF4-FFF2-40B4-BE49-F238E27FC236}">
              <a16:creationId xmlns:a16="http://schemas.microsoft.com/office/drawing/2014/main" id="{290B7352-9F66-4C66-80D5-42A50862879D}"/>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0" name="直線コネクタ 229">
          <a:extLst>
            <a:ext uri="{FF2B5EF4-FFF2-40B4-BE49-F238E27FC236}">
              <a16:creationId xmlns:a16="http://schemas.microsoft.com/office/drawing/2014/main" id="{8CCD8F34-BDEA-496F-872C-FEAAC27AE87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1" name="【福祉施設】&#10;有形固定資産減価償却率最大値テキスト">
          <a:extLst>
            <a:ext uri="{FF2B5EF4-FFF2-40B4-BE49-F238E27FC236}">
              <a16:creationId xmlns:a16="http://schemas.microsoft.com/office/drawing/2014/main" id="{ADB8E4FB-F784-4C0B-80B3-43A355B99146}"/>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2" name="直線コネクタ 231">
          <a:extLst>
            <a:ext uri="{FF2B5EF4-FFF2-40B4-BE49-F238E27FC236}">
              <a16:creationId xmlns:a16="http://schemas.microsoft.com/office/drawing/2014/main" id="{A83DC578-4E04-493D-923D-8BA90D5EA539}"/>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33" name="【福祉施設】&#10;有形固定資産減価償却率平均値テキスト">
          <a:extLst>
            <a:ext uri="{FF2B5EF4-FFF2-40B4-BE49-F238E27FC236}">
              <a16:creationId xmlns:a16="http://schemas.microsoft.com/office/drawing/2014/main" id="{BE2AC368-B0EB-4AFC-BB5E-FD55B5FC972D}"/>
            </a:ext>
          </a:extLst>
        </xdr:cNvPr>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4" name="フローチャート: 判断 233">
          <a:extLst>
            <a:ext uri="{FF2B5EF4-FFF2-40B4-BE49-F238E27FC236}">
              <a16:creationId xmlns:a16="http://schemas.microsoft.com/office/drawing/2014/main" id="{7AFBB3ED-BCA9-4B5E-BC33-173A845ED1DF}"/>
            </a:ext>
          </a:extLst>
        </xdr:cNvPr>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5" name="フローチャート: 判断 234">
          <a:extLst>
            <a:ext uri="{FF2B5EF4-FFF2-40B4-BE49-F238E27FC236}">
              <a16:creationId xmlns:a16="http://schemas.microsoft.com/office/drawing/2014/main" id="{AB0F96DB-E034-4FD5-8AF3-3DEE741BDF74}"/>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6" name="フローチャート: 判断 235">
          <a:extLst>
            <a:ext uri="{FF2B5EF4-FFF2-40B4-BE49-F238E27FC236}">
              <a16:creationId xmlns:a16="http://schemas.microsoft.com/office/drawing/2014/main" id="{DDE2A450-3446-45FD-8D1C-D1578E85E51B}"/>
            </a:ext>
          </a:extLst>
        </xdr:cNvPr>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D4A780A5-D23B-46DA-ACFA-DF343F6D22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98B865EB-0CDB-428D-B198-62B912E8CB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DDA69B6C-32F5-40E5-86E5-3F22EF6698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4632875-DD2F-4503-9548-600B27C843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4D49615-C4DC-4A6C-B0BB-000AEBC1C7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42" name="楕円 241">
          <a:extLst>
            <a:ext uri="{FF2B5EF4-FFF2-40B4-BE49-F238E27FC236}">
              <a16:creationId xmlns:a16="http://schemas.microsoft.com/office/drawing/2014/main" id="{E7F0D380-3496-4852-9C3C-2E0EC5EA6685}"/>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43" name="【福祉施設】&#10;有形固定資産減価償却率該当値テキスト">
          <a:extLst>
            <a:ext uri="{FF2B5EF4-FFF2-40B4-BE49-F238E27FC236}">
              <a16:creationId xmlns:a16="http://schemas.microsoft.com/office/drawing/2014/main" id="{CF7AA68E-2DE9-45F5-9DF5-39AFD75B8457}"/>
            </a:ext>
          </a:extLst>
        </xdr:cNvPr>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44" name="楕円 243">
          <a:extLst>
            <a:ext uri="{FF2B5EF4-FFF2-40B4-BE49-F238E27FC236}">
              <a16:creationId xmlns:a16="http://schemas.microsoft.com/office/drawing/2014/main" id="{50237A44-C129-466E-826E-358B71DCB9A2}"/>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83</xdr:row>
      <xdr:rowOff>38100</xdr:rowOff>
    </xdr:to>
    <xdr:cxnSp macro="">
      <xdr:nvCxnSpPr>
        <xdr:cNvPr id="245" name="直線コネクタ 244">
          <a:extLst>
            <a:ext uri="{FF2B5EF4-FFF2-40B4-BE49-F238E27FC236}">
              <a16:creationId xmlns:a16="http://schemas.microsoft.com/office/drawing/2014/main" id="{B6965D79-E0C6-49B7-A011-CF7209B77778}"/>
            </a:ext>
          </a:extLst>
        </xdr:cNvPr>
        <xdr:cNvCxnSpPr/>
      </xdr:nvCxnSpPr>
      <xdr:spPr>
        <a:xfrm>
          <a:off x="3797300" y="14081761"/>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46" name="n_1aveValue【福祉施設】&#10;有形固定資産減価償却率">
          <a:extLst>
            <a:ext uri="{FF2B5EF4-FFF2-40B4-BE49-F238E27FC236}">
              <a16:creationId xmlns:a16="http://schemas.microsoft.com/office/drawing/2014/main" id="{A4CCB804-464E-42CB-A019-0D30926B7D72}"/>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7" name="n_2aveValue【福祉施設】&#10;有形固定資産減価償却率">
          <a:extLst>
            <a:ext uri="{FF2B5EF4-FFF2-40B4-BE49-F238E27FC236}">
              <a16:creationId xmlns:a16="http://schemas.microsoft.com/office/drawing/2014/main" id="{560F7E88-D6F7-4814-8731-07BE71E9248A}"/>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48" name="n_1mainValue【福祉施設】&#10;有形固定資産減価償却率">
          <a:extLst>
            <a:ext uri="{FF2B5EF4-FFF2-40B4-BE49-F238E27FC236}">
              <a16:creationId xmlns:a16="http://schemas.microsoft.com/office/drawing/2014/main" id="{F97411E7-2881-4E2F-B963-4931FAAFC1C2}"/>
            </a:ext>
          </a:extLst>
        </xdr:cNvPr>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E7D3023B-F3DF-458F-9F73-845AF4D7E9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7982B838-F95B-433B-A119-4AE7764D37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FD42DD8E-2F63-4800-BF6C-BB2108D52D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79C596DC-F16E-497A-9322-0B1A8DD7E9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2DD33946-9C8E-4A59-BFEA-765AF85D2B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46109BBB-D2E0-4021-B13A-86C9490B15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C5F40520-6850-42FD-8F72-6E026139A9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7AADF2F1-1260-42A8-85BE-32BAFC4573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a:extLst>
            <a:ext uri="{FF2B5EF4-FFF2-40B4-BE49-F238E27FC236}">
              <a16:creationId xmlns:a16="http://schemas.microsoft.com/office/drawing/2014/main" id="{FECDA815-EE8A-4321-B42A-3E94318E62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a:extLst>
            <a:ext uri="{FF2B5EF4-FFF2-40B4-BE49-F238E27FC236}">
              <a16:creationId xmlns:a16="http://schemas.microsoft.com/office/drawing/2014/main" id="{BC714EC9-3258-4BF2-AD74-9E4B8FF18C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9" name="直線コネクタ 258">
          <a:extLst>
            <a:ext uri="{FF2B5EF4-FFF2-40B4-BE49-F238E27FC236}">
              <a16:creationId xmlns:a16="http://schemas.microsoft.com/office/drawing/2014/main" id="{D3D6C326-0566-47ED-A5D0-87883E66EA0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id="{F19F7E12-5DAD-47A0-9F30-0371DCCD79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1" name="直線コネクタ 260">
          <a:extLst>
            <a:ext uri="{FF2B5EF4-FFF2-40B4-BE49-F238E27FC236}">
              <a16:creationId xmlns:a16="http://schemas.microsoft.com/office/drawing/2014/main" id="{5A630CF2-36CF-4980-BE3F-00369EB21F8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2" name="テキスト ボックス 261">
          <a:extLst>
            <a:ext uri="{FF2B5EF4-FFF2-40B4-BE49-F238E27FC236}">
              <a16:creationId xmlns:a16="http://schemas.microsoft.com/office/drawing/2014/main" id="{51C8411B-D510-4DEF-B9CB-5183F9F5C18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3" name="直線コネクタ 262">
          <a:extLst>
            <a:ext uri="{FF2B5EF4-FFF2-40B4-BE49-F238E27FC236}">
              <a16:creationId xmlns:a16="http://schemas.microsoft.com/office/drawing/2014/main" id="{AEF67AC3-2FC1-49BC-B37C-296D1895197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4" name="テキスト ボックス 263">
          <a:extLst>
            <a:ext uri="{FF2B5EF4-FFF2-40B4-BE49-F238E27FC236}">
              <a16:creationId xmlns:a16="http://schemas.microsoft.com/office/drawing/2014/main" id="{08F00BCB-46F6-4C7F-999D-6E8B3A9BD12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5" name="直線コネクタ 264">
          <a:extLst>
            <a:ext uri="{FF2B5EF4-FFF2-40B4-BE49-F238E27FC236}">
              <a16:creationId xmlns:a16="http://schemas.microsoft.com/office/drawing/2014/main" id="{BDBED0BB-CA59-457A-A04E-50D97809DA2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6" name="テキスト ボックス 265">
          <a:extLst>
            <a:ext uri="{FF2B5EF4-FFF2-40B4-BE49-F238E27FC236}">
              <a16:creationId xmlns:a16="http://schemas.microsoft.com/office/drawing/2014/main" id="{1EE19ADE-3EFC-422D-A580-8C65C7B8E1C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7" name="直線コネクタ 266">
          <a:extLst>
            <a:ext uri="{FF2B5EF4-FFF2-40B4-BE49-F238E27FC236}">
              <a16:creationId xmlns:a16="http://schemas.microsoft.com/office/drawing/2014/main" id="{AE35C2D1-1B29-4EDE-8263-73D1776F2F5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8" name="テキスト ボックス 267">
          <a:extLst>
            <a:ext uri="{FF2B5EF4-FFF2-40B4-BE49-F238E27FC236}">
              <a16:creationId xmlns:a16="http://schemas.microsoft.com/office/drawing/2014/main" id="{960EFA70-5E24-417F-B9DB-7382E529AA7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9" name="直線コネクタ 268">
          <a:extLst>
            <a:ext uri="{FF2B5EF4-FFF2-40B4-BE49-F238E27FC236}">
              <a16:creationId xmlns:a16="http://schemas.microsoft.com/office/drawing/2014/main" id="{DD3BD5E3-5F03-4998-9DCB-27BCF4732D4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0" name="テキスト ボックス 269">
          <a:extLst>
            <a:ext uri="{FF2B5EF4-FFF2-40B4-BE49-F238E27FC236}">
              <a16:creationId xmlns:a16="http://schemas.microsoft.com/office/drawing/2014/main" id="{A989E715-F887-471F-ABC5-69AD91F6007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a:extLst>
            <a:ext uri="{FF2B5EF4-FFF2-40B4-BE49-F238E27FC236}">
              <a16:creationId xmlns:a16="http://schemas.microsoft.com/office/drawing/2014/main" id="{4F8C35DE-5768-4191-B2CF-D19851F886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a:extLst>
            <a:ext uri="{FF2B5EF4-FFF2-40B4-BE49-F238E27FC236}">
              <a16:creationId xmlns:a16="http://schemas.microsoft.com/office/drawing/2014/main" id="{829C97EE-5874-4D5D-88C4-3C9A7148D10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a:extLst>
            <a:ext uri="{FF2B5EF4-FFF2-40B4-BE49-F238E27FC236}">
              <a16:creationId xmlns:a16="http://schemas.microsoft.com/office/drawing/2014/main" id="{BCDD1125-89C7-4760-83C2-9330292325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74" name="直線コネクタ 273">
          <a:extLst>
            <a:ext uri="{FF2B5EF4-FFF2-40B4-BE49-F238E27FC236}">
              <a16:creationId xmlns:a16="http://schemas.microsoft.com/office/drawing/2014/main" id="{F0C89D0B-2FB6-4466-BCD0-709C52874986}"/>
            </a:ext>
          </a:extLst>
        </xdr:cNvPr>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5" name="【福祉施設】&#10;一人当たり面積最小値テキスト">
          <a:extLst>
            <a:ext uri="{FF2B5EF4-FFF2-40B4-BE49-F238E27FC236}">
              <a16:creationId xmlns:a16="http://schemas.microsoft.com/office/drawing/2014/main" id="{E8DEAC8C-81EA-4269-8774-8353A253F0DB}"/>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6" name="直線コネクタ 275">
          <a:extLst>
            <a:ext uri="{FF2B5EF4-FFF2-40B4-BE49-F238E27FC236}">
              <a16:creationId xmlns:a16="http://schemas.microsoft.com/office/drawing/2014/main" id="{CAC37E78-B0DA-4C32-B833-294788F69FCE}"/>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77" name="【福祉施設】&#10;一人当たり面積最大値テキスト">
          <a:extLst>
            <a:ext uri="{FF2B5EF4-FFF2-40B4-BE49-F238E27FC236}">
              <a16:creationId xmlns:a16="http://schemas.microsoft.com/office/drawing/2014/main" id="{A2986CE1-F4A2-456E-A6FA-46EB4DA12DFB}"/>
            </a:ext>
          </a:extLst>
        </xdr:cNvPr>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78" name="直線コネクタ 277">
          <a:extLst>
            <a:ext uri="{FF2B5EF4-FFF2-40B4-BE49-F238E27FC236}">
              <a16:creationId xmlns:a16="http://schemas.microsoft.com/office/drawing/2014/main" id="{F7B55066-94E1-4484-8AC4-103A299E78C4}"/>
            </a:ext>
          </a:extLst>
        </xdr:cNvPr>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79" name="【福祉施設】&#10;一人当たり面積平均値テキスト">
          <a:extLst>
            <a:ext uri="{FF2B5EF4-FFF2-40B4-BE49-F238E27FC236}">
              <a16:creationId xmlns:a16="http://schemas.microsoft.com/office/drawing/2014/main" id="{B9F4392B-9BDB-477E-8BE5-E7E1B9089494}"/>
            </a:ext>
          </a:extLst>
        </xdr:cNvPr>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80" name="フローチャート: 判断 279">
          <a:extLst>
            <a:ext uri="{FF2B5EF4-FFF2-40B4-BE49-F238E27FC236}">
              <a16:creationId xmlns:a16="http://schemas.microsoft.com/office/drawing/2014/main" id="{42E46D9B-78E8-416B-A735-AABF13F8B062}"/>
            </a:ext>
          </a:extLst>
        </xdr:cNvPr>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81" name="フローチャート: 判断 280">
          <a:extLst>
            <a:ext uri="{FF2B5EF4-FFF2-40B4-BE49-F238E27FC236}">
              <a16:creationId xmlns:a16="http://schemas.microsoft.com/office/drawing/2014/main" id="{0DCE06CA-EA07-4292-A2FD-92F231D3CF87}"/>
            </a:ext>
          </a:extLst>
        </xdr:cNvPr>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82" name="フローチャート: 判断 281">
          <a:extLst>
            <a:ext uri="{FF2B5EF4-FFF2-40B4-BE49-F238E27FC236}">
              <a16:creationId xmlns:a16="http://schemas.microsoft.com/office/drawing/2014/main" id="{FBFF5D8D-8B17-4D48-A167-FD485EAB9BC8}"/>
            </a:ext>
          </a:extLst>
        </xdr:cNvPr>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21958FB-62EE-499E-88E0-57D2F6E6BA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5F8C9A6-A2BF-4806-B365-55BE87B798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4EAF8C1-9B2F-4953-8B31-8D409C57B2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054C7F8-D37F-4025-AA4E-298FE1DC50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DA3A1A5-F822-4988-A374-4BF46740C8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363</xdr:rowOff>
    </xdr:from>
    <xdr:to>
      <xdr:col>55</xdr:col>
      <xdr:colOff>50800</xdr:colOff>
      <xdr:row>80</xdr:row>
      <xdr:rowOff>101963</xdr:rowOff>
    </xdr:to>
    <xdr:sp macro="" textlink="">
      <xdr:nvSpPr>
        <xdr:cNvPr id="288" name="楕円 287">
          <a:extLst>
            <a:ext uri="{FF2B5EF4-FFF2-40B4-BE49-F238E27FC236}">
              <a16:creationId xmlns:a16="http://schemas.microsoft.com/office/drawing/2014/main" id="{A289BC4A-B816-4E3A-ABBA-916AB9B6AD96}"/>
            </a:ext>
          </a:extLst>
        </xdr:cNvPr>
        <xdr:cNvSpPr/>
      </xdr:nvSpPr>
      <xdr:spPr>
        <a:xfrm>
          <a:off x="10426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23240</xdr:rowOff>
    </xdr:from>
    <xdr:ext cx="469744" cy="259045"/>
    <xdr:sp macro="" textlink="">
      <xdr:nvSpPr>
        <xdr:cNvPr id="289" name="【福祉施設】&#10;一人当たり面積該当値テキスト">
          <a:extLst>
            <a:ext uri="{FF2B5EF4-FFF2-40B4-BE49-F238E27FC236}">
              <a16:creationId xmlns:a16="http://schemas.microsoft.com/office/drawing/2014/main" id="{F20D69F0-31BF-44E9-8DB8-6212BEC93BF3}"/>
            </a:ext>
          </a:extLst>
        </xdr:cNvPr>
        <xdr:cNvSpPr txBox="1"/>
      </xdr:nvSpPr>
      <xdr:spPr>
        <a:xfrm>
          <a:off x="10515600"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18324</xdr:rowOff>
    </xdr:from>
    <xdr:to>
      <xdr:col>50</xdr:col>
      <xdr:colOff>165100</xdr:colOff>
      <xdr:row>81</xdr:row>
      <xdr:rowOff>119924</xdr:rowOff>
    </xdr:to>
    <xdr:sp macro="" textlink="">
      <xdr:nvSpPr>
        <xdr:cNvPr id="290" name="楕円 289">
          <a:extLst>
            <a:ext uri="{FF2B5EF4-FFF2-40B4-BE49-F238E27FC236}">
              <a16:creationId xmlns:a16="http://schemas.microsoft.com/office/drawing/2014/main" id="{47B5E043-D858-4341-A553-231E51B69416}"/>
            </a:ext>
          </a:extLst>
        </xdr:cNvPr>
        <xdr:cNvSpPr/>
      </xdr:nvSpPr>
      <xdr:spPr>
        <a:xfrm>
          <a:off x="9588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51163</xdr:rowOff>
    </xdr:from>
    <xdr:to>
      <xdr:col>55</xdr:col>
      <xdr:colOff>0</xdr:colOff>
      <xdr:row>81</xdr:row>
      <xdr:rowOff>69124</xdr:rowOff>
    </xdr:to>
    <xdr:cxnSp macro="">
      <xdr:nvCxnSpPr>
        <xdr:cNvPr id="291" name="直線コネクタ 290">
          <a:extLst>
            <a:ext uri="{FF2B5EF4-FFF2-40B4-BE49-F238E27FC236}">
              <a16:creationId xmlns:a16="http://schemas.microsoft.com/office/drawing/2014/main" id="{DD6383E0-DAD2-4DCD-ABC2-21D695B56964}"/>
            </a:ext>
          </a:extLst>
        </xdr:cNvPr>
        <xdr:cNvCxnSpPr/>
      </xdr:nvCxnSpPr>
      <xdr:spPr>
        <a:xfrm flipV="1">
          <a:off x="9639300" y="13767163"/>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97989</xdr:rowOff>
    </xdr:from>
    <xdr:ext cx="469744" cy="259045"/>
    <xdr:sp macro="" textlink="">
      <xdr:nvSpPr>
        <xdr:cNvPr id="292" name="n_1aveValue【福祉施設】&#10;一人当たり面積">
          <a:extLst>
            <a:ext uri="{FF2B5EF4-FFF2-40B4-BE49-F238E27FC236}">
              <a16:creationId xmlns:a16="http://schemas.microsoft.com/office/drawing/2014/main" id="{D80E67E3-295E-47B7-B24E-9097BE6AB105}"/>
            </a:ext>
          </a:extLst>
        </xdr:cNvPr>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293" name="n_2aveValue【福祉施設】&#10;一人当たり面積">
          <a:extLst>
            <a:ext uri="{FF2B5EF4-FFF2-40B4-BE49-F238E27FC236}">
              <a16:creationId xmlns:a16="http://schemas.microsoft.com/office/drawing/2014/main" id="{4957F9DB-45DE-4772-A1E0-435230B4FD4E}"/>
            </a:ext>
          </a:extLst>
        </xdr:cNvPr>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136451</xdr:rowOff>
    </xdr:from>
    <xdr:ext cx="469744" cy="259045"/>
    <xdr:sp macro="" textlink="">
      <xdr:nvSpPr>
        <xdr:cNvPr id="294" name="n_1mainValue【福祉施設】&#10;一人当たり面積">
          <a:extLst>
            <a:ext uri="{FF2B5EF4-FFF2-40B4-BE49-F238E27FC236}">
              <a16:creationId xmlns:a16="http://schemas.microsoft.com/office/drawing/2014/main" id="{E20BEE85-77AB-4F54-BCD8-215F503259FD}"/>
            </a:ext>
          </a:extLst>
        </xdr:cNvPr>
        <xdr:cNvSpPr txBox="1"/>
      </xdr:nvSpPr>
      <xdr:spPr>
        <a:xfrm>
          <a:off x="9391727" y="1368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F0F210BC-8AF7-4950-8E76-06FB5D4351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34296259-9E78-4F4A-9C8E-22436C7D01A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E36018EB-8A80-4816-B226-D26E811DE3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55AF1151-D14E-4DD2-9402-E77A450ABB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C342EA78-B926-42BB-A459-57CCF0B845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8AC179E5-5CB0-4883-88E1-196B314AE7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31A1EAC8-2281-4A16-B124-28ACC7816F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018AD7D3-9660-4AAD-9823-EC80828A357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AEBF2DAC-75AE-40D8-B8AF-0644A185B0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a:extLst>
            <a:ext uri="{FF2B5EF4-FFF2-40B4-BE49-F238E27FC236}">
              <a16:creationId xmlns:a16="http://schemas.microsoft.com/office/drawing/2014/main" id="{B7044335-B140-44C0-A6A9-249C7FE7DE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D2155B61-D92C-41D8-8DE7-8668DD58AB0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6" name="テキスト ボックス 305">
          <a:extLst>
            <a:ext uri="{FF2B5EF4-FFF2-40B4-BE49-F238E27FC236}">
              <a16:creationId xmlns:a16="http://schemas.microsoft.com/office/drawing/2014/main" id="{09E341E0-77AF-4145-B673-BE9CAD87600D}"/>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8983E8D3-996B-4EA2-8A76-085E03B24DE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8877F062-67CB-4C47-A9B0-4919EA48984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08C3893E-7E24-4A6E-A290-CD64B839D10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E9D9FC30-4929-4B3C-8FD7-1CCB29B4860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3C612E2A-BA4A-4EDA-A11C-9022B9D8EFF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2506F56B-2D72-4C6E-8698-314685DB623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406D3558-8410-4118-A78B-8D6D553BAAA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4" name="テキスト ボックス 313">
          <a:extLst>
            <a:ext uri="{FF2B5EF4-FFF2-40B4-BE49-F238E27FC236}">
              <a16:creationId xmlns:a16="http://schemas.microsoft.com/office/drawing/2014/main" id="{2CA7704A-1B4D-406F-A4D5-8A427472CA4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CDF92487-2969-43D9-896F-2709BB808C9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9D2915D8-7AF3-4312-BB78-9A9BB98D9E5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E0606D21-7D17-48C4-9CF4-45BCAC2F532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107</xdr:row>
      <xdr:rowOff>30480</xdr:rowOff>
    </xdr:to>
    <xdr:cxnSp macro="">
      <xdr:nvCxnSpPr>
        <xdr:cNvPr id="318" name="直線コネクタ 317">
          <a:extLst>
            <a:ext uri="{FF2B5EF4-FFF2-40B4-BE49-F238E27FC236}">
              <a16:creationId xmlns:a16="http://schemas.microsoft.com/office/drawing/2014/main" id="{D7FCC238-CE7A-4E36-9BFF-2A40FF6BDB9E}"/>
            </a:ext>
          </a:extLst>
        </xdr:cNvPr>
        <xdr:cNvCxnSpPr/>
      </xdr:nvCxnSpPr>
      <xdr:spPr>
        <a:xfrm flipV="1">
          <a:off x="4634865" y="17339311"/>
          <a:ext cx="0" cy="103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34307</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B4BFA410-B754-4EF7-8D50-ABE74FFA03D4}"/>
            </a:ext>
          </a:extLst>
        </xdr:cNvPr>
        <xdr:cNvSpPr txBox="1"/>
      </xdr:nvSpPr>
      <xdr:spPr>
        <a:xfrm>
          <a:off x="467360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30480</xdr:rowOff>
    </xdr:from>
    <xdr:to>
      <xdr:col>24</xdr:col>
      <xdr:colOff>152400</xdr:colOff>
      <xdr:row>107</xdr:row>
      <xdr:rowOff>30480</xdr:rowOff>
    </xdr:to>
    <xdr:cxnSp macro="">
      <xdr:nvCxnSpPr>
        <xdr:cNvPr id="320" name="直線コネクタ 319">
          <a:extLst>
            <a:ext uri="{FF2B5EF4-FFF2-40B4-BE49-F238E27FC236}">
              <a16:creationId xmlns:a16="http://schemas.microsoft.com/office/drawing/2014/main" id="{C4153142-FD0E-40AD-B575-6203A5820C1B}"/>
            </a:ext>
          </a:extLst>
        </xdr:cNvPr>
        <xdr:cNvCxnSpPr/>
      </xdr:nvCxnSpPr>
      <xdr:spPr>
        <a:xfrm>
          <a:off x="4546600" y="183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21" name="【市民会館】&#10;有形固定資産減価償却率最大値テキスト">
          <a:extLst>
            <a:ext uri="{FF2B5EF4-FFF2-40B4-BE49-F238E27FC236}">
              <a16:creationId xmlns:a16="http://schemas.microsoft.com/office/drawing/2014/main" id="{9D13E829-8021-4D26-AE43-7E858804E575}"/>
            </a:ext>
          </a:extLst>
        </xdr:cNvPr>
        <xdr:cNvSpPr txBox="1"/>
      </xdr:nvSpPr>
      <xdr:spPr>
        <a:xfrm>
          <a:off x="4673600"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22" name="直線コネクタ 321">
          <a:extLst>
            <a:ext uri="{FF2B5EF4-FFF2-40B4-BE49-F238E27FC236}">
              <a16:creationId xmlns:a16="http://schemas.microsoft.com/office/drawing/2014/main" id="{D5376885-E701-428F-9D15-165FDB013F14}"/>
            </a:ext>
          </a:extLst>
        </xdr:cNvPr>
        <xdr:cNvCxnSpPr/>
      </xdr:nvCxnSpPr>
      <xdr:spPr>
        <a:xfrm>
          <a:off x="4546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50182</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32C1884E-BBDB-4E75-AC09-6CB0321314F4}"/>
            </a:ext>
          </a:extLst>
        </xdr:cNvPr>
        <xdr:cNvSpPr txBox="1"/>
      </xdr:nvSpPr>
      <xdr:spPr>
        <a:xfrm>
          <a:off x="467360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27305</xdr:rowOff>
    </xdr:from>
    <xdr:to>
      <xdr:col>24</xdr:col>
      <xdr:colOff>114300</xdr:colOff>
      <xdr:row>103</xdr:row>
      <xdr:rowOff>128905</xdr:rowOff>
    </xdr:to>
    <xdr:sp macro="" textlink="">
      <xdr:nvSpPr>
        <xdr:cNvPr id="324" name="フローチャート: 判断 323">
          <a:extLst>
            <a:ext uri="{FF2B5EF4-FFF2-40B4-BE49-F238E27FC236}">
              <a16:creationId xmlns:a16="http://schemas.microsoft.com/office/drawing/2014/main" id="{32C9BC8C-27B6-4429-AFD2-A0FAD6B62375}"/>
            </a:ext>
          </a:extLst>
        </xdr:cNvPr>
        <xdr:cNvSpPr/>
      </xdr:nvSpPr>
      <xdr:spPr>
        <a:xfrm>
          <a:off x="45847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25" name="フローチャート: 判断 324">
          <a:extLst>
            <a:ext uri="{FF2B5EF4-FFF2-40B4-BE49-F238E27FC236}">
              <a16:creationId xmlns:a16="http://schemas.microsoft.com/office/drawing/2014/main" id="{C64ABBF0-890D-4CB4-9A88-5E2646D9286E}"/>
            </a:ext>
          </a:extLst>
        </xdr:cNvPr>
        <xdr:cNvSpPr/>
      </xdr:nvSpPr>
      <xdr:spPr>
        <a:xfrm>
          <a:off x="3746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168275</xdr:rowOff>
    </xdr:from>
    <xdr:to>
      <xdr:col>15</xdr:col>
      <xdr:colOff>101600</xdr:colOff>
      <xdr:row>103</xdr:row>
      <xdr:rowOff>98425</xdr:rowOff>
    </xdr:to>
    <xdr:sp macro="" textlink="">
      <xdr:nvSpPr>
        <xdr:cNvPr id="326" name="フローチャート: 判断 325">
          <a:extLst>
            <a:ext uri="{FF2B5EF4-FFF2-40B4-BE49-F238E27FC236}">
              <a16:creationId xmlns:a16="http://schemas.microsoft.com/office/drawing/2014/main" id="{FCBFDD4F-8D62-4C35-B693-766D69CD5663}"/>
            </a:ext>
          </a:extLst>
        </xdr:cNvPr>
        <xdr:cNvSpPr/>
      </xdr:nvSpPr>
      <xdr:spPr>
        <a:xfrm>
          <a:off x="2857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671E8049-8EB3-4D26-809A-0F8D7B561F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76F9BFBC-EF1E-4769-81C1-8A0F0E3591F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768C561F-177B-4826-B95E-84AF1A1A388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50D2FA6E-FB0A-4395-BAD6-548B5F30276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C77D6049-35EB-4E40-9675-08C58A67C8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151130</xdr:rowOff>
    </xdr:from>
    <xdr:to>
      <xdr:col>24</xdr:col>
      <xdr:colOff>114300</xdr:colOff>
      <xdr:row>107</xdr:row>
      <xdr:rowOff>81280</xdr:rowOff>
    </xdr:to>
    <xdr:sp macro="" textlink="">
      <xdr:nvSpPr>
        <xdr:cNvPr id="332" name="楕円 331">
          <a:extLst>
            <a:ext uri="{FF2B5EF4-FFF2-40B4-BE49-F238E27FC236}">
              <a16:creationId xmlns:a16="http://schemas.microsoft.com/office/drawing/2014/main" id="{F731621F-B47B-487B-9ABA-3E74DEDE5346}"/>
            </a:ext>
          </a:extLst>
        </xdr:cNvPr>
        <xdr:cNvSpPr/>
      </xdr:nvSpPr>
      <xdr:spPr>
        <a:xfrm>
          <a:off x="4584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66057</xdr:rowOff>
    </xdr:from>
    <xdr:ext cx="405111" cy="259045"/>
    <xdr:sp macro="" textlink="">
      <xdr:nvSpPr>
        <xdr:cNvPr id="333" name="【市民会館】&#10;有形固定資産減価償却率該当値テキスト">
          <a:extLst>
            <a:ext uri="{FF2B5EF4-FFF2-40B4-BE49-F238E27FC236}">
              <a16:creationId xmlns:a16="http://schemas.microsoft.com/office/drawing/2014/main" id="{D5318214-0BC5-4284-9922-86864C7DCD97}"/>
            </a:ext>
          </a:extLst>
        </xdr:cNvPr>
        <xdr:cNvSpPr txBox="1"/>
      </xdr:nvSpPr>
      <xdr:spPr>
        <a:xfrm>
          <a:off x="4673600"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21589</xdr:rowOff>
    </xdr:from>
    <xdr:to>
      <xdr:col>20</xdr:col>
      <xdr:colOff>38100</xdr:colOff>
      <xdr:row>107</xdr:row>
      <xdr:rowOff>123189</xdr:rowOff>
    </xdr:to>
    <xdr:sp macro="" textlink="">
      <xdr:nvSpPr>
        <xdr:cNvPr id="334" name="楕円 333">
          <a:extLst>
            <a:ext uri="{FF2B5EF4-FFF2-40B4-BE49-F238E27FC236}">
              <a16:creationId xmlns:a16="http://schemas.microsoft.com/office/drawing/2014/main" id="{01CAD1A7-3FF8-4E46-8A51-1DBDA7CDE371}"/>
            </a:ext>
          </a:extLst>
        </xdr:cNvPr>
        <xdr:cNvSpPr/>
      </xdr:nvSpPr>
      <xdr:spPr>
        <a:xfrm>
          <a:off x="3746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30480</xdr:rowOff>
    </xdr:from>
    <xdr:to>
      <xdr:col>24</xdr:col>
      <xdr:colOff>63500</xdr:colOff>
      <xdr:row>107</xdr:row>
      <xdr:rowOff>72389</xdr:rowOff>
    </xdr:to>
    <xdr:cxnSp macro="">
      <xdr:nvCxnSpPr>
        <xdr:cNvPr id="335" name="直線コネクタ 334">
          <a:extLst>
            <a:ext uri="{FF2B5EF4-FFF2-40B4-BE49-F238E27FC236}">
              <a16:creationId xmlns:a16="http://schemas.microsoft.com/office/drawing/2014/main" id="{DCA9335D-B17B-4320-BC4A-F48B6CDD5947}"/>
            </a:ext>
          </a:extLst>
        </xdr:cNvPr>
        <xdr:cNvCxnSpPr/>
      </xdr:nvCxnSpPr>
      <xdr:spPr>
        <a:xfrm flipV="1">
          <a:off x="3797300" y="183756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36" name="n_1aveValue【市民会館】&#10;有形固定資産減価償却率">
          <a:extLst>
            <a:ext uri="{FF2B5EF4-FFF2-40B4-BE49-F238E27FC236}">
              <a16:creationId xmlns:a16="http://schemas.microsoft.com/office/drawing/2014/main" id="{E1F6BE7B-5F16-40DA-8290-BE8D31172F59}"/>
            </a:ext>
          </a:extLst>
        </xdr:cNvPr>
        <xdr:cNvSpPr txBox="1"/>
      </xdr:nvSpPr>
      <xdr:spPr>
        <a:xfrm>
          <a:off x="3582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114952</xdr:rowOff>
    </xdr:from>
    <xdr:ext cx="405111" cy="259045"/>
    <xdr:sp macro="" textlink="">
      <xdr:nvSpPr>
        <xdr:cNvPr id="337" name="n_2aveValue【市民会館】&#10;有形固定資産減価償却率">
          <a:extLst>
            <a:ext uri="{FF2B5EF4-FFF2-40B4-BE49-F238E27FC236}">
              <a16:creationId xmlns:a16="http://schemas.microsoft.com/office/drawing/2014/main" id="{6A6C7466-3A61-4B41-BE88-529943A61F4A}"/>
            </a:ext>
          </a:extLst>
        </xdr:cNvPr>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114316</xdr:rowOff>
    </xdr:from>
    <xdr:ext cx="405111" cy="259045"/>
    <xdr:sp macro="" textlink="">
      <xdr:nvSpPr>
        <xdr:cNvPr id="338" name="n_1mainValue【市民会館】&#10;有形固定資産減価償却率">
          <a:extLst>
            <a:ext uri="{FF2B5EF4-FFF2-40B4-BE49-F238E27FC236}">
              <a16:creationId xmlns:a16="http://schemas.microsoft.com/office/drawing/2014/main" id="{86A26A7A-3777-4D38-B823-516AA1DF69FD}"/>
            </a:ext>
          </a:extLst>
        </xdr:cNvPr>
        <xdr:cNvSpPr txBox="1"/>
      </xdr:nvSpPr>
      <xdr:spPr>
        <a:xfrm>
          <a:off x="35820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86D136F9-1E55-44F0-99B3-D3F40597EE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4C3CBED-71AD-4E97-9893-E280F26F7D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E848F584-E6BB-4176-AF4A-3ABA1BEC51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485354B6-3676-42A0-AA40-7C8D8DAD9B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1B4259A5-331B-44C1-9727-F4A47A406E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99965D79-46CE-4BFD-AD78-63617A81CB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A1CAD4E4-8B90-4590-BEC4-6A7DE0BFB0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B3A44973-7BC2-4A5A-8206-D2409B7B8B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B806C698-7232-4431-A560-93A6E38AFB4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75300EE2-A358-40CF-B5C2-376FAC22F0A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B821D722-CEAD-422B-B6D5-A1A56D3C8CA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E779E6E7-9767-44DA-94A1-60E908CB62C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BF07D8B1-0365-4BF4-A305-609EBC72E6A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A97D6A60-10D1-4663-BA56-A7E31C80412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33660032-4AE5-4729-9427-AD43F7B98C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9D63D2B0-5142-4C54-8F4B-E58155DBAFD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3EB6F4DC-33D8-4001-A92A-69EBE9A2A39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DA6A33F8-83D7-429B-86FC-BE2F79FCCCF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BD5394B5-942D-499C-9881-75BC8111CDD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F9E903B4-A832-4631-8E07-47FCCC7CC23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CD6EDFCA-E1E2-420A-B258-0494ED738B8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C22ECA5B-56C1-400F-84D5-0966679A08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C58573D9-4C09-43ED-849C-654C1207F30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62" name="直線コネクタ 361">
          <a:extLst>
            <a:ext uri="{FF2B5EF4-FFF2-40B4-BE49-F238E27FC236}">
              <a16:creationId xmlns:a16="http://schemas.microsoft.com/office/drawing/2014/main" id="{3C718FD0-19A6-42A7-B126-9582EAA1CD15}"/>
            </a:ext>
          </a:extLst>
        </xdr:cNvPr>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3" name="【市民会館】&#10;一人当たり面積最小値テキスト">
          <a:extLst>
            <a:ext uri="{FF2B5EF4-FFF2-40B4-BE49-F238E27FC236}">
              <a16:creationId xmlns:a16="http://schemas.microsoft.com/office/drawing/2014/main" id="{17050C2E-FA72-4976-83BC-854927B65F58}"/>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4" name="直線コネクタ 363">
          <a:extLst>
            <a:ext uri="{FF2B5EF4-FFF2-40B4-BE49-F238E27FC236}">
              <a16:creationId xmlns:a16="http://schemas.microsoft.com/office/drawing/2014/main" id="{78BF6979-009E-4C96-BFDB-D8F3A2EA2692}"/>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5" name="【市民会館】&#10;一人当たり面積最大値テキスト">
          <a:extLst>
            <a:ext uri="{FF2B5EF4-FFF2-40B4-BE49-F238E27FC236}">
              <a16:creationId xmlns:a16="http://schemas.microsoft.com/office/drawing/2014/main" id="{9E3FF57F-A301-4AA0-B28E-C37CC3EB2B74}"/>
            </a:ext>
          </a:extLst>
        </xdr:cNvPr>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6" name="直線コネクタ 365">
          <a:extLst>
            <a:ext uri="{FF2B5EF4-FFF2-40B4-BE49-F238E27FC236}">
              <a16:creationId xmlns:a16="http://schemas.microsoft.com/office/drawing/2014/main" id="{3BD4C055-9F90-449B-935E-F979AB0D4C50}"/>
            </a:ext>
          </a:extLst>
        </xdr:cNvPr>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67" name="【市民会館】&#10;一人当たり面積平均値テキスト">
          <a:extLst>
            <a:ext uri="{FF2B5EF4-FFF2-40B4-BE49-F238E27FC236}">
              <a16:creationId xmlns:a16="http://schemas.microsoft.com/office/drawing/2014/main" id="{B56E767E-9A7A-4EA9-A418-733CBCDBC9CE}"/>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8" name="フローチャート: 判断 367">
          <a:extLst>
            <a:ext uri="{FF2B5EF4-FFF2-40B4-BE49-F238E27FC236}">
              <a16:creationId xmlns:a16="http://schemas.microsoft.com/office/drawing/2014/main" id="{88D3E173-F8FF-4EEE-9CE6-1E9F082A7F9E}"/>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9" name="フローチャート: 判断 368">
          <a:extLst>
            <a:ext uri="{FF2B5EF4-FFF2-40B4-BE49-F238E27FC236}">
              <a16:creationId xmlns:a16="http://schemas.microsoft.com/office/drawing/2014/main" id="{5142E8CD-EBC8-4B49-A15A-A9924A0835B2}"/>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a:extLst>
            <a:ext uri="{FF2B5EF4-FFF2-40B4-BE49-F238E27FC236}">
              <a16:creationId xmlns:a16="http://schemas.microsoft.com/office/drawing/2014/main" id="{5427AC66-7B1A-4021-A459-B93DC94E1F81}"/>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E5119B05-57B2-4A32-BDC9-36A00438C48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CD6646F-C4AF-43DE-954D-DF74709098D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6866BD2-A303-4DBF-B05C-7CD7CAC841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06D0921-AD37-47B0-AF8B-F71E21B644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58F22BF-C378-4AF1-B523-233A7ED3489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376" name="楕円 375">
          <a:extLst>
            <a:ext uri="{FF2B5EF4-FFF2-40B4-BE49-F238E27FC236}">
              <a16:creationId xmlns:a16="http://schemas.microsoft.com/office/drawing/2014/main" id="{058E84B8-9B33-4890-8748-D0FFF9B8B52D}"/>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146066</xdr:rowOff>
    </xdr:from>
    <xdr:ext cx="469744" cy="259045"/>
    <xdr:sp macro="" textlink="">
      <xdr:nvSpPr>
        <xdr:cNvPr id="377" name="【市民会館】&#10;一人当たり面積該当値テキスト">
          <a:extLst>
            <a:ext uri="{FF2B5EF4-FFF2-40B4-BE49-F238E27FC236}">
              <a16:creationId xmlns:a16="http://schemas.microsoft.com/office/drawing/2014/main" id="{F2480671-6173-420B-90A2-DCD497EF97F4}"/>
            </a:ext>
          </a:extLst>
        </xdr:cNvPr>
        <xdr:cNvSpPr txBox="1"/>
      </xdr:nvSpPr>
      <xdr:spPr>
        <a:xfrm>
          <a:off x="10515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378" name="楕円 377">
          <a:extLst>
            <a:ext uri="{FF2B5EF4-FFF2-40B4-BE49-F238E27FC236}">
              <a16:creationId xmlns:a16="http://schemas.microsoft.com/office/drawing/2014/main" id="{EBB64812-CCB4-405B-99AD-A71C85F4A879}"/>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379" name="直線コネクタ 378">
          <a:extLst>
            <a:ext uri="{FF2B5EF4-FFF2-40B4-BE49-F238E27FC236}">
              <a16:creationId xmlns:a16="http://schemas.microsoft.com/office/drawing/2014/main" id="{57CA3153-CA0E-421D-BFDC-38560F064536}"/>
            </a:ext>
          </a:extLst>
        </xdr:cNvPr>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0" name="n_1aveValue【市民会館】&#10;一人当たり面積">
          <a:extLst>
            <a:ext uri="{FF2B5EF4-FFF2-40B4-BE49-F238E27FC236}">
              <a16:creationId xmlns:a16="http://schemas.microsoft.com/office/drawing/2014/main" id="{9D213027-43EE-4CEC-B1F4-7149324EAB1E}"/>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a:extLst>
            <a:ext uri="{FF2B5EF4-FFF2-40B4-BE49-F238E27FC236}">
              <a16:creationId xmlns:a16="http://schemas.microsoft.com/office/drawing/2014/main" id="{724AB9C9-0B5D-41B3-A30D-20D90C937F85}"/>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382" name="n_1mainValue【市民会館】&#10;一人当たり面積">
          <a:extLst>
            <a:ext uri="{FF2B5EF4-FFF2-40B4-BE49-F238E27FC236}">
              <a16:creationId xmlns:a16="http://schemas.microsoft.com/office/drawing/2014/main" id="{88393E14-6FFC-43F1-A8D3-82751CFDEF84}"/>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1420D5BD-E462-4BC5-ADD6-27F4754AAA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497C0188-EE30-424B-85EE-3CC95B3D2B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44B3088-C4CA-4517-B1E4-150A656C70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E86840C3-B7F9-40EB-A0B2-5D5794351E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BB616DEB-AFE1-41BB-A75C-E5808B5E7E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5B044422-953E-4453-BDBB-371F574FD9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EBD9FCF0-92A2-43FA-9412-D2C4722895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E85F3DB5-15D8-4351-B2CD-71B3481A7F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92767A64-BA12-404C-9F8D-BD2BB4B83AB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2AC8D7BF-5E61-46CF-9505-2FC987B7AC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3" name="テキスト ボックス 392">
          <a:extLst>
            <a:ext uri="{FF2B5EF4-FFF2-40B4-BE49-F238E27FC236}">
              <a16:creationId xmlns:a16="http://schemas.microsoft.com/office/drawing/2014/main" id="{51E24E3E-0B2B-4C43-9847-629E8598465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A4F8FFE5-BDEE-4037-A70C-F8E5CC5C9BE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a:extLst>
            <a:ext uri="{FF2B5EF4-FFF2-40B4-BE49-F238E27FC236}">
              <a16:creationId xmlns:a16="http://schemas.microsoft.com/office/drawing/2014/main" id="{3944938E-781C-48E7-A40B-5E842E851DC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12998375-8DB6-49B4-A5B6-4CEC3BB5D78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646A0DF0-FF30-41B9-A773-1D3ED090406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B251E318-C8E3-4ABC-BFE8-4E4EA0071B7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4BF387ED-34C2-4984-91F2-61B5180B981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9070AE36-2ED6-4171-8E1A-FD37185FE86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A4D2FEA0-22E7-4D2F-89E2-877A7891E8A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6761CB10-9BB3-479B-85F8-AF0DCEBA165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a:extLst>
            <a:ext uri="{FF2B5EF4-FFF2-40B4-BE49-F238E27FC236}">
              <a16:creationId xmlns:a16="http://schemas.microsoft.com/office/drawing/2014/main" id="{42A9085C-8135-43E5-A981-5C01CB8FE25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9708D9CA-90D6-4FEB-BAE6-F00EF743B9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5" name="テキスト ボックス 404">
          <a:extLst>
            <a:ext uri="{FF2B5EF4-FFF2-40B4-BE49-F238E27FC236}">
              <a16:creationId xmlns:a16="http://schemas.microsoft.com/office/drawing/2014/main" id="{A0ED88BC-64AB-4B55-9645-C2E56D4FE3C2}"/>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E315940A-62A6-43AB-8024-DE19A028B1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7" name="直線コネクタ 406">
          <a:extLst>
            <a:ext uri="{FF2B5EF4-FFF2-40B4-BE49-F238E27FC236}">
              <a16:creationId xmlns:a16="http://schemas.microsoft.com/office/drawing/2014/main" id="{6E249F7D-8F80-489A-8847-5E305D99AD75}"/>
            </a:ext>
          </a:extLst>
        </xdr:cNvPr>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BD8E083B-E1AA-4CBC-A210-242BBBC8874A}"/>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9" name="直線コネクタ 408">
          <a:extLst>
            <a:ext uri="{FF2B5EF4-FFF2-40B4-BE49-F238E27FC236}">
              <a16:creationId xmlns:a16="http://schemas.microsoft.com/office/drawing/2014/main" id="{45E39E72-CE10-4071-A081-934604B4ACE9}"/>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BA331FF5-6CD6-43A2-B2D1-6A21B9ABB2B6}"/>
            </a:ext>
          </a:extLst>
        </xdr:cNvPr>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11" name="直線コネクタ 410">
          <a:extLst>
            <a:ext uri="{FF2B5EF4-FFF2-40B4-BE49-F238E27FC236}">
              <a16:creationId xmlns:a16="http://schemas.microsoft.com/office/drawing/2014/main" id="{2286B283-D24C-4BF6-8092-1D2A63D73D9A}"/>
            </a:ext>
          </a:extLst>
        </xdr:cNvPr>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9BE03DAE-CC7B-4042-A8D3-B1769459A404}"/>
            </a:ext>
          </a:extLst>
        </xdr:cNvPr>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13" name="フローチャート: 判断 412">
          <a:extLst>
            <a:ext uri="{FF2B5EF4-FFF2-40B4-BE49-F238E27FC236}">
              <a16:creationId xmlns:a16="http://schemas.microsoft.com/office/drawing/2014/main" id="{39E232E5-F484-4177-B2DB-66665208D65E}"/>
            </a:ext>
          </a:extLst>
        </xdr:cNvPr>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14" name="フローチャート: 判断 413">
          <a:extLst>
            <a:ext uri="{FF2B5EF4-FFF2-40B4-BE49-F238E27FC236}">
              <a16:creationId xmlns:a16="http://schemas.microsoft.com/office/drawing/2014/main" id="{7B4B20AB-4900-4B08-A55C-75F7D81FE429}"/>
            </a:ext>
          </a:extLst>
        </xdr:cNvPr>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F164C3AF-2964-4172-8C26-FAE1398E0A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26A4F2F-3997-4FBA-9BE1-6516F1C097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32EE4EB-22DE-488A-A8A6-48634EDD4B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D1E843FF-79CC-43FE-8E7C-4694556BCC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404474E2-DD22-401D-8C2B-BB6F70EC41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20" name="楕円 419">
          <a:extLst>
            <a:ext uri="{FF2B5EF4-FFF2-40B4-BE49-F238E27FC236}">
              <a16:creationId xmlns:a16="http://schemas.microsoft.com/office/drawing/2014/main" id="{8C2ACC5E-906C-4E59-9739-25A8A85458E0}"/>
            </a:ext>
          </a:extLst>
        </xdr:cNvPr>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FCF1BB94-DD2D-4819-8CC1-E99421895062}"/>
            </a:ext>
          </a:extLst>
        </xdr:cNvPr>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22" name="楕円 421">
          <a:extLst>
            <a:ext uri="{FF2B5EF4-FFF2-40B4-BE49-F238E27FC236}">
              <a16:creationId xmlns:a16="http://schemas.microsoft.com/office/drawing/2014/main" id="{636FC0DF-8C9A-4C12-9B5F-46E02FC927BD}"/>
            </a:ext>
          </a:extLst>
        </xdr:cNvPr>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23" name="直線コネクタ 422">
          <a:extLst>
            <a:ext uri="{FF2B5EF4-FFF2-40B4-BE49-F238E27FC236}">
              <a16:creationId xmlns:a16="http://schemas.microsoft.com/office/drawing/2014/main" id="{D0A53606-3458-4A58-91B3-4A9461D3727D}"/>
            </a:ext>
          </a:extLst>
        </xdr:cNvPr>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99E974D6-64A7-4311-9E4E-8EF14A7275D0}"/>
            </a:ext>
          </a:extLst>
        </xdr:cNvPr>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1F67368D-81D7-4C14-8665-F13345FBA482}"/>
            </a:ext>
          </a:extLst>
        </xdr:cNvPr>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EDB7E2B7-AD0D-4B4A-B3EC-9102B37864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ADB25BF7-46C7-471E-806A-90143C17BC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CF46037B-F693-4795-87F0-C84FA1D90A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469BE75F-665B-4809-A7CE-4EE80048A9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26A2053C-83EF-4696-A161-408C264055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51CBFFA6-3DD5-404D-9FB2-168B574E7F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65C8B39A-F987-44AC-B739-60E62C7BCB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1F4B1B18-7E08-4824-9625-C6AF07E5BE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A1A8994B-AE40-48D1-AC55-25D716CE9A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A6AB27DC-85A5-44D5-9698-B80EA529BF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6" name="テキスト ボックス 435">
          <a:extLst>
            <a:ext uri="{FF2B5EF4-FFF2-40B4-BE49-F238E27FC236}">
              <a16:creationId xmlns:a16="http://schemas.microsoft.com/office/drawing/2014/main" id="{CB1FA24D-6EF7-42F2-A4F1-6945D6FEA956}"/>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9D3477B7-B8EA-41F3-BB59-185D5436D14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8" name="テキスト ボックス 437">
          <a:extLst>
            <a:ext uri="{FF2B5EF4-FFF2-40B4-BE49-F238E27FC236}">
              <a16:creationId xmlns:a16="http://schemas.microsoft.com/office/drawing/2014/main" id="{C6BA3FAA-4C6F-4D43-9DFF-08161C5B2BF6}"/>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7F63D4AE-5B78-4204-BF1C-D72DF5624AD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0" name="テキスト ボックス 439">
          <a:extLst>
            <a:ext uri="{FF2B5EF4-FFF2-40B4-BE49-F238E27FC236}">
              <a16:creationId xmlns:a16="http://schemas.microsoft.com/office/drawing/2014/main" id="{EE225DA7-CCB9-48F1-8AA6-49EF0F0A444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A7962549-575A-4102-9D2D-74FC2609521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a:extLst>
            <a:ext uri="{FF2B5EF4-FFF2-40B4-BE49-F238E27FC236}">
              <a16:creationId xmlns:a16="http://schemas.microsoft.com/office/drawing/2014/main" id="{8902D21E-C1C4-4D9A-92A5-D897CC9E82D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275942CE-86F6-49E1-B496-F073C83F06D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a:extLst>
            <a:ext uri="{FF2B5EF4-FFF2-40B4-BE49-F238E27FC236}">
              <a16:creationId xmlns:a16="http://schemas.microsoft.com/office/drawing/2014/main" id="{D9527DC0-7215-4B40-917D-91E79CAB319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43D24234-18A2-4038-9D7D-B90180DE539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a:extLst>
            <a:ext uri="{FF2B5EF4-FFF2-40B4-BE49-F238E27FC236}">
              <a16:creationId xmlns:a16="http://schemas.microsoft.com/office/drawing/2014/main" id="{420357AD-9C3D-482D-A0D9-A28982426DC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CA60858F-7510-4359-AF36-F411DA5DDF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F032BB84-6B07-42E8-AD6A-BC55D45052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010D09F7-1638-4C0E-8BBE-626BA404D0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50" name="直線コネクタ 449">
          <a:extLst>
            <a:ext uri="{FF2B5EF4-FFF2-40B4-BE49-F238E27FC236}">
              <a16:creationId xmlns:a16="http://schemas.microsoft.com/office/drawing/2014/main" id="{ED4DFB36-BAAE-4370-B844-F422DA9C0CE2}"/>
            </a:ext>
          </a:extLst>
        </xdr:cNvPr>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51" name="【一般廃棄物処理施設】&#10;一人当たり有形固定資産（償却資産）額最小値テキスト">
          <a:extLst>
            <a:ext uri="{FF2B5EF4-FFF2-40B4-BE49-F238E27FC236}">
              <a16:creationId xmlns:a16="http://schemas.microsoft.com/office/drawing/2014/main" id="{337BB2FC-5910-46C2-BE7F-6FAD4D32BA96}"/>
            </a:ext>
          </a:extLst>
        </xdr:cNvPr>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52" name="直線コネクタ 451">
          <a:extLst>
            <a:ext uri="{FF2B5EF4-FFF2-40B4-BE49-F238E27FC236}">
              <a16:creationId xmlns:a16="http://schemas.microsoft.com/office/drawing/2014/main" id="{3FE0AC42-C637-49CA-917C-A2C0CAF79966}"/>
            </a:ext>
          </a:extLst>
        </xdr:cNvPr>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3897D3B0-A513-4E67-93E1-F0928C69150D}"/>
            </a:ext>
          </a:extLst>
        </xdr:cNvPr>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54" name="直線コネクタ 453">
          <a:extLst>
            <a:ext uri="{FF2B5EF4-FFF2-40B4-BE49-F238E27FC236}">
              <a16:creationId xmlns:a16="http://schemas.microsoft.com/office/drawing/2014/main" id="{C6598542-3317-4B4D-BF01-265221EEC904}"/>
            </a:ext>
          </a:extLst>
        </xdr:cNvPr>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55" name="【一般廃棄物処理施設】&#10;一人当たり有形固定資産（償却資産）額平均値テキスト">
          <a:extLst>
            <a:ext uri="{FF2B5EF4-FFF2-40B4-BE49-F238E27FC236}">
              <a16:creationId xmlns:a16="http://schemas.microsoft.com/office/drawing/2014/main" id="{D2672EED-7396-4356-97E9-4A52D4944857}"/>
            </a:ext>
          </a:extLst>
        </xdr:cNvPr>
        <xdr:cNvSpPr txBox="1"/>
      </xdr:nvSpPr>
      <xdr:spPr>
        <a:xfrm>
          <a:off x="22199600" y="69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6" name="フローチャート: 判断 455">
          <a:extLst>
            <a:ext uri="{FF2B5EF4-FFF2-40B4-BE49-F238E27FC236}">
              <a16:creationId xmlns:a16="http://schemas.microsoft.com/office/drawing/2014/main" id="{6224FD3E-E960-4D57-AE40-1BF91D66CA89}"/>
            </a:ext>
          </a:extLst>
        </xdr:cNvPr>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7" name="フローチャート: 判断 456">
          <a:extLst>
            <a:ext uri="{FF2B5EF4-FFF2-40B4-BE49-F238E27FC236}">
              <a16:creationId xmlns:a16="http://schemas.microsoft.com/office/drawing/2014/main" id="{F7B00FFD-1E0C-41ED-8A4A-1E08EAC8A309}"/>
            </a:ext>
          </a:extLst>
        </xdr:cNvPr>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1071184B-046C-4214-9B7C-090F448D85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1366D6B5-B93E-49D0-8DEF-A7DFF054E6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2B0128DC-89B1-4D17-9604-2ABF78FA70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B43258E0-8B82-4A69-95C6-7F4FD2962D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DDC2136D-F5DF-4817-A6B2-21E830A970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3594</xdr:rowOff>
    </xdr:from>
    <xdr:to>
      <xdr:col>116</xdr:col>
      <xdr:colOff>114300</xdr:colOff>
      <xdr:row>39</xdr:row>
      <xdr:rowOff>105194</xdr:rowOff>
    </xdr:to>
    <xdr:sp macro="" textlink="">
      <xdr:nvSpPr>
        <xdr:cNvPr id="463" name="楕円 462">
          <a:extLst>
            <a:ext uri="{FF2B5EF4-FFF2-40B4-BE49-F238E27FC236}">
              <a16:creationId xmlns:a16="http://schemas.microsoft.com/office/drawing/2014/main" id="{A771188F-0968-49CF-B915-FFB4B3536218}"/>
            </a:ext>
          </a:extLst>
        </xdr:cNvPr>
        <xdr:cNvSpPr/>
      </xdr:nvSpPr>
      <xdr:spPr>
        <a:xfrm>
          <a:off x="22110700" y="66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26471</xdr:rowOff>
    </xdr:from>
    <xdr:ext cx="534377" cy="259045"/>
    <xdr:sp macro="" textlink="">
      <xdr:nvSpPr>
        <xdr:cNvPr id="464" name="【一般廃棄物処理施設】&#10;一人当たり有形固定資産（償却資産）額該当値テキスト">
          <a:extLst>
            <a:ext uri="{FF2B5EF4-FFF2-40B4-BE49-F238E27FC236}">
              <a16:creationId xmlns:a16="http://schemas.microsoft.com/office/drawing/2014/main" id="{ACA241DD-3124-4104-89BE-2E2E6AF27F12}"/>
            </a:ext>
          </a:extLst>
        </xdr:cNvPr>
        <xdr:cNvSpPr txBox="1"/>
      </xdr:nvSpPr>
      <xdr:spPr>
        <a:xfrm>
          <a:off x="22199600" y="65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59512</xdr:rowOff>
    </xdr:from>
    <xdr:to>
      <xdr:col>112</xdr:col>
      <xdr:colOff>38100</xdr:colOff>
      <xdr:row>39</xdr:row>
      <xdr:rowOff>161112</xdr:rowOff>
    </xdr:to>
    <xdr:sp macro="" textlink="">
      <xdr:nvSpPr>
        <xdr:cNvPr id="465" name="楕円 464">
          <a:extLst>
            <a:ext uri="{FF2B5EF4-FFF2-40B4-BE49-F238E27FC236}">
              <a16:creationId xmlns:a16="http://schemas.microsoft.com/office/drawing/2014/main" id="{CAB3B6DB-DF5F-4269-971E-49C17341825A}"/>
            </a:ext>
          </a:extLst>
        </xdr:cNvPr>
        <xdr:cNvSpPr/>
      </xdr:nvSpPr>
      <xdr:spPr>
        <a:xfrm>
          <a:off x="21272500" y="6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54394</xdr:rowOff>
    </xdr:from>
    <xdr:to>
      <xdr:col>116</xdr:col>
      <xdr:colOff>63500</xdr:colOff>
      <xdr:row>39</xdr:row>
      <xdr:rowOff>110312</xdr:rowOff>
    </xdr:to>
    <xdr:cxnSp macro="">
      <xdr:nvCxnSpPr>
        <xdr:cNvPr id="466" name="直線コネクタ 465">
          <a:extLst>
            <a:ext uri="{FF2B5EF4-FFF2-40B4-BE49-F238E27FC236}">
              <a16:creationId xmlns:a16="http://schemas.microsoft.com/office/drawing/2014/main" id="{CDF5014D-0B3F-408E-8E13-654DEF958A3E}"/>
            </a:ext>
          </a:extLst>
        </xdr:cNvPr>
        <xdr:cNvCxnSpPr/>
      </xdr:nvCxnSpPr>
      <xdr:spPr>
        <a:xfrm flipV="1">
          <a:off x="21323300" y="6740944"/>
          <a:ext cx="8382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92739</xdr:rowOff>
    </xdr:from>
    <xdr:ext cx="534377" cy="259045"/>
    <xdr:sp macro="" textlink="">
      <xdr:nvSpPr>
        <xdr:cNvPr id="467" name="n_1aveValue【一般廃棄物処理施設】&#10;一人当たり有形固定資産（償却資産）額">
          <a:extLst>
            <a:ext uri="{FF2B5EF4-FFF2-40B4-BE49-F238E27FC236}">
              <a16:creationId xmlns:a16="http://schemas.microsoft.com/office/drawing/2014/main" id="{D75FF31D-8A41-433E-BBC1-773769054813}"/>
            </a:ext>
          </a:extLst>
        </xdr:cNvPr>
        <xdr:cNvSpPr txBox="1"/>
      </xdr:nvSpPr>
      <xdr:spPr>
        <a:xfrm>
          <a:off x="21043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6189</xdr:rowOff>
    </xdr:from>
    <xdr:ext cx="534377" cy="259045"/>
    <xdr:sp macro="" textlink="">
      <xdr:nvSpPr>
        <xdr:cNvPr id="468" name="n_1mainValue【一般廃棄物処理施設】&#10;一人当たり有形固定資産（償却資産）額">
          <a:extLst>
            <a:ext uri="{FF2B5EF4-FFF2-40B4-BE49-F238E27FC236}">
              <a16:creationId xmlns:a16="http://schemas.microsoft.com/office/drawing/2014/main" id="{9A66AAC9-951B-4B7E-BCFF-6CE45CA7A0D2}"/>
            </a:ext>
          </a:extLst>
        </xdr:cNvPr>
        <xdr:cNvSpPr txBox="1"/>
      </xdr:nvSpPr>
      <xdr:spPr>
        <a:xfrm>
          <a:off x="21043411" y="65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1601C29C-FF00-44BC-8ABE-01B9022317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FBFD6634-7AE8-4C47-8D72-23554FBC35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5306925D-9574-4742-BE05-E047340AB5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CE558EEA-D69C-4C76-ABF9-0F61FFEDCD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409E9B51-90BB-4EA1-9435-ED9E020999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1EBE8490-B727-4601-A672-828EA18A3D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33B74054-C21F-4B92-BB2F-ED60EE56F5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6A4A4697-5D9A-4521-B43C-18B60D13A83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D2DA5278-5CC4-45B3-9D44-9EE6B4FA20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21641BD2-6FB0-40E1-9C80-3110DBFA4A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7FDD5982-3206-4439-B468-4127F62605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68F89DF2-2599-4413-A190-FF039624FA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897C02F3-D1A0-4398-AE60-52FD748F6B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8D427B58-5FE2-4B93-9B15-3827EFDC6D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EBF92391-6E92-4ECE-89C7-E56CD232DF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B01135D2-CD47-4C2F-B726-F13D0A69C0A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C1CBFE3E-85A3-4F40-B409-82D9809847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86" name="正方形/長方形 485">
          <a:extLst>
            <a:ext uri="{FF2B5EF4-FFF2-40B4-BE49-F238E27FC236}">
              <a16:creationId xmlns:a16="http://schemas.microsoft.com/office/drawing/2014/main" id="{0384EA93-7232-449F-AECD-62B92C4CAD3D}"/>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87" name="正方形/長方形 486">
          <a:extLst>
            <a:ext uri="{FF2B5EF4-FFF2-40B4-BE49-F238E27FC236}">
              <a16:creationId xmlns:a16="http://schemas.microsoft.com/office/drawing/2014/main" id="{EB8157AC-6FB9-4BB1-9FA6-063C1D4F82AF}"/>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88" name="正方形/長方形 487">
          <a:extLst>
            <a:ext uri="{FF2B5EF4-FFF2-40B4-BE49-F238E27FC236}">
              <a16:creationId xmlns:a16="http://schemas.microsoft.com/office/drawing/2014/main" id="{DE48284A-B428-4F9E-B244-35672CBC79E4}"/>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89" name="正方形/長方形 488">
          <a:extLst>
            <a:ext uri="{FF2B5EF4-FFF2-40B4-BE49-F238E27FC236}">
              <a16:creationId xmlns:a16="http://schemas.microsoft.com/office/drawing/2014/main" id="{10F146CF-5F41-416E-892B-CF5EF421003A}"/>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D9AED44F-2892-48E3-938B-EC83A788B20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id="{878D7F26-96E9-45B2-ABA1-7727F14C83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92" name="正方形/長方形 491">
          <a:extLst>
            <a:ext uri="{FF2B5EF4-FFF2-40B4-BE49-F238E27FC236}">
              <a16:creationId xmlns:a16="http://schemas.microsoft.com/office/drawing/2014/main" id="{AA608A95-0895-4884-8AF7-CC00D4AC66F2}"/>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93" name="正方形/長方形 492">
          <a:extLst>
            <a:ext uri="{FF2B5EF4-FFF2-40B4-BE49-F238E27FC236}">
              <a16:creationId xmlns:a16="http://schemas.microsoft.com/office/drawing/2014/main" id="{1FC63232-2F4E-4925-8D5E-8A5E93653E72}"/>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94" name="正方形/長方形 493">
          <a:extLst>
            <a:ext uri="{FF2B5EF4-FFF2-40B4-BE49-F238E27FC236}">
              <a16:creationId xmlns:a16="http://schemas.microsoft.com/office/drawing/2014/main" id="{181946E2-1493-4844-A418-6D2C77DAF835}"/>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95" name="正方形/長方形 494">
          <a:extLst>
            <a:ext uri="{FF2B5EF4-FFF2-40B4-BE49-F238E27FC236}">
              <a16:creationId xmlns:a16="http://schemas.microsoft.com/office/drawing/2014/main" id="{105B354F-C792-4280-B289-9DE086C6AA14}"/>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118BC108-5548-4DB3-90FE-50CD3DB8F66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a:extLst>
            <a:ext uri="{FF2B5EF4-FFF2-40B4-BE49-F238E27FC236}">
              <a16:creationId xmlns:a16="http://schemas.microsoft.com/office/drawing/2014/main" id="{1696DE72-9158-46F4-ACFE-ED13CA432E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a:extLst>
            <a:ext uri="{FF2B5EF4-FFF2-40B4-BE49-F238E27FC236}">
              <a16:creationId xmlns:a16="http://schemas.microsoft.com/office/drawing/2014/main" id="{2ABB5332-08D9-40D9-9E14-EBED06C401C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a:extLst>
            <a:ext uri="{FF2B5EF4-FFF2-40B4-BE49-F238E27FC236}">
              <a16:creationId xmlns:a16="http://schemas.microsoft.com/office/drawing/2014/main" id="{97AB3B68-8269-485E-BD4E-8CFE0659AD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a:extLst>
            <a:ext uri="{FF2B5EF4-FFF2-40B4-BE49-F238E27FC236}">
              <a16:creationId xmlns:a16="http://schemas.microsoft.com/office/drawing/2014/main" id="{980E09C9-3839-421F-A931-BA4AE841B1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a:extLst>
            <a:ext uri="{FF2B5EF4-FFF2-40B4-BE49-F238E27FC236}">
              <a16:creationId xmlns:a16="http://schemas.microsoft.com/office/drawing/2014/main" id="{C3E37A36-5F70-4D48-8EC6-3855649F81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a:extLst>
            <a:ext uri="{FF2B5EF4-FFF2-40B4-BE49-F238E27FC236}">
              <a16:creationId xmlns:a16="http://schemas.microsoft.com/office/drawing/2014/main" id="{AB0A1399-777A-4004-A1EE-F90A1B25D0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a:extLst>
            <a:ext uri="{FF2B5EF4-FFF2-40B4-BE49-F238E27FC236}">
              <a16:creationId xmlns:a16="http://schemas.microsoft.com/office/drawing/2014/main" id="{0FF091E8-0687-48C4-B470-7C5B8C3C15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a:extLst>
            <a:ext uri="{FF2B5EF4-FFF2-40B4-BE49-F238E27FC236}">
              <a16:creationId xmlns:a16="http://schemas.microsoft.com/office/drawing/2014/main" id="{589CF66C-F421-483A-A2F4-B5F98B5D73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a:extLst>
            <a:ext uri="{FF2B5EF4-FFF2-40B4-BE49-F238E27FC236}">
              <a16:creationId xmlns:a16="http://schemas.microsoft.com/office/drawing/2014/main" id="{A531BAAB-5F02-4DB5-A503-5333FC045D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a:extLst>
            <a:ext uri="{FF2B5EF4-FFF2-40B4-BE49-F238E27FC236}">
              <a16:creationId xmlns:a16="http://schemas.microsoft.com/office/drawing/2014/main" id="{30C4780E-8403-4793-A561-3405D2A870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7" name="直線コネクタ 506">
          <a:extLst>
            <a:ext uri="{FF2B5EF4-FFF2-40B4-BE49-F238E27FC236}">
              <a16:creationId xmlns:a16="http://schemas.microsoft.com/office/drawing/2014/main" id="{A71BBFDB-95F9-4D14-9334-CCA99FE783C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8" name="テキスト ボックス 507">
          <a:extLst>
            <a:ext uri="{FF2B5EF4-FFF2-40B4-BE49-F238E27FC236}">
              <a16:creationId xmlns:a16="http://schemas.microsoft.com/office/drawing/2014/main" id="{9C0828EC-E850-4FB5-8114-637F86DAF58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9" name="直線コネクタ 508">
          <a:extLst>
            <a:ext uri="{FF2B5EF4-FFF2-40B4-BE49-F238E27FC236}">
              <a16:creationId xmlns:a16="http://schemas.microsoft.com/office/drawing/2014/main" id="{9FD69586-DB1C-47EC-9EB3-136352C33C2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0" name="テキスト ボックス 509">
          <a:extLst>
            <a:ext uri="{FF2B5EF4-FFF2-40B4-BE49-F238E27FC236}">
              <a16:creationId xmlns:a16="http://schemas.microsoft.com/office/drawing/2014/main" id="{0943415C-C0B7-4831-AF7A-9704C25D9AF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1" name="直線コネクタ 510">
          <a:extLst>
            <a:ext uri="{FF2B5EF4-FFF2-40B4-BE49-F238E27FC236}">
              <a16:creationId xmlns:a16="http://schemas.microsoft.com/office/drawing/2014/main" id="{3AF274C8-81FA-4E03-A213-D68EFDC359A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2" name="テキスト ボックス 511">
          <a:extLst>
            <a:ext uri="{FF2B5EF4-FFF2-40B4-BE49-F238E27FC236}">
              <a16:creationId xmlns:a16="http://schemas.microsoft.com/office/drawing/2014/main" id="{F5E1BD02-CDDB-4245-852B-01DC7B7DE7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3" name="直線コネクタ 512">
          <a:extLst>
            <a:ext uri="{FF2B5EF4-FFF2-40B4-BE49-F238E27FC236}">
              <a16:creationId xmlns:a16="http://schemas.microsoft.com/office/drawing/2014/main" id="{DD6EDA21-792F-4C91-BD97-80242911215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4" name="テキスト ボックス 513">
          <a:extLst>
            <a:ext uri="{FF2B5EF4-FFF2-40B4-BE49-F238E27FC236}">
              <a16:creationId xmlns:a16="http://schemas.microsoft.com/office/drawing/2014/main" id="{693F0FB1-1A71-4415-8DAB-0935EAC3B89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5" name="直線コネクタ 514">
          <a:extLst>
            <a:ext uri="{FF2B5EF4-FFF2-40B4-BE49-F238E27FC236}">
              <a16:creationId xmlns:a16="http://schemas.microsoft.com/office/drawing/2014/main" id="{A277FDED-F2B7-4EF2-8715-DD54005CAB1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16" name="テキスト ボックス 515">
          <a:extLst>
            <a:ext uri="{FF2B5EF4-FFF2-40B4-BE49-F238E27FC236}">
              <a16:creationId xmlns:a16="http://schemas.microsoft.com/office/drawing/2014/main" id="{A15001E0-65D9-43F5-A14C-C97F5F0E112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3C0EE142-CE9E-4928-A662-7EA1867F7F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F9475A2C-7E2D-4083-92EA-FC9CF0E9948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庁舎】&#10;有形固定資産減価償却率グラフ枠">
          <a:extLst>
            <a:ext uri="{FF2B5EF4-FFF2-40B4-BE49-F238E27FC236}">
              <a16:creationId xmlns:a16="http://schemas.microsoft.com/office/drawing/2014/main" id="{84AE354F-30DB-4F53-818C-6F7B976849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20" name="直線コネクタ 519">
          <a:extLst>
            <a:ext uri="{FF2B5EF4-FFF2-40B4-BE49-F238E27FC236}">
              <a16:creationId xmlns:a16="http://schemas.microsoft.com/office/drawing/2014/main" id="{EE621C1B-6FC3-42B7-A2A5-BE0945132E5D}"/>
            </a:ext>
          </a:extLst>
        </xdr:cNvPr>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21" name="【庁舎】&#10;有形固定資産減価償却率最小値テキスト">
          <a:extLst>
            <a:ext uri="{FF2B5EF4-FFF2-40B4-BE49-F238E27FC236}">
              <a16:creationId xmlns:a16="http://schemas.microsoft.com/office/drawing/2014/main" id="{4CAE78F9-8399-4DA3-96AA-F357FD864B49}"/>
            </a:ext>
          </a:extLst>
        </xdr:cNvPr>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22" name="直線コネクタ 521">
          <a:extLst>
            <a:ext uri="{FF2B5EF4-FFF2-40B4-BE49-F238E27FC236}">
              <a16:creationId xmlns:a16="http://schemas.microsoft.com/office/drawing/2014/main" id="{91B72E2F-FDD6-41BD-B439-B85A38AE78F4}"/>
            </a:ext>
          </a:extLst>
        </xdr:cNvPr>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23" name="【庁舎】&#10;有形固定資産減価償却率最大値テキスト">
          <a:extLst>
            <a:ext uri="{FF2B5EF4-FFF2-40B4-BE49-F238E27FC236}">
              <a16:creationId xmlns:a16="http://schemas.microsoft.com/office/drawing/2014/main" id="{BA66B8A0-ECC9-4D12-B46C-FFFBC6511A6A}"/>
            </a:ext>
          </a:extLst>
        </xdr:cNvPr>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24" name="直線コネクタ 523">
          <a:extLst>
            <a:ext uri="{FF2B5EF4-FFF2-40B4-BE49-F238E27FC236}">
              <a16:creationId xmlns:a16="http://schemas.microsoft.com/office/drawing/2014/main" id="{0436CDEE-5AF7-4E86-8AB6-8100A0E50217}"/>
            </a:ext>
          </a:extLst>
        </xdr:cNvPr>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525" name="【庁舎】&#10;有形固定資産減価償却率平均値テキスト">
          <a:extLst>
            <a:ext uri="{FF2B5EF4-FFF2-40B4-BE49-F238E27FC236}">
              <a16:creationId xmlns:a16="http://schemas.microsoft.com/office/drawing/2014/main" id="{290EC88D-7C68-4A99-80F6-16EC8C0626FE}"/>
            </a:ext>
          </a:extLst>
        </xdr:cNvPr>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26" name="フローチャート: 判断 525">
          <a:extLst>
            <a:ext uri="{FF2B5EF4-FFF2-40B4-BE49-F238E27FC236}">
              <a16:creationId xmlns:a16="http://schemas.microsoft.com/office/drawing/2014/main" id="{3A8B7A98-8900-4263-9138-54C28381E2FC}"/>
            </a:ext>
          </a:extLst>
        </xdr:cNvPr>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27" name="フローチャート: 判断 526">
          <a:extLst>
            <a:ext uri="{FF2B5EF4-FFF2-40B4-BE49-F238E27FC236}">
              <a16:creationId xmlns:a16="http://schemas.microsoft.com/office/drawing/2014/main" id="{04C4A1F3-56BA-49D9-8EA7-2739D792D6D5}"/>
            </a:ext>
          </a:extLst>
        </xdr:cNvPr>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28" name="フローチャート: 判断 527">
          <a:extLst>
            <a:ext uri="{FF2B5EF4-FFF2-40B4-BE49-F238E27FC236}">
              <a16:creationId xmlns:a16="http://schemas.microsoft.com/office/drawing/2014/main" id="{E6EE5AEF-15C3-4A09-918D-0D68F8323AE9}"/>
            </a:ext>
          </a:extLst>
        </xdr:cNvPr>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19E6E852-296E-4A3C-9BD6-13B9730BBD9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41AEAAF3-7174-4B15-98D8-3E78BF5AE5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515FF9A4-48D7-4AE7-803C-67A4A5D35E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570C4E94-1C34-4ECC-AF8F-CBB66106C8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1B6F7BC-84B7-4997-B477-477596CF9E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34" name="楕円 533">
          <a:extLst>
            <a:ext uri="{FF2B5EF4-FFF2-40B4-BE49-F238E27FC236}">
              <a16:creationId xmlns:a16="http://schemas.microsoft.com/office/drawing/2014/main" id="{096C921A-8A1D-4570-B035-D3CAAF36BE7E}"/>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535" name="【庁舎】&#10;有形固定資産減価償却率該当値テキスト">
          <a:extLst>
            <a:ext uri="{FF2B5EF4-FFF2-40B4-BE49-F238E27FC236}">
              <a16:creationId xmlns:a16="http://schemas.microsoft.com/office/drawing/2014/main" id="{520D9EB9-9035-4A01-AA19-BC6D08BF29E6}"/>
            </a:ext>
          </a:extLst>
        </xdr:cNvPr>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536" name="楕円 535">
          <a:extLst>
            <a:ext uri="{FF2B5EF4-FFF2-40B4-BE49-F238E27FC236}">
              <a16:creationId xmlns:a16="http://schemas.microsoft.com/office/drawing/2014/main" id="{AEE1A5EB-DEC0-4D0A-9DD9-B8842921D625}"/>
            </a:ext>
          </a:extLst>
        </xdr:cNvPr>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78105</xdr:rowOff>
    </xdr:to>
    <xdr:cxnSp macro="">
      <xdr:nvCxnSpPr>
        <xdr:cNvPr id="537" name="直線コネクタ 536">
          <a:extLst>
            <a:ext uri="{FF2B5EF4-FFF2-40B4-BE49-F238E27FC236}">
              <a16:creationId xmlns:a16="http://schemas.microsoft.com/office/drawing/2014/main" id="{C2B5B11A-E09D-49CF-9170-901F88DC12AD}"/>
            </a:ext>
          </a:extLst>
        </xdr:cNvPr>
        <xdr:cNvCxnSpPr/>
      </xdr:nvCxnSpPr>
      <xdr:spPr>
        <a:xfrm flipV="1">
          <a:off x="15481300" y="180441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538" name="n_1aveValue【庁舎】&#10;有形固定資産減価償却率">
          <a:extLst>
            <a:ext uri="{FF2B5EF4-FFF2-40B4-BE49-F238E27FC236}">
              <a16:creationId xmlns:a16="http://schemas.microsoft.com/office/drawing/2014/main" id="{83345A7D-212E-4A10-87E3-2AF12F02823A}"/>
            </a:ext>
          </a:extLst>
        </xdr:cNvPr>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539" name="n_2aveValue【庁舎】&#10;有形固定資産減価償却率">
          <a:extLst>
            <a:ext uri="{FF2B5EF4-FFF2-40B4-BE49-F238E27FC236}">
              <a16:creationId xmlns:a16="http://schemas.microsoft.com/office/drawing/2014/main" id="{DB3F9E51-9D05-4385-AFD4-556626637664}"/>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540" name="n_1mainValue【庁舎】&#10;有形固定資産減価償却率">
          <a:extLst>
            <a:ext uri="{FF2B5EF4-FFF2-40B4-BE49-F238E27FC236}">
              <a16:creationId xmlns:a16="http://schemas.microsoft.com/office/drawing/2014/main" id="{CF6CF506-505E-40E5-838F-34EA40F92435}"/>
            </a:ext>
          </a:extLst>
        </xdr:cNvPr>
        <xdr:cNvSpPr txBox="1"/>
      </xdr:nvSpPr>
      <xdr:spPr>
        <a:xfrm>
          <a:off x="15266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a:extLst>
            <a:ext uri="{FF2B5EF4-FFF2-40B4-BE49-F238E27FC236}">
              <a16:creationId xmlns:a16="http://schemas.microsoft.com/office/drawing/2014/main" id="{844BC0A1-8F3A-4A59-A06A-6786935FF2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a:extLst>
            <a:ext uri="{FF2B5EF4-FFF2-40B4-BE49-F238E27FC236}">
              <a16:creationId xmlns:a16="http://schemas.microsoft.com/office/drawing/2014/main" id="{BAB4276E-2998-44BE-A73D-A518E249C0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a:extLst>
            <a:ext uri="{FF2B5EF4-FFF2-40B4-BE49-F238E27FC236}">
              <a16:creationId xmlns:a16="http://schemas.microsoft.com/office/drawing/2014/main" id="{5CBD7587-22CF-46DF-896A-8AF3DC9840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a:extLst>
            <a:ext uri="{FF2B5EF4-FFF2-40B4-BE49-F238E27FC236}">
              <a16:creationId xmlns:a16="http://schemas.microsoft.com/office/drawing/2014/main" id="{EBB89A67-A7F5-4429-BB73-F1907305F5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a:extLst>
            <a:ext uri="{FF2B5EF4-FFF2-40B4-BE49-F238E27FC236}">
              <a16:creationId xmlns:a16="http://schemas.microsoft.com/office/drawing/2014/main" id="{B99052C1-30B5-4595-85FF-A1AF423196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a:extLst>
            <a:ext uri="{FF2B5EF4-FFF2-40B4-BE49-F238E27FC236}">
              <a16:creationId xmlns:a16="http://schemas.microsoft.com/office/drawing/2014/main" id="{6D3A99D9-AC8A-4BD6-840D-7DFF95E34D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a:extLst>
            <a:ext uri="{FF2B5EF4-FFF2-40B4-BE49-F238E27FC236}">
              <a16:creationId xmlns:a16="http://schemas.microsoft.com/office/drawing/2014/main" id="{6EBDC2E2-FC1A-42C3-98E0-274A64E386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a:extLst>
            <a:ext uri="{FF2B5EF4-FFF2-40B4-BE49-F238E27FC236}">
              <a16:creationId xmlns:a16="http://schemas.microsoft.com/office/drawing/2014/main" id="{7838BC54-4678-487C-A01A-4FCF0B7AAD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9" name="テキスト ボックス 548">
          <a:extLst>
            <a:ext uri="{FF2B5EF4-FFF2-40B4-BE49-F238E27FC236}">
              <a16:creationId xmlns:a16="http://schemas.microsoft.com/office/drawing/2014/main" id="{C7B5B28E-C6D9-4271-8887-37A6EE89CF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0" name="直線コネクタ 549">
          <a:extLst>
            <a:ext uri="{FF2B5EF4-FFF2-40B4-BE49-F238E27FC236}">
              <a16:creationId xmlns:a16="http://schemas.microsoft.com/office/drawing/2014/main" id="{53127422-85BF-44BF-A211-C2DCEAE502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1" name="直線コネクタ 550">
          <a:extLst>
            <a:ext uri="{FF2B5EF4-FFF2-40B4-BE49-F238E27FC236}">
              <a16:creationId xmlns:a16="http://schemas.microsoft.com/office/drawing/2014/main" id="{AF887399-7ED9-4288-9A4C-5C0E89F2E8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B55F0BBB-70F8-4891-AB6C-00F3CB8ADEC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3" name="直線コネクタ 552">
          <a:extLst>
            <a:ext uri="{FF2B5EF4-FFF2-40B4-BE49-F238E27FC236}">
              <a16:creationId xmlns:a16="http://schemas.microsoft.com/office/drawing/2014/main" id="{8E3AD279-91F4-4F62-9815-1E973185BFE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4" name="テキスト ボックス 553">
          <a:extLst>
            <a:ext uri="{FF2B5EF4-FFF2-40B4-BE49-F238E27FC236}">
              <a16:creationId xmlns:a16="http://schemas.microsoft.com/office/drawing/2014/main" id="{9B1D701E-750A-4589-A21B-9C20D21C1CB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5" name="直線コネクタ 554">
          <a:extLst>
            <a:ext uri="{FF2B5EF4-FFF2-40B4-BE49-F238E27FC236}">
              <a16:creationId xmlns:a16="http://schemas.microsoft.com/office/drawing/2014/main" id="{345BE1BC-88E0-4E7E-9143-1E9A03840C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6" name="テキスト ボックス 555">
          <a:extLst>
            <a:ext uri="{FF2B5EF4-FFF2-40B4-BE49-F238E27FC236}">
              <a16:creationId xmlns:a16="http://schemas.microsoft.com/office/drawing/2014/main" id="{246393B5-FAB3-4881-B762-4A72A816467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7" name="直線コネクタ 556">
          <a:extLst>
            <a:ext uri="{FF2B5EF4-FFF2-40B4-BE49-F238E27FC236}">
              <a16:creationId xmlns:a16="http://schemas.microsoft.com/office/drawing/2014/main" id="{03539046-3C34-443A-B85B-77AF25CB7C8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8" name="テキスト ボックス 557">
          <a:extLst>
            <a:ext uri="{FF2B5EF4-FFF2-40B4-BE49-F238E27FC236}">
              <a16:creationId xmlns:a16="http://schemas.microsoft.com/office/drawing/2014/main" id="{59608A47-1460-4EF1-BEDD-BAE4897691C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9" name="直線コネクタ 558">
          <a:extLst>
            <a:ext uri="{FF2B5EF4-FFF2-40B4-BE49-F238E27FC236}">
              <a16:creationId xmlns:a16="http://schemas.microsoft.com/office/drawing/2014/main" id="{3385DAED-8060-4B4B-80F7-660AEAF835E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0" name="テキスト ボックス 559">
          <a:extLst>
            <a:ext uri="{FF2B5EF4-FFF2-40B4-BE49-F238E27FC236}">
              <a16:creationId xmlns:a16="http://schemas.microsoft.com/office/drawing/2014/main" id="{6FD9C49F-3E88-4605-95DC-A12B602EB85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1" name="直線コネクタ 560">
          <a:extLst>
            <a:ext uri="{FF2B5EF4-FFF2-40B4-BE49-F238E27FC236}">
              <a16:creationId xmlns:a16="http://schemas.microsoft.com/office/drawing/2014/main" id="{4EBE634E-424C-4101-ADBE-459CA387642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2" name="テキスト ボックス 561">
          <a:extLst>
            <a:ext uri="{FF2B5EF4-FFF2-40B4-BE49-F238E27FC236}">
              <a16:creationId xmlns:a16="http://schemas.microsoft.com/office/drawing/2014/main" id="{E27B05B4-4CD4-437A-AA92-0D424681C30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a:extLst>
            <a:ext uri="{FF2B5EF4-FFF2-40B4-BE49-F238E27FC236}">
              <a16:creationId xmlns:a16="http://schemas.microsoft.com/office/drawing/2014/main" id="{62355016-8D5C-4BFF-AEDB-8F062560DF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id="{75831903-6025-4735-BE19-DE8487BA7C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a:extLst>
            <a:ext uri="{FF2B5EF4-FFF2-40B4-BE49-F238E27FC236}">
              <a16:creationId xmlns:a16="http://schemas.microsoft.com/office/drawing/2014/main" id="{1B6CBA1E-10E9-4368-B96E-6F22AE05559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566" name="直線コネクタ 565">
          <a:extLst>
            <a:ext uri="{FF2B5EF4-FFF2-40B4-BE49-F238E27FC236}">
              <a16:creationId xmlns:a16="http://schemas.microsoft.com/office/drawing/2014/main" id="{E9E3BBF3-580A-42E4-9AA0-FB43E98729E1}"/>
            </a:ext>
          </a:extLst>
        </xdr:cNvPr>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67" name="【庁舎】&#10;一人当たり面積最小値テキスト">
          <a:extLst>
            <a:ext uri="{FF2B5EF4-FFF2-40B4-BE49-F238E27FC236}">
              <a16:creationId xmlns:a16="http://schemas.microsoft.com/office/drawing/2014/main" id="{95E1A7D9-AA89-4BE9-BDDC-E902DC79BE4F}"/>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68" name="直線コネクタ 567">
          <a:extLst>
            <a:ext uri="{FF2B5EF4-FFF2-40B4-BE49-F238E27FC236}">
              <a16:creationId xmlns:a16="http://schemas.microsoft.com/office/drawing/2014/main" id="{6C7ED5E9-0570-40ED-B609-F853565AEFB0}"/>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69" name="【庁舎】&#10;一人当たり面積最大値テキスト">
          <a:extLst>
            <a:ext uri="{FF2B5EF4-FFF2-40B4-BE49-F238E27FC236}">
              <a16:creationId xmlns:a16="http://schemas.microsoft.com/office/drawing/2014/main" id="{C51E736D-5E9D-4923-9F0F-2827333ACCF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70" name="直線コネクタ 569">
          <a:extLst>
            <a:ext uri="{FF2B5EF4-FFF2-40B4-BE49-F238E27FC236}">
              <a16:creationId xmlns:a16="http://schemas.microsoft.com/office/drawing/2014/main" id="{FA5ED193-C751-4620-9398-D2131EA2183A}"/>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133185</xdr:rowOff>
    </xdr:from>
    <xdr:ext cx="469744" cy="259045"/>
    <xdr:sp macro="" textlink="">
      <xdr:nvSpPr>
        <xdr:cNvPr id="571" name="【庁舎】&#10;一人当たり面積平均値テキスト">
          <a:extLst>
            <a:ext uri="{FF2B5EF4-FFF2-40B4-BE49-F238E27FC236}">
              <a16:creationId xmlns:a16="http://schemas.microsoft.com/office/drawing/2014/main" id="{7BE04416-99F3-4473-9689-C2368907D834}"/>
            </a:ext>
          </a:extLst>
        </xdr:cNvPr>
        <xdr:cNvSpPr txBox="1"/>
      </xdr:nvSpPr>
      <xdr:spPr>
        <a:xfrm>
          <a:off x="22199600" y="1813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572" name="フローチャート: 判断 571">
          <a:extLst>
            <a:ext uri="{FF2B5EF4-FFF2-40B4-BE49-F238E27FC236}">
              <a16:creationId xmlns:a16="http://schemas.microsoft.com/office/drawing/2014/main" id="{A155230D-6262-4141-9431-E60543174C12}"/>
            </a:ext>
          </a:extLst>
        </xdr:cNvPr>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573" name="フローチャート: 判断 572">
          <a:extLst>
            <a:ext uri="{FF2B5EF4-FFF2-40B4-BE49-F238E27FC236}">
              <a16:creationId xmlns:a16="http://schemas.microsoft.com/office/drawing/2014/main" id="{588E724F-CDBC-4FBD-B814-C5896F2C3FFC}"/>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574" name="フローチャート: 判断 573">
          <a:extLst>
            <a:ext uri="{FF2B5EF4-FFF2-40B4-BE49-F238E27FC236}">
              <a16:creationId xmlns:a16="http://schemas.microsoft.com/office/drawing/2014/main" id="{A7E3D918-B93F-4A68-B896-A49E207A7170}"/>
            </a:ext>
          </a:extLst>
        </xdr:cNvPr>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429E6813-955B-4302-9DE3-DA7EFF8737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160E3F8A-E756-4648-8586-A1E7273B81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9CBAEE2D-B68D-4624-BC29-B9C8C8E52B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31A8DAD-200E-4E66-A786-7494966689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9DAB3E26-77E3-484E-BB01-F4277E9C6F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580" name="楕円 579">
          <a:extLst>
            <a:ext uri="{FF2B5EF4-FFF2-40B4-BE49-F238E27FC236}">
              <a16:creationId xmlns:a16="http://schemas.microsoft.com/office/drawing/2014/main" id="{BEFD36D0-31EF-4998-93D9-FA442D73327B}"/>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581" name="【庁舎】&#10;一人当たり面積該当値テキスト">
          <a:extLst>
            <a:ext uri="{FF2B5EF4-FFF2-40B4-BE49-F238E27FC236}">
              <a16:creationId xmlns:a16="http://schemas.microsoft.com/office/drawing/2014/main" id="{08BB18A5-4164-48D2-84C2-A17AF6478282}"/>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582" name="楕円 581">
          <a:extLst>
            <a:ext uri="{FF2B5EF4-FFF2-40B4-BE49-F238E27FC236}">
              <a16:creationId xmlns:a16="http://schemas.microsoft.com/office/drawing/2014/main" id="{63B56B4F-D305-43E7-9FEB-2C24B48CDBEA}"/>
            </a:ext>
          </a:extLst>
        </xdr:cNvPr>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64770</xdr:rowOff>
    </xdr:to>
    <xdr:cxnSp macro="">
      <xdr:nvCxnSpPr>
        <xdr:cNvPr id="583" name="直線コネクタ 582">
          <a:extLst>
            <a:ext uri="{FF2B5EF4-FFF2-40B4-BE49-F238E27FC236}">
              <a16:creationId xmlns:a16="http://schemas.microsoft.com/office/drawing/2014/main" id="{631C76D5-20E5-4741-8C3C-755E1381C4F6}"/>
            </a:ext>
          </a:extLst>
        </xdr:cNvPr>
        <xdr:cNvCxnSpPr/>
      </xdr:nvCxnSpPr>
      <xdr:spPr>
        <a:xfrm>
          <a:off x="21323300" y="183837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584" name="n_1aveValue【庁舎】&#10;一人当たり面積">
          <a:extLst>
            <a:ext uri="{FF2B5EF4-FFF2-40B4-BE49-F238E27FC236}">
              <a16:creationId xmlns:a16="http://schemas.microsoft.com/office/drawing/2014/main" id="{0303920D-DDA4-4021-AD87-199BF727E745}"/>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585" name="n_2aveValue【庁舎】&#10;一人当たり面積">
          <a:extLst>
            <a:ext uri="{FF2B5EF4-FFF2-40B4-BE49-F238E27FC236}">
              <a16:creationId xmlns:a16="http://schemas.microsoft.com/office/drawing/2014/main" id="{8E0A5D49-A3D3-432A-A33E-15C2BEC928FA}"/>
            </a:ext>
          </a:extLst>
        </xdr:cNvPr>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586" name="n_1mainValue【庁舎】&#10;一人当たり面積">
          <a:extLst>
            <a:ext uri="{FF2B5EF4-FFF2-40B4-BE49-F238E27FC236}">
              <a16:creationId xmlns:a16="http://schemas.microsoft.com/office/drawing/2014/main" id="{A4FA0DF6-82CF-492B-A1D6-2C01E87BDA76}"/>
            </a:ext>
          </a:extLst>
        </xdr:cNvPr>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a:extLst>
            <a:ext uri="{FF2B5EF4-FFF2-40B4-BE49-F238E27FC236}">
              <a16:creationId xmlns:a16="http://schemas.microsoft.com/office/drawing/2014/main" id="{7FEF83FE-492D-4514-BB60-0DBEC994C3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a:extLst>
            <a:ext uri="{FF2B5EF4-FFF2-40B4-BE49-F238E27FC236}">
              <a16:creationId xmlns:a16="http://schemas.microsoft.com/office/drawing/2014/main" id="{C4A526F4-719A-4036-98EE-AECB0F6C12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a:extLst>
            <a:ext uri="{FF2B5EF4-FFF2-40B4-BE49-F238E27FC236}">
              <a16:creationId xmlns:a16="http://schemas.microsoft.com/office/drawing/2014/main" id="{4BD25D9C-C637-4AFA-96A3-C2008C4310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「体育館・プール」は渋谷区スポーツセンターが、建築後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年を経過しており減価償却率を引き上げている。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年度末までに個別施設計画を策定予定となっている。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分子となる基準財政収入額は、特別区税が増となったが、都税連動交付金の減により対前年比、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分母である基準財政需要額については、児童福祉費等の増がある一方、公債費等が減となり、対前年比、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結果、財政力指数は前年度より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21772</xdr:rowOff>
    </xdr:from>
    <xdr:to>
      <xdr:col>23</xdr:col>
      <xdr:colOff>133350</xdr:colOff>
      <xdr:row>38</xdr:row>
      <xdr:rowOff>73478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5368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73478</xdr:rowOff>
    </xdr:from>
    <xdr:to>
      <xdr:col>19</xdr:col>
      <xdr:colOff>133350</xdr:colOff>
      <xdr:row>38</xdr:row>
      <xdr:rowOff>125185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5885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90715</xdr:rowOff>
    </xdr:from>
    <xdr:to>
      <xdr:col>15</xdr:col>
      <xdr:colOff>82550</xdr:colOff>
      <xdr:row>38</xdr:row>
      <xdr:rowOff>125185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39007</xdr:rowOff>
    </xdr:from>
    <xdr:to>
      <xdr:col>11</xdr:col>
      <xdr:colOff>31750</xdr:colOff>
      <xdr:row>38</xdr:row>
      <xdr:rowOff>90715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22678</xdr:rowOff>
    </xdr:from>
    <xdr:to>
      <xdr:col>19</xdr:col>
      <xdr:colOff>184150</xdr:colOff>
      <xdr:row>38</xdr:row>
      <xdr:rowOff>124278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134455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39915</xdr:rowOff>
    </xdr:from>
    <xdr:to>
      <xdr:col>11</xdr:col>
      <xdr:colOff>82550</xdr:colOff>
      <xdr:row>38</xdr:row>
      <xdr:rowOff>141515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151691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物件費、扶助費の増等により、分子である経常的経費充当一般財源等は</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一方、分母である経常的一般財源等総額は特別区税が</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億円増となったものの、財調・普通交付金が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億円減となったこと等により、前年度比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ポイントの微増となり、類似団体内平均値と比較すると</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ポイント下回る結果となった。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9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169773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14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60537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3653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61</xdr:row>
      <xdr:rowOff>111337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3653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63</xdr:row>
      <xdr:rowOff>154517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6978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年度以降、徐々に改善されてきていたが、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年度からは増に転じ、</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4,836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人件費は、地方公務員共済組合等負担金の増などにより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ポイントの微増、物件費は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教育費の増などにより、約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％の増となった。　</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86491</xdr:rowOff>
    </xdr:from>
    <xdr:to>
      <xdr:col>23</xdr:col>
      <xdr:colOff>133350</xdr:colOff>
      <xdr:row>82</xdr:row>
      <xdr:rowOff>109829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5391"/>
          <a:ext cx="8382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70521</xdr:rowOff>
    </xdr:from>
    <xdr:to>
      <xdr:col>19</xdr:col>
      <xdr:colOff>133350</xdr:colOff>
      <xdr:row>82</xdr:row>
      <xdr:rowOff>86491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29421"/>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50561</xdr:rowOff>
    </xdr:from>
    <xdr:to>
      <xdr:col>15</xdr:col>
      <xdr:colOff>82550</xdr:colOff>
      <xdr:row>82</xdr:row>
      <xdr:rowOff>70521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09461"/>
          <a:ext cx="8890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44052</xdr:rowOff>
    </xdr:from>
    <xdr:to>
      <xdr:col>11</xdr:col>
      <xdr:colOff>31750</xdr:colOff>
      <xdr:row>82</xdr:row>
      <xdr:rowOff>50561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2952"/>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59029</xdr:rowOff>
    </xdr:from>
    <xdr:to>
      <xdr:col>23</xdr:col>
      <xdr:colOff>184150</xdr:colOff>
      <xdr:row>82</xdr:row>
      <xdr:rowOff>160629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31106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9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35691</xdr:rowOff>
    </xdr:from>
    <xdr:to>
      <xdr:col>19</xdr:col>
      <xdr:colOff>184150</xdr:colOff>
      <xdr:row>82</xdr:row>
      <xdr:rowOff>137291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122068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80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19721</xdr:rowOff>
    </xdr:from>
    <xdr:to>
      <xdr:col>15</xdr:col>
      <xdr:colOff>133350</xdr:colOff>
      <xdr:row>82</xdr:row>
      <xdr:rowOff>121321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106098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6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171211</xdr:rowOff>
    </xdr:from>
    <xdr:to>
      <xdr:col>11</xdr:col>
      <xdr:colOff>82550</xdr:colOff>
      <xdr:row>82</xdr:row>
      <xdr:rowOff>101361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86138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4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164702</xdr:rowOff>
    </xdr:from>
    <xdr:to>
      <xdr:col>7</xdr:col>
      <xdr:colOff>31750</xdr:colOff>
      <xdr:row>82</xdr:row>
      <xdr:rowOff>94852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79629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3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職員の給与水準は、特別区人事委員会勧告に基づき、２３区内の民間従業員の給与水準と均衡させている。</a:t>
          </a:r>
        </a:p>
        <a:p>
          <a:r>
            <a:rPr kumimoji="1" lang="ja-JP" altLang="en-US" sz="1300">
              <a:latin typeface="ＭＳ Ｐゴシック" panose="020B0600070205080204" pitchFamily="50" charset="-128"/>
              <a:ea typeface="ＭＳ Ｐゴシック" panose="020B0600070205080204" pitchFamily="50" charset="-128"/>
            </a:rPr>
            <a:t>　国を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ポイント下回るとともに、類似団体内平均値を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位となっている。今後も職務・職責を的確に反映した給与制度の推進により引き続き、給与の適正化に努めていく。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給与実態調査公表前のため、指数は前年度数値が引用されています。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83</xdr:row>
      <xdr:rowOff>85089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15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83</xdr:row>
      <xdr:rowOff>85089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776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85</xdr:row>
      <xdr:rowOff>80011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97762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簡素で効率的な組織と職員定数の適正化を目指し、平成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年から行財政改革に取り組んだ結果、</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年度までに職員定数を合計で</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人削減した。</a:t>
          </a:r>
        </a:p>
        <a:p>
          <a:r>
            <a:rPr kumimoji="1" lang="ja-JP" altLang="en-US" sz="1300">
              <a:latin typeface="ＭＳ Ｐゴシック" panose="020B0600070205080204" pitchFamily="50" charset="-128"/>
              <a:ea typeface="ＭＳ Ｐゴシック" panose="020B0600070205080204" pitchFamily="50" charset="-128"/>
            </a:rPr>
            <a:t>　その後も事務事業の見直し、組織改編、業務委託等をさらに進め、職員定数の削減を図ってきたが、類似団体内平均値と比較すると、約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人上回っている状況であることから、今後も職員数の適正化に向けて、一層の取り組みを図っていく。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73418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215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51586</xdr:rowOff>
    </xdr:from>
    <xdr:to>
      <xdr:col>77</xdr:col>
      <xdr:colOff>44450</xdr:colOff>
      <xdr:row>61</xdr:row>
      <xdr:rowOff>73418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003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51586</xdr:rowOff>
    </xdr:from>
    <xdr:to>
      <xdr:col>72</xdr:col>
      <xdr:colOff>203200</xdr:colOff>
      <xdr:row>61</xdr:row>
      <xdr:rowOff>56183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1003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56183</xdr:rowOff>
    </xdr:from>
    <xdr:to>
      <xdr:col>68</xdr:col>
      <xdr:colOff>152400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1463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155804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22618</xdr:rowOff>
    </xdr:from>
    <xdr:to>
      <xdr:col>77</xdr:col>
      <xdr:colOff>95250</xdr:colOff>
      <xdr:row>61</xdr:row>
      <xdr:rowOff>124218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786</xdr:rowOff>
    </xdr:from>
    <xdr:to>
      <xdr:col>73</xdr:col>
      <xdr:colOff>44450</xdr:colOff>
      <xdr:row>61</xdr:row>
      <xdr:rowOff>102386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87163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5383</xdr:rowOff>
    </xdr:from>
    <xdr:to>
      <xdr:col>68</xdr:col>
      <xdr:colOff>203200</xdr:colOff>
      <xdr:row>61</xdr:row>
      <xdr:rowOff>106983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91760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99803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従前より地方債発行を必要最低限に抑えてきており、前年度より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ポイントの減となり、類似団体内平均値と比較しても下回っている状況が続いている。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128058</xdr:rowOff>
    </xdr:from>
    <xdr:to>
      <xdr:col>81</xdr:col>
      <xdr:colOff>44450</xdr:colOff>
      <xdr:row>39</xdr:row>
      <xdr:rowOff>37042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4315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37042</xdr:rowOff>
    </xdr:from>
    <xdr:to>
      <xdr:col>77</xdr:col>
      <xdr:colOff>44450</xdr:colOff>
      <xdr:row>39</xdr:row>
      <xdr:rowOff>117475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235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117475</xdr:rowOff>
    </xdr:from>
    <xdr:to>
      <xdr:col>72</xdr:col>
      <xdr:colOff>203200</xdr:colOff>
      <xdr:row>40</xdr:row>
      <xdr:rowOff>86783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040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4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131885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77258</xdr:rowOff>
    </xdr:from>
    <xdr:to>
      <xdr:col>81</xdr:col>
      <xdr:colOff>95250</xdr:colOff>
      <xdr:row>39</xdr:row>
      <xdr:rowOff>7408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93785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157692</xdr:rowOff>
    </xdr:from>
    <xdr:to>
      <xdr:col>77</xdr:col>
      <xdr:colOff>95250</xdr:colOff>
      <xdr:row>39</xdr:row>
      <xdr:rowOff>87842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98019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66675</xdr:rowOff>
    </xdr:from>
    <xdr:to>
      <xdr:col>73</xdr:col>
      <xdr:colOff>44450</xdr:colOff>
      <xdr:row>39</xdr:row>
      <xdr:rowOff>168275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前年度までと同様、地方債の現在高や退職手当などの区が将来負担すべき負担額より、基金など負担額に充当できる財源が上回っているため、「将来負担比率」は算定されない状況が続いている。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共済組合等負担金の増等により前年度に比べ約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千万円の増となった。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類似団体内平均値と比べると上回っている状態であり、定員の適正化に取り組む。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1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133549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137885</xdr:rowOff>
    </xdr:from>
    <xdr:to>
      <xdr:col>19</xdr:col>
      <xdr:colOff>187325</xdr:colOff>
      <xdr:row>39</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52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137885</xdr:rowOff>
    </xdr:from>
    <xdr:to>
      <xdr:col>15</xdr:col>
      <xdr:colOff>98425</xdr:colOff>
      <xdr:row>39</xdr:row>
      <xdr:rowOff>129722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52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129722</xdr:rowOff>
    </xdr:from>
    <xdr:to>
      <xdr:col>11</xdr:col>
      <xdr:colOff>9525</xdr:colOff>
      <xdr:row>41</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162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87085</xdr:rowOff>
    </xdr:from>
    <xdr:to>
      <xdr:col>15</xdr:col>
      <xdr:colOff>149225</xdr:colOff>
      <xdr:row>39</xdr:row>
      <xdr:rowOff>17235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2012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78922</xdr:rowOff>
    </xdr:from>
    <xdr:to>
      <xdr:col>11</xdr:col>
      <xdr:colOff>60325</xdr:colOff>
      <xdr:row>40</xdr:row>
      <xdr:rowOff>9072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168728</xdr:rowOff>
    </xdr:from>
    <xdr:to>
      <xdr:col>6</xdr:col>
      <xdr:colOff>171450</xdr:colOff>
      <xdr:row>41</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83655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ＩＣＴ教育推進費の増などにより、約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千万円の増となり、経常一般財源は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の増となったが、物件費に係る経常収支比率は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135164</xdr:rowOff>
    </xdr:from>
    <xdr:to>
      <xdr:col>82</xdr:col>
      <xdr:colOff>107950</xdr:colOff>
      <xdr:row>16</xdr:row>
      <xdr:rowOff>110671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069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110671</xdr:rowOff>
    </xdr:from>
    <xdr:to>
      <xdr:col>78</xdr:col>
      <xdr:colOff>69850</xdr:colOff>
      <xdr:row>15</xdr:row>
      <xdr:rowOff>135164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109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110671</xdr:rowOff>
    </xdr:from>
    <xdr:to>
      <xdr:col>73</xdr:col>
      <xdr:colOff>180975</xdr:colOff>
      <xdr:row>14</xdr:row>
      <xdr:rowOff>159657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109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118836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84364</xdr:rowOff>
    </xdr:from>
    <xdr:to>
      <xdr:col>78</xdr:col>
      <xdr:colOff>120650</xdr:colOff>
      <xdr:row>16</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24691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59871</xdr:rowOff>
    </xdr:from>
    <xdr:to>
      <xdr:col>74</xdr:col>
      <xdr:colOff>31750</xdr:colOff>
      <xdr:row>14</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前年度と比較して扶助費は約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千万円の増となっている。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ポイント下回っている状況である。これは、待機児童対策としての認可保育所の増設に伴う保育の法外擁護経費や保育委託経費の増が主な要因となっている。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145288</xdr:rowOff>
    </xdr:from>
    <xdr:to>
      <xdr:col>24</xdr:col>
      <xdr:colOff>25400</xdr:colOff>
      <xdr:row>55</xdr:row>
      <xdr:rowOff>28702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035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62992</xdr:rowOff>
    </xdr:from>
    <xdr:to>
      <xdr:col>19</xdr:col>
      <xdr:colOff>187325</xdr:colOff>
      <xdr:row>54</xdr:row>
      <xdr:rowOff>145288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21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26416</xdr:rowOff>
    </xdr:from>
    <xdr:to>
      <xdr:col>15</xdr:col>
      <xdr:colOff>98425</xdr:colOff>
      <xdr:row>54</xdr:row>
      <xdr:rowOff>62992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84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17272</xdr:rowOff>
    </xdr:from>
    <xdr:to>
      <xdr:col>11</xdr:col>
      <xdr:colOff>9525</xdr:colOff>
      <xdr:row>54</xdr:row>
      <xdr:rowOff>26416</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75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149352</xdr:rowOff>
    </xdr:from>
    <xdr:to>
      <xdr:col>24</xdr:col>
      <xdr:colOff>76200</xdr:colOff>
      <xdr:row>55</xdr:row>
      <xdr:rowOff>79502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165879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94488</xdr:rowOff>
    </xdr:from>
    <xdr:to>
      <xdr:col>20</xdr:col>
      <xdr:colOff>38100</xdr:colOff>
      <xdr:row>55</xdr:row>
      <xdr:rowOff>24638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34815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147066</xdr:rowOff>
    </xdr:from>
    <xdr:to>
      <xdr:col>11</xdr:col>
      <xdr:colOff>60325</xdr:colOff>
      <xdr:row>54</xdr:row>
      <xdr:rowOff>77216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87393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137922</xdr:rowOff>
    </xdr:from>
    <xdr:to>
      <xdr:col>6</xdr:col>
      <xdr:colOff>171450</xdr:colOff>
      <xdr:row>54</xdr:row>
      <xdr:rowOff>68072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78249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各特別会計への繰出金は約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千万円で前年度から約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千万円の増となった。財調普通交付金等の経常一般財源</a:t>
          </a:r>
        </a:p>
        <a:p>
          <a:r>
            <a:rPr kumimoji="1" lang="ja-JP" altLang="en-US" sz="1300">
              <a:latin typeface="ＭＳ Ｐゴシック" panose="020B0600070205080204" pitchFamily="50" charset="-128"/>
              <a:ea typeface="ＭＳ Ｐゴシック" panose="020B0600070205080204" pitchFamily="50" charset="-128"/>
            </a:rPr>
            <a:t>は増となっているが、その他に係る経常収支比率は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39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中小企業事業資金融資、私立幼稚園等保護者負担軽減事業の減により、前年度から約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百万円の減となり、補助費等に係る経常収支比率は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146050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7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146050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38</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37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40</xdr:row>
      <xdr:rowOff>50800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42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95250</xdr:rowOff>
    </xdr:from>
    <xdr:to>
      <xdr:col>78</xdr:col>
      <xdr:colOff>120650</xdr:colOff>
      <xdr:row>38</xdr:row>
      <xdr:rowOff>25400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地方債の償還が進むとともに、従前より新規発行を必要最低限に抑えていることで、元利償還金は年々減少しており、公債費は前年度から</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％の減、公債費に係る経常収支比率は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　</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76</xdr:row>
      <xdr:rowOff>110671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44928"/>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110671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40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77</xdr:row>
      <xdr:rowOff>102507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408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79</xdr:row>
      <xdr:rowOff>20864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041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年度から回復傾向であったが、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年度は、経常的経費が約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億円増となったことで、前年比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130810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36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75</xdr:row>
      <xdr:rowOff>77470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6009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85090</xdr:rowOff>
    </xdr:from>
    <xdr:to>
      <xdr:col>73</xdr:col>
      <xdr:colOff>180975</xdr:colOff>
      <xdr:row>74</xdr:row>
      <xdr:rowOff>96520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600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96520</xdr:rowOff>
    </xdr:from>
    <xdr:to>
      <xdr:col>69</xdr:col>
      <xdr:colOff>92075</xdr:colOff>
      <xdr:row>76</xdr:row>
      <xdr:rowOff>58420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7838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96537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34290</xdr:rowOff>
    </xdr:from>
    <xdr:to>
      <xdr:col>74</xdr:col>
      <xdr:colOff>31750</xdr:colOff>
      <xdr:row>73</xdr:row>
      <xdr:rowOff>135890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146067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101146</xdr:rowOff>
    </xdr:from>
    <xdr:to>
      <xdr:col>29</xdr:col>
      <xdr:colOff>127000</xdr:colOff>
      <xdr:row>17</xdr:row>
      <xdr:rowOff>112566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3421"/>
          <a:ext cx="647700" cy="1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108821</xdr:rowOff>
    </xdr:from>
    <xdr:to>
      <xdr:col>26</xdr:col>
      <xdr:colOff>50800</xdr:colOff>
      <xdr:row>17</xdr:row>
      <xdr:rowOff>112566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1096"/>
          <a:ext cx="698500" cy="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95976</xdr:rowOff>
    </xdr:from>
    <xdr:to>
      <xdr:col>22</xdr:col>
      <xdr:colOff>114300</xdr:colOff>
      <xdr:row>17</xdr:row>
      <xdr:rowOff>108821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58251"/>
          <a:ext cx="698500" cy="1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79114</xdr:rowOff>
    </xdr:from>
    <xdr:to>
      <xdr:col>18</xdr:col>
      <xdr:colOff>177800</xdr:colOff>
      <xdr:row>17</xdr:row>
      <xdr:rowOff>95976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1389"/>
          <a:ext cx="698500" cy="1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50346</xdr:rowOff>
    </xdr:from>
    <xdr:to>
      <xdr:col>29</xdr:col>
      <xdr:colOff>177800</xdr:colOff>
      <xdr:row>17</xdr:row>
      <xdr:rowOff>151946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66873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61766</xdr:rowOff>
    </xdr:from>
    <xdr:to>
      <xdr:col>26</xdr:col>
      <xdr:colOff>101600</xdr:colOff>
      <xdr:row>17</xdr:row>
      <xdr:rowOff>163366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58021</xdr:rowOff>
    </xdr:from>
    <xdr:to>
      <xdr:col>22</xdr:col>
      <xdr:colOff>165100</xdr:colOff>
      <xdr:row>17</xdr:row>
      <xdr:rowOff>159621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45176</xdr:rowOff>
    </xdr:from>
    <xdr:to>
      <xdr:col>19</xdr:col>
      <xdr:colOff>38100</xdr:colOff>
      <xdr:row>17</xdr:row>
      <xdr:rowOff>146776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156953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28314</xdr:rowOff>
    </xdr:from>
    <xdr:to>
      <xdr:col>15</xdr:col>
      <xdr:colOff>101600</xdr:colOff>
      <xdr:row>17</xdr:row>
      <xdr:rowOff>129914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140091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13570</xdr:rowOff>
    </xdr:from>
    <xdr:to>
      <xdr:col>29</xdr:col>
      <xdr:colOff>127000</xdr:colOff>
      <xdr:row>35</xdr:row>
      <xdr:rowOff>277440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23920"/>
          <a:ext cx="647700" cy="26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262218</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72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315867</xdr:rowOff>
    </xdr:from>
    <xdr:to>
      <xdr:col>26</xdr:col>
      <xdr:colOff>50800</xdr:colOff>
      <xdr:row>35</xdr:row>
      <xdr:rowOff>13570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583317"/>
          <a:ext cx="698500" cy="4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237035</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84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111434</xdr:rowOff>
    </xdr:from>
    <xdr:to>
      <xdr:col>22</xdr:col>
      <xdr:colOff>114300</xdr:colOff>
      <xdr:row>34</xdr:row>
      <xdr:rowOff>315867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378884"/>
          <a:ext cx="698500" cy="204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7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269167</xdr:rowOff>
    </xdr:from>
    <xdr:to>
      <xdr:col>18</xdr:col>
      <xdr:colOff>177800</xdr:colOff>
      <xdr:row>34</xdr:row>
      <xdr:rowOff>111434</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193717"/>
          <a:ext cx="698500" cy="18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278727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205684</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226640</xdr:rowOff>
    </xdr:from>
    <xdr:to>
      <xdr:col>29</xdr:col>
      <xdr:colOff>177800</xdr:colOff>
      <xdr:row>35</xdr:row>
      <xdr:rowOff>328240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3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71717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68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305670</xdr:rowOff>
    </xdr:from>
    <xdr:to>
      <xdr:col>26</xdr:col>
      <xdr:colOff>101600</xdr:colOff>
      <xdr:row>35</xdr:row>
      <xdr:rowOff>64370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7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74548</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4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265067</xdr:rowOff>
    </xdr:from>
    <xdr:to>
      <xdr:col>22</xdr:col>
      <xdr:colOff>165100</xdr:colOff>
      <xdr:row>35</xdr:row>
      <xdr:rowOff>23767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3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0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60634</xdr:rowOff>
    </xdr:from>
    <xdr:to>
      <xdr:col>19</xdr:col>
      <xdr:colOff>38100</xdr:colOff>
      <xdr:row>34</xdr:row>
      <xdr:rowOff>162234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32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172411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0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218367</xdr:rowOff>
    </xdr:from>
    <xdr:to>
      <xdr:col>15</xdr:col>
      <xdr:colOff>101600</xdr:colOff>
      <xdr:row>33</xdr:row>
      <xdr:rowOff>319967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14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158694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591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74103</xdr:rowOff>
    </xdr:from>
    <xdr:to>
      <xdr:col>24</xdr:col>
      <xdr:colOff>63500</xdr:colOff>
      <xdr:row>36</xdr:row>
      <xdr:rowOff>77346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46303"/>
          <a:ext cx="8382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67419</xdr:rowOff>
    </xdr:from>
    <xdr:to>
      <xdr:col>19</xdr:col>
      <xdr:colOff>177800</xdr:colOff>
      <xdr:row>36</xdr:row>
      <xdr:rowOff>74103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39619"/>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49468</xdr:rowOff>
    </xdr:from>
    <xdr:to>
      <xdr:col>15</xdr:col>
      <xdr:colOff>50800</xdr:colOff>
      <xdr:row>36</xdr:row>
      <xdr:rowOff>67419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21668"/>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16071</xdr:rowOff>
    </xdr:from>
    <xdr:to>
      <xdr:col>10</xdr:col>
      <xdr:colOff>114300</xdr:colOff>
      <xdr:row>36</xdr:row>
      <xdr:rowOff>49468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88271"/>
          <a:ext cx="8890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26546</xdr:rowOff>
    </xdr:from>
    <xdr:to>
      <xdr:col>24</xdr:col>
      <xdr:colOff>114300</xdr:colOff>
      <xdr:row>36</xdr:row>
      <xdr:rowOff>128146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49423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23303</xdr:rowOff>
    </xdr:from>
    <xdr:to>
      <xdr:col>20</xdr:col>
      <xdr:colOff>38100</xdr:colOff>
      <xdr:row>36</xdr:row>
      <xdr:rowOff>124903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141430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16619</xdr:rowOff>
    </xdr:from>
    <xdr:to>
      <xdr:col>15</xdr:col>
      <xdr:colOff>101600</xdr:colOff>
      <xdr:row>36</xdr:row>
      <xdr:rowOff>118219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134746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170118</xdr:rowOff>
    </xdr:from>
    <xdr:to>
      <xdr:col>10</xdr:col>
      <xdr:colOff>165100</xdr:colOff>
      <xdr:row>36</xdr:row>
      <xdr:rowOff>100268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116795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136721</xdr:rowOff>
    </xdr:from>
    <xdr:to>
      <xdr:col>6</xdr:col>
      <xdr:colOff>38100</xdr:colOff>
      <xdr:row>36</xdr:row>
      <xdr:rowOff>66871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83398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148339</xdr:rowOff>
    </xdr:from>
    <xdr:to>
      <xdr:col>24</xdr:col>
      <xdr:colOff>63500</xdr:colOff>
      <xdr:row>57</xdr:row>
      <xdr:rowOff>13970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49539"/>
          <a:ext cx="838200" cy="3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13970</xdr:rowOff>
    </xdr:from>
    <xdr:to>
      <xdr:col>19</xdr:col>
      <xdr:colOff>177800</xdr:colOff>
      <xdr:row>57</xdr:row>
      <xdr:rowOff>46974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86620"/>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46974</xdr:rowOff>
    </xdr:from>
    <xdr:to>
      <xdr:col>15</xdr:col>
      <xdr:colOff>50800</xdr:colOff>
      <xdr:row>57</xdr:row>
      <xdr:rowOff>97000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19624"/>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97000</xdr:rowOff>
    </xdr:from>
    <xdr:to>
      <xdr:col>10</xdr:col>
      <xdr:colOff>114300</xdr:colOff>
      <xdr:row>57</xdr:row>
      <xdr:rowOff>120164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69650"/>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97539</xdr:rowOff>
    </xdr:from>
    <xdr:to>
      <xdr:col>24</xdr:col>
      <xdr:colOff>114300</xdr:colOff>
      <xdr:row>57</xdr:row>
      <xdr:rowOff>27689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120416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134620</xdr:rowOff>
    </xdr:from>
    <xdr:to>
      <xdr:col>20</xdr:col>
      <xdr:colOff>38100</xdr:colOff>
      <xdr:row>57</xdr:row>
      <xdr:rowOff>64770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167624</xdr:rowOff>
    </xdr:from>
    <xdr:to>
      <xdr:col>15</xdr:col>
      <xdr:colOff>101600</xdr:colOff>
      <xdr:row>57</xdr:row>
      <xdr:rowOff>97774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114301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46200</xdr:rowOff>
    </xdr:from>
    <xdr:to>
      <xdr:col>10</xdr:col>
      <xdr:colOff>165100</xdr:colOff>
      <xdr:row>57</xdr:row>
      <xdr:rowOff>147800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164327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69364</xdr:rowOff>
    </xdr:from>
    <xdr:to>
      <xdr:col>6</xdr:col>
      <xdr:colOff>38100</xdr:colOff>
      <xdr:row>57</xdr:row>
      <xdr:rowOff>170964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16041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6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a:extLst>
            <a:ext uri="{FF2B5EF4-FFF2-40B4-BE49-F238E27FC236}">
              <a16:creationId xmlns:a16="http://schemas.microsoft.com/office/drawing/2014/main" id="{00000000-0008-0000-06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a:extLst>
            <a:ext uri="{FF2B5EF4-FFF2-40B4-BE49-F238E27FC236}">
              <a16:creationId xmlns:a16="http://schemas.microsoft.com/office/drawing/2014/main" id="{00000000-0008-0000-0600-0000B4000000}"/>
            </a:ext>
          </a:extLst>
        </xdr:cNvPr>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a:extLst>
            <a:ext uri="{FF2B5EF4-FFF2-40B4-BE49-F238E27FC236}">
              <a16:creationId xmlns:a16="http://schemas.microsoft.com/office/drawing/2014/main" id="{00000000-0008-0000-0600-0000B6000000}"/>
            </a:ext>
          </a:extLst>
        </xdr:cNvPr>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165064</xdr:rowOff>
    </xdr:from>
    <xdr:to>
      <xdr:col>24</xdr:col>
      <xdr:colOff>63500</xdr:colOff>
      <xdr:row>78</xdr:row>
      <xdr:rowOff>62520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3797300" y="13366714"/>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25889</xdr:rowOff>
    </xdr:from>
    <xdr:ext cx="469744" cy="259045"/>
    <xdr:sp macro="" textlink="">
      <xdr:nvSpPr>
        <xdr:cNvPr id="185" name="維持補修費平均値テキスト">
          <a:extLst>
            <a:ext uri="{FF2B5EF4-FFF2-40B4-BE49-F238E27FC236}">
              <a16:creationId xmlns:a16="http://schemas.microsoft.com/office/drawing/2014/main" id="{00000000-0008-0000-0600-0000B9000000}"/>
            </a:ext>
          </a:extLst>
        </xdr:cNvPr>
        <xdr:cNvSpPr txBox="1"/>
      </xdr:nvSpPr>
      <xdr:spPr>
        <a:xfrm>
          <a:off x="4686300" y="1305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62520</xdr:rowOff>
    </xdr:from>
    <xdr:to>
      <xdr:col>19</xdr:col>
      <xdr:colOff>177800</xdr:colOff>
      <xdr:row>78</xdr:row>
      <xdr:rowOff>116731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908300" y="13435620"/>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141059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108784</xdr:rowOff>
    </xdr:from>
    <xdr:to>
      <xdr:col>15</xdr:col>
      <xdr:colOff>50800</xdr:colOff>
      <xdr:row>78</xdr:row>
      <xdr:rowOff>116731</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2019300" y="13481884"/>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146611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108784</xdr:rowOff>
    </xdr:from>
    <xdr:to>
      <xdr:col>10</xdr:col>
      <xdr:colOff>114300</xdr:colOff>
      <xdr:row>78</xdr:row>
      <xdr:rowOff>109220</xdr:rowOff>
    </xdr:to>
    <xdr:cxnSp macro="">
      <xdr:nvCxnSpPr>
        <xdr:cNvPr id="193" name="直線コネクタ 192">
          <a:extLst>
            <a:ext uri="{FF2B5EF4-FFF2-40B4-BE49-F238E27FC236}">
              <a16:creationId xmlns:a16="http://schemas.microsoft.com/office/drawing/2014/main" id="{00000000-0008-0000-0600-0000C1000000}"/>
            </a:ext>
          </a:extLst>
        </xdr:cNvPr>
        <xdr:cNvCxnSpPr/>
      </xdr:nvCxnSpPr>
      <xdr:spPr>
        <a:xfrm flipV="1">
          <a:off x="1130300" y="13481884"/>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153252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a:extLst>
            <a:ext uri="{FF2B5EF4-FFF2-40B4-BE49-F238E27FC236}">
              <a16:creationId xmlns:a16="http://schemas.microsoft.com/office/drawing/2014/main" id="{00000000-0008-0000-0600-0000C4000000}"/>
            </a:ext>
          </a:extLst>
        </xdr:cNvPr>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114264</xdr:rowOff>
    </xdr:from>
    <xdr:to>
      <xdr:col>24</xdr:col>
      <xdr:colOff>114300</xdr:colOff>
      <xdr:row>78</xdr:row>
      <xdr:rowOff>44414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4584700" y="133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92691</xdr:rowOff>
    </xdr:from>
    <xdr:ext cx="469744" cy="259045"/>
    <xdr:sp macro="" textlink="">
      <xdr:nvSpPr>
        <xdr:cNvPr id="204" name="維持補修費該当値テキスト">
          <a:extLst>
            <a:ext uri="{FF2B5EF4-FFF2-40B4-BE49-F238E27FC236}">
              <a16:creationId xmlns:a16="http://schemas.microsoft.com/office/drawing/2014/main" id="{00000000-0008-0000-0600-0000CC000000}"/>
            </a:ext>
          </a:extLst>
        </xdr:cNvPr>
        <xdr:cNvSpPr txBox="1"/>
      </xdr:nvSpPr>
      <xdr:spPr>
        <a:xfrm>
          <a:off x="4686300" y="132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11720</xdr:rowOff>
    </xdr:from>
    <xdr:to>
      <xdr:col>20</xdr:col>
      <xdr:colOff>38100</xdr:colOff>
      <xdr:row>78</xdr:row>
      <xdr:rowOff>113320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3746500" y="133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104447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3562428" y="1347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65931</xdr:rowOff>
    </xdr:from>
    <xdr:to>
      <xdr:col>15</xdr:col>
      <xdr:colOff>101600</xdr:colOff>
      <xdr:row>78</xdr:row>
      <xdr:rowOff>167531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2857500" y="13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673428" y="135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57984</xdr:rowOff>
    </xdr:from>
    <xdr:to>
      <xdr:col>10</xdr:col>
      <xdr:colOff>165100</xdr:colOff>
      <xdr:row>78</xdr:row>
      <xdr:rowOff>159584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968500" y="134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150711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784428" y="1352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58420</xdr:rowOff>
    </xdr:from>
    <xdr:to>
      <xdr:col>6</xdr:col>
      <xdr:colOff>38100</xdr:colOff>
      <xdr:row>78</xdr:row>
      <xdr:rowOff>160020</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1079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151147</xdr:rowOff>
    </xdr:from>
    <xdr:ext cx="469744"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895428"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76276</xdr:rowOff>
    </xdr:from>
    <xdr:to>
      <xdr:col>24</xdr:col>
      <xdr:colOff>62865</xdr:colOff>
      <xdr:row>97</xdr:row>
      <xdr:rowOff>58141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06776"/>
          <a:ext cx="1270" cy="11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61968</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58141</xdr:rowOff>
    </xdr:from>
    <xdr:to>
      <xdr:col>24</xdr:col>
      <xdr:colOff>152400</xdr:colOff>
      <xdr:row>97</xdr:row>
      <xdr:rowOff>58141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8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22953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76276</xdr:rowOff>
    </xdr:from>
    <xdr:to>
      <xdr:col>24</xdr:col>
      <xdr:colOff>152400</xdr:colOff>
      <xdr:row>90</xdr:row>
      <xdr:rowOff>76276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141236</xdr:rowOff>
    </xdr:from>
    <xdr:to>
      <xdr:col>24</xdr:col>
      <xdr:colOff>63500</xdr:colOff>
      <xdr:row>97</xdr:row>
      <xdr:rowOff>39484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600436"/>
          <a:ext cx="8382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73156</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018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50279</xdr:rowOff>
    </xdr:from>
    <xdr:to>
      <xdr:col>24</xdr:col>
      <xdr:colOff>114300</xdr:colOff>
      <xdr:row>94</xdr:row>
      <xdr:rowOff>151879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39484</xdr:rowOff>
    </xdr:from>
    <xdr:to>
      <xdr:col>19</xdr:col>
      <xdr:colOff>177800</xdr:colOff>
      <xdr:row>97</xdr:row>
      <xdr:rowOff>68466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670134"/>
          <a:ext cx="889000" cy="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104814</xdr:rowOff>
    </xdr:from>
    <xdr:to>
      <xdr:col>20</xdr:col>
      <xdr:colOff>38100</xdr:colOff>
      <xdr:row>95</xdr:row>
      <xdr:rowOff>34964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51491</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68466</xdr:rowOff>
    </xdr:from>
    <xdr:to>
      <xdr:col>15</xdr:col>
      <xdr:colOff>50800</xdr:colOff>
      <xdr:row>97</xdr:row>
      <xdr:rowOff>117260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699116"/>
          <a:ext cx="8890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164021</xdr:rowOff>
    </xdr:from>
    <xdr:to>
      <xdr:col>15</xdr:col>
      <xdr:colOff>101600</xdr:colOff>
      <xdr:row>95</xdr:row>
      <xdr:rowOff>94171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110698</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117260</xdr:rowOff>
    </xdr:from>
    <xdr:to>
      <xdr:col>10</xdr:col>
      <xdr:colOff>114300</xdr:colOff>
      <xdr:row>98</xdr:row>
      <xdr:rowOff>927</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747910"/>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69622</xdr:rowOff>
    </xdr:from>
    <xdr:to>
      <xdr:col>10</xdr:col>
      <xdr:colOff>165100</xdr:colOff>
      <xdr:row>95</xdr:row>
      <xdr:rowOff>171222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16299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127406</xdr:rowOff>
    </xdr:from>
    <xdr:to>
      <xdr:col>6</xdr:col>
      <xdr:colOff>38100</xdr:colOff>
      <xdr:row>96</xdr:row>
      <xdr:rowOff>57556</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74083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30795"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90436</xdr:rowOff>
    </xdr:from>
    <xdr:to>
      <xdr:col>24</xdr:col>
      <xdr:colOff>114300</xdr:colOff>
      <xdr:row>97</xdr:row>
      <xdr:rowOff>20586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5363</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4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160134</xdr:rowOff>
    </xdr:from>
    <xdr:to>
      <xdr:col>20</xdr:col>
      <xdr:colOff>38100</xdr:colOff>
      <xdr:row>97</xdr:row>
      <xdr:rowOff>90284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81411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7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17666</xdr:rowOff>
    </xdr:from>
    <xdr:to>
      <xdr:col>15</xdr:col>
      <xdr:colOff>101600</xdr:colOff>
      <xdr:row>97</xdr:row>
      <xdr:rowOff>119266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6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110393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66460</xdr:rowOff>
    </xdr:from>
    <xdr:to>
      <xdr:col>10</xdr:col>
      <xdr:colOff>165100</xdr:colOff>
      <xdr:row>97</xdr:row>
      <xdr:rowOff>168060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159187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78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121577</xdr:rowOff>
    </xdr:from>
    <xdr:to>
      <xdr:col>6</xdr:col>
      <xdr:colOff>38100</xdr:colOff>
      <xdr:row>98</xdr:row>
      <xdr:rowOff>51727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42854</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a:extLst>
            <a:ext uri="{FF2B5EF4-FFF2-40B4-BE49-F238E27FC236}">
              <a16:creationId xmlns:a16="http://schemas.microsoft.com/office/drawing/2014/main" id="{00000000-0008-0000-06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298" name="補助費等最小値テキスト">
          <a:extLst>
            <a:ext uri="{FF2B5EF4-FFF2-40B4-BE49-F238E27FC236}">
              <a16:creationId xmlns:a16="http://schemas.microsoft.com/office/drawing/2014/main" id="{00000000-0008-0000-0600-00002A010000}"/>
            </a:ext>
          </a:extLst>
        </xdr:cNvPr>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0" name="補助費等最大値テキスト">
          <a:extLst>
            <a:ext uri="{FF2B5EF4-FFF2-40B4-BE49-F238E27FC236}">
              <a16:creationId xmlns:a16="http://schemas.microsoft.com/office/drawing/2014/main" id="{00000000-0008-0000-0600-00002C010000}"/>
            </a:ext>
          </a:extLst>
        </xdr:cNvPr>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144599</xdr:rowOff>
    </xdr:from>
    <xdr:to>
      <xdr:col>55</xdr:col>
      <xdr:colOff>0</xdr:colOff>
      <xdr:row>37</xdr:row>
      <xdr:rowOff>75463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9639300" y="6316799"/>
          <a:ext cx="838200" cy="1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3" name="補助費等平均値テキスト">
          <a:extLst>
            <a:ext uri="{FF2B5EF4-FFF2-40B4-BE49-F238E27FC236}">
              <a16:creationId xmlns:a16="http://schemas.microsoft.com/office/drawing/2014/main" id="{00000000-0008-0000-0600-00002F010000}"/>
            </a:ext>
          </a:extLst>
        </xdr:cNvPr>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75463</xdr:rowOff>
    </xdr:from>
    <xdr:to>
      <xdr:col>50</xdr:col>
      <xdr:colOff>114300</xdr:colOff>
      <xdr:row>37</xdr:row>
      <xdr:rowOff>76607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8750300" y="641911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161384</xdr:rowOff>
    </xdr:from>
    <xdr:to>
      <xdr:col>45</xdr:col>
      <xdr:colOff>177800</xdr:colOff>
      <xdr:row>37</xdr:row>
      <xdr:rowOff>76607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7861300" y="6333584"/>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141692</xdr:rowOff>
    </xdr:from>
    <xdr:to>
      <xdr:col>41</xdr:col>
      <xdr:colOff>50800</xdr:colOff>
      <xdr:row>36</xdr:row>
      <xdr:rowOff>161384</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a:off x="6972300" y="6313892"/>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4" name="フローチャート: 判断 313">
          <a:extLst>
            <a:ext uri="{FF2B5EF4-FFF2-40B4-BE49-F238E27FC236}">
              <a16:creationId xmlns:a16="http://schemas.microsoft.com/office/drawing/2014/main" id="{00000000-0008-0000-0600-00003A010000}"/>
            </a:ext>
          </a:extLst>
        </xdr:cNvPr>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93799</xdr:rowOff>
    </xdr:from>
    <xdr:to>
      <xdr:col>55</xdr:col>
      <xdr:colOff>50800</xdr:colOff>
      <xdr:row>37</xdr:row>
      <xdr:rowOff>23949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104267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116676</xdr:rowOff>
    </xdr:from>
    <xdr:ext cx="534377" cy="259045"/>
    <xdr:sp macro="" textlink="">
      <xdr:nvSpPr>
        <xdr:cNvPr id="322" name="補助費等該当値テキスト">
          <a:extLst>
            <a:ext uri="{FF2B5EF4-FFF2-40B4-BE49-F238E27FC236}">
              <a16:creationId xmlns:a16="http://schemas.microsoft.com/office/drawing/2014/main" id="{00000000-0008-0000-0600-000042010000}"/>
            </a:ext>
          </a:extLst>
        </xdr:cNvPr>
        <xdr:cNvSpPr txBox="1"/>
      </xdr:nvSpPr>
      <xdr:spPr>
        <a:xfrm>
          <a:off x="10528300" y="611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24663</xdr:rowOff>
    </xdr:from>
    <xdr:to>
      <xdr:col>50</xdr:col>
      <xdr:colOff>165100</xdr:colOff>
      <xdr:row>37</xdr:row>
      <xdr:rowOff>126263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9588500" y="6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142790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9372111" y="6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25807</xdr:rowOff>
    </xdr:from>
    <xdr:to>
      <xdr:col>46</xdr:col>
      <xdr:colOff>38100</xdr:colOff>
      <xdr:row>37</xdr:row>
      <xdr:rowOff>127407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8699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143934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8483111" y="61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110584</xdr:rowOff>
    </xdr:from>
    <xdr:to>
      <xdr:col>41</xdr:col>
      <xdr:colOff>101600</xdr:colOff>
      <xdr:row>37</xdr:row>
      <xdr:rowOff>40734</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7810500" y="62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57261</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7594111" y="60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90892</xdr:rowOff>
    </xdr:from>
    <xdr:to>
      <xdr:col>36</xdr:col>
      <xdr:colOff>165100</xdr:colOff>
      <xdr:row>37</xdr:row>
      <xdr:rowOff>21042</xdr:rowOff>
    </xdr:to>
    <xdr:sp macro="" textlink="">
      <xdr:nvSpPr>
        <xdr:cNvPr id="329" name="楕円 328">
          <a:extLst>
            <a:ext uri="{FF2B5EF4-FFF2-40B4-BE49-F238E27FC236}">
              <a16:creationId xmlns:a16="http://schemas.microsoft.com/office/drawing/2014/main" id="{00000000-0008-0000-0600-000049010000}"/>
            </a:ext>
          </a:extLst>
        </xdr:cNvPr>
        <xdr:cNvSpPr/>
      </xdr:nvSpPr>
      <xdr:spPr>
        <a:xfrm>
          <a:off x="6921500" y="62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37569</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705111" y="60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7" name="普通建設事業費グラフ枠">
          <a:extLst>
            <a:ext uri="{FF2B5EF4-FFF2-40B4-BE49-F238E27FC236}">
              <a16:creationId xmlns:a16="http://schemas.microsoft.com/office/drawing/2014/main" id="{00000000-0008-0000-0600-00006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110258</xdr:rowOff>
    </xdr:from>
    <xdr:to>
      <xdr:col>54</xdr:col>
      <xdr:colOff>189865</xdr:colOff>
      <xdr:row>58</xdr:row>
      <xdr:rowOff>60861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10475595" y="8682758"/>
          <a:ext cx="1270" cy="132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64688</xdr:rowOff>
    </xdr:from>
    <xdr:ext cx="534377" cy="259045"/>
    <xdr:sp macro="" textlink="">
      <xdr:nvSpPr>
        <xdr:cNvPr id="359" name="普通建設事業費最小値テキスト">
          <a:extLst>
            <a:ext uri="{FF2B5EF4-FFF2-40B4-BE49-F238E27FC236}">
              <a16:creationId xmlns:a16="http://schemas.microsoft.com/office/drawing/2014/main" id="{00000000-0008-0000-0600-000067010000}"/>
            </a:ext>
          </a:extLst>
        </xdr:cNvPr>
        <xdr:cNvSpPr txBox="1"/>
      </xdr:nvSpPr>
      <xdr:spPr>
        <a:xfrm>
          <a:off x="10528300" y="100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60861</xdr:rowOff>
    </xdr:from>
    <xdr:to>
      <xdr:col>55</xdr:col>
      <xdr:colOff>88900</xdr:colOff>
      <xdr:row>58</xdr:row>
      <xdr:rowOff>60861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1000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56935</xdr:rowOff>
    </xdr:from>
    <xdr:ext cx="599010" cy="259045"/>
    <xdr:sp macro="" textlink="">
      <xdr:nvSpPr>
        <xdr:cNvPr id="361" name="普通建設事業費最大値テキスト">
          <a:extLst>
            <a:ext uri="{FF2B5EF4-FFF2-40B4-BE49-F238E27FC236}">
              <a16:creationId xmlns:a16="http://schemas.microsoft.com/office/drawing/2014/main" id="{00000000-0008-0000-0600-000069010000}"/>
            </a:ext>
          </a:extLst>
        </xdr:cNvPr>
        <xdr:cNvSpPr txBox="1"/>
      </xdr:nvSpPr>
      <xdr:spPr>
        <a:xfrm>
          <a:off x="10528300" y="845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110258</xdr:rowOff>
    </xdr:from>
    <xdr:to>
      <xdr:col>55</xdr:col>
      <xdr:colOff>88900</xdr:colOff>
      <xdr:row>50</xdr:row>
      <xdr:rowOff>110258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10388600" y="868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79959</xdr:rowOff>
    </xdr:from>
    <xdr:to>
      <xdr:col>55</xdr:col>
      <xdr:colOff>0</xdr:colOff>
      <xdr:row>58</xdr:row>
      <xdr:rowOff>48031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9639300" y="9852609"/>
          <a:ext cx="838200" cy="1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9993</xdr:rowOff>
    </xdr:from>
    <xdr:ext cx="534377" cy="259045"/>
    <xdr:sp macro="" textlink="">
      <xdr:nvSpPr>
        <xdr:cNvPr id="364" name="普通建設事業費平均値テキスト">
          <a:extLst>
            <a:ext uri="{FF2B5EF4-FFF2-40B4-BE49-F238E27FC236}">
              <a16:creationId xmlns:a16="http://schemas.microsoft.com/office/drawing/2014/main" id="{00000000-0008-0000-0600-00006C010000}"/>
            </a:ext>
          </a:extLst>
        </xdr:cNvPr>
        <xdr:cNvSpPr txBox="1"/>
      </xdr:nvSpPr>
      <xdr:spPr>
        <a:xfrm>
          <a:off x="10528300" y="9611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158566</xdr:rowOff>
    </xdr:from>
    <xdr:to>
      <xdr:col>55</xdr:col>
      <xdr:colOff>50800</xdr:colOff>
      <xdr:row>57</xdr:row>
      <xdr:rowOff>88716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10426700" y="975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40497</xdr:rowOff>
    </xdr:from>
    <xdr:to>
      <xdr:col>50</xdr:col>
      <xdr:colOff>114300</xdr:colOff>
      <xdr:row>58</xdr:row>
      <xdr:rowOff>48031</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8750300" y="9813147"/>
          <a:ext cx="889000" cy="1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112093</xdr:rowOff>
    </xdr:from>
    <xdr:to>
      <xdr:col>50</xdr:col>
      <xdr:colOff>165100</xdr:colOff>
      <xdr:row>57</xdr:row>
      <xdr:rowOff>42243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9588500" y="971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58770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38973</xdr:rowOff>
    </xdr:from>
    <xdr:to>
      <xdr:col>45</xdr:col>
      <xdr:colOff>177800</xdr:colOff>
      <xdr:row>57</xdr:row>
      <xdr:rowOff>40497</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a:off x="7861300" y="98116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14862</xdr:rowOff>
    </xdr:from>
    <xdr:to>
      <xdr:col>46</xdr:col>
      <xdr:colOff>38100</xdr:colOff>
      <xdr:row>57</xdr:row>
      <xdr:rowOff>116462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8699500" y="978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107589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38973</xdr:rowOff>
    </xdr:from>
    <xdr:to>
      <xdr:col>41</xdr:col>
      <xdr:colOff>50800</xdr:colOff>
      <xdr:row>58</xdr:row>
      <xdr:rowOff>153312</xdr:rowOff>
    </xdr:to>
    <xdr:cxnSp macro="">
      <xdr:nvCxnSpPr>
        <xdr:cNvPr id="372" name="直線コネクタ 371">
          <a:extLst>
            <a:ext uri="{FF2B5EF4-FFF2-40B4-BE49-F238E27FC236}">
              <a16:creationId xmlns:a16="http://schemas.microsoft.com/office/drawing/2014/main" id="{00000000-0008-0000-0600-000074010000}"/>
            </a:ext>
          </a:extLst>
        </xdr:cNvPr>
        <xdr:cNvCxnSpPr/>
      </xdr:nvCxnSpPr>
      <xdr:spPr>
        <a:xfrm flipV="1">
          <a:off x="6972300" y="9811623"/>
          <a:ext cx="889000" cy="28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154966</xdr:rowOff>
    </xdr:from>
    <xdr:to>
      <xdr:col>41</xdr:col>
      <xdr:colOff>101600</xdr:colOff>
      <xdr:row>57</xdr:row>
      <xdr:rowOff>85116</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781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101643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80699</xdr:rowOff>
    </xdr:from>
    <xdr:to>
      <xdr:col>36</xdr:col>
      <xdr:colOff>165100</xdr:colOff>
      <xdr:row>58</xdr:row>
      <xdr:rowOff>10849</xdr:rowOff>
    </xdr:to>
    <xdr:sp macro="" textlink="">
      <xdr:nvSpPr>
        <xdr:cNvPr id="375" name="フローチャート: 判断 374">
          <a:extLst>
            <a:ext uri="{FF2B5EF4-FFF2-40B4-BE49-F238E27FC236}">
              <a16:creationId xmlns:a16="http://schemas.microsoft.com/office/drawing/2014/main" id="{00000000-0008-0000-0600-000077010000}"/>
            </a:ext>
          </a:extLst>
        </xdr:cNvPr>
        <xdr:cNvSpPr/>
      </xdr:nvSpPr>
      <xdr:spPr>
        <a:xfrm>
          <a:off x="6921500" y="985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27376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6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29159</xdr:rowOff>
    </xdr:from>
    <xdr:to>
      <xdr:col>55</xdr:col>
      <xdr:colOff>50800</xdr:colOff>
      <xdr:row>57</xdr:row>
      <xdr:rowOff>130759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10426700" y="9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7586</xdr:rowOff>
    </xdr:from>
    <xdr:ext cx="534377" cy="259045"/>
    <xdr:sp macro="" textlink="">
      <xdr:nvSpPr>
        <xdr:cNvPr id="383" name="普通建設事業費該当値テキスト">
          <a:extLst>
            <a:ext uri="{FF2B5EF4-FFF2-40B4-BE49-F238E27FC236}">
              <a16:creationId xmlns:a16="http://schemas.microsoft.com/office/drawing/2014/main" id="{00000000-0008-0000-0600-00007F010000}"/>
            </a:ext>
          </a:extLst>
        </xdr:cNvPr>
        <xdr:cNvSpPr txBox="1"/>
      </xdr:nvSpPr>
      <xdr:spPr>
        <a:xfrm>
          <a:off x="10528300" y="97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168681</xdr:rowOff>
    </xdr:from>
    <xdr:to>
      <xdr:col>50</xdr:col>
      <xdr:colOff>165100</xdr:colOff>
      <xdr:row>58</xdr:row>
      <xdr:rowOff>98831</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9588500" y="9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89958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9372111"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161147</xdr:rowOff>
    </xdr:from>
    <xdr:to>
      <xdr:col>46</xdr:col>
      <xdr:colOff>38100</xdr:colOff>
      <xdr:row>57</xdr:row>
      <xdr:rowOff>91297</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8699500" y="97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107824</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8483111" y="953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159623</xdr:rowOff>
    </xdr:from>
    <xdr:to>
      <xdr:col>41</xdr:col>
      <xdr:colOff>101600</xdr:colOff>
      <xdr:row>57</xdr:row>
      <xdr:rowOff>89773</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7810500" y="97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80900</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7594111" y="98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102512</xdr:rowOff>
    </xdr:from>
    <xdr:to>
      <xdr:col>36</xdr:col>
      <xdr:colOff>165100</xdr:colOff>
      <xdr:row>59</xdr:row>
      <xdr:rowOff>32662</xdr:rowOff>
    </xdr:to>
    <xdr:sp macro="" textlink="">
      <xdr:nvSpPr>
        <xdr:cNvPr id="390" name="楕円 389">
          <a:extLst>
            <a:ext uri="{FF2B5EF4-FFF2-40B4-BE49-F238E27FC236}">
              <a16:creationId xmlns:a16="http://schemas.microsoft.com/office/drawing/2014/main" id="{00000000-0008-0000-0600-000086010000}"/>
            </a:ext>
          </a:extLst>
        </xdr:cNvPr>
        <xdr:cNvSpPr/>
      </xdr:nvSpPr>
      <xdr:spPr>
        <a:xfrm>
          <a:off x="6921500" y="100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23789</xdr:rowOff>
    </xdr:from>
    <xdr:ext cx="534377"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705111" y="101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8" name="正方形/長方形 397">
          <a:extLst>
            <a:ext uri="{FF2B5EF4-FFF2-40B4-BE49-F238E27FC236}">
              <a16:creationId xmlns:a16="http://schemas.microsoft.com/office/drawing/2014/main" id="{00000000-0008-0000-0600-00008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9" name="正方形/長方形 398">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a:extLst>
            <a:ext uri="{FF2B5EF4-FFF2-40B4-BE49-F238E27FC236}">
              <a16:creationId xmlns:a16="http://schemas.microsoft.com/office/drawing/2014/main" id="{00000000-0008-0000-06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4" name="普通建設事業費 （ うち新規整備　）最小値テキスト">
          <a:extLst>
            <a:ext uri="{FF2B5EF4-FFF2-40B4-BE49-F238E27FC236}">
              <a16:creationId xmlns:a16="http://schemas.microsoft.com/office/drawing/2014/main" id="{00000000-0008-0000-0600-00009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6" name="普通建設事業費 （ うち新規整備　）最大値テキスト">
          <a:extLst>
            <a:ext uri="{FF2B5EF4-FFF2-40B4-BE49-F238E27FC236}">
              <a16:creationId xmlns:a16="http://schemas.microsoft.com/office/drawing/2014/main" id="{00000000-0008-0000-0600-0000A0010000}"/>
            </a:ext>
          </a:extLst>
        </xdr:cNvPr>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137323</xdr:rowOff>
    </xdr:from>
    <xdr:to>
      <xdr:col>55</xdr:col>
      <xdr:colOff>0</xdr:colOff>
      <xdr:row>78</xdr:row>
      <xdr:rowOff>16576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9639300" y="12996073"/>
          <a:ext cx="8382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101571</xdr:rowOff>
    </xdr:from>
    <xdr:ext cx="469744" cy="259045"/>
    <xdr:sp macro="" textlink="">
      <xdr:nvSpPr>
        <xdr:cNvPr id="419" name="普通建設事業費 （ うち新規整備　）平均値テキスト">
          <a:extLst>
            <a:ext uri="{FF2B5EF4-FFF2-40B4-BE49-F238E27FC236}">
              <a16:creationId xmlns:a16="http://schemas.microsoft.com/office/drawing/2014/main" id="{00000000-0008-0000-0600-0000A3010000}"/>
            </a:ext>
          </a:extLst>
        </xdr:cNvPr>
        <xdr:cNvSpPr txBox="1"/>
      </xdr:nvSpPr>
      <xdr:spPr>
        <a:xfrm>
          <a:off x="10528300" y="1313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37241</xdr:rowOff>
    </xdr:from>
    <xdr:to>
      <xdr:col>50</xdr:col>
      <xdr:colOff>114300</xdr:colOff>
      <xdr:row>78</xdr:row>
      <xdr:rowOff>16576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8750300" y="13238891"/>
          <a:ext cx="889000" cy="1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37241</xdr:rowOff>
    </xdr:from>
    <xdr:to>
      <xdr:col>45</xdr:col>
      <xdr:colOff>177800</xdr:colOff>
      <xdr:row>77</xdr:row>
      <xdr:rowOff>166035</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7861300" y="13238891"/>
          <a:ext cx="889000" cy="1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18615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86523</xdr:rowOff>
    </xdr:from>
    <xdr:to>
      <xdr:col>55</xdr:col>
      <xdr:colOff>50800</xdr:colOff>
      <xdr:row>76</xdr:row>
      <xdr:rowOff>16672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94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109400</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137226</xdr:rowOff>
    </xdr:from>
    <xdr:to>
      <xdr:col>50</xdr:col>
      <xdr:colOff>165100</xdr:colOff>
      <xdr:row>78</xdr:row>
      <xdr:rowOff>67376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3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58503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4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157891</xdr:rowOff>
    </xdr:from>
    <xdr:to>
      <xdr:col>46</xdr:col>
      <xdr:colOff>38100</xdr:colOff>
      <xdr:row>77</xdr:row>
      <xdr:rowOff>88041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1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79168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28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115235</xdr:rowOff>
    </xdr:from>
    <xdr:to>
      <xdr:col>41</xdr:col>
      <xdr:colOff>101600</xdr:colOff>
      <xdr:row>78</xdr:row>
      <xdr:rowOff>45385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36512</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40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49273</xdr:rowOff>
    </xdr:from>
    <xdr:to>
      <xdr:col>55</xdr:col>
      <xdr:colOff>0</xdr:colOff>
      <xdr:row>98</xdr:row>
      <xdr:rowOff>95155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851373"/>
          <a:ext cx="8382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7358</xdr:rowOff>
    </xdr:from>
    <xdr:to>
      <xdr:col>50</xdr:col>
      <xdr:colOff>114300</xdr:colOff>
      <xdr:row>98</xdr:row>
      <xdr:rowOff>49273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38008"/>
          <a:ext cx="889000" cy="2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7358</xdr:rowOff>
    </xdr:from>
    <xdr:to>
      <xdr:col>45</xdr:col>
      <xdr:colOff>177800</xdr:colOff>
      <xdr:row>97</xdr:row>
      <xdr:rowOff>40015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3800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17361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44355</xdr:rowOff>
    </xdr:from>
    <xdr:to>
      <xdr:col>55</xdr:col>
      <xdr:colOff>50800</xdr:colOff>
      <xdr:row>98</xdr:row>
      <xdr:rowOff>145955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130732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169923</xdr:rowOff>
    </xdr:from>
    <xdr:to>
      <xdr:col>50</xdr:col>
      <xdr:colOff>165100</xdr:colOff>
      <xdr:row>98</xdr:row>
      <xdr:rowOff>100073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91200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128008</xdr:rowOff>
    </xdr:from>
    <xdr:to>
      <xdr:col>46</xdr:col>
      <xdr:colOff>38100</xdr:colOff>
      <xdr:row>97</xdr:row>
      <xdr:rowOff>58158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74685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160665</xdr:rowOff>
    </xdr:from>
    <xdr:to>
      <xdr:col>41</xdr:col>
      <xdr:colOff>101600</xdr:colOff>
      <xdr:row>97</xdr:row>
      <xdr:rowOff>90815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107342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3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40292</xdr:rowOff>
    </xdr:from>
    <xdr:to>
      <xdr:col>85</xdr:col>
      <xdr:colOff>127000</xdr:colOff>
      <xdr:row>76</xdr:row>
      <xdr:rowOff>149301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070492"/>
          <a:ext cx="8382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17824</xdr:rowOff>
    </xdr:from>
    <xdr:to>
      <xdr:col>81</xdr:col>
      <xdr:colOff>50800</xdr:colOff>
      <xdr:row>76</xdr:row>
      <xdr:rowOff>40292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048024"/>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106390</xdr:rowOff>
    </xdr:from>
    <xdr:to>
      <xdr:col>76</xdr:col>
      <xdr:colOff>114300</xdr:colOff>
      <xdr:row>76</xdr:row>
      <xdr:rowOff>17824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96514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10574</xdr:rowOff>
    </xdr:from>
    <xdr:to>
      <xdr:col>71</xdr:col>
      <xdr:colOff>177800</xdr:colOff>
      <xdr:row>75</xdr:row>
      <xdr:rowOff>106390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69324"/>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98501</xdr:rowOff>
    </xdr:from>
    <xdr:to>
      <xdr:col>85</xdr:col>
      <xdr:colOff>177800</xdr:colOff>
      <xdr:row>77</xdr:row>
      <xdr:rowOff>28651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76928</xdr:rowOff>
    </xdr:from>
    <xdr:ext cx="469744"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160942</xdr:rowOff>
    </xdr:from>
    <xdr:to>
      <xdr:col>81</xdr:col>
      <xdr:colOff>101600</xdr:colOff>
      <xdr:row>76</xdr:row>
      <xdr:rowOff>91092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107618</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46428" y="127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138474</xdr:rowOff>
    </xdr:from>
    <xdr:to>
      <xdr:col>76</xdr:col>
      <xdr:colOff>165100</xdr:colOff>
      <xdr:row>76</xdr:row>
      <xdr:rowOff>68624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59751</xdr:rowOff>
    </xdr:from>
    <xdr:ext cx="469744"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57428" y="130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55590</xdr:rowOff>
    </xdr:from>
    <xdr:to>
      <xdr:col>72</xdr:col>
      <xdr:colOff>38100</xdr:colOff>
      <xdr:row>75</xdr:row>
      <xdr:rowOff>157190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148317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0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131224</xdr:rowOff>
    </xdr:from>
    <xdr:to>
      <xdr:col>67</xdr:col>
      <xdr:colOff>101600</xdr:colOff>
      <xdr:row>75</xdr:row>
      <xdr:rowOff>61374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52501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161372</xdr:rowOff>
    </xdr:from>
    <xdr:to>
      <xdr:col>85</xdr:col>
      <xdr:colOff>127000</xdr:colOff>
      <xdr:row>98</xdr:row>
      <xdr:rowOff>10213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92022"/>
          <a:ext cx="8382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158569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8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161372</xdr:rowOff>
    </xdr:from>
    <xdr:to>
      <xdr:col>81</xdr:col>
      <xdr:colOff>50800</xdr:colOff>
      <xdr:row>98</xdr:row>
      <xdr:rowOff>39703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92022"/>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91375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32471</xdr:rowOff>
    </xdr:from>
    <xdr:to>
      <xdr:col>76</xdr:col>
      <xdr:colOff>114300</xdr:colOff>
      <xdr:row>98</xdr:row>
      <xdr:rowOff>39703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663121"/>
          <a:ext cx="889000" cy="17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32471</xdr:rowOff>
    </xdr:from>
    <xdr:to>
      <xdr:col>71</xdr:col>
      <xdr:colOff>177800</xdr:colOff>
      <xdr:row>98</xdr:row>
      <xdr:rowOff>86886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63121"/>
          <a:ext cx="889000" cy="2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130863</xdr:rowOff>
    </xdr:from>
    <xdr:to>
      <xdr:col>85</xdr:col>
      <xdr:colOff>177800</xdr:colOff>
      <xdr:row>98</xdr:row>
      <xdr:rowOff>61013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153740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110572</xdr:rowOff>
    </xdr:from>
    <xdr:to>
      <xdr:col>81</xdr:col>
      <xdr:colOff>101600</xdr:colOff>
      <xdr:row>98</xdr:row>
      <xdr:rowOff>40722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57249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5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160353</xdr:rowOff>
    </xdr:from>
    <xdr:to>
      <xdr:col>76</xdr:col>
      <xdr:colOff>165100</xdr:colOff>
      <xdr:row>98</xdr:row>
      <xdr:rowOff>90503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81630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153121</xdr:rowOff>
    </xdr:from>
    <xdr:to>
      <xdr:col>72</xdr:col>
      <xdr:colOff>38100</xdr:colOff>
      <xdr:row>97</xdr:row>
      <xdr:rowOff>83271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99798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3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36086</xdr:rowOff>
    </xdr:from>
    <xdr:to>
      <xdr:col>67</xdr:col>
      <xdr:colOff>101600</xdr:colOff>
      <xdr:row>98</xdr:row>
      <xdr:rowOff>137686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154213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6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129001</xdr:rowOff>
    </xdr:from>
    <xdr:to>
      <xdr:col>116</xdr:col>
      <xdr:colOff>63500</xdr:colOff>
      <xdr:row>58</xdr:row>
      <xdr:rowOff>130465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73101"/>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129001</xdr:rowOff>
    </xdr:from>
    <xdr:to>
      <xdr:col>111</xdr:col>
      <xdr:colOff>177800</xdr:colOff>
      <xdr:row>58</xdr:row>
      <xdr:rowOff>129733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310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129733</xdr:rowOff>
    </xdr:from>
    <xdr:to>
      <xdr:col>107</xdr:col>
      <xdr:colOff>50800</xdr:colOff>
      <xdr:row>58</xdr:row>
      <xdr:rowOff>130191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738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128727</xdr:rowOff>
    </xdr:from>
    <xdr:to>
      <xdr:col>102</xdr:col>
      <xdr:colOff>114300</xdr:colOff>
      <xdr:row>58</xdr:row>
      <xdr:rowOff>130191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72827"/>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79665</xdr:rowOff>
    </xdr:from>
    <xdr:to>
      <xdr:col>116</xdr:col>
      <xdr:colOff>114300</xdr:colOff>
      <xdr:row>59</xdr:row>
      <xdr:rowOff>9815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166042</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78201</xdr:rowOff>
    </xdr:from>
    <xdr:to>
      <xdr:col>112</xdr:col>
      <xdr:colOff>38100</xdr:colOff>
      <xdr:row>59</xdr:row>
      <xdr:rowOff>8351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170928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78933</xdr:rowOff>
    </xdr:from>
    <xdr:to>
      <xdr:col>107</xdr:col>
      <xdr:colOff>101600</xdr:colOff>
      <xdr:row>59</xdr:row>
      <xdr:rowOff>9083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210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15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79391</xdr:rowOff>
    </xdr:from>
    <xdr:to>
      <xdr:col>102</xdr:col>
      <xdr:colOff>165100</xdr:colOff>
      <xdr:row>59</xdr:row>
      <xdr:rowOff>9541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16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77927</xdr:rowOff>
    </xdr:from>
    <xdr:to>
      <xdr:col>98</xdr:col>
      <xdr:colOff>38100</xdr:colOff>
      <xdr:row>59</xdr:row>
      <xdr:rowOff>8077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170654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142672</xdr:rowOff>
    </xdr:from>
    <xdr:to>
      <xdr:col>116</xdr:col>
      <xdr:colOff>63500</xdr:colOff>
      <xdr:row>72</xdr:row>
      <xdr:rowOff>130480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1972722"/>
          <a:ext cx="838200" cy="5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130480</xdr:rowOff>
    </xdr:from>
    <xdr:to>
      <xdr:col>111</xdr:col>
      <xdr:colOff>177800</xdr:colOff>
      <xdr:row>72</xdr:row>
      <xdr:rowOff>131394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7488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131394</xdr:rowOff>
    </xdr:from>
    <xdr:to>
      <xdr:col>107</xdr:col>
      <xdr:colOff>50800</xdr:colOff>
      <xdr:row>74</xdr:row>
      <xdr:rowOff>71730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475794"/>
          <a:ext cx="889000" cy="28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71730</xdr:rowOff>
    </xdr:from>
    <xdr:to>
      <xdr:col>102</xdr:col>
      <xdr:colOff>114300</xdr:colOff>
      <xdr:row>74</xdr:row>
      <xdr:rowOff>103962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5903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91872</xdr:rowOff>
    </xdr:from>
    <xdr:to>
      <xdr:col>116</xdr:col>
      <xdr:colOff>114300</xdr:colOff>
      <xdr:row>70</xdr:row>
      <xdr:rowOff>22022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1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44899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18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79680</xdr:rowOff>
    </xdr:from>
    <xdr:to>
      <xdr:col>112</xdr:col>
      <xdr:colOff>38100</xdr:colOff>
      <xdr:row>73</xdr:row>
      <xdr:rowOff>9830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26357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80594</xdr:rowOff>
    </xdr:from>
    <xdr:to>
      <xdr:col>107</xdr:col>
      <xdr:colOff>101600</xdr:colOff>
      <xdr:row>73</xdr:row>
      <xdr:rowOff>10744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27271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20930</xdr:rowOff>
    </xdr:from>
    <xdr:to>
      <xdr:col>102</xdr:col>
      <xdr:colOff>165100</xdr:colOff>
      <xdr:row>74</xdr:row>
      <xdr:rowOff>122530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139057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53162</xdr:rowOff>
    </xdr:from>
    <xdr:to>
      <xdr:col>98</xdr:col>
      <xdr:colOff>38100</xdr:colOff>
      <xdr:row>74</xdr:row>
      <xdr:rowOff>154762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171289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404,771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79,228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5,629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％減少している。しかし、いまだ類似団体内平均値を上回っている状態であり、定員の適正化を一層推し進め、人件費の更なる圧縮に取り組む。 </a:t>
          </a:r>
        </a:p>
        <a:p>
          <a:r>
            <a:rPr kumimoji="1" lang="ja-JP" altLang="en-US" sz="1300">
              <a:latin typeface="ＭＳ Ｐゴシック" panose="020B0600070205080204" pitchFamily="50" charset="-128"/>
              <a:ea typeface="ＭＳ Ｐゴシック" panose="020B0600070205080204" pitchFamily="50" charset="-128"/>
            </a:rPr>
            <a:t>増加している主な項目については、物件費がある。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83,093</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3,893</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％の増となっており、類似団体内平均値と比べても多くなっている。主な増加要因としては、、小学校・中学校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教育費であり新規事業となっている。今後も新規事業等により増加要因もあるが、</a:t>
          </a:r>
        </a:p>
        <a:p>
          <a:r>
            <a:rPr kumimoji="1" lang="ja-JP" altLang="en-US" sz="1300">
              <a:latin typeface="ＭＳ Ｐゴシック" panose="020B0600070205080204" pitchFamily="50" charset="-128"/>
              <a:ea typeface="ＭＳ Ｐゴシック" panose="020B0600070205080204" pitchFamily="50" charset="-128"/>
            </a:rPr>
            <a:t>既存事業の仕様見直しやコスト競争をさらに推し進め、物件費の上昇傾向に歯止めをかけるよう努める。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224,680
214,439
15.11
102,503,335
90,943,981
10,574,244
58,751,232
9,165,202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64099</xdr:rowOff>
    </xdr:from>
    <xdr:to>
      <xdr:col>24</xdr:col>
      <xdr:colOff>63500</xdr:colOff>
      <xdr:row>36</xdr:row>
      <xdr:rowOff>77162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362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36340</xdr:rowOff>
    </xdr:from>
    <xdr:to>
      <xdr:col>19</xdr:col>
      <xdr:colOff>177800</xdr:colOff>
      <xdr:row>36</xdr:row>
      <xdr:rowOff>64099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085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36340</xdr:rowOff>
    </xdr:from>
    <xdr:to>
      <xdr:col>15</xdr:col>
      <xdr:colOff>50800</xdr:colOff>
      <xdr:row>36</xdr:row>
      <xdr:rowOff>44504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085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40259</xdr:rowOff>
    </xdr:from>
    <xdr:to>
      <xdr:col>10</xdr:col>
      <xdr:colOff>114300</xdr:colOff>
      <xdr:row>36</xdr:row>
      <xdr:rowOff>44504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1245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26362</xdr:rowOff>
    </xdr:from>
    <xdr:to>
      <xdr:col>24</xdr:col>
      <xdr:colOff>114300</xdr:colOff>
      <xdr:row>36</xdr:row>
      <xdr:rowOff>127962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49239</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4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13299</xdr:rowOff>
    </xdr:from>
    <xdr:to>
      <xdr:col>20</xdr:col>
      <xdr:colOff>38100</xdr:colOff>
      <xdr:row>36</xdr:row>
      <xdr:rowOff>114899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131426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596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156990</xdr:rowOff>
    </xdr:from>
    <xdr:to>
      <xdr:col>15</xdr:col>
      <xdr:colOff>101600</xdr:colOff>
      <xdr:row>36</xdr:row>
      <xdr:rowOff>87140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103667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59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165154</xdr:rowOff>
    </xdr:from>
    <xdr:to>
      <xdr:col>10</xdr:col>
      <xdr:colOff>165100</xdr:colOff>
      <xdr:row>36</xdr:row>
      <xdr:rowOff>95304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111831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594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160909</xdr:rowOff>
    </xdr:from>
    <xdr:to>
      <xdr:col>6</xdr:col>
      <xdr:colOff>38100</xdr:colOff>
      <xdr:row>36</xdr:row>
      <xdr:rowOff>91059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107586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122871</xdr:rowOff>
    </xdr:from>
    <xdr:to>
      <xdr:col>24</xdr:col>
      <xdr:colOff>63500</xdr:colOff>
      <xdr:row>56</xdr:row>
      <xdr:rowOff>126278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724071"/>
          <a:ext cx="8382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110026</xdr:rowOff>
    </xdr:from>
    <xdr:to>
      <xdr:col>19</xdr:col>
      <xdr:colOff>177800</xdr:colOff>
      <xdr:row>56</xdr:row>
      <xdr:rowOff>122871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711226"/>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95580</xdr:rowOff>
    </xdr:from>
    <xdr:to>
      <xdr:col>15</xdr:col>
      <xdr:colOff>50800</xdr:colOff>
      <xdr:row>56</xdr:row>
      <xdr:rowOff>110026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525330"/>
          <a:ext cx="889000" cy="1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95580</xdr:rowOff>
    </xdr:from>
    <xdr:to>
      <xdr:col>10</xdr:col>
      <xdr:colOff>114300</xdr:colOff>
      <xdr:row>57</xdr:row>
      <xdr:rowOff>109775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525330"/>
          <a:ext cx="889000" cy="3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75478</xdr:rowOff>
    </xdr:from>
    <xdr:to>
      <xdr:col>24</xdr:col>
      <xdr:colOff>114300</xdr:colOff>
      <xdr:row>57</xdr:row>
      <xdr:rowOff>5628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98355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72071</xdr:rowOff>
    </xdr:from>
    <xdr:to>
      <xdr:col>20</xdr:col>
      <xdr:colOff>38100</xdr:colOff>
      <xdr:row>57</xdr:row>
      <xdr:rowOff>2221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18748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4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59226</xdr:rowOff>
    </xdr:from>
    <xdr:to>
      <xdr:col>15</xdr:col>
      <xdr:colOff>101600</xdr:colOff>
      <xdr:row>56</xdr:row>
      <xdr:rowOff>160826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6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4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44780</xdr:rowOff>
    </xdr:from>
    <xdr:to>
      <xdr:col>10</xdr:col>
      <xdr:colOff>165100</xdr:colOff>
      <xdr:row>55</xdr:row>
      <xdr:rowOff>146380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4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162907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2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58975</xdr:rowOff>
    </xdr:from>
    <xdr:to>
      <xdr:col>6</xdr:col>
      <xdr:colOff>38100</xdr:colOff>
      <xdr:row>57</xdr:row>
      <xdr:rowOff>160575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5652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159271</xdr:rowOff>
    </xdr:from>
    <xdr:to>
      <xdr:col>24</xdr:col>
      <xdr:colOff>63500</xdr:colOff>
      <xdr:row>76</xdr:row>
      <xdr:rowOff>119748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46571"/>
          <a:ext cx="838200" cy="30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84417</xdr:rowOff>
    </xdr:from>
    <xdr:to>
      <xdr:col>19</xdr:col>
      <xdr:colOff>177800</xdr:colOff>
      <xdr:row>76</xdr:row>
      <xdr:rowOff>119748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114617"/>
          <a:ext cx="889000" cy="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169346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6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84417</xdr:rowOff>
    </xdr:from>
    <xdr:to>
      <xdr:col>15</xdr:col>
      <xdr:colOff>50800</xdr:colOff>
      <xdr:row>77</xdr:row>
      <xdr:rowOff>104711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14617"/>
          <a:ext cx="889000" cy="1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87558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104711</xdr:rowOff>
    </xdr:from>
    <xdr:to>
      <xdr:col>10</xdr:col>
      <xdr:colOff>114300</xdr:colOff>
      <xdr:row>78</xdr:row>
      <xdr:rowOff>68490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06361"/>
          <a:ext cx="889000" cy="1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122305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84396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108471</xdr:rowOff>
    </xdr:from>
    <xdr:to>
      <xdr:col>24</xdr:col>
      <xdr:colOff>114300</xdr:colOff>
      <xdr:row>75</xdr:row>
      <xdr:rowOff>38621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131348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4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68948</xdr:rowOff>
    </xdr:from>
    <xdr:to>
      <xdr:col>20</xdr:col>
      <xdr:colOff>38100</xdr:colOff>
      <xdr:row>76</xdr:row>
      <xdr:rowOff>170548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161675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33617</xdr:rowOff>
    </xdr:from>
    <xdr:to>
      <xdr:col>15</xdr:col>
      <xdr:colOff>101600</xdr:colOff>
      <xdr:row>76</xdr:row>
      <xdr:rowOff>135217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126344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5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53911</xdr:rowOff>
    </xdr:from>
    <xdr:to>
      <xdr:col>10</xdr:col>
      <xdr:colOff>165100</xdr:colOff>
      <xdr:row>77</xdr:row>
      <xdr:rowOff>155511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146638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4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17690</xdr:rowOff>
    </xdr:from>
    <xdr:to>
      <xdr:col>6</xdr:col>
      <xdr:colOff>38100</xdr:colOff>
      <xdr:row>78</xdr:row>
      <xdr:rowOff>119290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110417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166126</xdr:rowOff>
    </xdr:from>
    <xdr:to>
      <xdr:col>24</xdr:col>
      <xdr:colOff>63500</xdr:colOff>
      <xdr:row>97</xdr:row>
      <xdr:rowOff>31984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25326"/>
          <a:ext cx="8382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30063</xdr:rowOff>
    </xdr:from>
    <xdr:to>
      <xdr:col>19</xdr:col>
      <xdr:colOff>177800</xdr:colOff>
      <xdr:row>97</xdr:row>
      <xdr:rowOff>31984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6071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3637</xdr:rowOff>
    </xdr:from>
    <xdr:to>
      <xdr:col>15</xdr:col>
      <xdr:colOff>50800</xdr:colOff>
      <xdr:row>97</xdr:row>
      <xdr:rowOff>30063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34287"/>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163199</xdr:rowOff>
    </xdr:from>
    <xdr:to>
      <xdr:col>10</xdr:col>
      <xdr:colOff>114300</xdr:colOff>
      <xdr:row>97</xdr:row>
      <xdr:rowOff>3637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2239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115326</xdr:rowOff>
    </xdr:from>
    <xdr:to>
      <xdr:col>24</xdr:col>
      <xdr:colOff>114300</xdr:colOff>
      <xdr:row>97</xdr:row>
      <xdr:rowOff>45476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138203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152634</xdr:rowOff>
    </xdr:from>
    <xdr:to>
      <xdr:col>20</xdr:col>
      <xdr:colOff>38100</xdr:colOff>
      <xdr:row>97</xdr:row>
      <xdr:rowOff>82784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99311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150713</xdr:rowOff>
    </xdr:from>
    <xdr:to>
      <xdr:col>15</xdr:col>
      <xdr:colOff>101600</xdr:colOff>
      <xdr:row>97</xdr:row>
      <xdr:rowOff>80863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97390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124287</xdr:rowOff>
    </xdr:from>
    <xdr:to>
      <xdr:col>10</xdr:col>
      <xdr:colOff>165100</xdr:colOff>
      <xdr:row>97</xdr:row>
      <xdr:rowOff>54437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70964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112399</xdr:rowOff>
    </xdr:from>
    <xdr:to>
      <xdr:col>6</xdr:col>
      <xdr:colOff>38100</xdr:colOff>
      <xdr:row>97</xdr:row>
      <xdr:rowOff>42549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59076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163017</xdr:rowOff>
    </xdr:from>
    <xdr:to>
      <xdr:col>55</xdr:col>
      <xdr:colOff>0</xdr:colOff>
      <xdr:row>36</xdr:row>
      <xdr:rowOff>164846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3521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163017</xdr:rowOff>
    </xdr:from>
    <xdr:to>
      <xdr:col>50</xdr:col>
      <xdr:colOff>114300</xdr:colOff>
      <xdr:row>37</xdr:row>
      <xdr:rowOff>4826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3521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136957</xdr:rowOff>
    </xdr:from>
    <xdr:to>
      <xdr:col>45</xdr:col>
      <xdr:colOff>177800</xdr:colOff>
      <xdr:row>37</xdr:row>
      <xdr:rowOff>4826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0915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39235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71120</xdr:rowOff>
    </xdr:from>
    <xdr:to>
      <xdr:col>41</xdr:col>
      <xdr:colOff>50800</xdr:colOff>
      <xdr:row>36</xdr:row>
      <xdr:rowOff>136957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43320"/>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114046</xdr:rowOff>
    </xdr:from>
    <xdr:to>
      <xdr:col>55</xdr:col>
      <xdr:colOff>50800</xdr:colOff>
      <xdr:row>37</xdr:row>
      <xdr:rowOff>44196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92473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112217</xdr:rowOff>
    </xdr:from>
    <xdr:to>
      <xdr:col>50</xdr:col>
      <xdr:colOff>165100</xdr:colOff>
      <xdr:row>37</xdr:row>
      <xdr:rowOff>42367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33494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125476</xdr:rowOff>
    </xdr:from>
    <xdr:to>
      <xdr:col>46</xdr:col>
      <xdr:colOff>38100</xdr:colOff>
      <xdr:row>37</xdr:row>
      <xdr:rowOff>55626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46753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86157</xdr:rowOff>
    </xdr:from>
    <xdr:to>
      <xdr:col>41</xdr:col>
      <xdr:colOff>101600</xdr:colOff>
      <xdr:row>37</xdr:row>
      <xdr:rowOff>16307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7434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5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20320</xdr:rowOff>
    </xdr:from>
    <xdr:to>
      <xdr:col>36</xdr:col>
      <xdr:colOff>165100</xdr:colOff>
      <xdr:row>36</xdr:row>
      <xdr:rowOff>121920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138447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20690</xdr:rowOff>
    </xdr:from>
    <xdr:to>
      <xdr:col>55</xdr:col>
      <xdr:colOff>0</xdr:colOff>
      <xdr:row>78</xdr:row>
      <xdr:rowOff>25309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93790"/>
          <a:ext cx="8382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82425</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147701</xdr:rowOff>
    </xdr:from>
    <xdr:to>
      <xdr:col>50</xdr:col>
      <xdr:colOff>114300</xdr:colOff>
      <xdr:row>78</xdr:row>
      <xdr:rowOff>20690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49351"/>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2156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147701</xdr:rowOff>
    </xdr:from>
    <xdr:to>
      <xdr:col>45</xdr:col>
      <xdr:colOff>177800</xdr:colOff>
      <xdr:row>78</xdr:row>
      <xdr:rowOff>8392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49351"/>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154357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xdr:rowOff>
    </xdr:from>
    <xdr:to>
      <xdr:col>41</xdr:col>
      <xdr:colOff>50800</xdr:colOff>
      <xdr:row>78</xdr:row>
      <xdr:rowOff>8392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74360"/>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167891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145959</xdr:rowOff>
    </xdr:from>
    <xdr:to>
      <xdr:col>55</xdr:col>
      <xdr:colOff>50800</xdr:colOff>
      <xdr:row>78</xdr:row>
      <xdr:rowOff>76109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60886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141340</xdr:rowOff>
    </xdr:from>
    <xdr:to>
      <xdr:col>50</xdr:col>
      <xdr:colOff>165100</xdr:colOff>
      <xdr:row>78</xdr:row>
      <xdr:rowOff>71490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62617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96901</xdr:rowOff>
    </xdr:from>
    <xdr:to>
      <xdr:col>46</xdr:col>
      <xdr:colOff>38100</xdr:colOff>
      <xdr:row>78</xdr:row>
      <xdr:rowOff>27051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18178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129042</xdr:rowOff>
    </xdr:from>
    <xdr:to>
      <xdr:col>41</xdr:col>
      <xdr:colOff>101600</xdr:colOff>
      <xdr:row>78</xdr:row>
      <xdr:rowOff>59192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50319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2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121910</xdr:rowOff>
    </xdr:from>
    <xdr:to>
      <xdr:col>36</xdr:col>
      <xdr:colOff>165100</xdr:colOff>
      <xdr:row>78</xdr:row>
      <xdr:rowOff>52060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43187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118331</xdr:rowOff>
    </xdr:from>
    <xdr:to>
      <xdr:col>55</xdr:col>
      <xdr:colOff>0</xdr:colOff>
      <xdr:row>98</xdr:row>
      <xdr:rowOff>9181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48981"/>
          <a:ext cx="8382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9181</xdr:rowOff>
    </xdr:from>
    <xdr:to>
      <xdr:col>50</xdr:col>
      <xdr:colOff>114300</xdr:colOff>
      <xdr:row>98</xdr:row>
      <xdr:rowOff>10072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11281"/>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10072</xdr:rowOff>
    </xdr:from>
    <xdr:to>
      <xdr:col>45</xdr:col>
      <xdr:colOff>177800</xdr:colOff>
      <xdr:row>98</xdr:row>
      <xdr:rowOff>71555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12172"/>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71555</xdr:rowOff>
    </xdr:from>
    <xdr:to>
      <xdr:col>41</xdr:col>
      <xdr:colOff>50800</xdr:colOff>
      <xdr:row>98</xdr:row>
      <xdr:rowOff>101394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73655"/>
          <a:ext cx="889000" cy="2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67531</xdr:rowOff>
    </xdr:from>
    <xdr:to>
      <xdr:col>55</xdr:col>
      <xdr:colOff>50800</xdr:colOff>
      <xdr:row>97</xdr:row>
      <xdr:rowOff>169131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45958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7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129831</xdr:rowOff>
    </xdr:from>
    <xdr:to>
      <xdr:col>50</xdr:col>
      <xdr:colOff>165100</xdr:colOff>
      <xdr:row>98</xdr:row>
      <xdr:rowOff>59981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51108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130722</xdr:rowOff>
    </xdr:from>
    <xdr:to>
      <xdr:col>46</xdr:col>
      <xdr:colOff>38100</xdr:colOff>
      <xdr:row>98</xdr:row>
      <xdr:rowOff>60872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20755</xdr:rowOff>
    </xdr:from>
    <xdr:to>
      <xdr:col>41</xdr:col>
      <xdr:colOff>101600</xdr:colOff>
      <xdr:row>98</xdr:row>
      <xdr:rowOff>122355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50594</xdr:rowOff>
    </xdr:from>
    <xdr:to>
      <xdr:col>36</xdr:col>
      <xdr:colOff>165100</xdr:colOff>
      <xdr:row>98</xdr:row>
      <xdr:rowOff>152194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143321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18648</xdr:rowOff>
    </xdr:from>
    <xdr:to>
      <xdr:col>85</xdr:col>
      <xdr:colOff>127000</xdr:colOff>
      <xdr:row>39</xdr:row>
      <xdr:rowOff>19159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705198"/>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6183</xdr:rowOff>
    </xdr:from>
    <xdr:to>
      <xdr:col>81</xdr:col>
      <xdr:colOff>50800</xdr:colOff>
      <xdr:row>39</xdr:row>
      <xdr:rowOff>18648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92733"/>
          <a:ext cx="8890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73284</xdr:rowOff>
    </xdr:from>
    <xdr:to>
      <xdr:col>76</xdr:col>
      <xdr:colOff>114300</xdr:colOff>
      <xdr:row>39</xdr:row>
      <xdr:rowOff>6183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88384"/>
          <a:ext cx="889000" cy="10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73284</xdr:rowOff>
    </xdr:from>
    <xdr:to>
      <xdr:col>71</xdr:col>
      <xdr:colOff>177800</xdr:colOff>
      <xdr:row>39</xdr:row>
      <xdr:rowOff>16858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88384"/>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59364</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68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139809</xdr:rowOff>
    </xdr:from>
    <xdr:to>
      <xdr:col>85</xdr:col>
      <xdr:colOff>177800</xdr:colOff>
      <xdr:row>39</xdr:row>
      <xdr:rowOff>69959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99186</xdr:rowOff>
    </xdr:from>
    <xdr:ext cx="469744"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4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139298</xdr:rowOff>
    </xdr:from>
    <xdr:to>
      <xdr:col>81</xdr:col>
      <xdr:colOff>101600</xdr:colOff>
      <xdr:row>39</xdr:row>
      <xdr:rowOff>69448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60575</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46428" y="674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126833</xdr:rowOff>
    </xdr:from>
    <xdr:to>
      <xdr:col>76</xdr:col>
      <xdr:colOff>165100</xdr:colOff>
      <xdr:row>39</xdr:row>
      <xdr:rowOff>56983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73509</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57428" y="641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22484</xdr:rowOff>
    </xdr:from>
    <xdr:to>
      <xdr:col>72</xdr:col>
      <xdr:colOff>38100</xdr:colOff>
      <xdr:row>38</xdr:row>
      <xdr:rowOff>124084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140611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137508</xdr:rowOff>
    </xdr:from>
    <xdr:to>
      <xdr:col>67</xdr:col>
      <xdr:colOff>101600</xdr:colOff>
      <xdr:row>39</xdr:row>
      <xdr:rowOff>67658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84185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79428" y="64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149268</xdr:rowOff>
    </xdr:from>
    <xdr:to>
      <xdr:col>85</xdr:col>
      <xdr:colOff>127000</xdr:colOff>
      <xdr:row>58</xdr:row>
      <xdr:rowOff>157194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10093368"/>
          <a:ext cx="8382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157194</xdr:rowOff>
    </xdr:from>
    <xdr:to>
      <xdr:col>81</xdr:col>
      <xdr:colOff>50800</xdr:colOff>
      <xdr:row>58</xdr:row>
      <xdr:rowOff>158750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10101294"/>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108077</xdr:rowOff>
    </xdr:from>
    <xdr:to>
      <xdr:col>76</xdr:col>
      <xdr:colOff>114300</xdr:colOff>
      <xdr:row>58</xdr:row>
      <xdr:rowOff>158750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1005217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108077</xdr:rowOff>
    </xdr:from>
    <xdr:to>
      <xdr:col>71</xdr:col>
      <xdr:colOff>177800</xdr:colOff>
      <xdr:row>58</xdr:row>
      <xdr:rowOff>137654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05217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98468</xdr:rowOff>
    </xdr:from>
    <xdr:to>
      <xdr:col>85</xdr:col>
      <xdr:colOff>177800</xdr:colOff>
      <xdr:row>59</xdr:row>
      <xdr:rowOff>28618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100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13395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95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106394</xdr:rowOff>
    </xdr:from>
    <xdr:to>
      <xdr:col>81</xdr:col>
      <xdr:colOff>101600</xdr:colOff>
      <xdr:row>59</xdr:row>
      <xdr:rowOff>36544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100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27671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14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107950</xdr:rowOff>
    </xdr:from>
    <xdr:to>
      <xdr:col>76</xdr:col>
      <xdr:colOff>165100</xdr:colOff>
      <xdr:row>59</xdr:row>
      <xdr:rowOff>38100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29227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1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57277</xdr:rowOff>
    </xdr:from>
    <xdr:to>
      <xdr:col>72</xdr:col>
      <xdr:colOff>38100</xdr:colOff>
      <xdr:row>58</xdr:row>
      <xdr:rowOff>158877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100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150004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86854</xdr:rowOff>
    </xdr:from>
    <xdr:to>
      <xdr:col>67</xdr:col>
      <xdr:colOff>101600</xdr:colOff>
      <xdr:row>59</xdr:row>
      <xdr:rowOff>17004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40292</xdr:rowOff>
    </xdr:from>
    <xdr:to>
      <xdr:col>85</xdr:col>
      <xdr:colOff>127000</xdr:colOff>
      <xdr:row>96</xdr:row>
      <xdr:rowOff>149301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99492"/>
          <a:ext cx="8382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17824</xdr:rowOff>
    </xdr:from>
    <xdr:to>
      <xdr:col>81</xdr:col>
      <xdr:colOff>50800</xdr:colOff>
      <xdr:row>96</xdr:row>
      <xdr:rowOff>40292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77024"/>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106390</xdr:rowOff>
    </xdr:from>
    <xdr:to>
      <xdr:col>76</xdr:col>
      <xdr:colOff>114300</xdr:colOff>
      <xdr:row>96</xdr:row>
      <xdr:rowOff>17824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94140"/>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10573</xdr:rowOff>
    </xdr:from>
    <xdr:to>
      <xdr:col>71</xdr:col>
      <xdr:colOff>177800</xdr:colOff>
      <xdr:row>95</xdr:row>
      <xdr:rowOff>106390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98323"/>
          <a:ext cx="889000" cy="9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98501</xdr:rowOff>
    </xdr:from>
    <xdr:to>
      <xdr:col>85</xdr:col>
      <xdr:colOff>177800</xdr:colOff>
      <xdr:row>97</xdr:row>
      <xdr:rowOff>28651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76928</xdr:rowOff>
    </xdr:from>
    <xdr:ext cx="469744"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3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160942</xdr:rowOff>
    </xdr:from>
    <xdr:to>
      <xdr:col>81</xdr:col>
      <xdr:colOff>101600</xdr:colOff>
      <xdr:row>96</xdr:row>
      <xdr:rowOff>91092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107619</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46428" y="1622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138474</xdr:rowOff>
    </xdr:from>
    <xdr:to>
      <xdr:col>76</xdr:col>
      <xdr:colOff>165100</xdr:colOff>
      <xdr:row>96</xdr:row>
      <xdr:rowOff>68624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59751</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57428" y="16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55590</xdr:rowOff>
    </xdr:from>
    <xdr:to>
      <xdr:col>72</xdr:col>
      <xdr:colOff>38100</xdr:colOff>
      <xdr:row>95</xdr:row>
      <xdr:rowOff>157190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148317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3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131223</xdr:rowOff>
    </xdr:from>
    <xdr:to>
      <xdr:col>67</xdr:col>
      <xdr:colOff>101600</xdr:colOff>
      <xdr:row>95</xdr:row>
      <xdr:rowOff>61373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52500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3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74,733</a:t>
          </a:r>
          <a:r>
            <a:rPr kumimoji="1" lang="ja-JP" altLang="en-US" sz="1300">
              <a:latin typeface="ＭＳ Ｐゴシック" panose="020B0600070205080204" pitchFamily="50" charset="-128"/>
              <a:ea typeface="ＭＳ Ｐゴシック" panose="020B0600070205080204" pitchFamily="50" charset="-128"/>
            </a:rPr>
            <a:t>円となっている。昨年より</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円微減となっているが、依然として類似団体平均を上回っている。新庁舎整備かかる整備事業費、</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基盤整備事業費が主な項目となっている。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208,459</a:t>
          </a:r>
          <a:r>
            <a:rPr kumimoji="1" lang="ja-JP" altLang="en-US" sz="1300">
              <a:latin typeface="ＭＳ Ｐゴシック" panose="020B0600070205080204" pitchFamily="50" charset="-128"/>
              <a:ea typeface="ＭＳ Ｐゴシック" panose="020B0600070205080204" pitchFamily="50" charset="-128"/>
            </a:rPr>
            <a:t>円となっており、昨年より</a:t>
          </a:r>
          <a:r>
            <a:rPr kumimoji="1" lang="en-US" altLang="ja-JP" sz="1300">
              <a:latin typeface="ＭＳ Ｐゴシック" panose="020B0600070205080204" pitchFamily="50" charset="-128"/>
              <a:ea typeface="ＭＳ Ｐゴシック" panose="020B0600070205080204" pitchFamily="50" charset="-128"/>
            </a:rPr>
            <a:t>23,888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の増となり、類似団体平均を上回ることとなった。昨年と同様、待機児童対策として、保育所法外援護経費、児童保育委託・保育所児童保育委託経費が大きな割合を占めていると共に、特別養護老人ホーム新規整備費が増額の要因とな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29,713</a:t>
          </a:r>
          <a:r>
            <a:rPr kumimoji="1" lang="ja-JP" altLang="en-US" sz="1300">
              <a:latin typeface="ＭＳ Ｐゴシック" panose="020B0600070205080204" pitchFamily="50" charset="-128"/>
              <a:ea typeface="ＭＳ Ｐゴシック" panose="020B0600070205080204" pitchFamily="50" charset="-128"/>
            </a:rPr>
            <a:t>円となっている。住宅整備事業の経費が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千万円の増となり、住民一人当たり</a:t>
          </a:r>
          <a:r>
            <a:rPr kumimoji="1" lang="en-US" altLang="ja-JP" sz="1300">
              <a:latin typeface="ＭＳ Ｐゴシック" panose="020B0600070205080204" pitchFamily="50" charset="-128"/>
              <a:ea typeface="ＭＳ Ｐゴシック" panose="020B0600070205080204" pitchFamily="50" charset="-128"/>
            </a:rPr>
            <a:t>5,723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分母である標準財政規模は、財調普通交付金の減等の結果、</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億円の減となった。分子である実質収支は、歳出の経済的執行による削減努力や、社会経済情勢に連動した歳入増等により、前年度比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全ての会計で実質赤字額がないため、「連結実質赤字比率」は算定されない状況が続いている。</a:t>
          </a:r>
        </a:p>
        <a:p>
          <a:r>
            <a:rPr kumimoji="1" lang="ja-JP" altLang="en-US" sz="1400">
              <a:latin typeface="ＭＳ ゴシック" pitchFamily="49" charset="-128"/>
              <a:ea typeface="ＭＳ ゴシック" pitchFamily="49" charset="-128"/>
            </a:rPr>
            <a:t>　区財政の健全性を示すものであり、引き続き継続していけるよう、健全な財政運営に努める。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
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
76</v>
      </c>
      <c r="C3" s="382"/>
      <c r="D3" s="382"/>
      <c r="E3" s="383"/>
      <c r="F3" s="383"/>
      <c r="G3" s="383"/>
      <c r="H3" s="383"/>
      <c r="I3" s="383"/>
      <c r="J3" s="383"/>
      <c r="K3" s="383"/>
      <c r="L3" s="383" t="s">
        <v>
77</v>
      </c>
      <c r="M3" s="383"/>
      <c r="N3" s="383"/>
      <c r="O3" s="383"/>
      <c r="P3" s="383"/>
      <c r="Q3" s="383"/>
      <c r="R3" s="390"/>
      <c r="S3" s="390"/>
      <c r="T3" s="390"/>
      <c r="U3" s="390"/>
      <c r="V3" s="391"/>
      <c r="W3" s="365" t="s">
        <v>
78</v>
      </c>
      <c r="X3" s="366"/>
      <c r="Y3" s="366"/>
      <c r="Z3" s="366"/>
      <c r="AA3" s="366"/>
      <c r="AB3" s="382"/>
      <c r="AC3" s="390" t="s">
        <v>
79</v>
      </c>
      <c r="AD3" s="366"/>
      <c r="AE3" s="366"/>
      <c r="AF3" s="366"/>
      <c r="AG3" s="366"/>
      <c r="AH3" s="366"/>
      <c r="AI3" s="366"/>
      <c r="AJ3" s="366"/>
      <c r="AK3" s="366"/>
      <c r="AL3" s="367"/>
      <c r="AM3" s="365" t="s">
        <v>
80</v>
      </c>
      <c r="AN3" s="366"/>
      <c r="AO3" s="366"/>
      <c r="AP3" s="366"/>
      <c r="AQ3" s="366"/>
      <c r="AR3" s="366"/>
      <c r="AS3" s="366"/>
      <c r="AT3" s="366"/>
      <c r="AU3" s="366"/>
      <c r="AV3" s="366"/>
      <c r="AW3" s="366"/>
      <c r="AX3" s="367"/>
      <c r="AY3" s="402" t="s">
        <v>
1</v>
      </c>
      <c r="AZ3" s="403"/>
      <c r="BA3" s="403"/>
      <c r="BB3" s="403"/>
      <c r="BC3" s="403"/>
      <c r="BD3" s="403"/>
      <c r="BE3" s="403"/>
      <c r="BF3" s="403"/>
      <c r="BG3" s="403"/>
      <c r="BH3" s="403"/>
      <c r="BI3" s="403"/>
      <c r="BJ3" s="403"/>
      <c r="BK3" s="403"/>
      <c r="BL3" s="403"/>
      <c r="BM3" s="404"/>
      <c r="BN3" s="365" t="s">
        <v>
81</v>
      </c>
      <c r="BO3" s="366"/>
      <c r="BP3" s="366"/>
      <c r="BQ3" s="366"/>
      <c r="BR3" s="366"/>
      <c r="BS3" s="366"/>
      <c r="BT3" s="366"/>
      <c r="BU3" s="367"/>
      <c r="BV3" s="365" t="s">
        <v>
82</v>
      </c>
      <c r="BW3" s="366"/>
      <c r="BX3" s="366"/>
      <c r="BY3" s="366"/>
      <c r="BZ3" s="366"/>
      <c r="CA3" s="366"/>
      <c r="CB3" s="366"/>
      <c r="CC3" s="367"/>
      <c r="CD3" s="402" t="s">
        <v>
1</v>
      </c>
      <c r="CE3" s="403"/>
      <c r="CF3" s="403"/>
      <c r="CG3" s="403"/>
      <c r="CH3" s="403"/>
      <c r="CI3" s="403"/>
      <c r="CJ3" s="403"/>
      <c r="CK3" s="403"/>
      <c r="CL3" s="403"/>
      <c r="CM3" s="403"/>
      <c r="CN3" s="403"/>
      <c r="CO3" s="403"/>
      <c r="CP3" s="403"/>
      <c r="CQ3" s="403"/>
      <c r="CR3" s="403"/>
      <c r="CS3" s="404"/>
      <c r="CT3" s="365" t="s">
        <v>
83</v>
      </c>
      <c r="CU3" s="366"/>
      <c r="CV3" s="366"/>
      <c r="CW3" s="366"/>
      <c r="CX3" s="366"/>
      <c r="CY3" s="366"/>
      <c r="CZ3" s="366"/>
      <c r="DA3" s="367"/>
      <c r="DB3" s="365" t="s">
        <v>
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
85</v>
      </c>
      <c r="AZ4" s="369"/>
      <c r="BA4" s="369"/>
      <c r="BB4" s="369"/>
      <c r="BC4" s="369"/>
      <c r="BD4" s="369"/>
      <c r="BE4" s="369"/>
      <c r="BF4" s="369"/>
      <c r="BG4" s="369"/>
      <c r="BH4" s="369"/>
      <c r="BI4" s="369"/>
      <c r="BJ4" s="369"/>
      <c r="BK4" s="369"/>
      <c r="BL4" s="369"/>
      <c r="BM4" s="370"/>
      <c r="BN4" s="371">
        <v>
102503335</v>
      </c>
      <c r="BO4" s="372"/>
      <c r="BP4" s="372"/>
      <c r="BQ4" s="372"/>
      <c r="BR4" s="372"/>
      <c r="BS4" s="372"/>
      <c r="BT4" s="372"/>
      <c r="BU4" s="373"/>
      <c r="BV4" s="371">
        <v>
92878783</v>
      </c>
      <c r="BW4" s="372"/>
      <c r="BX4" s="372"/>
      <c r="BY4" s="372"/>
      <c r="BZ4" s="372"/>
      <c r="CA4" s="372"/>
      <c r="CB4" s="372"/>
      <c r="CC4" s="373"/>
      <c r="CD4" s="374" t="s">
        <v>
86</v>
      </c>
      <c r="CE4" s="375"/>
      <c r="CF4" s="375"/>
      <c r="CG4" s="375"/>
      <c r="CH4" s="375"/>
      <c r="CI4" s="375"/>
      <c r="CJ4" s="375"/>
      <c r="CK4" s="375"/>
      <c r="CL4" s="375"/>
      <c r="CM4" s="375"/>
      <c r="CN4" s="375"/>
      <c r="CO4" s="375"/>
      <c r="CP4" s="375"/>
      <c r="CQ4" s="375"/>
      <c r="CR4" s="375"/>
      <c r="CS4" s="376"/>
      <c r="CT4" s="377">
        <v>
18</v>
      </c>
      <c r="CU4" s="378"/>
      <c r="CV4" s="378"/>
      <c r="CW4" s="378"/>
      <c r="CX4" s="378"/>
      <c r="CY4" s="378"/>
      <c r="CZ4" s="378"/>
      <c r="DA4" s="379"/>
      <c r="DB4" s="377">
        <v>
14.3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
87</v>
      </c>
      <c r="AN5" s="438"/>
      <c r="AO5" s="438"/>
      <c r="AP5" s="438"/>
      <c r="AQ5" s="438"/>
      <c r="AR5" s="438"/>
      <c r="AS5" s="438"/>
      <c r="AT5" s="439"/>
      <c r="AU5" s="440" t="s">
        <v>
88</v>
      </c>
      <c r="AV5" s="441"/>
      <c r="AW5" s="441"/>
      <c r="AX5" s="441"/>
      <c r="AY5" s="442" t="s">
        <v>
89</v>
      </c>
      <c r="AZ5" s="443"/>
      <c r="BA5" s="443"/>
      <c r="BB5" s="443"/>
      <c r="BC5" s="443"/>
      <c r="BD5" s="443"/>
      <c r="BE5" s="443"/>
      <c r="BF5" s="443"/>
      <c r="BG5" s="443"/>
      <c r="BH5" s="443"/>
      <c r="BI5" s="443"/>
      <c r="BJ5" s="443"/>
      <c r="BK5" s="443"/>
      <c r="BL5" s="443"/>
      <c r="BM5" s="444"/>
      <c r="BN5" s="408">
        <v>
90943981</v>
      </c>
      <c r="BO5" s="409"/>
      <c r="BP5" s="409"/>
      <c r="BQ5" s="409"/>
      <c r="BR5" s="409"/>
      <c r="BS5" s="409"/>
      <c r="BT5" s="409"/>
      <c r="BU5" s="410"/>
      <c r="BV5" s="408">
        <v>
83361624</v>
      </c>
      <c r="BW5" s="409"/>
      <c r="BX5" s="409"/>
      <c r="BY5" s="409"/>
      <c r="BZ5" s="409"/>
      <c r="CA5" s="409"/>
      <c r="CB5" s="409"/>
      <c r="CC5" s="410"/>
      <c r="CD5" s="411" t="s">
        <v>
90</v>
      </c>
      <c r="CE5" s="412"/>
      <c r="CF5" s="412"/>
      <c r="CG5" s="412"/>
      <c r="CH5" s="412"/>
      <c r="CI5" s="412"/>
      <c r="CJ5" s="412"/>
      <c r="CK5" s="412"/>
      <c r="CL5" s="412"/>
      <c r="CM5" s="412"/>
      <c r="CN5" s="412"/>
      <c r="CO5" s="412"/>
      <c r="CP5" s="412"/>
      <c r="CQ5" s="412"/>
      <c r="CR5" s="412"/>
      <c r="CS5" s="413"/>
      <c r="CT5" s="405">
        <v>
73.8</v>
      </c>
      <c r="CU5" s="406"/>
      <c r="CV5" s="406"/>
      <c r="CW5" s="406"/>
      <c r="CX5" s="406"/>
      <c r="CY5" s="406"/>
      <c r="CZ5" s="406"/>
      <c r="DA5" s="407"/>
      <c r="DB5" s="405">
        <v>
73.7</v>
      </c>
      <c r="DC5" s="406"/>
      <c r="DD5" s="406"/>
      <c r="DE5" s="406"/>
      <c r="DF5" s="406"/>
      <c r="DG5" s="406"/>
      <c r="DH5" s="406"/>
      <c r="DI5" s="407"/>
      <c r="DJ5" s="165"/>
      <c r="DK5" s="165"/>
      <c r="DL5" s="165"/>
      <c r="DM5" s="165"/>
      <c r="DN5" s="165"/>
      <c r="DO5" s="165"/>
    </row>
    <row r="6" spans="1:119" ht="18.75" customHeight="1" x14ac:dyDescent="0.15">
      <c r="A6" s="166"/>
      <c r="B6" s="414" t="s">
        <v>
91</v>
      </c>
      <c r="C6" s="415"/>
      <c r="D6" s="415"/>
      <c r="E6" s="416"/>
      <c r="F6" s="416"/>
      <c r="G6" s="416"/>
      <c r="H6" s="416"/>
      <c r="I6" s="416"/>
      <c r="J6" s="416"/>
      <c r="K6" s="416"/>
      <c r="L6" s="416" t="s">
        <v>
92</v>
      </c>
      <c r="M6" s="416"/>
      <c r="N6" s="416"/>
      <c r="O6" s="416"/>
      <c r="P6" s="416"/>
      <c r="Q6" s="416"/>
      <c r="R6" s="420"/>
      <c r="S6" s="420"/>
      <c r="T6" s="420"/>
      <c r="U6" s="420"/>
      <c r="V6" s="421"/>
      <c r="W6" s="424" t="s">
        <v>
93</v>
      </c>
      <c r="X6" s="425"/>
      <c r="Y6" s="425"/>
      <c r="Z6" s="425"/>
      <c r="AA6" s="425"/>
      <c r="AB6" s="415"/>
      <c r="AC6" s="428" t="s">
        <v>
94</v>
      </c>
      <c r="AD6" s="429"/>
      <c r="AE6" s="429"/>
      <c r="AF6" s="429"/>
      <c r="AG6" s="429"/>
      <c r="AH6" s="429"/>
      <c r="AI6" s="429"/>
      <c r="AJ6" s="429"/>
      <c r="AK6" s="429"/>
      <c r="AL6" s="430"/>
      <c r="AM6" s="437" t="s">
        <v>
95</v>
      </c>
      <c r="AN6" s="438"/>
      <c r="AO6" s="438"/>
      <c r="AP6" s="438"/>
      <c r="AQ6" s="438"/>
      <c r="AR6" s="438"/>
      <c r="AS6" s="438"/>
      <c r="AT6" s="439"/>
      <c r="AU6" s="440" t="s">
        <v>
96</v>
      </c>
      <c r="AV6" s="441"/>
      <c r="AW6" s="441"/>
      <c r="AX6" s="441"/>
      <c r="AY6" s="442" t="s">
        <v>
97</v>
      </c>
      <c r="AZ6" s="443"/>
      <c r="BA6" s="443"/>
      <c r="BB6" s="443"/>
      <c r="BC6" s="443"/>
      <c r="BD6" s="443"/>
      <c r="BE6" s="443"/>
      <c r="BF6" s="443"/>
      <c r="BG6" s="443"/>
      <c r="BH6" s="443"/>
      <c r="BI6" s="443"/>
      <c r="BJ6" s="443"/>
      <c r="BK6" s="443"/>
      <c r="BL6" s="443"/>
      <c r="BM6" s="444"/>
      <c r="BN6" s="408">
        <v>
11559354</v>
      </c>
      <c r="BO6" s="409"/>
      <c r="BP6" s="409"/>
      <c r="BQ6" s="409"/>
      <c r="BR6" s="409"/>
      <c r="BS6" s="409"/>
      <c r="BT6" s="409"/>
      <c r="BU6" s="410"/>
      <c r="BV6" s="408">
        <v>
9517159</v>
      </c>
      <c r="BW6" s="409"/>
      <c r="BX6" s="409"/>
      <c r="BY6" s="409"/>
      <c r="BZ6" s="409"/>
      <c r="CA6" s="409"/>
      <c r="CB6" s="409"/>
      <c r="CC6" s="410"/>
      <c r="CD6" s="411" t="s">
        <v>
98</v>
      </c>
      <c r="CE6" s="412"/>
      <c r="CF6" s="412"/>
      <c r="CG6" s="412"/>
      <c r="CH6" s="412"/>
      <c r="CI6" s="412"/>
      <c r="CJ6" s="412"/>
      <c r="CK6" s="412"/>
      <c r="CL6" s="412"/>
      <c r="CM6" s="412"/>
      <c r="CN6" s="412"/>
      <c r="CO6" s="412"/>
      <c r="CP6" s="412"/>
      <c r="CQ6" s="412"/>
      <c r="CR6" s="412"/>
      <c r="CS6" s="413"/>
      <c r="CT6" s="445">
        <v>
73.8</v>
      </c>
      <c r="CU6" s="446"/>
      <c r="CV6" s="446"/>
      <c r="CW6" s="446"/>
      <c r="CX6" s="446"/>
      <c r="CY6" s="446"/>
      <c r="CZ6" s="446"/>
      <c r="DA6" s="447"/>
      <c r="DB6" s="445">
        <v>
73.7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
99</v>
      </c>
      <c r="AN7" s="438"/>
      <c r="AO7" s="438"/>
      <c r="AP7" s="438"/>
      <c r="AQ7" s="438"/>
      <c r="AR7" s="438"/>
      <c r="AS7" s="438"/>
      <c r="AT7" s="439"/>
      <c r="AU7" s="440" t="s">
        <v>
96</v>
      </c>
      <c r="AV7" s="441"/>
      <c r="AW7" s="441"/>
      <c r="AX7" s="441"/>
      <c r="AY7" s="442" t="s">
        <v>
100</v>
      </c>
      <c r="AZ7" s="443"/>
      <c r="BA7" s="443"/>
      <c r="BB7" s="443"/>
      <c r="BC7" s="443"/>
      <c r="BD7" s="443"/>
      <c r="BE7" s="443"/>
      <c r="BF7" s="443"/>
      <c r="BG7" s="443"/>
      <c r="BH7" s="443"/>
      <c r="BI7" s="443"/>
      <c r="BJ7" s="443"/>
      <c r="BK7" s="443"/>
      <c r="BL7" s="443"/>
      <c r="BM7" s="444"/>
      <c r="BN7" s="408">
        <v>
985110</v>
      </c>
      <c r="BO7" s="409"/>
      <c r="BP7" s="409"/>
      <c r="BQ7" s="409"/>
      <c r="BR7" s="409"/>
      <c r="BS7" s="409"/>
      <c r="BT7" s="409"/>
      <c r="BU7" s="410"/>
      <c r="BV7" s="408">
        <v>
990212</v>
      </c>
      <c r="BW7" s="409"/>
      <c r="BX7" s="409"/>
      <c r="BY7" s="409"/>
      <c r="BZ7" s="409"/>
      <c r="CA7" s="409"/>
      <c r="CB7" s="409"/>
      <c r="CC7" s="410"/>
      <c r="CD7" s="411" t="s">
        <v>
101</v>
      </c>
      <c r="CE7" s="412"/>
      <c r="CF7" s="412"/>
      <c r="CG7" s="412"/>
      <c r="CH7" s="412"/>
      <c r="CI7" s="412"/>
      <c r="CJ7" s="412"/>
      <c r="CK7" s="412"/>
      <c r="CL7" s="412"/>
      <c r="CM7" s="412"/>
      <c r="CN7" s="412"/>
      <c r="CO7" s="412"/>
      <c r="CP7" s="412"/>
      <c r="CQ7" s="412"/>
      <c r="CR7" s="412"/>
      <c r="CS7" s="413"/>
      <c r="CT7" s="408">
        <v>
58751232</v>
      </c>
      <c r="CU7" s="409"/>
      <c r="CV7" s="409"/>
      <c r="CW7" s="409"/>
      <c r="CX7" s="409"/>
      <c r="CY7" s="409"/>
      <c r="CZ7" s="409"/>
      <c r="DA7" s="410"/>
      <c r="DB7" s="408">
        <v>
59655682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
102</v>
      </c>
      <c r="AN8" s="438"/>
      <c r="AO8" s="438"/>
      <c r="AP8" s="438"/>
      <c r="AQ8" s="438"/>
      <c r="AR8" s="438"/>
      <c r="AS8" s="438"/>
      <c r="AT8" s="439"/>
      <c r="AU8" s="440" t="s">
        <v>
103</v>
      </c>
      <c r="AV8" s="441"/>
      <c r="AW8" s="441"/>
      <c r="AX8" s="441"/>
      <c r="AY8" s="442" t="s">
        <v>
104</v>
      </c>
      <c r="AZ8" s="443"/>
      <c r="BA8" s="443"/>
      <c r="BB8" s="443"/>
      <c r="BC8" s="443"/>
      <c r="BD8" s="443"/>
      <c r="BE8" s="443"/>
      <c r="BF8" s="443"/>
      <c r="BG8" s="443"/>
      <c r="BH8" s="443"/>
      <c r="BI8" s="443"/>
      <c r="BJ8" s="443"/>
      <c r="BK8" s="443"/>
      <c r="BL8" s="443"/>
      <c r="BM8" s="444"/>
      <c r="BN8" s="408">
        <v>
10574244</v>
      </c>
      <c r="BO8" s="409"/>
      <c r="BP8" s="409"/>
      <c r="BQ8" s="409"/>
      <c r="BR8" s="409"/>
      <c r="BS8" s="409"/>
      <c r="BT8" s="409"/>
      <c r="BU8" s="410"/>
      <c r="BV8" s="408">
        <v>
8526947</v>
      </c>
      <c r="BW8" s="409"/>
      <c r="BX8" s="409"/>
      <c r="BY8" s="409"/>
      <c r="BZ8" s="409"/>
      <c r="CA8" s="409"/>
      <c r="CB8" s="409"/>
      <c r="CC8" s="410"/>
      <c r="CD8" s="411" t="s">
        <v>
105</v>
      </c>
      <c r="CE8" s="412"/>
      <c r="CF8" s="412"/>
      <c r="CG8" s="412"/>
      <c r="CH8" s="412"/>
      <c r="CI8" s="412"/>
      <c r="CJ8" s="412"/>
      <c r="CK8" s="412"/>
      <c r="CL8" s="412"/>
      <c r="CM8" s="412"/>
      <c r="CN8" s="412"/>
      <c r="CO8" s="412"/>
      <c r="CP8" s="412"/>
      <c r="CQ8" s="412"/>
      <c r="CR8" s="412"/>
      <c r="CS8" s="413"/>
      <c r="CT8" s="448">
        <v>
0.96</v>
      </c>
      <c r="CU8" s="449"/>
      <c r="CV8" s="449"/>
      <c r="CW8" s="449"/>
      <c r="CX8" s="449"/>
      <c r="CY8" s="449"/>
      <c r="CZ8" s="449"/>
      <c r="DA8" s="450"/>
      <c r="DB8" s="448">
        <v>
0.93</v>
      </c>
      <c r="DC8" s="449"/>
      <c r="DD8" s="449"/>
      <c r="DE8" s="449"/>
      <c r="DF8" s="449"/>
      <c r="DG8" s="449"/>
      <c r="DH8" s="449"/>
      <c r="DI8" s="450"/>
      <c r="DJ8" s="165"/>
      <c r="DK8" s="165"/>
      <c r="DL8" s="165"/>
      <c r="DM8" s="165"/>
      <c r="DN8" s="165"/>
      <c r="DO8" s="165"/>
    </row>
    <row r="9" spans="1:119" ht="18.75" customHeight="1" thickBot="1" x14ac:dyDescent="0.2">
      <c r="A9" s="166"/>
      <c r="B9" s="402" t="s">
        <v>
106</v>
      </c>
      <c r="C9" s="403"/>
      <c r="D9" s="403"/>
      <c r="E9" s="403"/>
      <c r="F9" s="403"/>
      <c r="G9" s="403"/>
      <c r="H9" s="403"/>
      <c r="I9" s="403"/>
      <c r="J9" s="403"/>
      <c r="K9" s="451"/>
      <c r="L9" s="452" t="s">
        <v>
107</v>
      </c>
      <c r="M9" s="453"/>
      <c r="N9" s="453"/>
      <c r="O9" s="453"/>
      <c r="P9" s="453"/>
      <c r="Q9" s="454"/>
      <c r="R9" s="455">
        <v>
224533</v>
      </c>
      <c r="S9" s="456"/>
      <c r="T9" s="456"/>
      <c r="U9" s="456"/>
      <c r="V9" s="457"/>
      <c r="W9" s="365" t="s">
        <v>
108</v>
      </c>
      <c r="X9" s="366"/>
      <c r="Y9" s="366"/>
      <c r="Z9" s="366"/>
      <c r="AA9" s="366"/>
      <c r="AB9" s="366"/>
      <c r="AC9" s="366"/>
      <c r="AD9" s="366"/>
      <c r="AE9" s="366"/>
      <c r="AF9" s="366"/>
      <c r="AG9" s="366"/>
      <c r="AH9" s="366"/>
      <c r="AI9" s="366"/>
      <c r="AJ9" s="366"/>
      <c r="AK9" s="366"/>
      <c r="AL9" s="367"/>
      <c r="AM9" s="437" t="s">
        <v>
109</v>
      </c>
      <c r="AN9" s="438"/>
      <c r="AO9" s="438"/>
      <c r="AP9" s="438"/>
      <c r="AQ9" s="438"/>
      <c r="AR9" s="438"/>
      <c r="AS9" s="438"/>
      <c r="AT9" s="439"/>
      <c r="AU9" s="440" t="s">
        <v>
103</v>
      </c>
      <c r="AV9" s="441"/>
      <c r="AW9" s="441"/>
      <c r="AX9" s="441"/>
      <c r="AY9" s="442" t="s">
        <v>
110</v>
      </c>
      <c r="AZ9" s="443"/>
      <c r="BA9" s="443"/>
      <c r="BB9" s="443"/>
      <c r="BC9" s="443"/>
      <c r="BD9" s="443"/>
      <c r="BE9" s="443"/>
      <c r="BF9" s="443"/>
      <c r="BG9" s="443"/>
      <c r="BH9" s="443"/>
      <c r="BI9" s="443"/>
      <c r="BJ9" s="443"/>
      <c r="BK9" s="443"/>
      <c r="BL9" s="443"/>
      <c r="BM9" s="444"/>
      <c r="BN9" s="408">
        <v>
2047297</v>
      </c>
      <c r="BO9" s="409"/>
      <c r="BP9" s="409"/>
      <c r="BQ9" s="409"/>
      <c r="BR9" s="409"/>
      <c r="BS9" s="409"/>
      <c r="BT9" s="409"/>
      <c r="BU9" s="410"/>
      <c r="BV9" s="408">
        <v>
1756998</v>
      </c>
      <c r="BW9" s="409"/>
      <c r="BX9" s="409"/>
      <c r="BY9" s="409"/>
      <c r="BZ9" s="409"/>
      <c r="CA9" s="409"/>
      <c r="CB9" s="409"/>
      <c r="CC9" s="410"/>
      <c r="CD9" s="411" t="s">
        <v>
111</v>
      </c>
      <c r="CE9" s="412"/>
      <c r="CF9" s="412"/>
      <c r="CG9" s="412"/>
      <c r="CH9" s="412"/>
      <c r="CI9" s="412"/>
      <c r="CJ9" s="412"/>
      <c r="CK9" s="412"/>
      <c r="CL9" s="412"/>
      <c r="CM9" s="412"/>
      <c r="CN9" s="412"/>
      <c r="CO9" s="412"/>
      <c r="CP9" s="412"/>
      <c r="CQ9" s="412"/>
      <c r="CR9" s="412"/>
      <c r="CS9" s="413"/>
      <c r="CT9" s="405">
        <v>
2</v>
      </c>
      <c r="CU9" s="406"/>
      <c r="CV9" s="406"/>
      <c r="CW9" s="406"/>
      <c r="CX9" s="406"/>
      <c r="CY9" s="406"/>
      <c r="CZ9" s="406"/>
      <c r="DA9" s="407"/>
      <c r="DB9" s="405">
        <v>
2.7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
112</v>
      </c>
      <c r="M10" s="438"/>
      <c r="N10" s="438"/>
      <c r="O10" s="438"/>
      <c r="P10" s="438"/>
      <c r="Q10" s="439"/>
      <c r="R10" s="459">
        <v>
204492</v>
      </c>
      <c r="S10" s="460"/>
      <c r="T10" s="460"/>
      <c r="U10" s="460"/>
      <c r="V10" s="461"/>
      <c r="W10" s="396"/>
      <c r="X10" s="397"/>
      <c r="Y10" s="397"/>
      <c r="Z10" s="397"/>
      <c r="AA10" s="397"/>
      <c r="AB10" s="397"/>
      <c r="AC10" s="397"/>
      <c r="AD10" s="397"/>
      <c r="AE10" s="397"/>
      <c r="AF10" s="397"/>
      <c r="AG10" s="397"/>
      <c r="AH10" s="397"/>
      <c r="AI10" s="397"/>
      <c r="AJ10" s="397"/>
      <c r="AK10" s="397"/>
      <c r="AL10" s="400"/>
      <c r="AM10" s="437" t="s">
        <v>
113</v>
      </c>
      <c r="AN10" s="438"/>
      <c r="AO10" s="438"/>
      <c r="AP10" s="438"/>
      <c r="AQ10" s="438"/>
      <c r="AR10" s="438"/>
      <c r="AS10" s="438"/>
      <c r="AT10" s="439"/>
      <c r="AU10" s="440" t="s">
        <v>
103</v>
      </c>
      <c r="AV10" s="441"/>
      <c r="AW10" s="441"/>
      <c r="AX10" s="441"/>
      <c r="AY10" s="442" t="s">
        <v>
114</v>
      </c>
      <c r="AZ10" s="443"/>
      <c r="BA10" s="443"/>
      <c r="BB10" s="443"/>
      <c r="BC10" s="443"/>
      <c r="BD10" s="443"/>
      <c r="BE10" s="443"/>
      <c r="BF10" s="443"/>
      <c r="BG10" s="443"/>
      <c r="BH10" s="443"/>
      <c r="BI10" s="443"/>
      <c r="BJ10" s="443"/>
      <c r="BK10" s="443"/>
      <c r="BL10" s="443"/>
      <c r="BM10" s="444"/>
      <c r="BN10" s="408">
        <v>
25275</v>
      </c>
      <c r="BO10" s="409"/>
      <c r="BP10" s="409"/>
      <c r="BQ10" s="409"/>
      <c r="BR10" s="409"/>
      <c r="BS10" s="409"/>
      <c r="BT10" s="409"/>
      <c r="BU10" s="410"/>
      <c r="BV10" s="408">
        <v>
44680</v>
      </c>
      <c r="BW10" s="409"/>
      <c r="BX10" s="409"/>
      <c r="BY10" s="409"/>
      <c r="BZ10" s="409"/>
      <c r="CA10" s="409"/>
      <c r="CB10" s="409"/>
      <c r="CC10" s="410"/>
      <c r="CD10" s="170" t="s">
        <v>
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
116</v>
      </c>
      <c r="M11" s="463"/>
      <c r="N11" s="463"/>
      <c r="O11" s="463"/>
      <c r="P11" s="463"/>
      <c r="Q11" s="464"/>
      <c r="R11" s="465" t="s">
        <v>
117</v>
      </c>
      <c r="S11" s="466"/>
      <c r="T11" s="466"/>
      <c r="U11" s="466"/>
      <c r="V11" s="467"/>
      <c r="W11" s="396"/>
      <c r="X11" s="397"/>
      <c r="Y11" s="397"/>
      <c r="Z11" s="397"/>
      <c r="AA11" s="397"/>
      <c r="AB11" s="397"/>
      <c r="AC11" s="397"/>
      <c r="AD11" s="397"/>
      <c r="AE11" s="397"/>
      <c r="AF11" s="397"/>
      <c r="AG11" s="397"/>
      <c r="AH11" s="397"/>
      <c r="AI11" s="397"/>
      <c r="AJ11" s="397"/>
      <c r="AK11" s="397"/>
      <c r="AL11" s="400"/>
      <c r="AM11" s="437" t="s">
        <v>
118</v>
      </c>
      <c r="AN11" s="438"/>
      <c r="AO11" s="438"/>
      <c r="AP11" s="438"/>
      <c r="AQ11" s="438"/>
      <c r="AR11" s="438"/>
      <c r="AS11" s="438"/>
      <c r="AT11" s="439"/>
      <c r="AU11" s="440" t="s">
        <v>
103</v>
      </c>
      <c r="AV11" s="441"/>
      <c r="AW11" s="441"/>
      <c r="AX11" s="441"/>
      <c r="AY11" s="442" t="s">
        <v>
119</v>
      </c>
      <c r="AZ11" s="443"/>
      <c r="BA11" s="443"/>
      <c r="BB11" s="443"/>
      <c r="BC11" s="443"/>
      <c r="BD11" s="443"/>
      <c r="BE11" s="443"/>
      <c r="BF11" s="443"/>
      <c r="BG11" s="443"/>
      <c r="BH11" s="443"/>
      <c r="BI11" s="443"/>
      <c r="BJ11" s="443"/>
      <c r="BK11" s="443"/>
      <c r="BL11" s="443"/>
      <c r="BM11" s="444"/>
      <c r="BN11" s="408">
        <v>
0</v>
      </c>
      <c r="BO11" s="409"/>
      <c r="BP11" s="409"/>
      <c r="BQ11" s="409"/>
      <c r="BR11" s="409"/>
      <c r="BS11" s="409"/>
      <c r="BT11" s="409"/>
      <c r="BU11" s="410"/>
      <c r="BV11" s="408">
        <v>
0</v>
      </c>
      <c r="BW11" s="409"/>
      <c r="BX11" s="409"/>
      <c r="BY11" s="409"/>
      <c r="BZ11" s="409"/>
      <c r="CA11" s="409"/>
      <c r="CB11" s="409"/>
      <c r="CC11" s="410"/>
      <c r="CD11" s="411" t="s">
        <v>
120</v>
      </c>
      <c r="CE11" s="412"/>
      <c r="CF11" s="412"/>
      <c r="CG11" s="412"/>
      <c r="CH11" s="412"/>
      <c r="CI11" s="412"/>
      <c r="CJ11" s="412"/>
      <c r="CK11" s="412"/>
      <c r="CL11" s="412"/>
      <c r="CM11" s="412"/>
      <c r="CN11" s="412"/>
      <c r="CO11" s="412"/>
      <c r="CP11" s="412"/>
      <c r="CQ11" s="412"/>
      <c r="CR11" s="412"/>
      <c r="CS11" s="413"/>
      <c r="CT11" s="448" t="s">
        <v>
121</v>
      </c>
      <c r="CU11" s="449"/>
      <c r="CV11" s="449"/>
      <c r="CW11" s="449"/>
      <c r="CX11" s="449"/>
      <c r="CY11" s="449"/>
      <c r="CZ11" s="449"/>
      <c r="DA11" s="450"/>
      <c r="DB11" s="448" t="s">
        <v>
121</v>
      </c>
      <c r="DC11" s="449"/>
      <c r="DD11" s="449"/>
      <c r="DE11" s="449"/>
      <c r="DF11" s="449"/>
      <c r="DG11" s="449"/>
      <c r="DH11" s="449"/>
      <c r="DI11" s="450"/>
      <c r="DJ11" s="165"/>
      <c r="DK11" s="165"/>
      <c r="DL11" s="165"/>
      <c r="DM11" s="165"/>
      <c r="DN11" s="165"/>
      <c r="DO11" s="165"/>
    </row>
    <row r="12" spans="1:119" ht="18.75" customHeight="1" x14ac:dyDescent="0.15">
      <c r="A12" s="166"/>
      <c r="B12" s="468" t="s">
        <v>
122</v>
      </c>
      <c r="C12" s="469"/>
      <c r="D12" s="469"/>
      <c r="E12" s="469"/>
      <c r="F12" s="469"/>
      <c r="G12" s="469"/>
      <c r="H12" s="469"/>
      <c r="I12" s="469"/>
      <c r="J12" s="469"/>
      <c r="K12" s="470"/>
      <c r="L12" s="477" t="s">
        <v>
123</v>
      </c>
      <c r="M12" s="478"/>
      <c r="N12" s="478"/>
      <c r="O12" s="478"/>
      <c r="P12" s="478"/>
      <c r="Q12" s="479"/>
      <c r="R12" s="480">
        <v>
224680</v>
      </c>
      <c r="S12" s="481"/>
      <c r="T12" s="481"/>
      <c r="U12" s="481"/>
      <c r="V12" s="482"/>
      <c r="W12" s="483" t="s">
        <v>
1</v>
      </c>
      <c r="X12" s="441"/>
      <c r="Y12" s="441"/>
      <c r="Z12" s="441"/>
      <c r="AA12" s="441"/>
      <c r="AB12" s="484"/>
      <c r="AC12" s="440" t="s">
        <v>
124</v>
      </c>
      <c r="AD12" s="441"/>
      <c r="AE12" s="441"/>
      <c r="AF12" s="441"/>
      <c r="AG12" s="484"/>
      <c r="AH12" s="440" t="s">
        <v>
125</v>
      </c>
      <c r="AI12" s="441"/>
      <c r="AJ12" s="441"/>
      <c r="AK12" s="441"/>
      <c r="AL12" s="485"/>
      <c r="AM12" s="437" t="s">
        <v>
126</v>
      </c>
      <c r="AN12" s="438"/>
      <c r="AO12" s="438"/>
      <c r="AP12" s="438"/>
      <c r="AQ12" s="438"/>
      <c r="AR12" s="438"/>
      <c r="AS12" s="438"/>
      <c r="AT12" s="439"/>
      <c r="AU12" s="440" t="s">
        <v>
103</v>
      </c>
      <c r="AV12" s="441"/>
      <c r="AW12" s="441"/>
      <c r="AX12" s="441"/>
      <c r="AY12" s="442" t="s">
        <v>
127</v>
      </c>
      <c r="AZ12" s="443"/>
      <c r="BA12" s="443"/>
      <c r="BB12" s="443"/>
      <c r="BC12" s="443"/>
      <c r="BD12" s="443"/>
      <c r="BE12" s="443"/>
      <c r="BF12" s="443"/>
      <c r="BG12" s="443"/>
      <c r="BH12" s="443"/>
      <c r="BI12" s="443"/>
      <c r="BJ12" s="443"/>
      <c r="BK12" s="443"/>
      <c r="BL12" s="443"/>
      <c r="BM12" s="444"/>
      <c r="BN12" s="408">
        <v>
0</v>
      </c>
      <c r="BO12" s="409"/>
      <c r="BP12" s="409"/>
      <c r="BQ12" s="409"/>
      <c r="BR12" s="409"/>
      <c r="BS12" s="409"/>
      <c r="BT12" s="409"/>
      <c r="BU12" s="410"/>
      <c r="BV12" s="408">
        <v>
0</v>
      </c>
      <c r="BW12" s="409"/>
      <c r="BX12" s="409"/>
      <c r="BY12" s="409"/>
      <c r="BZ12" s="409"/>
      <c r="CA12" s="409"/>
      <c r="CB12" s="409"/>
      <c r="CC12" s="410"/>
      <c r="CD12" s="411" t="s">
        <v>
128</v>
      </c>
      <c r="CE12" s="412"/>
      <c r="CF12" s="412"/>
      <c r="CG12" s="412"/>
      <c r="CH12" s="412"/>
      <c r="CI12" s="412"/>
      <c r="CJ12" s="412"/>
      <c r="CK12" s="412"/>
      <c r="CL12" s="412"/>
      <c r="CM12" s="412"/>
      <c r="CN12" s="412"/>
      <c r="CO12" s="412"/>
      <c r="CP12" s="412"/>
      <c r="CQ12" s="412"/>
      <c r="CR12" s="412"/>
      <c r="CS12" s="413"/>
      <c r="CT12" s="448" t="s">
        <v>
121</v>
      </c>
      <c r="CU12" s="449"/>
      <c r="CV12" s="449"/>
      <c r="CW12" s="449"/>
      <c r="CX12" s="449"/>
      <c r="CY12" s="449"/>
      <c r="CZ12" s="449"/>
      <c r="DA12" s="450"/>
      <c r="DB12" s="448" t="s">
        <v>
129</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
130</v>
      </c>
      <c r="N13" s="497"/>
      <c r="O13" s="497"/>
      <c r="P13" s="497"/>
      <c r="Q13" s="498"/>
      <c r="R13" s="489">
        <v>
214439</v>
      </c>
      <c r="S13" s="490"/>
      <c r="T13" s="490"/>
      <c r="U13" s="490"/>
      <c r="V13" s="491"/>
      <c r="W13" s="424" t="s">
        <v>
131</v>
      </c>
      <c r="X13" s="425"/>
      <c r="Y13" s="425"/>
      <c r="Z13" s="425"/>
      <c r="AA13" s="425"/>
      <c r="AB13" s="415"/>
      <c r="AC13" s="459">
        <v>
71</v>
      </c>
      <c r="AD13" s="460"/>
      <c r="AE13" s="460"/>
      <c r="AF13" s="460"/>
      <c r="AG13" s="499"/>
      <c r="AH13" s="459">
        <v>
53</v>
      </c>
      <c r="AI13" s="460"/>
      <c r="AJ13" s="460"/>
      <c r="AK13" s="460"/>
      <c r="AL13" s="461"/>
      <c r="AM13" s="437" t="s">
        <v>
132</v>
      </c>
      <c r="AN13" s="438"/>
      <c r="AO13" s="438"/>
      <c r="AP13" s="438"/>
      <c r="AQ13" s="438"/>
      <c r="AR13" s="438"/>
      <c r="AS13" s="438"/>
      <c r="AT13" s="439"/>
      <c r="AU13" s="440" t="s">
        <v>
133</v>
      </c>
      <c r="AV13" s="441"/>
      <c r="AW13" s="441"/>
      <c r="AX13" s="441"/>
      <c r="AY13" s="442" t="s">
        <v>
134</v>
      </c>
      <c r="AZ13" s="443"/>
      <c r="BA13" s="443"/>
      <c r="BB13" s="443"/>
      <c r="BC13" s="443"/>
      <c r="BD13" s="443"/>
      <c r="BE13" s="443"/>
      <c r="BF13" s="443"/>
      <c r="BG13" s="443"/>
      <c r="BH13" s="443"/>
      <c r="BI13" s="443"/>
      <c r="BJ13" s="443"/>
      <c r="BK13" s="443"/>
      <c r="BL13" s="443"/>
      <c r="BM13" s="444"/>
      <c r="BN13" s="408">
        <v>
2072572</v>
      </c>
      <c r="BO13" s="409"/>
      <c r="BP13" s="409"/>
      <c r="BQ13" s="409"/>
      <c r="BR13" s="409"/>
      <c r="BS13" s="409"/>
      <c r="BT13" s="409"/>
      <c r="BU13" s="410"/>
      <c r="BV13" s="408">
        <v>
1801678</v>
      </c>
      <c r="BW13" s="409"/>
      <c r="BX13" s="409"/>
      <c r="BY13" s="409"/>
      <c r="BZ13" s="409"/>
      <c r="CA13" s="409"/>
      <c r="CB13" s="409"/>
      <c r="CC13" s="410"/>
      <c r="CD13" s="411" t="s">
        <v>
135</v>
      </c>
      <c r="CE13" s="412"/>
      <c r="CF13" s="412"/>
      <c r="CG13" s="412"/>
      <c r="CH13" s="412"/>
      <c r="CI13" s="412"/>
      <c r="CJ13" s="412"/>
      <c r="CK13" s="412"/>
      <c r="CL13" s="412"/>
      <c r="CM13" s="412"/>
      <c r="CN13" s="412"/>
      <c r="CO13" s="412"/>
      <c r="CP13" s="412"/>
      <c r="CQ13" s="412"/>
      <c r="CR13" s="412"/>
      <c r="CS13" s="413"/>
      <c r="CT13" s="405">
        <v>
-3.7</v>
      </c>
      <c r="CU13" s="406"/>
      <c r="CV13" s="406"/>
      <c r="CW13" s="406"/>
      <c r="CX13" s="406"/>
      <c r="CY13" s="406"/>
      <c r="CZ13" s="406"/>
      <c r="DA13" s="407"/>
      <c r="DB13" s="405">
        <v>
-3.3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
136</v>
      </c>
      <c r="M14" s="487"/>
      <c r="N14" s="487"/>
      <c r="O14" s="487"/>
      <c r="P14" s="487"/>
      <c r="Q14" s="488"/>
      <c r="R14" s="489">
        <v>
222278</v>
      </c>
      <c r="S14" s="490"/>
      <c r="T14" s="490"/>
      <c r="U14" s="490"/>
      <c r="V14" s="491"/>
      <c r="W14" s="398"/>
      <c r="X14" s="399"/>
      <c r="Y14" s="399"/>
      <c r="Z14" s="399"/>
      <c r="AA14" s="399"/>
      <c r="AB14" s="388"/>
      <c r="AC14" s="492">
        <v>
0.1</v>
      </c>
      <c r="AD14" s="493"/>
      <c r="AE14" s="493"/>
      <c r="AF14" s="493"/>
      <c r="AG14" s="494"/>
      <c r="AH14" s="492">
        <v>
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
137</v>
      </c>
      <c r="CE14" s="501"/>
      <c r="CF14" s="501"/>
      <c r="CG14" s="501"/>
      <c r="CH14" s="501"/>
      <c r="CI14" s="501"/>
      <c r="CJ14" s="501"/>
      <c r="CK14" s="501"/>
      <c r="CL14" s="501"/>
      <c r="CM14" s="501"/>
      <c r="CN14" s="501"/>
      <c r="CO14" s="501"/>
      <c r="CP14" s="501"/>
      <c r="CQ14" s="501"/>
      <c r="CR14" s="501"/>
      <c r="CS14" s="502"/>
      <c r="CT14" s="503" t="s">
        <v>
138</v>
      </c>
      <c r="CU14" s="504"/>
      <c r="CV14" s="504"/>
      <c r="CW14" s="504"/>
      <c r="CX14" s="504"/>
      <c r="CY14" s="504"/>
      <c r="CZ14" s="504"/>
      <c r="DA14" s="505"/>
      <c r="DB14" s="503" t="s">
        <v>
121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
139</v>
      </c>
      <c r="N15" s="497"/>
      <c r="O15" s="497"/>
      <c r="P15" s="497"/>
      <c r="Q15" s="498"/>
      <c r="R15" s="489">
        <v>
212453</v>
      </c>
      <c r="S15" s="490"/>
      <c r="T15" s="490"/>
      <c r="U15" s="490"/>
      <c r="V15" s="491"/>
      <c r="W15" s="424" t="s">
        <v>
140</v>
      </c>
      <c r="X15" s="425"/>
      <c r="Y15" s="425"/>
      <c r="Z15" s="425"/>
      <c r="AA15" s="425"/>
      <c r="AB15" s="415"/>
      <c r="AC15" s="459">
        <v>
8229</v>
      </c>
      <c r="AD15" s="460"/>
      <c r="AE15" s="460"/>
      <c r="AF15" s="460"/>
      <c r="AG15" s="499"/>
      <c r="AH15" s="459">
        <v>
7438</v>
      </c>
      <c r="AI15" s="460"/>
      <c r="AJ15" s="460"/>
      <c r="AK15" s="460"/>
      <c r="AL15" s="461"/>
      <c r="AM15" s="437"/>
      <c r="AN15" s="438"/>
      <c r="AO15" s="438"/>
      <c r="AP15" s="438"/>
      <c r="AQ15" s="438"/>
      <c r="AR15" s="438"/>
      <c r="AS15" s="438"/>
      <c r="AT15" s="439"/>
      <c r="AU15" s="440"/>
      <c r="AV15" s="441"/>
      <c r="AW15" s="441"/>
      <c r="AX15" s="441"/>
      <c r="AY15" s="368" t="s">
        <v>
141</v>
      </c>
      <c r="AZ15" s="369"/>
      <c r="BA15" s="369"/>
      <c r="BB15" s="369"/>
      <c r="BC15" s="369"/>
      <c r="BD15" s="369"/>
      <c r="BE15" s="369"/>
      <c r="BF15" s="369"/>
      <c r="BG15" s="369"/>
      <c r="BH15" s="369"/>
      <c r="BI15" s="369"/>
      <c r="BJ15" s="369"/>
      <c r="BK15" s="369"/>
      <c r="BL15" s="369"/>
      <c r="BM15" s="370"/>
      <c r="BN15" s="371">
        <v>
47976809</v>
      </c>
      <c r="BO15" s="372"/>
      <c r="BP15" s="372"/>
      <c r="BQ15" s="372"/>
      <c r="BR15" s="372"/>
      <c r="BS15" s="372"/>
      <c r="BT15" s="372"/>
      <c r="BU15" s="373"/>
      <c r="BV15" s="371">
        <v>
48199684</v>
      </c>
      <c r="BW15" s="372"/>
      <c r="BX15" s="372"/>
      <c r="BY15" s="372"/>
      <c r="BZ15" s="372"/>
      <c r="CA15" s="372"/>
      <c r="CB15" s="372"/>
      <c r="CC15" s="373"/>
      <c r="CD15" s="506" t="s">
        <v>
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
143</v>
      </c>
      <c r="M16" s="517"/>
      <c r="N16" s="517"/>
      <c r="O16" s="517"/>
      <c r="P16" s="517"/>
      <c r="Q16" s="518"/>
      <c r="R16" s="509" t="s">
        <v>
144</v>
      </c>
      <c r="S16" s="510"/>
      <c r="T16" s="510"/>
      <c r="U16" s="510"/>
      <c r="V16" s="511"/>
      <c r="W16" s="398"/>
      <c r="X16" s="399"/>
      <c r="Y16" s="399"/>
      <c r="Z16" s="399"/>
      <c r="AA16" s="399"/>
      <c r="AB16" s="388"/>
      <c r="AC16" s="492">
        <v>
10.6</v>
      </c>
      <c r="AD16" s="493"/>
      <c r="AE16" s="493"/>
      <c r="AF16" s="493"/>
      <c r="AG16" s="494"/>
      <c r="AH16" s="492">
        <v>
10</v>
      </c>
      <c r="AI16" s="493"/>
      <c r="AJ16" s="493"/>
      <c r="AK16" s="493"/>
      <c r="AL16" s="495"/>
      <c r="AM16" s="437"/>
      <c r="AN16" s="438"/>
      <c r="AO16" s="438"/>
      <c r="AP16" s="438"/>
      <c r="AQ16" s="438"/>
      <c r="AR16" s="438"/>
      <c r="AS16" s="438"/>
      <c r="AT16" s="439"/>
      <c r="AU16" s="440"/>
      <c r="AV16" s="441"/>
      <c r="AW16" s="441"/>
      <c r="AX16" s="441"/>
      <c r="AY16" s="442" t="s">
        <v>
145</v>
      </c>
      <c r="AZ16" s="443"/>
      <c r="BA16" s="443"/>
      <c r="BB16" s="443"/>
      <c r="BC16" s="443"/>
      <c r="BD16" s="443"/>
      <c r="BE16" s="443"/>
      <c r="BF16" s="443"/>
      <c r="BG16" s="443"/>
      <c r="BH16" s="443"/>
      <c r="BI16" s="443"/>
      <c r="BJ16" s="443"/>
      <c r="BK16" s="443"/>
      <c r="BL16" s="443"/>
      <c r="BM16" s="444"/>
      <c r="BN16" s="408">
        <v>
48658536</v>
      </c>
      <c r="BO16" s="409"/>
      <c r="BP16" s="409"/>
      <c r="BQ16" s="409"/>
      <c r="BR16" s="409"/>
      <c r="BS16" s="409"/>
      <c r="BT16" s="409"/>
      <c r="BU16" s="410"/>
      <c r="BV16" s="408">
        <v>
49408796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
146</v>
      </c>
      <c r="N17" s="513"/>
      <c r="O17" s="513"/>
      <c r="P17" s="513"/>
      <c r="Q17" s="514"/>
      <c r="R17" s="509" t="s">
        <v>
147</v>
      </c>
      <c r="S17" s="510"/>
      <c r="T17" s="510"/>
      <c r="U17" s="510"/>
      <c r="V17" s="511"/>
      <c r="W17" s="424" t="s">
        <v>
148</v>
      </c>
      <c r="X17" s="425"/>
      <c r="Y17" s="425"/>
      <c r="Z17" s="425"/>
      <c r="AA17" s="425"/>
      <c r="AB17" s="415"/>
      <c r="AC17" s="459">
        <v>
69211</v>
      </c>
      <c r="AD17" s="460"/>
      <c r="AE17" s="460"/>
      <c r="AF17" s="460"/>
      <c r="AG17" s="499"/>
      <c r="AH17" s="459">
        <v>
67037</v>
      </c>
      <c r="AI17" s="460"/>
      <c r="AJ17" s="460"/>
      <c r="AK17" s="460"/>
      <c r="AL17" s="461"/>
      <c r="AM17" s="437"/>
      <c r="AN17" s="438"/>
      <c r="AO17" s="438"/>
      <c r="AP17" s="438"/>
      <c r="AQ17" s="438"/>
      <c r="AR17" s="438"/>
      <c r="AS17" s="438"/>
      <c r="AT17" s="439"/>
      <c r="AU17" s="440"/>
      <c r="AV17" s="441"/>
      <c r="AW17" s="441"/>
      <c r="AX17" s="441"/>
      <c r="AY17" s="442" t="s">
        <v>
149</v>
      </c>
      <c r="AZ17" s="443"/>
      <c r="BA17" s="443"/>
      <c r="BB17" s="443"/>
      <c r="BC17" s="443"/>
      <c r="BD17" s="443"/>
      <c r="BE17" s="443"/>
      <c r="BF17" s="443"/>
      <c r="BG17" s="443"/>
      <c r="BH17" s="443"/>
      <c r="BI17" s="443"/>
      <c r="BJ17" s="443"/>
      <c r="BK17" s="443"/>
      <c r="BL17" s="443"/>
      <c r="BM17" s="444"/>
      <c r="BN17" s="408">
        <v>
58751232</v>
      </c>
      <c r="BO17" s="409"/>
      <c r="BP17" s="409"/>
      <c r="BQ17" s="409"/>
      <c r="BR17" s="409"/>
      <c r="BS17" s="409"/>
      <c r="BT17" s="409"/>
      <c r="BU17" s="410"/>
      <c r="BV17" s="408">
        <v>
59655682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
150</v>
      </c>
      <c r="C18" s="451"/>
      <c r="D18" s="451"/>
      <c r="E18" s="520"/>
      <c r="F18" s="520"/>
      <c r="G18" s="520"/>
      <c r="H18" s="520"/>
      <c r="I18" s="520"/>
      <c r="J18" s="520"/>
      <c r="K18" s="520"/>
      <c r="L18" s="521">
        <v>
15.11</v>
      </c>
      <c r="M18" s="521"/>
      <c r="N18" s="521"/>
      <c r="O18" s="521"/>
      <c r="P18" s="521"/>
      <c r="Q18" s="521"/>
      <c r="R18" s="522"/>
      <c r="S18" s="522"/>
      <c r="T18" s="522"/>
      <c r="U18" s="522"/>
      <c r="V18" s="523"/>
      <c r="W18" s="426"/>
      <c r="X18" s="427"/>
      <c r="Y18" s="427"/>
      <c r="Z18" s="427"/>
      <c r="AA18" s="427"/>
      <c r="AB18" s="418"/>
      <c r="AC18" s="524">
        <v>
89.3</v>
      </c>
      <c r="AD18" s="525"/>
      <c r="AE18" s="525"/>
      <c r="AF18" s="525"/>
      <c r="AG18" s="526"/>
      <c r="AH18" s="524">
        <v>
89.9</v>
      </c>
      <c r="AI18" s="525"/>
      <c r="AJ18" s="525"/>
      <c r="AK18" s="525"/>
      <c r="AL18" s="527"/>
      <c r="AM18" s="437"/>
      <c r="AN18" s="438"/>
      <c r="AO18" s="438"/>
      <c r="AP18" s="438"/>
      <c r="AQ18" s="438"/>
      <c r="AR18" s="438"/>
      <c r="AS18" s="438"/>
      <c r="AT18" s="439"/>
      <c r="AU18" s="440"/>
      <c r="AV18" s="441"/>
      <c r="AW18" s="441"/>
      <c r="AX18" s="441"/>
      <c r="AY18" s="442" t="s">
        <v>
151</v>
      </c>
      <c r="AZ18" s="443"/>
      <c r="BA18" s="443"/>
      <c r="BB18" s="443"/>
      <c r="BC18" s="443"/>
      <c r="BD18" s="443"/>
      <c r="BE18" s="443"/>
      <c r="BF18" s="443"/>
      <c r="BG18" s="443"/>
      <c r="BH18" s="443"/>
      <c r="BI18" s="443"/>
      <c r="BJ18" s="443"/>
      <c r="BK18" s="443"/>
      <c r="BL18" s="443"/>
      <c r="BM18" s="444"/>
      <c r="BN18" s="408">
        <v>
47851374</v>
      </c>
      <c r="BO18" s="409"/>
      <c r="BP18" s="409"/>
      <c r="BQ18" s="409"/>
      <c r="BR18" s="409"/>
      <c r="BS18" s="409"/>
      <c r="BT18" s="409"/>
      <c r="BU18" s="410"/>
      <c r="BV18" s="408">
        <v>
46208713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
152</v>
      </c>
      <c r="C19" s="451"/>
      <c r="D19" s="451"/>
      <c r="E19" s="520"/>
      <c r="F19" s="520"/>
      <c r="G19" s="520"/>
      <c r="H19" s="520"/>
      <c r="I19" s="520"/>
      <c r="J19" s="520"/>
      <c r="K19" s="520"/>
      <c r="L19" s="528">
        <v>
14860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
153</v>
      </c>
      <c r="AZ19" s="443"/>
      <c r="BA19" s="443"/>
      <c r="BB19" s="443"/>
      <c r="BC19" s="443"/>
      <c r="BD19" s="443"/>
      <c r="BE19" s="443"/>
      <c r="BF19" s="443"/>
      <c r="BG19" s="443"/>
      <c r="BH19" s="443"/>
      <c r="BI19" s="443"/>
      <c r="BJ19" s="443"/>
      <c r="BK19" s="443"/>
      <c r="BL19" s="443"/>
      <c r="BM19" s="444"/>
      <c r="BN19" s="408">
        <v>
81337010</v>
      </c>
      <c r="BO19" s="409"/>
      <c r="BP19" s="409"/>
      <c r="BQ19" s="409"/>
      <c r="BR19" s="409"/>
      <c r="BS19" s="409"/>
      <c r="BT19" s="409"/>
      <c r="BU19" s="410"/>
      <c r="BV19" s="408">
        <v>
73311115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
154</v>
      </c>
      <c r="C20" s="451"/>
      <c r="D20" s="451"/>
      <c r="E20" s="520"/>
      <c r="F20" s="520"/>
      <c r="G20" s="520"/>
      <c r="H20" s="520"/>
      <c r="I20" s="520"/>
      <c r="J20" s="520"/>
      <c r="K20" s="520"/>
      <c r="L20" s="528">
        <v>
135749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
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
156</v>
      </c>
      <c r="C22" s="543"/>
      <c r="D22" s="544"/>
      <c r="E22" s="420" t="s">
        <v>
1</v>
      </c>
      <c r="F22" s="425"/>
      <c r="G22" s="425"/>
      <c r="H22" s="425"/>
      <c r="I22" s="425"/>
      <c r="J22" s="425"/>
      <c r="K22" s="415"/>
      <c r="L22" s="420" t="s">
        <v>
157</v>
      </c>
      <c r="M22" s="425"/>
      <c r="N22" s="425"/>
      <c r="O22" s="425"/>
      <c r="P22" s="415"/>
      <c r="Q22" s="551" t="s">
        <v>
158</v>
      </c>
      <c r="R22" s="552"/>
      <c r="S22" s="552"/>
      <c r="T22" s="552"/>
      <c r="U22" s="552"/>
      <c r="V22" s="553"/>
      <c r="W22" s="557" t="s">
        <v>
159</v>
      </c>
      <c r="X22" s="543"/>
      <c r="Y22" s="544"/>
      <c r="Z22" s="420" t="s">
        <v>
1</v>
      </c>
      <c r="AA22" s="425"/>
      <c r="AB22" s="425"/>
      <c r="AC22" s="425"/>
      <c r="AD22" s="425"/>
      <c r="AE22" s="425"/>
      <c r="AF22" s="425"/>
      <c r="AG22" s="415"/>
      <c r="AH22" s="570" t="s">
        <v>
160</v>
      </c>
      <c r="AI22" s="425"/>
      <c r="AJ22" s="425"/>
      <c r="AK22" s="425"/>
      <c r="AL22" s="415"/>
      <c r="AM22" s="570" t="s">
        <v>
161</v>
      </c>
      <c r="AN22" s="571"/>
      <c r="AO22" s="571"/>
      <c r="AP22" s="571"/>
      <c r="AQ22" s="571"/>
      <c r="AR22" s="572"/>
      <c r="AS22" s="551" t="s">
        <v>
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
162</v>
      </c>
      <c r="AZ23" s="369"/>
      <c r="BA23" s="369"/>
      <c r="BB23" s="369"/>
      <c r="BC23" s="369"/>
      <c r="BD23" s="369"/>
      <c r="BE23" s="369"/>
      <c r="BF23" s="369"/>
      <c r="BG23" s="369"/>
      <c r="BH23" s="369"/>
      <c r="BI23" s="369"/>
      <c r="BJ23" s="369"/>
      <c r="BK23" s="369"/>
      <c r="BL23" s="369"/>
      <c r="BM23" s="370"/>
      <c r="BN23" s="408">
        <v>
9165202</v>
      </c>
      <c r="BO23" s="409"/>
      <c r="BP23" s="409"/>
      <c r="BQ23" s="409"/>
      <c r="BR23" s="409"/>
      <c r="BS23" s="409"/>
      <c r="BT23" s="409"/>
      <c r="BU23" s="410"/>
      <c r="BV23" s="408">
        <v>
10654773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
163</v>
      </c>
      <c r="F24" s="438"/>
      <c r="G24" s="438"/>
      <c r="H24" s="438"/>
      <c r="I24" s="438"/>
      <c r="J24" s="438"/>
      <c r="K24" s="439"/>
      <c r="L24" s="459">
        <v>
1</v>
      </c>
      <c r="M24" s="460"/>
      <c r="N24" s="460"/>
      <c r="O24" s="460"/>
      <c r="P24" s="499"/>
      <c r="Q24" s="459">
        <v>
11100</v>
      </c>
      <c r="R24" s="460"/>
      <c r="S24" s="460"/>
      <c r="T24" s="460"/>
      <c r="U24" s="460"/>
      <c r="V24" s="499"/>
      <c r="W24" s="558"/>
      <c r="X24" s="546"/>
      <c r="Y24" s="547"/>
      <c r="Z24" s="458" t="s">
        <v>
164</v>
      </c>
      <c r="AA24" s="438"/>
      <c r="AB24" s="438"/>
      <c r="AC24" s="438"/>
      <c r="AD24" s="438"/>
      <c r="AE24" s="438"/>
      <c r="AF24" s="438"/>
      <c r="AG24" s="439"/>
      <c r="AH24" s="459">
        <v>
1799</v>
      </c>
      <c r="AI24" s="460"/>
      <c r="AJ24" s="460"/>
      <c r="AK24" s="460"/>
      <c r="AL24" s="499"/>
      <c r="AM24" s="459">
        <v>
5562508</v>
      </c>
      <c r="AN24" s="460"/>
      <c r="AO24" s="460"/>
      <c r="AP24" s="460"/>
      <c r="AQ24" s="460"/>
      <c r="AR24" s="499"/>
      <c r="AS24" s="459">
        <v>
3092</v>
      </c>
      <c r="AT24" s="460"/>
      <c r="AU24" s="460"/>
      <c r="AV24" s="460"/>
      <c r="AW24" s="460"/>
      <c r="AX24" s="461"/>
      <c r="AY24" s="578" t="s">
        <v>
165</v>
      </c>
      <c r="AZ24" s="579"/>
      <c r="BA24" s="579"/>
      <c r="BB24" s="579"/>
      <c r="BC24" s="579"/>
      <c r="BD24" s="579"/>
      <c r="BE24" s="579"/>
      <c r="BF24" s="579"/>
      <c r="BG24" s="579"/>
      <c r="BH24" s="579"/>
      <c r="BI24" s="579"/>
      <c r="BJ24" s="579"/>
      <c r="BK24" s="579"/>
      <c r="BL24" s="579"/>
      <c r="BM24" s="580"/>
      <c r="BN24" s="408">
        <v>
9052626</v>
      </c>
      <c r="BO24" s="409"/>
      <c r="BP24" s="409"/>
      <c r="BQ24" s="409"/>
      <c r="BR24" s="409"/>
      <c r="BS24" s="409"/>
      <c r="BT24" s="409"/>
      <c r="BU24" s="410"/>
      <c r="BV24" s="408">
        <v>
10512121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
166</v>
      </c>
      <c r="F25" s="438"/>
      <c r="G25" s="438"/>
      <c r="H25" s="438"/>
      <c r="I25" s="438"/>
      <c r="J25" s="438"/>
      <c r="K25" s="439"/>
      <c r="L25" s="459">
        <v>
2</v>
      </c>
      <c r="M25" s="460"/>
      <c r="N25" s="460"/>
      <c r="O25" s="460"/>
      <c r="P25" s="499"/>
      <c r="Q25" s="459">
        <v>
9072</v>
      </c>
      <c r="R25" s="460"/>
      <c r="S25" s="460"/>
      <c r="T25" s="460"/>
      <c r="U25" s="460"/>
      <c r="V25" s="499"/>
      <c r="W25" s="558"/>
      <c r="X25" s="546"/>
      <c r="Y25" s="547"/>
      <c r="Z25" s="458" t="s">
        <v>
167</v>
      </c>
      <c r="AA25" s="438"/>
      <c r="AB25" s="438"/>
      <c r="AC25" s="438"/>
      <c r="AD25" s="438"/>
      <c r="AE25" s="438"/>
      <c r="AF25" s="438"/>
      <c r="AG25" s="439"/>
      <c r="AH25" s="459" t="s">
        <v>
121</v>
      </c>
      <c r="AI25" s="460"/>
      <c r="AJ25" s="460"/>
      <c r="AK25" s="460"/>
      <c r="AL25" s="499"/>
      <c r="AM25" s="459" t="s">
        <v>
121</v>
      </c>
      <c r="AN25" s="460"/>
      <c r="AO25" s="460"/>
      <c r="AP25" s="460"/>
      <c r="AQ25" s="460"/>
      <c r="AR25" s="499"/>
      <c r="AS25" s="459" t="s">
        <v>
129</v>
      </c>
      <c r="AT25" s="460"/>
      <c r="AU25" s="460"/>
      <c r="AV25" s="460"/>
      <c r="AW25" s="460"/>
      <c r="AX25" s="461"/>
      <c r="AY25" s="368" t="s">
        <v>
168</v>
      </c>
      <c r="AZ25" s="369"/>
      <c r="BA25" s="369"/>
      <c r="BB25" s="369"/>
      <c r="BC25" s="369"/>
      <c r="BD25" s="369"/>
      <c r="BE25" s="369"/>
      <c r="BF25" s="369"/>
      <c r="BG25" s="369"/>
      <c r="BH25" s="369"/>
      <c r="BI25" s="369"/>
      <c r="BJ25" s="369"/>
      <c r="BK25" s="369"/>
      <c r="BL25" s="369"/>
      <c r="BM25" s="370"/>
      <c r="BN25" s="371">
        <v>
4192284</v>
      </c>
      <c r="BO25" s="372"/>
      <c r="BP25" s="372"/>
      <c r="BQ25" s="372"/>
      <c r="BR25" s="372"/>
      <c r="BS25" s="372"/>
      <c r="BT25" s="372"/>
      <c r="BU25" s="373"/>
      <c r="BV25" s="371">
        <v>
5263318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
169</v>
      </c>
      <c r="F26" s="438"/>
      <c r="G26" s="438"/>
      <c r="H26" s="438"/>
      <c r="I26" s="438"/>
      <c r="J26" s="438"/>
      <c r="K26" s="439"/>
      <c r="L26" s="459">
        <v>
1</v>
      </c>
      <c r="M26" s="460"/>
      <c r="N26" s="460"/>
      <c r="O26" s="460"/>
      <c r="P26" s="499"/>
      <c r="Q26" s="459">
        <v>
8145</v>
      </c>
      <c r="R26" s="460"/>
      <c r="S26" s="460"/>
      <c r="T26" s="460"/>
      <c r="U26" s="460"/>
      <c r="V26" s="499"/>
      <c r="W26" s="558"/>
      <c r="X26" s="546"/>
      <c r="Y26" s="547"/>
      <c r="Z26" s="458" t="s">
        <v>
170</v>
      </c>
      <c r="AA26" s="568"/>
      <c r="AB26" s="568"/>
      <c r="AC26" s="568"/>
      <c r="AD26" s="568"/>
      <c r="AE26" s="568"/>
      <c r="AF26" s="568"/>
      <c r="AG26" s="569"/>
      <c r="AH26" s="459">
        <v>
332</v>
      </c>
      <c r="AI26" s="460"/>
      <c r="AJ26" s="460"/>
      <c r="AK26" s="460"/>
      <c r="AL26" s="499"/>
      <c r="AM26" s="459">
        <v>
1012268</v>
      </c>
      <c r="AN26" s="460"/>
      <c r="AO26" s="460"/>
      <c r="AP26" s="460"/>
      <c r="AQ26" s="460"/>
      <c r="AR26" s="499"/>
      <c r="AS26" s="459">
        <v>
3049</v>
      </c>
      <c r="AT26" s="460"/>
      <c r="AU26" s="460"/>
      <c r="AV26" s="460"/>
      <c r="AW26" s="460"/>
      <c r="AX26" s="461"/>
      <c r="AY26" s="411" t="s">
        <v>
171</v>
      </c>
      <c r="AZ26" s="412"/>
      <c r="BA26" s="412"/>
      <c r="BB26" s="412"/>
      <c r="BC26" s="412"/>
      <c r="BD26" s="412"/>
      <c r="BE26" s="412"/>
      <c r="BF26" s="412"/>
      <c r="BG26" s="412"/>
      <c r="BH26" s="412"/>
      <c r="BI26" s="412"/>
      <c r="BJ26" s="412"/>
      <c r="BK26" s="412"/>
      <c r="BL26" s="412"/>
      <c r="BM26" s="413"/>
      <c r="BN26" s="408">
        <v>
50000</v>
      </c>
      <c r="BO26" s="409"/>
      <c r="BP26" s="409"/>
      <c r="BQ26" s="409"/>
      <c r="BR26" s="409"/>
      <c r="BS26" s="409"/>
      <c r="BT26" s="409"/>
      <c r="BU26" s="410"/>
      <c r="BV26" s="408">
        <v>
50000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
172</v>
      </c>
      <c r="F27" s="438"/>
      <c r="G27" s="438"/>
      <c r="H27" s="438"/>
      <c r="I27" s="438"/>
      <c r="J27" s="438"/>
      <c r="K27" s="439"/>
      <c r="L27" s="459">
        <v>
1</v>
      </c>
      <c r="M27" s="460"/>
      <c r="N27" s="460"/>
      <c r="O27" s="460"/>
      <c r="P27" s="499"/>
      <c r="Q27" s="459">
        <v>
9194</v>
      </c>
      <c r="R27" s="460"/>
      <c r="S27" s="460"/>
      <c r="T27" s="460"/>
      <c r="U27" s="460"/>
      <c r="V27" s="499"/>
      <c r="W27" s="558"/>
      <c r="X27" s="546"/>
      <c r="Y27" s="547"/>
      <c r="Z27" s="458" t="s">
        <v>
173</v>
      </c>
      <c r="AA27" s="438"/>
      <c r="AB27" s="438"/>
      <c r="AC27" s="438"/>
      <c r="AD27" s="438"/>
      <c r="AE27" s="438"/>
      <c r="AF27" s="438"/>
      <c r="AG27" s="439"/>
      <c r="AH27" s="459">
        <v>
26</v>
      </c>
      <c r="AI27" s="460"/>
      <c r="AJ27" s="460"/>
      <c r="AK27" s="460"/>
      <c r="AL27" s="499"/>
      <c r="AM27" s="459">
        <v>
90276</v>
      </c>
      <c r="AN27" s="460"/>
      <c r="AO27" s="460"/>
      <c r="AP27" s="460"/>
      <c r="AQ27" s="460"/>
      <c r="AR27" s="499"/>
      <c r="AS27" s="459">
        <v>
3472</v>
      </c>
      <c r="AT27" s="460"/>
      <c r="AU27" s="460"/>
      <c r="AV27" s="460"/>
      <c r="AW27" s="460"/>
      <c r="AX27" s="461"/>
      <c r="AY27" s="500" t="s">
        <v>
174</v>
      </c>
      <c r="AZ27" s="501"/>
      <c r="BA27" s="501"/>
      <c r="BB27" s="501"/>
      <c r="BC27" s="501"/>
      <c r="BD27" s="501"/>
      <c r="BE27" s="501"/>
      <c r="BF27" s="501"/>
      <c r="BG27" s="501"/>
      <c r="BH27" s="501"/>
      <c r="BI27" s="501"/>
      <c r="BJ27" s="501"/>
      <c r="BK27" s="501"/>
      <c r="BL27" s="501"/>
      <c r="BM27" s="502"/>
      <c r="BN27" s="581" t="s">
        <v>
175</v>
      </c>
      <c r="BO27" s="582"/>
      <c r="BP27" s="582"/>
      <c r="BQ27" s="582"/>
      <c r="BR27" s="582"/>
      <c r="BS27" s="582"/>
      <c r="BT27" s="582"/>
      <c r="BU27" s="583"/>
      <c r="BV27" s="581" t="s">
        <v>
121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
176</v>
      </c>
      <c r="F28" s="438"/>
      <c r="G28" s="438"/>
      <c r="H28" s="438"/>
      <c r="I28" s="438"/>
      <c r="J28" s="438"/>
      <c r="K28" s="439"/>
      <c r="L28" s="459">
        <v>
1</v>
      </c>
      <c r="M28" s="460"/>
      <c r="N28" s="460"/>
      <c r="O28" s="460"/>
      <c r="P28" s="499"/>
      <c r="Q28" s="459">
        <v>
7670</v>
      </c>
      <c r="R28" s="460"/>
      <c r="S28" s="460"/>
      <c r="T28" s="460"/>
      <c r="U28" s="460"/>
      <c r="V28" s="499"/>
      <c r="W28" s="558"/>
      <c r="X28" s="546"/>
      <c r="Y28" s="547"/>
      <c r="Z28" s="458" t="s">
        <v>
177</v>
      </c>
      <c r="AA28" s="438"/>
      <c r="AB28" s="438"/>
      <c r="AC28" s="438"/>
      <c r="AD28" s="438"/>
      <c r="AE28" s="438"/>
      <c r="AF28" s="438"/>
      <c r="AG28" s="439"/>
      <c r="AH28" s="459" t="s">
        <v>
121</v>
      </c>
      <c r="AI28" s="460"/>
      <c r="AJ28" s="460"/>
      <c r="AK28" s="460"/>
      <c r="AL28" s="499"/>
      <c r="AM28" s="459" t="s">
        <v>
175</v>
      </c>
      <c r="AN28" s="460"/>
      <c r="AO28" s="460"/>
      <c r="AP28" s="460"/>
      <c r="AQ28" s="460"/>
      <c r="AR28" s="499"/>
      <c r="AS28" s="459" t="s">
        <v>
121</v>
      </c>
      <c r="AT28" s="460"/>
      <c r="AU28" s="460"/>
      <c r="AV28" s="460"/>
      <c r="AW28" s="460"/>
      <c r="AX28" s="461"/>
      <c r="AY28" s="584" t="s">
        <v>
178</v>
      </c>
      <c r="AZ28" s="585"/>
      <c r="BA28" s="585"/>
      <c r="BB28" s="586"/>
      <c r="BC28" s="368" t="s">
        <v>
42</v>
      </c>
      <c r="BD28" s="369"/>
      <c r="BE28" s="369"/>
      <c r="BF28" s="369"/>
      <c r="BG28" s="369"/>
      <c r="BH28" s="369"/>
      <c r="BI28" s="369"/>
      <c r="BJ28" s="369"/>
      <c r="BK28" s="369"/>
      <c r="BL28" s="369"/>
      <c r="BM28" s="370"/>
      <c r="BN28" s="371">
        <v>
35998590</v>
      </c>
      <c r="BO28" s="372"/>
      <c r="BP28" s="372"/>
      <c r="BQ28" s="372"/>
      <c r="BR28" s="372"/>
      <c r="BS28" s="372"/>
      <c r="BT28" s="372"/>
      <c r="BU28" s="373"/>
      <c r="BV28" s="371">
        <v>
35973315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
179</v>
      </c>
      <c r="F29" s="438"/>
      <c r="G29" s="438"/>
      <c r="H29" s="438"/>
      <c r="I29" s="438"/>
      <c r="J29" s="438"/>
      <c r="K29" s="439"/>
      <c r="L29" s="459">
        <v>
32</v>
      </c>
      <c r="M29" s="460"/>
      <c r="N29" s="460"/>
      <c r="O29" s="460"/>
      <c r="P29" s="499"/>
      <c r="Q29" s="459">
        <v>
6105</v>
      </c>
      <c r="R29" s="460"/>
      <c r="S29" s="460"/>
      <c r="T29" s="460"/>
      <c r="U29" s="460"/>
      <c r="V29" s="499"/>
      <c r="W29" s="559"/>
      <c r="X29" s="560"/>
      <c r="Y29" s="561"/>
      <c r="Z29" s="458" t="s">
        <v>
180</v>
      </c>
      <c r="AA29" s="438"/>
      <c r="AB29" s="438"/>
      <c r="AC29" s="438"/>
      <c r="AD29" s="438"/>
      <c r="AE29" s="438"/>
      <c r="AF29" s="438"/>
      <c r="AG29" s="439"/>
      <c r="AH29" s="459">
        <v>
1825</v>
      </c>
      <c r="AI29" s="460"/>
      <c r="AJ29" s="460"/>
      <c r="AK29" s="460"/>
      <c r="AL29" s="499"/>
      <c r="AM29" s="459">
        <v>
5652784</v>
      </c>
      <c r="AN29" s="460"/>
      <c r="AO29" s="460"/>
      <c r="AP29" s="460"/>
      <c r="AQ29" s="460"/>
      <c r="AR29" s="499"/>
      <c r="AS29" s="459">
        <v>
3097</v>
      </c>
      <c r="AT29" s="460"/>
      <c r="AU29" s="460"/>
      <c r="AV29" s="460"/>
      <c r="AW29" s="460"/>
      <c r="AX29" s="461"/>
      <c r="AY29" s="587"/>
      <c r="AZ29" s="588"/>
      <c r="BA29" s="588"/>
      <c r="BB29" s="589"/>
      <c r="BC29" s="442" t="s">
        <v>
181</v>
      </c>
      <c r="BD29" s="443"/>
      <c r="BE29" s="443"/>
      <c r="BF29" s="443"/>
      <c r="BG29" s="443"/>
      <c r="BH29" s="443"/>
      <c r="BI29" s="443"/>
      <c r="BJ29" s="443"/>
      <c r="BK29" s="443"/>
      <c r="BL29" s="443"/>
      <c r="BM29" s="444"/>
      <c r="BN29" s="408" t="s">
        <v>
129</v>
      </c>
      <c r="BO29" s="409"/>
      <c r="BP29" s="409"/>
      <c r="BQ29" s="409"/>
      <c r="BR29" s="409"/>
      <c r="BS29" s="409"/>
      <c r="BT29" s="409"/>
      <c r="BU29" s="410"/>
      <c r="BV29" s="408" t="s">
        <v>
121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
182</v>
      </c>
      <c r="X30" s="566"/>
      <c r="Y30" s="566"/>
      <c r="Z30" s="566"/>
      <c r="AA30" s="566"/>
      <c r="AB30" s="566"/>
      <c r="AC30" s="566"/>
      <c r="AD30" s="566"/>
      <c r="AE30" s="566"/>
      <c r="AF30" s="566"/>
      <c r="AG30" s="567"/>
      <c r="AH30" s="524">
        <v>
98.9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
44</v>
      </c>
      <c r="BD30" s="579"/>
      <c r="BE30" s="579"/>
      <c r="BF30" s="579"/>
      <c r="BG30" s="579"/>
      <c r="BH30" s="579"/>
      <c r="BI30" s="579"/>
      <c r="BJ30" s="579"/>
      <c r="BK30" s="579"/>
      <c r="BL30" s="579"/>
      <c r="BM30" s="580"/>
      <c r="BN30" s="581">
        <v>
50276048</v>
      </c>
      <c r="BO30" s="582"/>
      <c r="BP30" s="582"/>
      <c r="BQ30" s="582"/>
      <c r="BR30" s="582"/>
      <c r="BS30" s="582"/>
      <c r="BT30" s="582"/>
      <c r="BU30" s="583"/>
      <c r="BV30" s="581">
        <v>
44236606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
183</v>
      </c>
      <c r="D32" s="193"/>
      <c r="E32" s="193"/>
      <c r="F32" s="190"/>
      <c r="G32" s="190"/>
      <c r="H32" s="190"/>
      <c r="I32" s="190"/>
      <c r="J32" s="190"/>
      <c r="K32" s="190"/>
      <c r="L32" s="190"/>
      <c r="M32" s="190"/>
      <c r="N32" s="190"/>
      <c r="O32" s="190"/>
      <c r="P32" s="190"/>
      <c r="Q32" s="190"/>
      <c r="R32" s="190"/>
      <c r="S32" s="190"/>
      <c r="T32" s="190"/>
      <c r="U32" s="190" t="s">
        <v>
184</v>
      </c>
      <c r="V32" s="190"/>
      <c r="W32" s="190"/>
      <c r="X32" s="190"/>
      <c r="Y32" s="190"/>
      <c r="Z32" s="190"/>
      <c r="AA32" s="190"/>
      <c r="AB32" s="190"/>
      <c r="AC32" s="190"/>
      <c r="AD32" s="190"/>
      <c r="AE32" s="190"/>
      <c r="AF32" s="190"/>
      <c r="AG32" s="190"/>
      <c r="AH32" s="190"/>
      <c r="AI32" s="190"/>
      <c r="AJ32" s="190"/>
      <c r="AK32" s="190"/>
      <c r="AL32" s="190"/>
      <c r="AM32" s="194" t="s">
        <v>
185</v>
      </c>
      <c r="AN32" s="190"/>
      <c r="AO32" s="190"/>
      <c r="AP32" s="190"/>
      <c r="AQ32" s="190"/>
      <c r="AR32" s="190"/>
      <c r="AS32" s="194"/>
      <c r="AT32" s="194"/>
      <c r="AU32" s="194"/>
      <c r="AV32" s="194"/>
      <c r="AW32" s="194"/>
      <c r="AX32" s="194"/>
      <c r="AY32" s="194"/>
      <c r="AZ32" s="194"/>
      <c r="BA32" s="194"/>
      <c r="BB32" s="190"/>
      <c r="BC32" s="194"/>
      <c r="BD32" s="190"/>
      <c r="BE32" s="194" t="s">
        <v>
186</v>
      </c>
      <c r="BF32" s="190"/>
      <c r="BG32" s="190"/>
      <c r="BH32" s="190"/>
      <c r="BI32" s="190"/>
      <c r="BJ32" s="194"/>
      <c r="BK32" s="194"/>
      <c r="BL32" s="194"/>
      <c r="BM32" s="194"/>
      <c r="BN32" s="194"/>
      <c r="BO32" s="194"/>
      <c r="BP32" s="194"/>
      <c r="BQ32" s="194"/>
      <c r="BR32" s="190"/>
      <c r="BS32" s="190"/>
      <c r="BT32" s="190"/>
      <c r="BU32" s="190"/>
      <c r="BV32" s="190"/>
      <c r="BW32" s="190" t="s">
        <v>
187</v>
      </c>
      <c r="BX32" s="190"/>
      <c r="BY32" s="190"/>
      <c r="BZ32" s="190"/>
      <c r="CA32" s="190"/>
      <c r="CB32" s="194"/>
      <c r="CC32" s="194"/>
      <c r="CD32" s="194"/>
      <c r="CE32" s="194"/>
      <c r="CF32" s="194"/>
      <c r="CG32" s="194"/>
      <c r="CH32" s="194"/>
      <c r="CI32" s="194"/>
      <c r="CJ32" s="194"/>
      <c r="CK32" s="194"/>
      <c r="CL32" s="194"/>
      <c r="CM32" s="194"/>
      <c r="CN32" s="194"/>
      <c r="CO32" s="194" t="s">
        <v>
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
189</v>
      </c>
      <c r="D33" s="432"/>
      <c r="E33" s="397" t="s">
        <v>
190</v>
      </c>
      <c r="F33" s="397"/>
      <c r="G33" s="397"/>
      <c r="H33" s="397"/>
      <c r="I33" s="397"/>
      <c r="J33" s="397"/>
      <c r="K33" s="397"/>
      <c r="L33" s="397"/>
      <c r="M33" s="397"/>
      <c r="N33" s="397"/>
      <c r="O33" s="397"/>
      <c r="P33" s="397"/>
      <c r="Q33" s="397"/>
      <c r="R33" s="397"/>
      <c r="S33" s="397"/>
      <c r="T33" s="195"/>
      <c r="U33" s="432" t="s">
        <v>
191</v>
      </c>
      <c r="V33" s="432"/>
      <c r="W33" s="397" t="s">
        <v>
192</v>
      </c>
      <c r="X33" s="397"/>
      <c r="Y33" s="397"/>
      <c r="Z33" s="397"/>
      <c r="AA33" s="397"/>
      <c r="AB33" s="397"/>
      <c r="AC33" s="397"/>
      <c r="AD33" s="397"/>
      <c r="AE33" s="397"/>
      <c r="AF33" s="397"/>
      <c r="AG33" s="397"/>
      <c r="AH33" s="397"/>
      <c r="AI33" s="397"/>
      <c r="AJ33" s="397"/>
      <c r="AK33" s="397"/>
      <c r="AL33" s="195"/>
      <c r="AM33" s="432" t="s">
        <v>
193</v>
      </c>
      <c r="AN33" s="432"/>
      <c r="AO33" s="397" t="s">
        <v>
190</v>
      </c>
      <c r="AP33" s="397"/>
      <c r="AQ33" s="397"/>
      <c r="AR33" s="397"/>
      <c r="AS33" s="397"/>
      <c r="AT33" s="397"/>
      <c r="AU33" s="397"/>
      <c r="AV33" s="397"/>
      <c r="AW33" s="397"/>
      <c r="AX33" s="397"/>
      <c r="AY33" s="397"/>
      <c r="AZ33" s="397"/>
      <c r="BA33" s="397"/>
      <c r="BB33" s="397"/>
      <c r="BC33" s="397"/>
      <c r="BD33" s="196"/>
      <c r="BE33" s="397" t="s">
        <v>
194</v>
      </c>
      <c r="BF33" s="397"/>
      <c r="BG33" s="397" t="s">
        <v>
195</v>
      </c>
      <c r="BH33" s="397"/>
      <c r="BI33" s="397"/>
      <c r="BJ33" s="397"/>
      <c r="BK33" s="397"/>
      <c r="BL33" s="397"/>
      <c r="BM33" s="397"/>
      <c r="BN33" s="397"/>
      <c r="BO33" s="397"/>
      <c r="BP33" s="397"/>
      <c r="BQ33" s="397"/>
      <c r="BR33" s="397"/>
      <c r="BS33" s="397"/>
      <c r="BT33" s="397"/>
      <c r="BU33" s="397"/>
      <c r="BV33" s="196"/>
      <c r="BW33" s="432" t="s">
        <v>
194</v>
      </c>
      <c r="BX33" s="432"/>
      <c r="BY33" s="397" t="s">
        <v>
196</v>
      </c>
      <c r="BZ33" s="397"/>
      <c r="CA33" s="397"/>
      <c r="CB33" s="397"/>
      <c r="CC33" s="397"/>
      <c r="CD33" s="397"/>
      <c r="CE33" s="397"/>
      <c r="CF33" s="397"/>
      <c r="CG33" s="397"/>
      <c r="CH33" s="397"/>
      <c r="CI33" s="397"/>
      <c r="CJ33" s="397"/>
      <c r="CK33" s="397"/>
      <c r="CL33" s="397"/>
      <c r="CM33" s="397"/>
      <c r="CN33" s="195"/>
      <c r="CO33" s="432" t="s">
        <v>
193</v>
      </c>
      <c r="CP33" s="432"/>
      <c r="CQ33" s="397" t="s">
        <v>
197</v>
      </c>
      <c r="CR33" s="397"/>
      <c r="CS33" s="397"/>
      <c r="CT33" s="397"/>
      <c r="CU33" s="397"/>
      <c r="CV33" s="397"/>
      <c r="CW33" s="397"/>
      <c r="CX33" s="397"/>
      <c r="CY33" s="397"/>
      <c r="CZ33" s="397"/>
      <c r="DA33" s="397"/>
      <c r="DB33" s="397"/>
      <c r="DC33" s="397"/>
      <c r="DD33" s="397"/>
      <c r="DE33" s="397"/>
      <c r="DF33" s="195"/>
      <c r="DG33" s="593" t="s">
        <v>
198</v>
      </c>
      <c r="DH33" s="593"/>
      <c r="DI33" s="197"/>
      <c r="DJ33" s="165"/>
      <c r="DK33" s="165"/>
      <c r="DL33" s="165"/>
      <c r="DM33" s="165"/>
      <c r="DN33" s="165"/>
      <c r="DO33" s="165"/>
    </row>
    <row r="34" spans="1:119" ht="32.25" customHeight="1" x14ac:dyDescent="0.15">
      <c r="A34" s="166"/>
      <c r="B34" s="192"/>
      <c r="C34" s="594">
        <f>
IF(E34="","",1)</f>
        <v>
1</v>
      </c>
      <c r="D34" s="594"/>
      <c r="E34" s="595" t="str">
        <f>
IF('各会計、関係団体の財政状況及び健全化判断比率'!B7="","",'各会計、関係団体の財政状況及び健全化判断比率'!B7)</f>
        <v>
一般会計</v>
      </c>
      <c r="F34" s="595"/>
      <c r="G34" s="595"/>
      <c r="H34" s="595"/>
      <c r="I34" s="595"/>
      <c r="J34" s="595"/>
      <c r="K34" s="595"/>
      <c r="L34" s="595"/>
      <c r="M34" s="595"/>
      <c r="N34" s="595"/>
      <c r="O34" s="595"/>
      <c r="P34" s="595"/>
      <c r="Q34" s="595"/>
      <c r="R34" s="595"/>
      <c r="S34" s="595"/>
      <c r="T34" s="193"/>
      <c r="U34" s="594">
        <f>
IF(W34="","",MAX(C34:D43)+1)</f>
        <v>
2</v>
      </c>
      <c r="V34" s="594"/>
      <c r="W34" s="595" t="str">
        <f>
IF('各会計、関係団体の財政状況及び健全化判断比率'!B28="","",'各会計、関係団体の財政状況及び健全化判断比率'!B28)</f>
        <v>
国民健康保険事業会計</v>
      </c>
      <c r="X34" s="595"/>
      <c r="Y34" s="595"/>
      <c r="Z34" s="595"/>
      <c r="AA34" s="595"/>
      <c r="AB34" s="595"/>
      <c r="AC34" s="595"/>
      <c r="AD34" s="595"/>
      <c r="AE34" s="595"/>
      <c r="AF34" s="595"/>
      <c r="AG34" s="595"/>
      <c r="AH34" s="595"/>
      <c r="AI34" s="595"/>
      <c r="AJ34" s="595"/>
      <c r="AK34" s="595"/>
      <c r="AL34" s="193"/>
      <c r="AM34" s="594" t="str">
        <f>
IF(AO34="","",MAX(C34:D43,U34:V43)+1)</f>
        <v/>
      </c>
      <c r="AN34" s="594"/>
      <c r="AO34" s="595"/>
      <c r="AP34" s="595"/>
      <c r="AQ34" s="595"/>
      <c r="AR34" s="595"/>
      <c r="AS34" s="595"/>
      <c r="AT34" s="595"/>
      <c r="AU34" s="595"/>
      <c r="AV34" s="595"/>
      <c r="AW34" s="595"/>
      <c r="AX34" s="595"/>
      <c r="AY34" s="595"/>
      <c r="AZ34" s="595"/>
      <c r="BA34" s="595"/>
      <c r="BB34" s="595"/>
      <c r="BC34" s="595"/>
      <c r="BD34" s="193"/>
      <c r="BE34" s="594" t="str">
        <f>
IF(BG34="","",MAX(C34:D43,U34:V43,AM34:AN43)+1)</f>
        <v/>
      </c>
      <c r="BF34" s="594"/>
      <c r="BG34" s="595"/>
      <c r="BH34" s="595"/>
      <c r="BI34" s="595"/>
      <c r="BJ34" s="595"/>
      <c r="BK34" s="595"/>
      <c r="BL34" s="595"/>
      <c r="BM34" s="595"/>
      <c r="BN34" s="595"/>
      <c r="BO34" s="595"/>
      <c r="BP34" s="595"/>
      <c r="BQ34" s="595"/>
      <c r="BR34" s="595"/>
      <c r="BS34" s="595"/>
      <c r="BT34" s="595"/>
      <c r="BU34" s="595"/>
      <c r="BV34" s="193"/>
      <c r="BW34" s="594">
        <f>
IF(BY34="","",MAX(C34:D43,U34:V43,AM34:AN43,BE34:BF43)+1)</f>
        <v>
5</v>
      </c>
      <c r="BX34" s="594"/>
      <c r="BY34" s="595" t="str">
        <f>
IF('各会計、関係団体の財政状況及び健全化判断比率'!B68="","",'各会計、関係団体の財政状況及び健全化判断比率'!B68)</f>
        <v>
特別区人事・厚生事務組合</v>
      </c>
      <c r="BZ34" s="595"/>
      <c r="CA34" s="595"/>
      <c r="CB34" s="595"/>
      <c r="CC34" s="595"/>
      <c r="CD34" s="595"/>
      <c r="CE34" s="595"/>
      <c r="CF34" s="595"/>
      <c r="CG34" s="595"/>
      <c r="CH34" s="595"/>
      <c r="CI34" s="595"/>
      <c r="CJ34" s="595"/>
      <c r="CK34" s="595"/>
      <c r="CL34" s="595"/>
      <c r="CM34" s="595"/>
      <c r="CN34" s="193"/>
      <c r="CO34" s="594">
        <f>
IF(CQ34="","",MAX(C34:D43,U34:V43,AM34:AN43,BE34:BF43,BW34:BX43)+1)</f>
        <v>
10</v>
      </c>
      <c r="CP34" s="594"/>
      <c r="CQ34" s="595" t="str">
        <f>
IF('各会計、関係団体の財政状況及び健全化判断比率'!BS7="","",'各会計、関係団体の財政状況及び健全化判断比率'!BS7)</f>
        <v>
渋谷都市整備公社</v>
      </c>
      <c r="CR34" s="595"/>
      <c r="CS34" s="595"/>
      <c r="CT34" s="595"/>
      <c r="CU34" s="595"/>
      <c r="CV34" s="595"/>
      <c r="CW34" s="595"/>
      <c r="CX34" s="595"/>
      <c r="CY34" s="595"/>
      <c r="CZ34" s="595"/>
      <c r="DA34" s="595"/>
      <c r="DB34" s="595"/>
      <c r="DC34" s="595"/>
      <c r="DD34" s="595"/>
      <c r="DE34" s="595"/>
      <c r="DF34" s="190"/>
      <c r="DG34" s="596" t="str">
        <f>
IF('各会計、関係団体の財政状況及び健全化判断比率'!BR7="","",'各会計、関係団体の財政状況及び健全化判断比率'!BR7)</f>
        <v>
〇</v>
      </c>
      <c r="DH34" s="596"/>
      <c r="DI34" s="197"/>
      <c r="DJ34" s="165"/>
      <c r="DK34" s="165"/>
      <c r="DL34" s="165"/>
      <c r="DM34" s="165"/>
      <c r="DN34" s="165"/>
      <c r="DO34" s="165"/>
    </row>
    <row r="35" spans="1:119" ht="32.25" customHeight="1" x14ac:dyDescent="0.15">
      <c r="A35" s="166"/>
      <c r="B35" s="192"/>
      <c r="C35" s="594" t="str">
        <f>
IF(E35="","",C34+1)</f>
        <v/>
      </c>
      <c r="D35" s="594"/>
      <c r="E35" s="595" t="str">
        <f>
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
IF(W35="","",U34+1)</f>
        <v>
3</v>
      </c>
      <c r="V35" s="594"/>
      <c r="W35" s="595" t="str">
        <f>
IF('各会計、関係団体の財政状況及び健全化判断比率'!B29="","",'各会計、関係団体の財政状況及び健全化判断比率'!B29)</f>
        <v>
介護保険事業会計</v>
      </c>
      <c r="X35" s="595"/>
      <c r="Y35" s="595"/>
      <c r="Z35" s="595"/>
      <c r="AA35" s="595"/>
      <c r="AB35" s="595"/>
      <c r="AC35" s="595"/>
      <c r="AD35" s="595"/>
      <c r="AE35" s="595"/>
      <c r="AF35" s="595"/>
      <c r="AG35" s="595"/>
      <c r="AH35" s="595"/>
      <c r="AI35" s="595"/>
      <c r="AJ35" s="595"/>
      <c r="AK35" s="595"/>
      <c r="AL35" s="193"/>
      <c r="AM35" s="594" t="str">
        <f t="shared" ref="AM35:AM43" si="0">
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
IF(BG35="","",BE34+1)</f>
        <v/>
      </c>
      <c r="BF35" s="594"/>
      <c r="BG35" s="595"/>
      <c r="BH35" s="595"/>
      <c r="BI35" s="595"/>
      <c r="BJ35" s="595"/>
      <c r="BK35" s="595"/>
      <c r="BL35" s="595"/>
      <c r="BM35" s="595"/>
      <c r="BN35" s="595"/>
      <c r="BO35" s="595"/>
      <c r="BP35" s="595"/>
      <c r="BQ35" s="595"/>
      <c r="BR35" s="595"/>
      <c r="BS35" s="595"/>
      <c r="BT35" s="595"/>
      <c r="BU35" s="595"/>
      <c r="BV35" s="193"/>
      <c r="BW35" s="594">
        <f t="shared" ref="BW35:BW43" si="2">
IF(BY35="","",BW34+1)</f>
        <v>
6</v>
      </c>
      <c r="BX35" s="594"/>
      <c r="BY35" s="595" t="str">
        <f>
IF('各会計、関係団体の財政状況及び健全化判断比率'!B69="","",'各会計、関係団体の財政状況及び健全化判断比率'!B69)</f>
        <v>
特別区競馬組合</v>
      </c>
      <c r="BZ35" s="595"/>
      <c r="CA35" s="595"/>
      <c r="CB35" s="595"/>
      <c r="CC35" s="595"/>
      <c r="CD35" s="595"/>
      <c r="CE35" s="595"/>
      <c r="CF35" s="595"/>
      <c r="CG35" s="595"/>
      <c r="CH35" s="595"/>
      <c r="CI35" s="595"/>
      <c r="CJ35" s="595"/>
      <c r="CK35" s="595"/>
      <c r="CL35" s="595"/>
      <c r="CM35" s="595"/>
      <c r="CN35" s="193"/>
      <c r="CO35" s="594">
        <f t="shared" ref="CO35:CO43" si="3">
IF(CQ35="","",CO34+1)</f>
        <v>
11</v>
      </c>
      <c r="CP35" s="594"/>
      <c r="CQ35" s="595" t="str">
        <f>
IF('各会計、関係団体の財政状況及び健全化判断比率'!BS8="","",'各会計、関係団体の財政状況及び健全化判断比率'!BS8)</f>
        <v>
渋谷区観光協会</v>
      </c>
      <c r="CR35" s="595"/>
      <c r="CS35" s="595"/>
      <c r="CT35" s="595"/>
      <c r="CU35" s="595"/>
      <c r="CV35" s="595"/>
      <c r="CW35" s="595"/>
      <c r="CX35" s="595"/>
      <c r="CY35" s="595"/>
      <c r="CZ35" s="595"/>
      <c r="DA35" s="595"/>
      <c r="DB35" s="595"/>
      <c r="DC35" s="595"/>
      <c r="DD35" s="595"/>
      <c r="DE35" s="595"/>
      <c r="DF35" s="190"/>
      <c r="DG35" s="596" t="str">
        <f>
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
IF(E36="","",C35+1)</f>
        <v/>
      </c>
      <c r="D36" s="594"/>
      <c r="E36" s="595" t="str">
        <f>
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
IF(W36="","",U35+1)</f>
        <v>
4</v>
      </c>
      <c r="V36" s="594"/>
      <c r="W36" s="595" t="str">
        <f>
IF('各会計、関係団体の財政状況及び健全化判断比率'!B30="","",'各会計、関係団体の財政状況及び健全化判断比率'!B30)</f>
        <v>
後期高齢者医療事業会計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
7</v>
      </c>
      <c r="BX36" s="594"/>
      <c r="BY36" s="595" t="str">
        <f>
IF('各会計、関係団体の財政状況及び健全化判断比率'!B70="","",'各会計、関係団体の財政状況及び健全化判断比率'!B70)</f>
        <v>
東京二十三区清掃一部事務組合</v>
      </c>
      <c r="BZ36" s="595"/>
      <c r="CA36" s="595"/>
      <c r="CB36" s="595"/>
      <c r="CC36" s="595"/>
      <c r="CD36" s="595"/>
      <c r="CE36" s="595"/>
      <c r="CF36" s="595"/>
      <c r="CG36" s="595"/>
      <c r="CH36" s="595"/>
      <c r="CI36" s="595"/>
      <c r="CJ36" s="595"/>
      <c r="CK36" s="595"/>
      <c r="CL36" s="595"/>
      <c r="CM36" s="595"/>
      <c r="CN36" s="193"/>
      <c r="CO36" s="594">
        <f t="shared" si="3"/>
        <v>
12</v>
      </c>
      <c r="CP36" s="594"/>
      <c r="CQ36" s="595" t="str">
        <f>
IF('各会計、関係団体の財政状況及び健全化判断比率'!BS9="","",'各会計、関係団体の財政状況及び健全化判断比率'!BS9)</f>
        <v>
渋谷区美術振興財団</v>
      </c>
      <c r="CR36" s="595"/>
      <c r="CS36" s="595"/>
      <c r="CT36" s="595"/>
      <c r="CU36" s="595"/>
      <c r="CV36" s="595"/>
      <c r="CW36" s="595"/>
      <c r="CX36" s="595"/>
      <c r="CY36" s="595"/>
      <c r="CZ36" s="595"/>
      <c r="DA36" s="595"/>
      <c r="DB36" s="595"/>
      <c r="DC36" s="595"/>
      <c r="DD36" s="595"/>
      <c r="DE36" s="595"/>
      <c r="DF36" s="190"/>
      <c r="DG36" s="596" t="str">
        <f>
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
IF(E37="","",C36+1)</f>
        <v/>
      </c>
      <c r="D37" s="594"/>
      <c r="E37" s="595" t="str">
        <f>
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
8</v>
      </c>
      <c r="BX37" s="594"/>
      <c r="BY37" s="595" t="str">
        <f>
IF('各会計、関係団体の財政状況及び健全化判断比率'!B71="","",'各会計、関係団体の財政状況及び健全化判断比率'!B71)</f>
        <v>
東京都後期高齢者医療広域連合（一般会計）</v>
      </c>
      <c r="BZ37" s="595"/>
      <c r="CA37" s="595"/>
      <c r="CB37" s="595"/>
      <c r="CC37" s="595"/>
      <c r="CD37" s="595"/>
      <c r="CE37" s="595"/>
      <c r="CF37" s="595"/>
      <c r="CG37" s="595"/>
      <c r="CH37" s="595"/>
      <c r="CI37" s="595"/>
      <c r="CJ37" s="595"/>
      <c r="CK37" s="595"/>
      <c r="CL37" s="595"/>
      <c r="CM37" s="595"/>
      <c r="CN37" s="193"/>
      <c r="CO37" s="594">
        <f t="shared" si="3"/>
        <v>
13</v>
      </c>
      <c r="CP37" s="594"/>
      <c r="CQ37" s="595" t="str">
        <f>
IF('各会計、関係団体の財政状況及び健全化判断比率'!BS10="","",'各会計、関係団体の財政状況及び健全化判断比率'!BS10)</f>
        <v>
渋谷サービス公社</v>
      </c>
      <c r="CR37" s="595"/>
      <c r="CS37" s="595"/>
      <c r="CT37" s="595"/>
      <c r="CU37" s="595"/>
      <c r="CV37" s="595"/>
      <c r="CW37" s="595"/>
      <c r="CX37" s="595"/>
      <c r="CY37" s="595"/>
      <c r="CZ37" s="595"/>
      <c r="DA37" s="595"/>
      <c r="DB37" s="595"/>
      <c r="DC37" s="595"/>
      <c r="DD37" s="595"/>
      <c r="DE37" s="595"/>
      <c r="DF37" s="190"/>
      <c r="DG37" s="596" t="str">
        <f>
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
IF(E38="","",C37+1)</f>
        <v/>
      </c>
      <c r="D38" s="594"/>
      <c r="E38" s="595" t="str">
        <f>
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
9</v>
      </c>
      <c r="BX38" s="594"/>
      <c r="BY38" s="595" t="str">
        <f>
IF('各会計、関係団体の財政状況及び健全化判断比率'!B72="","",'各会計、関係団体の財政状況及び健全化判断比率'!B72)</f>
        <v>
東京都後期高齢者医療広域連合
（後期高齢者医療特別会計）</v>
      </c>
      <c r="BZ38" s="595"/>
      <c r="CA38" s="595"/>
      <c r="CB38" s="595"/>
      <c r="CC38" s="595"/>
      <c r="CD38" s="595"/>
      <c r="CE38" s="595"/>
      <c r="CF38" s="595"/>
      <c r="CG38" s="595"/>
      <c r="CH38" s="595"/>
      <c r="CI38" s="595"/>
      <c r="CJ38" s="595"/>
      <c r="CK38" s="595"/>
      <c r="CL38" s="595"/>
      <c r="CM38" s="595"/>
      <c r="CN38" s="193"/>
      <c r="CO38" s="594">
        <f t="shared" si="3"/>
        <v>
14</v>
      </c>
      <c r="CP38" s="594"/>
      <c r="CQ38" s="595" t="str">
        <f>
IF('各会計、関係団体の財政状況及び健全化判断比率'!BS11="","",'各会計、関係団体の財政状況及び健全化判断比率'!BS11)</f>
        <v>
渋谷区土地開発公社</v>
      </c>
      <c r="CR38" s="595"/>
      <c r="CS38" s="595"/>
      <c r="CT38" s="595"/>
      <c r="CU38" s="595"/>
      <c r="CV38" s="595"/>
      <c r="CW38" s="595"/>
      <c r="CX38" s="595"/>
      <c r="CY38" s="595"/>
      <c r="CZ38" s="595"/>
      <c r="DA38" s="595"/>
      <c r="DB38" s="595"/>
      <c r="DC38" s="595"/>
      <c r="DD38" s="595"/>
      <c r="DE38" s="595"/>
      <c r="DF38" s="190"/>
      <c r="DG38" s="596" t="str">
        <f>
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
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
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
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
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
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
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
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
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
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
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
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
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
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
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
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
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
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
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
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
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
199</v>
      </c>
      <c r="C46" s="165"/>
      <c r="D46" s="165"/>
      <c r="E46" s="165" t="s">
        <v>
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
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
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
203</v>
      </c>
    </row>
    <row r="50" spans="5:5" x14ac:dyDescent="0.15">
      <c r="E50" s="167" t="s">
        <v>
204</v>
      </c>
    </row>
    <row r="51" spans="5:5" x14ac:dyDescent="0.15">
      <c r="E51" s="167" t="s">
        <v>
205</v>
      </c>
    </row>
    <row r="52" spans="5:5" x14ac:dyDescent="0.15">
      <c r="E52" s="167" t="s">
        <v>
206</v>
      </c>
    </row>
    <row r="53" spans="5:5" x14ac:dyDescent="0.15">
      <c r="E53" s="167" t="s">
        <v>
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upJXZ6i5TXkbSGm65K17Imc5GJ72YoxoLJUJ6sQPTxQEu7JlYk7iDPFDjdN7j2dHeonSAmScOKa1R4IrvllWw==" saltValue="XVjoTY0KTpk+Em0SdVRA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536</v>
      </c>
      <c r="G33" s="29" t="s">
        <v>
537</v>
      </c>
      <c r="H33" s="29" t="s">
        <v>
538</v>
      </c>
      <c r="I33" s="29" t="s">
        <v>
539</v>
      </c>
      <c r="J33" s="30" t="s">
        <v>
540</v>
      </c>
      <c r="K33" s="22"/>
      <c r="L33" s="22"/>
      <c r="M33" s="22"/>
      <c r="N33" s="22"/>
      <c r="O33" s="22"/>
      <c r="P33" s="22"/>
    </row>
    <row r="34" spans="1:16" ht="39" customHeight="1" x14ac:dyDescent="0.15">
      <c r="A34" s="22"/>
      <c r="B34" s="31"/>
      <c r="C34" s="1186" t="s">
        <v>
542</v>
      </c>
      <c r="D34" s="1186"/>
      <c r="E34" s="1187"/>
      <c r="F34" s="32">
        <v>
15.28</v>
      </c>
      <c r="G34" s="33">
        <v>
6.27</v>
      </c>
      <c r="H34" s="33">
        <v>
11.36</v>
      </c>
      <c r="I34" s="33">
        <v>
14.29</v>
      </c>
      <c r="J34" s="34">
        <v>
17.86</v>
      </c>
      <c r="K34" s="22"/>
      <c r="L34" s="22"/>
      <c r="M34" s="22"/>
      <c r="N34" s="22"/>
      <c r="O34" s="22"/>
      <c r="P34" s="22"/>
    </row>
    <row r="35" spans="1:16" ht="39" customHeight="1" x14ac:dyDescent="0.15">
      <c r="A35" s="22"/>
      <c r="B35" s="35"/>
      <c r="C35" s="1180" t="s">
        <v>
543</v>
      </c>
      <c r="D35" s="1181"/>
      <c r="E35" s="1182"/>
      <c r="F35" s="36">
        <v>
0.67</v>
      </c>
      <c r="G35" s="37">
        <v>
0.96</v>
      </c>
      <c r="H35" s="37">
        <v>
1.31</v>
      </c>
      <c r="I35" s="37">
        <v>
0.96</v>
      </c>
      <c r="J35" s="38">
        <v>
1.1599999999999999</v>
      </c>
      <c r="K35" s="22"/>
      <c r="L35" s="22"/>
      <c r="M35" s="22"/>
      <c r="N35" s="22"/>
      <c r="O35" s="22"/>
      <c r="P35" s="22"/>
    </row>
    <row r="36" spans="1:16" ht="39" customHeight="1" x14ac:dyDescent="0.15">
      <c r="A36" s="22"/>
      <c r="B36" s="35"/>
      <c r="C36" s="1180" t="s">
        <v>
544</v>
      </c>
      <c r="D36" s="1181"/>
      <c r="E36" s="1182"/>
      <c r="F36" s="36">
        <v>
0.95</v>
      </c>
      <c r="G36" s="37">
        <v>
0.89</v>
      </c>
      <c r="H36" s="37">
        <v>
0.83</v>
      </c>
      <c r="I36" s="37">
        <v>
0.83</v>
      </c>
      <c r="J36" s="38">
        <v>
0.9</v>
      </c>
      <c r="K36" s="22"/>
      <c r="L36" s="22"/>
      <c r="M36" s="22"/>
      <c r="N36" s="22"/>
      <c r="O36" s="22"/>
      <c r="P36" s="22"/>
    </row>
    <row r="37" spans="1:16" ht="39" customHeight="1" x14ac:dyDescent="0.15">
      <c r="A37" s="22"/>
      <c r="B37" s="35"/>
      <c r="C37" s="1180" t="s">
        <v>
545</v>
      </c>
      <c r="D37" s="1181"/>
      <c r="E37" s="1182"/>
      <c r="F37" s="36">
        <v>
0.05</v>
      </c>
      <c r="G37" s="37">
        <v>
0.06</v>
      </c>
      <c r="H37" s="37">
        <v>
0.09</v>
      </c>
      <c r="I37" s="37">
        <v>
0.13</v>
      </c>
      <c r="J37" s="38">
        <v>
7.0000000000000007E-2</v>
      </c>
      <c r="K37" s="22"/>
      <c r="L37" s="22"/>
      <c r="M37" s="22"/>
      <c r="N37" s="22"/>
      <c r="O37" s="22"/>
      <c r="P37" s="22"/>
    </row>
    <row r="38" spans="1:16" ht="39" customHeight="1" x14ac:dyDescent="0.15">
      <c r="A38" s="22"/>
      <c r="B38" s="35"/>
      <c r="C38" s="1180"/>
      <c r="D38" s="1181"/>
      <c r="E38" s="1182"/>
      <c r="F38" s="36"/>
      <c r="G38" s="37"/>
      <c r="H38" s="37"/>
      <c r="I38" s="37"/>
      <c r="J38" s="38"/>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
546</v>
      </c>
      <c r="D42" s="1181"/>
      <c r="E42" s="1182"/>
      <c r="F42" s="36" t="s">
        <v>
493</v>
      </c>
      <c r="G42" s="37" t="s">
        <v>
493</v>
      </c>
      <c r="H42" s="37" t="s">
        <v>
493</v>
      </c>
      <c r="I42" s="37" t="s">
        <v>
493</v>
      </c>
      <c r="J42" s="38" t="s">
        <v>
493</v>
      </c>
      <c r="K42" s="22"/>
      <c r="L42" s="22"/>
      <c r="M42" s="22"/>
      <c r="N42" s="22"/>
      <c r="O42" s="22"/>
      <c r="P42" s="22"/>
    </row>
    <row r="43" spans="1:16" ht="39" customHeight="1" thickBot="1" x14ac:dyDescent="0.2">
      <c r="A43" s="22"/>
      <c r="B43" s="40"/>
      <c r="C43" s="1183" t="s">
        <v>
547</v>
      </c>
      <c r="D43" s="1184"/>
      <c r="E43" s="1185"/>
      <c r="F43" s="41" t="s">
        <v>
493</v>
      </c>
      <c r="G43" s="42" t="s">
        <v>
493</v>
      </c>
      <c r="H43" s="42" t="s">
        <v>
493</v>
      </c>
      <c r="I43" s="42" t="s">
        <v>
493</v>
      </c>
      <c r="J43" s="43" t="s">
        <v>
493</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OdndU30Z/mJkMU9M10vxvmkyhgHm1dgSllt1hi77/DQ8jd2Ib2B/uMWXjSZOYUUQN5qMd1oHslDcmjsP9hn+Q==" saltValue="M6O4HISOHEJUEhKj3URp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536</v>
      </c>
      <c r="L44" s="56" t="s">
        <v>
537</v>
      </c>
      <c r="M44" s="56" t="s">
        <v>
538</v>
      </c>
      <c r="N44" s="56" t="s">
        <v>
539</v>
      </c>
      <c r="O44" s="57" t="s">
        <v>
540</v>
      </c>
      <c r="P44" s="48"/>
      <c r="Q44" s="48"/>
      <c r="R44" s="48"/>
      <c r="S44" s="48"/>
      <c r="T44" s="48"/>
      <c r="U44" s="48"/>
    </row>
    <row r="45" spans="1:21" ht="30.75" customHeight="1" x14ac:dyDescent="0.15">
      <c r="A45" s="48"/>
      <c r="B45" s="1196" t="s">
        <v>
11</v>
      </c>
      <c r="C45" s="1197"/>
      <c r="D45" s="58"/>
      <c r="E45" s="1202" t="s">
        <v>
12</v>
      </c>
      <c r="F45" s="1202"/>
      <c r="G45" s="1202"/>
      <c r="H45" s="1202"/>
      <c r="I45" s="1202"/>
      <c r="J45" s="1203"/>
      <c r="K45" s="59">
        <v>
3083</v>
      </c>
      <c r="L45" s="60">
        <v>
2790</v>
      </c>
      <c r="M45" s="60">
        <v>
2433</v>
      </c>
      <c r="N45" s="60">
        <v>
2432</v>
      </c>
      <c r="O45" s="61">
        <v>
2078</v>
      </c>
      <c r="P45" s="48"/>
      <c r="Q45" s="48"/>
      <c r="R45" s="48"/>
      <c r="S45" s="48"/>
      <c r="T45" s="48"/>
      <c r="U45" s="48"/>
    </row>
    <row r="46" spans="1:21" ht="30.75" customHeight="1" x14ac:dyDescent="0.15">
      <c r="A46" s="48"/>
      <c r="B46" s="1198"/>
      <c r="C46" s="1199"/>
      <c r="D46" s="62"/>
      <c r="E46" s="1190" t="s">
        <v>
13</v>
      </c>
      <c r="F46" s="1190"/>
      <c r="G46" s="1190"/>
      <c r="H46" s="1190"/>
      <c r="I46" s="1190"/>
      <c r="J46" s="1191"/>
      <c r="K46" s="63" t="s">
        <v>
493</v>
      </c>
      <c r="L46" s="64" t="s">
        <v>
493</v>
      </c>
      <c r="M46" s="64" t="s">
        <v>
493</v>
      </c>
      <c r="N46" s="64" t="s">
        <v>
493</v>
      </c>
      <c r="O46" s="65" t="s">
        <v>
493</v>
      </c>
      <c r="P46" s="48"/>
      <c r="Q46" s="48"/>
      <c r="R46" s="48"/>
      <c r="S46" s="48"/>
      <c r="T46" s="48"/>
      <c r="U46" s="48"/>
    </row>
    <row r="47" spans="1:21" ht="30.75" customHeight="1" x14ac:dyDescent="0.15">
      <c r="A47" s="48"/>
      <c r="B47" s="1198"/>
      <c r="C47" s="1199"/>
      <c r="D47" s="62"/>
      <c r="E47" s="1190" t="s">
        <v>
14</v>
      </c>
      <c r="F47" s="1190"/>
      <c r="G47" s="1190"/>
      <c r="H47" s="1190"/>
      <c r="I47" s="1190"/>
      <c r="J47" s="1191"/>
      <c r="K47" s="63" t="s">
        <v>
493</v>
      </c>
      <c r="L47" s="64" t="s">
        <v>
493</v>
      </c>
      <c r="M47" s="64" t="s">
        <v>
493</v>
      </c>
      <c r="N47" s="64" t="s">
        <v>
493</v>
      </c>
      <c r="O47" s="65" t="s">
        <v>
493</v>
      </c>
      <c r="P47" s="48"/>
      <c r="Q47" s="48"/>
      <c r="R47" s="48"/>
      <c r="S47" s="48"/>
      <c r="T47" s="48"/>
      <c r="U47" s="48"/>
    </row>
    <row r="48" spans="1:21" ht="30.75" customHeight="1" x14ac:dyDescent="0.15">
      <c r="A48" s="48"/>
      <c r="B48" s="1198"/>
      <c r="C48" s="1199"/>
      <c r="D48" s="62"/>
      <c r="E48" s="1190" t="s">
        <v>
15</v>
      </c>
      <c r="F48" s="1190"/>
      <c r="G48" s="1190"/>
      <c r="H48" s="1190"/>
      <c r="I48" s="1190"/>
      <c r="J48" s="1191"/>
      <c r="K48" s="63" t="s">
        <v>
493</v>
      </c>
      <c r="L48" s="64" t="s">
        <v>
493</v>
      </c>
      <c r="M48" s="64" t="s">
        <v>
493</v>
      </c>
      <c r="N48" s="64" t="s">
        <v>
493</v>
      </c>
      <c r="O48" s="65" t="s">
        <v>
493</v>
      </c>
      <c r="P48" s="48"/>
      <c r="Q48" s="48"/>
      <c r="R48" s="48"/>
      <c r="S48" s="48"/>
      <c r="T48" s="48"/>
      <c r="U48" s="48"/>
    </row>
    <row r="49" spans="1:21" ht="30.75" customHeight="1" x14ac:dyDescent="0.15">
      <c r="A49" s="48"/>
      <c r="B49" s="1198"/>
      <c r="C49" s="1199"/>
      <c r="D49" s="62"/>
      <c r="E49" s="1190" t="s">
        <v>
16</v>
      </c>
      <c r="F49" s="1190"/>
      <c r="G49" s="1190"/>
      <c r="H49" s="1190"/>
      <c r="I49" s="1190"/>
      <c r="J49" s="1191"/>
      <c r="K49" s="63">
        <v>
198</v>
      </c>
      <c r="L49" s="64">
        <v>
160</v>
      </c>
      <c r="M49" s="64">
        <v>
145</v>
      </c>
      <c r="N49" s="64">
        <v>
92</v>
      </c>
      <c r="O49" s="65">
        <v>
82</v>
      </c>
      <c r="P49" s="48"/>
      <c r="Q49" s="48"/>
      <c r="R49" s="48"/>
      <c r="S49" s="48"/>
      <c r="T49" s="48"/>
      <c r="U49" s="48"/>
    </row>
    <row r="50" spans="1:21" ht="30.75" customHeight="1" x14ac:dyDescent="0.15">
      <c r="A50" s="48"/>
      <c r="B50" s="1198"/>
      <c r="C50" s="1199"/>
      <c r="D50" s="62"/>
      <c r="E50" s="1190" t="s">
        <v>
17</v>
      </c>
      <c r="F50" s="1190"/>
      <c r="G50" s="1190"/>
      <c r="H50" s="1190"/>
      <c r="I50" s="1190"/>
      <c r="J50" s="1191"/>
      <c r="K50" s="63">
        <v>
158</v>
      </c>
      <c r="L50" s="64">
        <v>
158</v>
      </c>
      <c r="M50" s="64">
        <v>
158</v>
      </c>
      <c r="N50" s="64">
        <v>
158</v>
      </c>
      <c r="O50" s="65">
        <v>
6</v>
      </c>
      <c r="P50" s="48"/>
      <c r="Q50" s="48"/>
      <c r="R50" s="48"/>
      <c r="S50" s="48"/>
      <c r="T50" s="48"/>
      <c r="U50" s="48"/>
    </row>
    <row r="51" spans="1:21" ht="30.75" customHeight="1" x14ac:dyDescent="0.15">
      <c r="A51" s="48"/>
      <c r="B51" s="1200"/>
      <c r="C51" s="1201"/>
      <c r="D51" s="66"/>
      <c r="E51" s="1190" t="s">
        <v>
18</v>
      </c>
      <c r="F51" s="1190"/>
      <c r="G51" s="1190"/>
      <c r="H51" s="1190"/>
      <c r="I51" s="1190"/>
      <c r="J51" s="1191"/>
      <c r="K51" s="63" t="s">
        <v>
493</v>
      </c>
      <c r="L51" s="64" t="s">
        <v>
493</v>
      </c>
      <c r="M51" s="64" t="s">
        <v>
493</v>
      </c>
      <c r="N51" s="64" t="s">
        <v>
493</v>
      </c>
      <c r="O51" s="65" t="s">
        <v>
493</v>
      </c>
      <c r="P51" s="48"/>
      <c r="Q51" s="48"/>
      <c r="R51" s="48"/>
      <c r="S51" s="48"/>
      <c r="T51" s="48"/>
      <c r="U51" s="48"/>
    </row>
    <row r="52" spans="1:21" ht="30.75" customHeight="1" x14ac:dyDescent="0.15">
      <c r="A52" s="48"/>
      <c r="B52" s="1188" t="s">
        <v>
19</v>
      </c>
      <c r="C52" s="1189"/>
      <c r="D52" s="66"/>
      <c r="E52" s="1190" t="s">
        <v>
20</v>
      </c>
      <c r="F52" s="1190"/>
      <c r="G52" s="1190"/>
      <c r="H52" s="1190"/>
      <c r="I52" s="1190"/>
      <c r="J52" s="1191"/>
      <c r="K52" s="63">
        <v>
4509</v>
      </c>
      <c r="L52" s="64">
        <v>
4580</v>
      </c>
      <c r="M52" s="64">
        <v>
4730</v>
      </c>
      <c r="N52" s="64">
        <v>
4576</v>
      </c>
      <c r="O52" s="65">
        <v>
4377</v>
      </c>
      <c r="P52" s="48"/>
      <c r="Q52" s="48"/>
      <c r="R52" s="48"/>
      <c r="S52" s="48"/>
      <c r="T52" s="48"/>
      <c r="U52" s="48"/>
    </row>
    <row r="53" spans="1:21" ht="30.75" customHeight="1" thickBot="1" x14ac:dyDescent="0.2">
      <c r="A53" s="48"/>
      <c r="B53" s="1192" t="s">
        <v>
21</v>
      </c>
      <c r="C53" s="1193"/>
      <c r="D53" s="67"/>
      <c r="E53" s="1194" t="s">
        <v>
22</v>
      </c>
      <c r="F53" s="1194"/>
      <c r="G53" s="1194"/>
      <c r="H53" s="1194"/>
      <c r="I53" s="1194"/>
      <c r="J53" s="1195"/>
      <c r="K53" s="68">
        <v>
-1070</v>
      </c>
      <c r="L53" s="69">
        <v>
-1472</v>
      </c>
      <c r="M53" s="69">
        <v>
-1994</v>
      </c>
      <c r="N53" s="69">
        <v>
-1894</v>
      </c>
      <c r="O53" s="70">
        <v>
-2211</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Q+B/q6GnpgJBFEQ6T8RpSvcxrEG1I52OoPJ4dAaucnbomg7QG2cXR7ySjdPniKnHW9/WVcWwVmG3gVY5HRGrQ==" saltValue="vG0k33T9w2lNptbQir7U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
9</v>
      </c>
    </row>
    <row r="40" spans="2:13" ht="27.75" customHeight="1" thickBot="1" x14ac:dyDescent="0.2">
      <c r="B40" s="74" t="s">
        <v>
10</v>
      </c>
      <c r="C40" s="75"/>
      <c r="D40" s="75"/>
      <c r="E40" s="76"/>
      <c r="F40" s="76"/>
      <c r="G40" s="76"/>
      <c r="H40" s="77" t="s">
        <v>
2</v>
      </c>
      <c r="I40" s="78" t="s">
        <v>
536</v>
      </c>
      <c r="J40" s="79" t="s">
        <v>
537</v>
      </c>
      <c r="K40" s="79" t="s">
        <v>
538</v>
      </c>
      <c r="L40" s="79" t="s">
        <v>
539</v>
      </c>
      <c r="M40" s="80" t="s">
        <v>
540</v>
      </c>
    </row>
    <row r="41" spans="2:13" ht="27.75" customHeight="1" x14ac:dyDescent="0.15">
      <c r="B41" s="1204" t="s">
        <v>
24</v>
      </c>
      <c r="C41" s="1205"/>
      <c r="D41" s="81"/>
      <c r="E41" s="1210" t="s">
        <v>
25</v>
      </c>
      <c r="F41" s="1210"/>
      <c r="G41" s="1210"/>
      <c r="H41" s="1211"/>
      <c r="I41" s="82">
        <v>
20167</v>
      </c>
      <c r="J41" s="83">
        <v>
18516</v>
      </c>
      <c r="K41" s="83">
        <v>
16355</v>
      </c>
      <c r="L41" s="83">
        <v>
14133</v>
      </c>
      <c r="M41" s="84">
        <v>
12212</v>
      </c>
    </row>
    <row r="42" spans="2:13" ht="27.75" customHeight="1" x14ac:dyDescent="0.15">
      <c r="B42" s="1206"/>
      <c r="C42" s="1207"/>
      <c r="D42" s="85"/>
      <c r="E42" s="1212" t="s">
        <v>
26</v>
      </c>
      <c r="F42" s="1212"/>
      <c r="G42" s="1212"/>
      <c r="H42" s="1213"/>
      <c r="I42" s="86">
        <v>
421</v>
      </c>
      <c r="J42" s="87">
        <v>
285</v>
      </c>
      <c r="K42" s="87">
        <v>
481</v>
      </c>
      <c r="L42" s="87">
        <v>
12</v>
      </c>
      <c r="M42" s="88">
        <v>
6</v>
      </c>
    </row>
    <row r="43" spans="2:13" ht="27.75" customHeight="1" x14ac:dyDescent="0.15">
      <c r="B43" s="1206"/>
      <c r="C43" s="1207"/>
      <c r="D43" s="85"/>
      <c r="E43" s="1212" t="s">
        <v>
27</v>
      </c>
      <c r="F43" s="1212"/>
      <c r="G43" s="1212"/>
      <c r="H43" s="1213"/>
      <c r="I43" s="86" t="s">
        <v>
493</v>
      </c>
      <c r="J43" s="87" t="s">
        <v>
493</v>
      </c>
      <c r="K43" s="87" t="s">
        <v>
493</v>
      </c>
      <c r="L43" s="87" t="s">
        <v>
493</v>
      </c>
      <c r="M43" s="88" t="s">
        <v>
493</v>
      </c>
    </row>
    <row r="44" spans="2:13" ht="27.75" customHeight="1" x14ac:dyDescent="0.15">
      <c r="B44" s="1206"/>
      <c r="C44" s="1207"/>
      <c r="D44" s="85"/>
      <c r="E44" s="1212" t="s">
        <v>
28</v>
      </c>
      <c r="F44" s="1212"/>
      <c r="G44" s="1212"/>
      <c r="H44" s="1213"/>
      <c r="I44" s="86">
        <v>
1012</v>
      </c>
      <c r="J44" s="87">
        <v>
931</v>
      </c>
      <c r="K44" s="87">
        <v>
901</v>
      </c>
      <c r="L44" s="87">
        <v>
944</v>
      </c>
      <c r="M44" s="88">
        <v>
1108</v>
      </c>
    </row>
    <row r="45" spans="2:13" ht="27.75" customHeight="1" x14ac:dyDescent="0.15">
      <c r="B45" s="1206"/>
      <c r="C45" s="1207"/>
      <c r="D45" s="85"/>
      <c r="E45" s="1212" t="s">
        <v>
29</v>
      </c>
      <c r="F45" s="1212"/>
      <c r="G45" s="1212"/>
      <c r="H45" s="1213"/>
      <c r="I45" s="86">
        <v>
17572</v>
      </c>
      <c r="J45" s="87">
        <v>
16160</v>
      </c>
      <c r="K45" s="87">
        <v>
15535</v>
      </c>
      <c r="L45" s="87">
        <v>
14691</v>
      </c>
      <c r="M45" s="88">
        <v>
14609</v>
      </c>
    </row>
    <row r="46" spans="2:13" ht="27.75" customHeight="1" x14ac:dyDescent="0.15">
      <c r="B46" s="1206"/>
      <c r="C46" s="1207"/>
      <c r="D46" s="89"/>
      <c r="E46" s="1212" t="s">
        <v>
30</v>
      </c>
      <c r="F46" s="1212"/>
      <c r="G46" s="1212"/>
      <c r="H46" s="1213"/>
      <c r="I46" s="86">
        <v>
313</v>
      </c>
      <c r="J46" s="87">
        <v>
262</v>
      </c>
      <c r="K46" s="87">
        <v>
210</v>
      </c>
      <c r="L46" s="87">
        <v>
158</v>
      </c>
      <c r="M46" s="88">
        <v>
106</v>
      </c>
    </row>
    <row r="47" spans="2:13" ht="27.75" customHeight="1" x14ac:dyDescent="0.15">
      <c r="B47" s="1206"/>
      <c r="C47" s="1207"/>
      <c r="D47" s="90"/>
      <c r="E47" s="1214" t="s">
        <v>
31</v>
      </c>
      <c r="F47" s="1215"/>
      <c r="G47" s="1215"/>
      <c r="H47" s="1216"/>
      <c r="I47" s="86" t="s">
        <v>
493</v>
      </c>
      <c r="J47" s="87" t="s">
        <v>
493</v>
      </c>
      <c r="K47" s="87" t="s">
        <v>
493</v>
      </c>
      <c r="L47" s="87" t="s">
        <v>
493</v>
      </c>
      <c r="M47" s="88" t="s">
        <v>
493</v>
      </c>
    </row>
    <row r="48" spans="2:13" ht="27.75" customHeight="1" x14ac:dyDescent="0.15">
      <c r="B48" s="1206"/>
      <c r="C48" s="1207"/>
      <c r="D48" s="85"/>
      <c r="E48" s="1212" t="s">
        <v>
32</v>
      </c>
      <c r="F48" s="1212"/>
      <c r="G48" s="1212"/>
      <c r="H48" s="1213"/>
      <c r="I48" s="86" t="s">
        <v>
493</v>
      </c>
      <c r="J48" s="87" t="s">
        <v>
493</v>
      </c>
      <c r="K48" s="87" t="s">
        <v>
493</v>
      </c>
      <c r="L48" s="87" t="s">
        <v>
493</v>
      </c>
      <c r="M48" s="88" t="s">
        <v>
493</v>
      </c>
    </row>
    <row r="49" spans="2:13" ht="27.75" customHeight="1" x14ac:dyDescent="0.15">
      <c r="B49" s="1208"/>
      <c r="C49" s="1209"/>
      <c r="D49" s="85"/>
      <c r="E49" s="1212" t="s">
        <v>
33</v>
      </c>
      <c r="F49" s="1212"/>
      <c r="G49" s="1212"/>
      <c r="H49" s="1213"/>
      <c r="I49" s="86" t="s">
        <v>
493</v>
      </c>
      <c r="J49" s="87" t="s">
        <v>
493</v>
      </c>
      <c r="K49" s="87" t="s">
        <v>
493</v>
      </c>
      <c r="L49" s="87" t="s">
        <v>
493</v>
      </c>
      <c r="M49" s="88" t="s">
        <v>
493</v>
      </c>
    </row>
    <row r="50" spans="2:13" ht="27.75" customHeight="1" x14ac:dyDescent="0.15">
      <c r="B50" s="1217" t="s">
        <v>
34</v>
      </c>
      <c r="C50" s="1218"/>
      <c r="D50" s="91"/>
      <c r="E50" s="1212" t="s">
        <v>
35</v>
      </c>
      <c r="F50" s="1212"/>
      <c r="G50" s="1212"/>
      <c r="H50" s="1213"/>
      <c r="I50" s="86">
        <v>
59977</v>
      </c>
      <c r="J50" s="87">
        <v>
69960</v>
      </c>
      <c r="K50" s="87">
        <v>
75045</v>
      </c>
      <c r="L50" s="87">
        <v>
82183</v>
      </c>
      <c r="M50" s="88">
        <v>
88248</v>
      </c>
    </row>
    <row r="51" spans="2:13" ht="27.75" customHeight="1" x14ac:dyDescent="0.15">
      <c r="B51" s="1206"/>
      <c r="C51" s="1207"/>
      <c r="D51" s="85"/>
      <c r="E51" s="1212" t="s">
        <v>
36</v>
      </c>
      <c r="F51" s="1212"/>
      <c r="G51" s="1212"/>
      <c r="H51" s="1213"/>
      <c r="I51" s="86" t="s">
        <v>
493</v>
      </c>
      <c r="J51" s="87" t="s">
        <v>
493</v>
      </c>
      <c r="K51" s="87" t="s">
        <v>
493</v>
      </c>
      <c r="L51" s="87" t="s">
        <v>
493</v>
      </c>
      <c r="M51" s="88" t="s">
        <v>
493</v>
      </c>
    </row>
    <row r="52" spans="2:13" ht="27.75" customHeight="1" x14ac:dyDescent="0.15">
      <c r="B52" s="1208"/>
      <c r="C52" s="1209"/>
      <c r="D52" s="85"/>
      <c r="E52" s="1212" t="s">
        <v>
37</v>
      </c>
      <c r="F52" s="1212"/>
      <c r="G52" s="1212"/>
      <c r="H52" s="1213"/>
      <c r="I52" s="86">
        <v>
54163</v>
      </c>
      <c r="J52" s="87">
        <v>
51305</v>
      </c>
      <c r="K52" s="87">
        <v>
47350</v>
      </c>
      <c r="L52" s="87">
        <v>
43260</v>
      </c>
      <c r="M52" s="88">
        <v>
39408</v>
      </c>
    </row>
    <row r="53" spans="2:13" ht="27.75" customHeight="1" thickBot="1" x14ac:dyDescent="0.2">
      <c r="B53" s="1219" t="s">
        <v>
38</v>
      </c>
      <c r="C53" s="1220"/>
      <c r="D53" s="92"/>
      <c r="E53" s="1221" t="s">
        <v>
39</v>
      </c>
      <c r="F53" s="1221"/>
      <c r="G53" s="1221"/>
      <c r="H53" s="1222"/>
      <c r="I53" s="93">
        <v>
-74656</v>
      </c>
      <c r="J53" s="94">
        <v>
-85112</v>
      </c>
      <c r="K53" s="94">
        <v>
-88913</v>
      </c>
      <c r="L53" s="94">
        <v>
-95506</v>
      </c>
      <c r="M53" s="95">
        <v>
-99616</v>
      </c>
    </row>
    <row r="54" spans="2:13" ht="27.75" customHeight="1" x14ac:dyDescent="0.15">
      <c r="B54" s="96" t="s">
        <v>
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BWENkmh7jBiZBKWTxatepPEBrryx81wWEgyNeFRsKpkqsUga+3maRdzgNyQKYsG6+SXY+639JJjTHiycAMBbQ==" saltValue="7zefr8F/D/3w7+TKLr4M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
41</v>
      </c>
    </row>
    <row r="54" spans="2:8" ht="29.25" customHeight="1" thickBot="1" x14ac:dyDescent="0.25">
      <c r="B54" s="101" t="s">
        <v>
1</v>
      </c>
      <c r="C54" s="102"/>
      <c r="D54" s="102"/>
      <c r="E54" s="103" t="s">
        <v>
2</v>
      </c>
      <c r="F54" s="104" t="s">
        <v>
538</v>
      </c>
      <c r="G54" s="104" t="s">
        <v>
539</v>
      </c>
      <c r="H54" s="105" t="s">
        <v>
540</v>
      </c>
    </row>
    <row r="55" spans="2:8" ht="52.5" customHeight="1" x14ac:dyDescent="0.15">
      <c r="B55" s="106"/>
      <c r="C55" s="1231" t="s">
        <v>
42</v>
      </c>
      <c r="D55" s="1231"/>
      <c r="E55" s="1232"/>
      <c r="F55" s="107">
        <v>
35928</v>
      </c>
      <c r="G55" s="107">
        <v>
35973</v>
      </c>
      <c r="H55" s="108">
        <v>
35999</v>
      </c>
    </row>
    <row r="56" spans="2:8" ht="52.5" customHeight="1" x14ac:dyDescent="0.15">
      <c r="B56" s="109"/>
      <c r="C56" s="1233" t="s">
        <v>
43</v>
      </c>
      <c r="D56" s="1233"/>
      <c r="E56" s="1234"/>
      <c r="F56" s="110" t="s">
        <v>
493</v>
      </c>
      <c r="G56" s="110" t="s">
        <v>
493</v>
      </c>
      <c r="H56" s="111" t="s">
        <v>
493</v>
      </c>
    </row>
    <row r="57" spans="2:8" ht="53.25" customHeight="1" x14ac:dyDescent="0.15">
      <c r="B57" s="109"/>
      <c r="C57" s="1235" t="s">
        <v>
44</v>
      </c>
      <c r="D57" s="1235"/>
      <c r="E57" s="1236"/>
      <c r="F57" s="112">
        <v>
37689</v>
      </c>
      <c r="G57" s="112">
        <v>
44237</v>
      </c>
      <c r="H57" s="113">
        <v>
50276</v>
      </c>
    </row>
    <row r="58" spans="2:8" ht="45.75" customHeight="1" x14ac:dyDescent="0.15">
      <c r="B58" s="114"/>
      <c r="C58" s="1223" t="s">
        <v>
561</v>
      </c>
      <c r="D58" s="1224"/>
      <c r="E58" s="1225"/>
      <c r="F58" s="115">
        <v>
37689</v>
      </c>
      <c r="G58" s="115">
        <v>
44237</v>
      </c>
      <c r="H58" s="116">
        <v>
50276</v>
      </c>
    </row>
    <row r="59" spans="2:8" ht="45.75" customHeight="1" x14ac:dyDescent="0.15">
      <c r="B59" s="114"/>
      <c r="C59" s="1223"/>
      <c r="D59" s="1224"/>
      <c r="E59" s="1225"/>
      <c r="F59" s="115"/>
      <c r="G59" s="115"/>
      <c r="H59" s="116"/>
    </row>
    <row r="60" spans="2:8" ht="45.75" customHeight="1" x14ac:dyDescent="0.15">
      <c r="B60" s="114"/>
      <c r="C60" s="1223"/>
      <c r="D60" s="1224"/>
      <c r="E60" s="1225"/>
      <c r="F60" s="115"/>
      <c r="G60" s="115"/>
      <c r="H60" s="116"/>
    </row>
    <row r="61" spans="2:8" ht="45.75" customHeight="1" x14ac:dyDescent="0.15">
      <c r="B61" s="114"/>
      <c r="C61" s="1223"/>
      <c r="D61" s="1224"/>
      <c r="E61" s="1225"/>
      <c r="F61" s="115"/>
      <c r="G61" s="115"/>
      <c r="H61" s="116"/>
    </row>
    <row r="62" spans="2:8" ht="45.75" customHeight="1" thickBot="1" x14ac:dyDescent="0.2">
      <c r="B62" s="117"/>
      <c r="C62" s="1226"/>
      <c r="D62" s="1227"/>
      <c r="E62" s="1228"/>
      <c r="F62" s="118"/>
      <c r="G62" s="118"/>
      <c r="H62" s="119"/>
    </row>
    <row r="63" spans="2:8" ht="52.5" customHeight="1" thickBot="1" x14ac:dyDescent="0.2">
      <c r="B63" s="120"/>
      <c r="C63" s="1229" t="s">
        <v>
45</v>
      </c>
      <c r="D63" s="1229"/>
      <c r="E63" s="1230"/>
      <c r="F63" s="121">
        <v>
73618</v>
      </c>
      <c r="G63" s="121">
        <v>
80210</v>
      </c>
      <c r="H63" s="122">
        <v>
86275</v>
      </c>
    </row>
    <row r="64" spans="2:8" ht="15" customHeight="1" x14ac:dyDescent="0.15"/>
    <row r="65" ht="0" hidden="1" customHeight="1" x14ac:dyDescent="0.15"/>
    <row r="66" ht="0" hidden="1" customHeight="1" x14ac:dyDescent="0.15"/>
  </sheetData>
  <sheetProtection algorithmName="SHA-512" hashValue="+HY5+Q4Xv/Vv7ibGSzrTTpahD+vDk0+yrkbob4aLeyru3JDuiaX5Xk8qu/yOaIcvHn7WquhCzKSkMpIRCVbo1Q==" saltValue="I3m7EWlQ5PYpDPcqZAxB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6C84D-E257-44AE-BA1E-C502010B8F27}">
  <sheetPr>
    <tabColor rgb="FFFF0000"/>
    <pageSetUpPr fitToPage="1"/>
  </sheetPr>
  <dimension ref="A1:WZM191"/>
  <sheetViews>
    <sheetView showGridLines="0" topLeftCell="I33" zoomScaleNormal="100" zoomScaleSheetLayoutView="55" workbookViewId="0">
      <selection activeCell="AO60" sqref="AO60"/>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
562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
562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
563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
564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
565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
566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
536</v>
      </c>
      <c r="BQ50" s="1271"/>
      <c r="BR50" s="1271"/>
      <c r="BS50" s="1271"/>
      <c r="BT50" s="1271"/>
      <c r="BU50" s="1271"/>
      <c r="BV50" s="1271"/>
      <c r="BW50" s="1271"/>
      <c r="BX50" s="1271" t="s">
        <v>
537</v>
      </c>
      <c r="BY50" s="1271"/>
      <c r="BZ50" s="1271"/>
      <c r="CA50" s="1271"/>
      <c r="CB50" s="1271"/>
      <c r="CC50" s="1271"/>
      <c r="CD50" s="1271"/>
      <c r="CE50" s="1271"/>
      <c r="CF50" s="1271" t="s">
        <v>
538</v>
      </c>
      <c r="CG50" s="1271"/>
      <c r="CH50" s="1271"/>
      <c r="CI50" s="1271"/>
      <c r="CJ50" s="1271"/>
      <c r="CK50" s="1271"/>
      <c r="CL50" s="1271"/>
      <c r="CM50" s="1271"/>
      <c r="CN50" s="1271" t="s">
        <v>
539</v>
      </c>
      <c r="CO50" s="1271"/>
      <c r="CP50" s="1271"/>
      <c r="CQ50" s="1271"/>
      <c r="CR50" s="1271"/>
      <c r="CS50" s="1271"/>
      <c r="CT50" s="1271"/>
      <c r="CU50" s="1271"/>
      <c r="CV50" s="1271" t="s">
        <v>
540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
567</v>
      </c>
      <c r="AO51" s="1275"/>
      <c r="AP51" s="1275"/>
      <c r="AQ51" s="1275"/>
      <c r="AR51" s="1275"/>
      <c r="AS51" s="1275"/>
      <c r="AT51" s="1275"/>
      <c r="AU51" s="1275"/>
      <c r="AV51" s="1275"/>
      <c r="AW51" s="1275"/>
      <c r="AX51" s="1275"/>
      <c r="AY51" s="1275"/>
      <c r="AZ51" s="1275"/>
      <c r="BA51" s="1275"/>
      <c r="BB51" s="1275" t="s">
        <v>
568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
569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
40.299999999999997</v>
      </c>
      <c r="CO53" s="1277"/>
      <c r="CP53" s="1277"/>
      <c r="CQ53" s="1277"/>
      <c r="CR53" s="1277"/>
      <c r="CS53" s="1277"/>
      <c r="CT53" s="1277"/>
      <c r="CU53" s="1277"/>
      <c r="CV53" s="1277">
        <v>
39.9</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
570</v>
      </c>
      <c r="AO55" s="1271"/>
      <c r="AP55" s="1271"/>
      <c r="AQ55" s="1271"/>
      <c r="AR55" s="1271"/>
      <c r="AS55" s="1271"/>
      <c r="AT55" s="1271"/>
      <c r="AU55" s="1271"/>
      <c r="AV55" s="1271"/>
      <c r="AW55" s="1271"/>
      <c r="AX55" s="1271"/>
      <c r="AY55" s="1271"/>
      <c r="AZ55" s="1271"/>
      <c r="BA55" s="1271"/>
      <c r="BB55" s="1275" t="s">
        <v>
568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
0</v>
      </c>
      <c r="CO55" s="1277"/>
      <c r="CP55" s="1277"/>
      <c r="CQ55" s="1277"/>
      <c r="CR55" s="1277"/>
      <c r="CS55" s="1277"/>
      <c r="CT55" s="1277"/>
      <c r="CU55" s="1277"/>
      <c r="CV55" s="1277">
        <v>
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
569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
56.8</v>
      </c>
      <c r="CO57" s="1277"/>
      <c r="CP57" s="1277"/>
      <c r="CQ57" s="1277"/>
      <c r="CR57" s="1277"/>
      <c r="CS57" s="1277"/>
      <c r="CT57" s="1277"/>
      <c r="CU57" s="1277"/>
      <c r="CV57" s="1277">
        <v>
57.1</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
571</v>
      </c>
    </row>
    <row r="64" spans="1:109" x14ac:dyDescent="0.15">
      <c r="B64" s="1246"/>
      <c r="G64" s="1253"/>
      <c r="I64" s="1287"/>
      <c r="J64" s="1287"/>
      <c r="K64" s="1287"/>
      <c r="L64" s="1287"/>
      <c r="M64" s="1287"/>
      <c r="N64" s="1288"/>
      <c r="AM64" s="1253"/>
      <c r="AN64" s="1253" t="s">
        <v>
564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
572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
566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
536</v>
      </c>
      <c r="BQ72" s="1271"/>
      <c r="BR72" s="1271"/>
      <c r="BS72" s="1271"/>
      <c r="BT72" s="1271"/>
      <c r="BU72" s="1271"/>
      <c r="BV72" s="1271"/>
      <c r="BW72" s="1271"/>
      <c r="BX72" s="1271" t="s">
        <v>
537</v>
      </c>
      <c r="BY72" s="1271"/>
      <c r="BZ72" s="1271"/>
      <c r="CA72" s="1271"/>
      <c r="CB72" s="1271"/>
      <c r="CC72" s="1271"/>
      <c r="CD72" s="1271"/>
      <c r="CE72" s="1271"/>
      <c r="CF72" s="1271" t="s">
        <v>
538</v>
      </c>
      <c r="CG72" s="1271"/>
      <c r="CH72" s="1271"/>
      <c r="CI72" s="1271"/>
      <c r="CJ72" s="1271"/>
      <c r="CK72" s="1271"/>
      <c r="CL72" s="1271"/>
      <c r="CM72" s="1271"/>
      <c r="CN72" s="1271" t="s">
        <v>
539</v>
      </c>
      <c r="CO72" s="1271"/>
      <c r="CP72" s="1271"/>
      <c r="CQ72" s="1271"/>
      <c r="CR72" s="1271"/>
      <c r="CS72" s="1271"/>
      <c r="CT72" s="1271"/>
      <c r="CU72" s="1271"/>
      <c r="CV72" s="1271" t="s">
        <v>
540</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
567</v>
      </c>
      <c r="AO73" s="1275"/>
      <c r="AP73" s="1275"/>
      <c r="AQ73" s="1275"/>
      <c r="AR73" s="1275"/>
      <c r="AS73" s="1275"/>
      <c r="AT73" s="1275"/>
      <c r="AU73" s="1275"/>
      <c r="AV73" s="1275"/>
      <c r="AW73" s="1275"/>
      <c r="AX73" s="1275"/>
      <c r="AY73" s="1275"/>
      <c r="AZ73" s="1275"/>
      <c r="BA73" s="1275"/>
      <c r="BB73" s="1275" t="s">
        <v>
568</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
573</v>
      </c>
      <c r="BC75" s="1275"/>
      <c r="BD75" s="1275"/>
      <c r="BE75" s="1275"/>
      <c r="BF75" s="1275"/>
      <c r="BG75" s="1275"/>
      <c r="BH75" s="1275"/>
      <c r="BI75" s="1275"/>
      <c r="BJ75" s="1275"/>
      <c r="BK75" s="1275"/>
      <c r="BL75" s="1275"/>
      <c r="BM75" s="1275"/>
      <c r="BN75" s="1275"/>
      <c r="BO75" s="1275"/>
      <c r="BP75" s="1277">
        <v>
-1.6</v>
      </c>
      <c r="BQ75" s="1277"/>
      <c r="BR75" s="1277"/>
      <c r="BS75" s="1277"/>
      <c r="BT75" s="1277"/>
      <c r="BU75" s="1277"/>
      <c r="BV75" s="1277"/>
      <c r="BW75" s="1277"/>
      <c r="BX75" s="1277">
        <v>
-2.2000000000000002</v>
      </c>
      <c r="BY75" s="1277"/>
      <c r="BZ75" s="1277"/>
      <c r="CA75" s="1277"/>
      <c r="CB75" s="1277"/>
      <c r="CC75" s="1277"/>
      <c r="CD75" s="1277"/>
      <c r="CE75" s="1277"/>
      <c r="CF75" s="1277">
        <v>
-2.9</v>
      </c>
      <c r="CG75" s="1277"/>
      <c r="CH75" s="1277"/>
      <c r="CI75" s="1277"/>
      <c r="CJ75" s="1277"/>
      <c r="CK75" s="1277"/>
      <c r="CL75" s="1277"/>
      <c r="CM75" s="1277"/>
      <c r="CN75" s="1277">
        <v>
-3.3</v>
      </c>
      <c r="CO75" s="1277"/>
      <c r="CP75" s="1277"/>
      <c r="CQ75" s="1277"/>
      <c r="CR75" s="1277"/>
      <c r="CS75" s="1277"/>
      <c r="CT75" s="1277"/>
      <c r="CU75" s="1277"/>
      <c r="CV75" s="1277">
        <v>
-3.7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
570</v>
      </c>
      <c r="AO77" s="1271"/>
      <c r="AP77" s="1271"/>
      <c r="AQ77" s="1271"/>
      <c r="AR77" s="1271"/>
      <c r="AS77" s="1271"/>
      <c r="AT77" s="1271"/>
      <c r="AU77" s="1271"/>
      <c r="AV77" s="1271"/>
      <c r="AW77" s="1271"/>
      <c r="AX77" s="1271"/>
      <c r="AY77" s="1271"/>
      <c r="AZ77" s="1271"/>
      <c r="BA77" s="1271"/>
      <c r="BB77" s="1275" t="s">
        <v>
568</v>
      </c>
      <c r="BC77" s="1275"/>
      <c r="BD77" s="1275"/>
      <c r="BE77" s="1275"/>
      <c r="BF77" s="1275"/>
      <c r="BG77" s="1275"/>
      <c r="BH77" s="1275"/>
      <c r="BI77" s="1275"/>
      <c r="BJ77" s="1275"/>
      <c r="BK77" s="1275"/>
      <c r="BL77" s="1275"/>
      <c r="BM77" s="1275"/>
      <c r="BN77" s="1275"/>
      <c r="BO77" s="1275"/>
      <c r="BP77" s="1277">
        <v>
0</v>
      </c>
      <c r="BQ77" s="1277"/>
      <c r="BR77" s="1277"/>
      <c r="BS77" s="1277"/>
      <c r="BT77" s="1277"/>
      <c r="BU77" s="1277"/>
      <c r="BV77" s="1277"/>
      <c r="BW77" s="1277"/>
      <c r="BX77" s="1277">
        <v>
0</v>
      </c>
      <c r="BY77" s="1277"/>
      <c r="BZ77" s="1277"/>
      <c r="CA77" s="1277"/>
      <c r="CB77" s="1277"/>
      <c r="CC77" s="1277"/>
      <c r="CD77" s="1277"/>
      <c r="CE77" s="1277"/>
      <c r="CF77" s="1277">
        <v>
0</v>
      </c>
      <c r="CG77" s="1277"/>
      <c r="CH77" s="1277"/>
      <c r="CI77" s="1277"/>
      <c r="CJ77" s="1277"/>
      <c r="CK77" s="1277"/>
      <c r="CL77" s="1277"/>
      <c r="CM77" s="1277"/>
      <c r="CN77" s="1277">
        <v>
0</v>
      </c>
      <c r="CO77" s="1277"/>
      <c r="CP77" s="1277"/>
      <c r="CQ77" s="1277"/>
      <c r="CR77" s="1277"/>
      <c r="CS77" s="1277"/>
      <c r="CT77" s="1277"/>
      <c r="CU77" s="1277"/>
      <c r="CV77" s="1277">
        <v>
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
573</v>
      </c>
      <c r="BC79" s="1275"/>
      <c r="BD79" s="1275"/>
      <c r="BE79" s="1275"/>
      <c r="BF79" s="1275"/>
      <c r="BG79" s="1275"/>
      <c r="BH79" s="1275"/>
      <c r="BI79" s="1275"/>
      <c r="BJ79" s="1275"/>
      <c r="BK79" s="1275"/>
      <c r="BL79" s="1275"/>
      <c r="BM79" s="1275"/>
      <c r="BN79" s="1275"/>
      <c r="BO79" s="1275"/>
      <c r="BP79" s="1277">
        <v>
-1.3</v>
      </c>
      <c r="BQ79" s="1277"/>
      <c r="BR79" s="1277"/>
      <c r="BS79" s="1277"/>
      <c r="BT79" s="1277"/>
      <c r="BU79" s="1277"/>
      <c r="BV79" s="1277"/>
      <c r="BW79" s="1277"/>
      <c r="BX79" s="1277">
        <v>
-1.8</v>
      </c>
      <c r="BY79" s="1277"/>
      <c r="BZ79" s="1277"/>
      <c r="CA79" s="1277"/>
      <c r="CB79" s="1277"/>
      <c r="CC79" s="1277"/>
      <c r="CD79" s="1277"/>
      <c r="CE79" s="1277"/>
      <c r="CF79" s="1277">
        <v>
-2.2999999999999998</v>
      </c>
      <c r="CG79" s="1277"/>
      <c r="CH79" s="1277"/>
      <c r="CI79" s="1277"/>
      <c r="CJ79" s="1277"/>
      <c r="CK79" s="1277"/>
      <c r="CL79" s="1277"/>
      <c r="CM79" s="1277"/>
      <c r="CN79" s="1277">
        <v>
-2.8</v>
      </c>
      <c r="CO79" s="1277"/>
      <c r="CP79" s="1277"/>
      <c r="CQ79" s="1277"/>
      <c r="CR79" s="1277"/>
      <c r="CS79" s="1277"/>
      <c r="CT79" s="1277"/>
      <c r="CU79" s="1277"/>
      <c r="CV79" s="1277">
        <v>
-3.2</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GrO0aU8IL7FTc+VeGKyt0VecRysC4hxa3qVT7wiNSpaykcFNFOXCAFZhSrrUQvwyjiVg5UyNevHJ9pFzMluRA==" saltValue="FoxyPxA0YxLJSqCDe7gX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B9A22-0C8B-47ED-B5BE-9CE1D81AA90B}">
  <sheetPr>
    <tabColor rgb="FFFF0000"/>
    <pageSetUpPr fitToPage="1"/>
  </sheetPr>
  <dimension ref="A1:DR135"/>
  <sheetViews>
    <sheetView showGridLines="0" topLeftCell="A86" zoomScaleNormal="100" zoomScaleSheetLayoutView="70" workbookViewId="0">
      <selection activeCell="CP105" sqref="CP10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coiSJXpzPG5lm4DrHJAwO+fag2b5uzL1twnV0EdKqZzDepNn5uroMjXO5W63HxfSomSjw5Ho5IkIX1Z1KhTg==" saltValue="24GZ5TCoJo085l+CXK3KK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9936A-26FE-4BF8-951F-39525E3D4BA0}">
  <sheetPr>
    <tabColor rgb="FFFF0000"/>
    <pageSetUpPr fitToPage="1"/>
  </sheetPr>
  <dimension ref="A1:DR135"/>
  <sheetViews>
    <sheetView showGridLines="0" tabSelected="1" topLeftCell="A96" zoomScaleNormal="100" zoomScaleSheetLayoutView="55" workbookViewId="0">
      <selection activeCell="AF112" sqref="AF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ad7+uRBd0OfFI3+LqXZ0oaSzs24G0D/bCd2Lq/XxNcrj8ABMzupJqJS5g0LO8VKZtB8enTUtNQZOFUiA6QtVQ==" saltValue="Vh9yUsRXHOYXNe36xlkdm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
46</v>
      </c>
      <c r="E2" s="134"/>
      <c r="F2" s="135" t="s">
        <v>
533</v>
      </c>
      <c r="G2" s="136"/>
      <c r="H2" s="137"/>
    </row>
    <row r="3" spans="1:8" x14ac:dyDescent="0.15">
      <c r="A3" s="133" t="s">
        <v>
526</v>
      </c>
      <c r="B3" s="138"/>
      <c r="C3" s="139"/>
      <c r="D3" s="140">
        <v>
16571</v>
      </c>
      <c r="E3" s="141"/>
      <c r="F3" s="142">
        <v>
36861</v>
      </c>
      <c r="G3" s="143"/>
      <c r="H3" s="144"/>
    </row>
    <row r="4" spans="1:8" x14ac:dyDescent="0.15">
      <c r="A4" s="145"/>
      <c r="B4" s="146"/>
      <c r="C4" s="147"/>
      <c r="D4" s="148">
        <v>
13533</v>
      </c>
      <c r="E4" s="149"/>
      <c r="F4" s="150">
        <v>
23990</v>
      </c>
      <c r="G4" s="151"/>
      <c r="H4" s="152"/>
    </row>
    <row r="5" spans="1:8" x14ac:dyDescent="0.15">
      <c r="A5" s="133" t="s">
        <v>
528</v>
      </c>
      <c r="B5" s="138"/>
      <c r="C5" s="139"/>
      <c r="D5" s="140">
        <v>
46575</v>
      </c>
      <c r="E5" s="141"/>
      <c r="F5" s="142">
        <v>
47064</v>
      </c>
      <c r="G5" s="143"/>
      <c r="H5" s="144"/>
    </row>
    <row r="6" spans="1:8" x14ac:dyDescent="0.15">
      <c r="A6" s="145"/>
      <c r="B6" s="146"/>
      <c r="C6" s="147"/>
      <c r="D6" s="148">
        <v>
39332</v>
      </c>
      <c r="E6" s="149"/>
      <c r="F6" s="150">
        <v>
32508</v>
      </c>
      <c r="G6" s="151"/>
      <c r="H6" s="152"/>
    </row>
    <row r="7" spans="1:8" x14ac:dyDescent="0.15">
      <c r="A7" s="133" t="s">
        <v>
529</v>
      </c>
      <c r="B7" s="138"/>
      <c r="C7" s="139"/>
      <c r="D7" s="140">
        <v>
46415</v>
      </c>
      <c r="E7" s="141"/>
      <c r="F7" s="142">
        <v>
43773</v>
      </c>
      <c r="G7" s="143"/>
      <c r="H7" s="144"/>
    </row>
    <row r="8" spans="1:8" x14ac:dyDescent="0.15">
      <c r="A8" s="145"/>
      <c r="B8" s="146"/>
      <c r="C8" s="147"/>
      <c r="D8" s="148">
        <v>
36942</v>
      </c>
      <c r="E8" s="149"/>
      <c r="F8" s="150">
        <v>
30346</v>
      </c>
      <c r="G8" s="151"/>
      <c r="H8" s="152"/>
    </row>
    <row r="9" spans="1:8" x14ac:dyDescent="0.15">
      <c r="A9" s="133" t="s">
        <v>
530</v>
      </c>
      <c r="B9" s="138"/>
      <c r="C9" s="139"/>
      <c r="D9" s="140">
        <v>
27624</v>
      </c>
      <c r="E9" s="141"/>
      <c r="F9" s="142">
        <v>
51565</v>
      </c>
      <c r="G9" s="143"/>
      <c r="H9" s="144"/>
    </row>
    <row r="10" spans="1:8" x14ac:dyDescent="0.15">
      <c r="A10" s="145"/>
      <c r="B10" s="146"/>
      <c r="C10" s="147"/>
      <c r="D10" s="148">
        <v>
21334</v>
      </c>
      <c r="E10" s="149"/>
      <c r="F10" s="150">
        <v>
35359</v>
      </c>
      <c r="G10" s="151"/>
      <c r="H10" s="152"/>
    </row>
    <row r="11" spans="1:8" x14ac:dyDescent="0.15">
      <c r="A11" s="133" t="s">
        <v>
531</v>
      </c>
      <c r="B11" s="138"/>
      <c r="C11" s="139"/>
      <c r="D11" s="140">
        <v>
42272</v>
      </c>
      <c r="E11" s="141"/>
      <c r="F11" s="142">
        <v>
46686</v>
      </c>
      <c r="G11" s="143"/>
      <c r="H11" s="144"/>
    </row>
    <row r="12" spans="1:8" x14ac:dyDescent="0.15">
      <c r="A12" s="145"/>
      <c r="B12" s="146"/>
      <c r="C12" s="153"/>
      <c r="D12" s="148">
        <v>
29604</v>
      </c>
      <c r="E12" s="149"/>
      <c r="F12" s="150">
        <v>
32595</v>
      </c>
      <c r="G12" s="151"/>
      <c r="H12" s="152"/>
    </row>
    <row r="13" spans="1:8" x14ac:dyDescent="0.15">
      <c r="A13" s="133"/>
      <c r="B13" s="138"/>
      <c r="C13" s="154"/>
      <c r="D13" s="155">
        <v>
35891</v>
      </c>
      <c r="E13" s="156"/>
      <c r="F13" s="157">
        <v>
45190</v>
      </c>
      <c r="G13" s="158"/>
      <c r="H13" s="144"/>
    </row>
    <row r="14" spans="1:8" x14ac:dyDescent="0.15">
      <c r="A14" s="145"/>
      <c r="B14" s="146"/>
      <c r="C14" s="147"/>
      <c r="D14" s="148">
        <v>
28149</v>
      </c>
      <c r="E14" s="149"/>
      <c r="F14" s="150">
        <v>
30960</v>
      </c>
      <c r="G14" s="151"/>
      <c r="H14" s="152"/>
    </row>
    <row r="17" spans="1:11" x14ac:dyDescent="0.15">
      <c r="A17" s="129" t="s">
        <v>
47</v>
      </c>
    </row>
    <row r="18" spans="1:11" x14ac:dyDescent="0.15">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x14ac:dyDescent="0.15">
      <c r="A19" s="159" t="s">
        <v>
48</v>
      </c>
      <c r="B19" s="159">
        <f>
ROUND(VALUE(SUBSTITUTE(実質収支比率等に係る経年分析!F$48,"▲","-")),2)</f>
        <v>
15.28</v>
      </c>
      <c r="C19" s="159">
        <f>
ROUND(VALUE(SUBSTITUTE(実質収支比率等に係る経年分析!G$48,"▲","-")),2)</f>
        <v>
6.27</v>
      </c>
      <c r="D19" s="159">
        <f>
ROUND(VALUE(SUBSTITUTE(実質収支比率等に係る経年分析!H$48,"▲","-")),2)</f>
        <v>
11.37</v>
      </c>
      <c r="E19" s="159">
        <f>
ROUND(VALUE(SUBSTITUTE(実質収支比率等に係る経年分析!I$48,"▲","-")),2)</f>
        <v>
14.29</v>
      </c>
      <c r="F19" s="159">
        <f>
ROUND(VALUE(SUBSTITUTE(実質収支比率等に係る経年分析!J$48,"▲","-")),2)</f>
        <v>
18</v>
      </c>
    </row>
    <row r="20" spans="1:11" x14ac:dyDescent="0.15">
      <c r="A20" s="159" t="s">
        <v>
49</v>
      </c>
      <c r="B20" s="159">
        <f>
ROUND(VALUE(SUBSTITUTE(実質収支比率等に係る経年分析!F$47,"▲","-")),2)</f>
        <v>
58.85</v>
      </c>
      <c r="C20" s="159">
        <f>
ROUND(VALUE(SUBSTITUTE(実質収支比率等に係る経年分析!G$47,"▲","-")),2)</f>
        <v>
55.12</v>
      </c>
      <c r="D20" s="159">
        <f>
ROUND(VALUE(SUBSTITUTE(実質収支比率等に係る経年分析!H$47,"▲","-")),2)</f>
        <v>
60.32</v>
      </c>
      <c r="E20" s="159">
        <f>
ROUND(VALUE(SUBSTITUTE(実質収支比率等に係る経年分析!I$47,"▲","-")),2)</f>
        <v>
60.3</v>
      </c>
      <c r="F20" s="159">
        <f>
ROUND(VALUE(SUBSTITUTE(実質収支比率等に係る経年分析!J$47,"▲","-")),2)</f>
        <v>
61.27</v>
      </c>
    </row>
    <row r="21" spans="1:11" x14ac:dyDescent="0.15">
      <c r="A21" s="159" t="s">
        <v>
50</v>
      </c>
      <c r="B21" s="159">
        <f>
IF(ISNUMBER(VALUE(SUBSTITUTE(実質収支比率等に係る経年分析!F$49,"▲","-"))),ROUND(VALUE(SUBSTITUTE(実質収支比率等に係る経年分析!F$49,"▲","-")),2),NA())</f>
        <v>
5.12</v>
      </c>
      <c r="C21" s="159">
        <f>
IF(ISNUMBER(VALUE(SUBSTITUTE(実質収支比率等に係る経年分析!G$49,"▲","-"))),ROUND(VALUE(SUBSTITUTE(実質収支比率等に係る経年分析!G$49,"▲","-")),2),NA())</f>
        <v>
-7.89</v>
      </c>
      <c r="D21" s="159">
        <f>
IF(ISNUMBER(VALUE(SUBSTITUTE(実質収支比率等に係る経年分析!H$49,"▲","-"))),ROUND(VALUE(SUBSTITUTE(実質収支比率等に係る経年分析!H$49,"▲","-")),2),NA())</f>
        <v>
13.93</v>
      </c>
      <c r="E21" s="159">
        <f>
IF(ISNUMBER(VALUE(SUBSTITUTE(実質収支比率等に係る経年分析!I$49,"▲","-"))),ROUND(VALUE(SUBSTITUTE(実質収支比率等に係る経年分析!I$49,"▲","-")),2),NA())</f>
        <v>
3.02</v>
      </c>
      <c r="F21" s="159">
        <f>
IF(ISNUMBER(VALUE(SUBSTITUTE(実質収支比率等に係る経年分析!J$49,"▲","-"))),ROUND(VALUE(SUBSTITUTE(実質収支比率等に係る経年分析!J$49,"▲","-")),2),NA())</f>
        <v>
3.53</v>
      </c>
    </row>
    <row r="24" spans="1:11" x14ac:dyDescent="0.15">
      <c r="A24" s="129" t="s">
        <v>
51</v>
      </c>
    </row>
    <row r="25" spans="1:11" x14ac:dyDescent="0.15">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x14ac:dyDescent="0.15">
      <c r="A26" s="160"/>
      <c r="B26" s="160" t="s">
        <v>
52</v>
      </c>
      <c r="C26" s="160" t="s">
        <v>
53</v>
      </c>
      <c r="D26" s="160" t="s">
        <v>
52</v>
      </c>
      <c r="E26" s="160" t="s">
        <v>
53</v>
      </c>
      <c r="F26" s="160" t="s">
        <v>
52</v>
      </c>
      <c r="G26" s="160" t="s">
        <v>
53</v>
      </c>
      <c r="H26" s="160" t="s">
        <v>
52</v>
      </c>
      <c r="I26" s="160" t="s">
        <v>
53</v>
      </c>
      <c r="J26" s="160" t="s">
        <v>
52</v>
      </c>
      <c r="K26" s="160" t="s">
        <v>
53</v>
      </c>
    </row>
    <row r="27" spans="1:11" x14ac:dyDescent="0.15">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x14ac:dyDescent="0.15">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x14ac:dyDescent="0.15">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x14ac:dyDescent="0.15">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x14ac:dyDescent="0.15">
      <c r="A31" s="160" t="e">
        <f>
IF(連結実質赤字比率に係る赤字・黒字の構成分析!C$39="",NA(),連結実質赤字比率に係る赤字・黒字の構成分析!C$39)</f>
        <v>
#N/A</v>
      </c>
      <c r="B31" s="160" t="e">
        <f>
IF(ROUND(VALUE(SUBSTITUTE(連結実質赤字比率に係る赤字・黒字の構成分析!F$39,"▲", "-")), 2) &lt; 0, ABS(ROUND(VALUE(SUBSTITUTE(連結実質赤字比率に係る赤字・黒字の構成分析!F$39,"▲", "-")), 2)), NA())</f>
        <v>
#VALUE!</v>
      </c>
      <c r="C31" s="160" t="e">
        <f>
IF(ROUND(VALUE(SUBSTITUTE(連結実質赤字比率に係る赤字・黒字の構成分析!F$39,"▲", "-")), 2) &gt;= 0, ABS(ROUND(VALUE(SUBSTITUTE(連結実質赤字比率に係る赤字・黒字の構成分析!F$39,"▲", "-")), 2)), NA())</f>
        <v>
#VALUE!</v>
      </c>
      <c r="D31" s="160" t="e">
        <f>
IF(ROUND(VALUE(SUBSTITUTE(連結実質赤字比率に係る赤字・黒字の構成分析!G$39,"▲", "-")), 2) &lt; 0, ABS(ROUND(VALUE(SUBSTITUTE(連結実質赤字比率に係る赤字・黒字の構成分析!G$39,"▲", "-")), 2)), NA())</f>
        <v>
#VALUE!</v>
      </c>
      <c r="E31" s="160" t="e">
        <f>
IF(ROUND(VALUE(SUBSTITUTE(連結実質赤字比率に係る赤字・黒字の構成分析!G$39,"▲", "-")), 2) &gt;= 0, ABS(ROUND(VALUE(SUBSTITUTE(連結実質赤字比率に係る赤字・黒字の構成分析!G$39,"▲", "-")), 2)), NA())</f>
        <v>
#VALUE!</v>
      </c>
      <c r="F31" s="160" t="e">
        <f>
IF(ROUND(VALUE(SUBSTITUTE(連結実質赤字比率に係る赤字・黒字の構成分析!H$39,"▲", "-")), 2) &lt; 0, ABS(ROUND(VALUE(SUBSTITUTE(連結実質赤字比率に係る赤字・黒字の構成分析!H$39,"▲", "-")), 2)), NA())</f>
        <v>
#VALUE!</v>
      </c>
      <c r="G31" s="160" t="e">
        <f>
IF(ROUND(VALUE(SUBSTITUTE(連結実質赤字比率に係る赤字・黒字の構成分析!H$39,"▲", "-")), 2) &gt;= 0, ABS(ROUND(VALUE(SUBSTITUTE(連結実質赤字比率に係る赤字・黒字の構成分析!H$39,"▲", "-")), 2)), NA())</f>
        <v>
#VALUE!</v>
      </c>
      <c r="H31" s="160" t="e">
        <f>
IF(ROUND(VALUE(SUBSTITUTE(連結実質赤字比率に係る赤字・黒字の構成分析!I$39,"▲", "-")), 2) &lt; 0, ABS(ROUND(VALUE(SUBSTITUTE(連結実質赤字比率に係る赤字・黒字の構成分析!I$39,"▲", "-")), 2)), NA())</f>
        <v>
#VALUE!</v>
      </c>
      <c r="I31" s="160" t="e">
        <f>
IF(ROUND(VALUE(SUBSTITUTE(連結実質赤字比率に係る赤字・黒字の構成分析!I$39,"▲", "-")), 2) &gt;= 0, ABS(ROUND(VALUE(SUBSTITUTE(連結実質赤字比率に係る赤字・黒字の構成分析!I$39,"▲", "-")), 2)), NA())</f>
        <v>
#VALUE!</v>
      </c>
      <c r="J31" s="160" t="e">
        <f>
IF(ROUND(VALUE(SUBSTITUTE(連結実質赤字比率に係る赤字・黒字の構成分析!J$39,"▲", "-")), 2) &lt; 0, ABS(ROUND(VALUE(SUBSTITUTE(連結実質赤字比率に係る赤字・黒字の構成分析!J$39,"▲", "-")), 2)), NA())</f>
        <v>
#VALUE!</v>
      </c>
      <c r="K31" s="160" t="e">
        <f>
IF(ROUND(VALUE(SUBSTITUTE(連結実質赤字比率に係る赤字・黒字の構成分析!J$39,"▲", "-")), 2) &gt;= 0, ABS(ROUND(VALUE(SUBSTITUTE(連結実質赤字比率に係る赤字・黒字の構成分析!J$39,"▲", "-")), 2)), NA())</f>
        <v>
#VALUE!</v>
      </c>
    </row>
    <row r="32" spans="1:11" x14ac:dyDescent="0.15">
      <c r="A32" s="160" t="e">
        <f>
IF(連結実質赤字比率に係る赤字・黒字の構成分析!C$38="",NA(),連結実質赤字比率に係る赤字・黒字の構成分析!C$38)</f>
        <v>
#N/A</v>
      </c>
      <c r="B32" s="160" t="e">
        <f>
IF(ROUND(VALUE(SUBSTITUTE(連結実質赤字比率に係る赤字・黒字の構成分析!F$38,"▲", "-")), 2) &lt; 0, ABS(ROUND(VALUE(SUBSTITUTE(連結実質赤字比率に係る赤字・黒字の構成分析!F$38,"▲", "-")), 2)), NA())</f>
        <v>
#VALUE!</v>
      </c>
      <c r="C32" s="160" t="e">
        <f>
IF(ROUND(VALUE(SUBSTITUTE(連結実質赤字比率に係る赤字・黒字の構成分析!F$38,"▲", "-")), 2) &gt;= 0, ABS(ROUND(VALUE(SUBSTITUTE(連結実質赤字比率に係る赤字・黒字の構成分析!F$38,"▲", "-")), 2)), NA())</f>
        <v>
#VALUE!</v>
      </c>
      <c r="D32" s="160" t="e">
        <f>
IF(ROUND(VALUE(SUBSTITUTE(連結実質赤字比率に係る赤字・黒字の構成分析!G$38,"▲", "-")), 2) &lt; 0, ABS(ROUND(VALUE(SUBSTITUTE(連結実質赤字比率に係る赤字・黒字の構成分析!G$38,"▲", "-")), 2)), NA())</f>
        <v>
#VALUE!</v>
      </c>
      <c r="E32" s="160" t="e">
        <f>
IF(ROUND(VALUE(SUBSTITUTE(連結実質赤字比率に係る赤字・黒字の構成分析!G$38,"▲", "-")), 2) &gt;= 0, ABS(ROUND(VALUE(SUBSTITUTE(連結実質赤字比率に係る赤字・黒字の構成分析!G$38,"▲", "-")), 2)), NA())</f>
        <v>
#VALUE!</v>
      </c>
      <c r="F32" s="160" t="e">
        <f>
IF(ROUND(VALUE(SUBSTITUTE(連結実質赤字比率に係る赤字・黒字の構成分析!H$38,"▲", "-")), 2) &lt; 0, ABS(ROUND(VALUE(SUBSTITUTE(連結実質赤字比率に係る赤字・黒字の構成分析!H$38,"▲", "-")), 2)), NA())</f>
        <v>
#VALUE!</v>
      </c>
      <c r="G32" s="160" t="e">
        <f>
IF(ROUND(VALUE(SUBSTITUTE(連結実質赤字比率に係る赤字・黒字の構成分析!H$38,"▲", "-")), 2) &gt;= 0, ABS(ROUND(VALUE(SUBSTITUTE(連結実質赤字比率に係る赤字・黒字の構成分析!H$38,"▲", "-")), 2)), NA())</f>
        <v>
#VALUE!</v>
      </c>
      <c r="H32" s="160" t="e">
        <f>
IF(ROUND(VALUE(SUBSTITUTE(連結実質赤字比率に係る赤字・黒字の構成分析!I$38,"▲", "-")), 2) &lt; 0, ABS(ROUND(VALUE(SUBSTITUTE(連結実質赤字比率に係る赤字・黒字の構成分析!I$38,"▲", "-")), 2)), NA())</f>
        <v>
#VALUE!</v>
      </c>
      <c r="I32" s="160" t="e">
        <f>
IF(ROUND(VALUE(SUBSTITUTE(連結実質赤字比率に係る赤字・黒字の構成分析!I$38,"▲", "-")), 2) &gt;= 0, ABS(ROUND(VALUE(SUBSTITUTE(連結実質赤字比率に係る赤字・黒字の構成分析!I$38,"▲", "-")), 2)), NA())</f>
        <v>
#VALUE!</v>
      </c>
      <c r="J32" s="160" t="e">
        <f>
IF(ROUND(VALUE(SUBSTITUTE(連結実質赤字比率に係る赤字・黒字の構成分析!J$38,"▲", "-")), 2) &lt; 0, ABS(ROUND(VALUE(SUBSTITUTE(連結実質赤字比率に係る赤字・黒字の構成分析!J$38,"▲", "-")), 2)), NA())</f>
        <v>
#VALUE!</v>
      </c>
      <c r="K32" s="160" t="e">
        <f>
IF(ROUND(VALUE(SUBSTITUTE(連結実質赤字比率に係る赤字・黒字の構成分析!J$38,"▲", "-")), 2) &gt;= 0, ABS(ROUND(VALUE(SUBSTITUTE(連結実質赤字比率に係る赤字・黒字の構成分析!J$38,"▲", "-")), 2)), NA())</f>
        <v>
#VALUE!</v>
      </c>
    </row>
    <row r="33" spans="1:16" x14ac:dyDescent="0.15">
      <c r="A33" s="160" t="str">
        <f>
IF(連結実質赤字比率に係る赤字・黒字の構成分析!C$37="",NA(),連結実質赤字比率に係る赤字・黒字の構成分析!C$37)</f>
        <v>
後期高齢者医療事業会計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0.05</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0.06</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0.09</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0.13</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7.0000000000000007E-2</v>
      </c>
    </row>
    <row r="34" spans="1:16" x14ac:dyDescent="0.15">
      <c r="A34" s="160" t="str">
        <f>
IF(連結実質赤字比率に係る赤字・黒字の構成分析!C$36="",NA(),連結実質赤字比率に係る赤字・黒字の構成分析!C$36)</f>
        <v>
国民健康保険事業会計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0.95</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0.89</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0.83</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0.83</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0.9</v>
      </c>
    </row>
    <row r="35" spans="1:16" x14ac:dyDescent="0.15">
      <c r="A35" s="160" t="str">
        <f>
IF(連結実質赤字比率に係る赤字・黒字の構成分析!C$35="",NA(),連結実質赤字比率に係る赤字・黒字の構成分析!C$35)</f>
        <v>
介護保険事業会計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0.67</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0.96</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1.31</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0.96</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1.1599999999999999</v>
      </c>
    </row>
    <row r="36" spans="1:16" x14ac:dyDescent="0.15">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15.28</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6.27</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11.36</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14.29</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17.86</v>
      </c>
    </row>
    <row r="39" spans="1:16" x14ac:dyDescent="0.15">
      <c r="A39" s="129" t="s">
        <v>
54</v>
      </c>
    </row>
    <row r="40" spans="1:16" x14ac:dyDescent="0.15">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x14ac:dyDescent="0.15">
      <c r="A41" s="161"/>
      <c r="B41" s="161" t="s">
        <v>
55</v>
      </c>
      <c r="C41" s="161"/>
      <c r="D41" s="161" t="s">
        <v>
56</v>
      </c>
      <c r="E41" s="161" t="s">
        <v>
55</v>
      </c>
      <c r="F41" s="161"/>
      <c r="G41" s="161" t="s">
        <v>
56</v>
      </c>
      <c r="H41" s="161" t="s">
        <v>
55</v>
      </c>
      <c r="I41" s="161"/>
      <c r="J41" s="161" t="s">
        <v>
56</v>
      </c>
      <c r="K41" s="161" t="s">
        <v>
55</v>
      </c>
      <c r="L41" s="161"/>
      <c r="M41" s="161" t="s">
        <v>
56</v>
      </c>
      <c r="N41" s="161" t="s">
        <v>
55</v>
      </c>
      <c r="O41" s="161"/>
      <c r="P41" s="161" t="s">
        <v>
56</v>
      </c>
    </row>
    <row r="42" spans="1:16" x14ac:dyDescent="0.15">
      <c r="A42" s="161" t="s">
        <v>
57</v>
      </c>
      <c r="B42" s="161"/>
      <c r="C42" s="161"/>
      <c r="D42" s="161">
        <f>
'実質公債費比率（分子）の構造'!K$52</f>
        <v>
4509</v>
      </c>
      <c r="E42" s="161"/>
      <c r="F42" s="161"/>
      <c r="G42" s="161">
        <f>
'実質公債費比率（分子）の構造'!L$52</f>
        <v>
4580</v>
      </c>
      <c r="H42" s="161"/>
      <c r="I42" s="161"/>
      <c r="J42" s="161">
        <f>
'実質公債費比率（分子）の構造'!M$52</f>
        <v>
4730</v>
      </c>
      <c r="K42" s="161"/>
      <c r="L42" s="161"/>
      <c r="M42" s="161">
        <f>
'実質公債費比率（分子）の構造'!N$52</f>
        <v>
4576</v>
      </c>
      <c r="N42" s="161"/>
      <c r="O42" s="161"/>
      <c r="P42" s="161">
        <f>
'実質公債費比率（分子）の構造'!O$52</f>
        <v>
4377</v>
      </c>
    </row>
    <row r="43" spans="1:16" x14ac:dyDescent="0.15">
      <c r="A43" s="161" t="s">
        <v>
58</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x14ac:dyDescent="0.15">
      <c r="A44" s="161" t="s">
        <v>
59</v>
      </c>
      <c r="B44" s="161">
        <f>
'実質公債費比率（分子）の構造'!K$50</f>
        <v>
158</v>
      </c>
      <c r="C44" s="161"/>
      <c r="D44" s="161"/>
      <c r="E44" s="161">
        <f>
'実質公債費比率（分子）の構造'!L$50</f>
        <v>
158</v>
      </c>
      <c r="F44" s="161"/>
      <c r="G44" s="161"/>
      <c r="H44" s="161">
        <f>
'実質公債費比率（分子）の構造'!M$50</f>
        <v>
158</v>
      </c>
      <c r="I44" s="161"/>
      <c r="J44" s="161"/>
      <c r="K44" s="161">
        <f>
'実質公債費比率（分子）の構造'!N$50</f>
        <v>
158</v>
      </c>
      <c r="L44" s="161"/>
      <c r="M44" s="161"/>
      <c r="N44" s="161">
        <f>
'実質公債費比率（分子）の構造'!O$50</f>
        <v>
6</v>
      </c>
      <c r="O44" s="161"/>
      <c r="P44" s="161"/>
    </row>
    <row r="45" spans="1:16" x14ac:dyDescent="0.15">
      <c r="A45" s="161" t="s">
        <v>
60</v>
      </c>
      <c r="B45" s="161">
        <f>
'実質公債費比率（分子）の構造'!K$49</f>
        <v>
198</v>
      </c>
      <c r="C45" s="161"/>
      <c r="D45" s="161"/>
      <c r="E45" s="161">
        <f>
'実質公債費比率（分子）の構造'!L$49</f>
        <v>
160</v>
      </c>
      <c r="F45" s="161"/>
      <c r="G45" s="161"/>
      <c r="H45" s="161">
        <f>
'実質公債費比率（分子）の構造'!M$49</f>
        <v>
145</v>
      </c>
      <c r="I45" s="161"/>
      <c r="J45" s="161"/>
      <c r="K45" s="161">
        <f>
'実質公債費比率（分子）の構造'!N$49</f>
        <v>
92</v>
      </c>
      <c r="L45" s="161"/>
      <c r="M45" s="161"/>
      <c r="N45" s="161">
        <f>
'実質公債費比率（分子）の構造'!O$49</f>
        <v>
82</v>
      </c>
      <c r="O45" s="161"/>
      <c r="P45" s="161"/>
    </row>
    <row r="46" spans="1:16" x14ac:dyDescent="0.15">
      <c r="A46" s="161" t="s">
        <v>
61</v>
      </c>
      <c r="B46" s="161" t="str">
        <f>
'実質公債費比率（分子）の構造'!K$48</f>
        <v>
-</v>
      </c>
      <c r="C46" s="161"/>
      <c r="D46" s="161"/>
      <c r="E46" s="161" t="str">
        <f>
'実質公債費比率（分子）の構造'!L$48</f>
        <v>
-</v>
      </c>
      <c r="F46" s="161"/>
      <c r="G46" s="161"/>
      <c r="H46" s="161" t="str">
        <f>
'実質公債費比率（分子）の構造'!M$48</f>
        <v>
-</v>
      </c>
      <c r="I46" s="161"/>
      <c r="J46" s="161"/>
      <c r="K46" s="161" t="str">
        <f>
'実質公債費比率（分子）の構造'!N$48</f>
        <v>
-</v>
      </c>
      <c r="L46" s="161"/>
      <c r="M46" s="161"/>
      <c r="N46" s="161" t="str">
        <f>
'実質公債費比率（分子）の構造'!O$48</f>
        <v>
-</v>
      </c>
      <c r="O46" s="161"/>
      <c r="P46" s="161"/>
    </row>
    <row r="47" spans="1:16" x14ac:dyDescent="0.15">
      <c r="A47" s="161" t="s">
        <v>
62</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x14ac:dyDescent="0.15">
      <c r="A48" s="161" t="s">
        <v>
63</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x14ac:dyDescent="0.15">
      <c r="A49" s="161" t="s">
        <v>
64</v>
      </c>
      <c r="B49" s="161">
        <f>
'実質公債費比率（分子）の構造'!K$45</f>
        <v>
3083</v>
      </c>
      <c r="C49" s="161"/>
      <c r="D49" s="161"/>
      <c r="E49" s="161">
        <f>
'実質公債費比率（分子）の構造'!L$45</f>
        <v>
2790</v>
      </c>
      <c r="F49" s="161"/>
      <c r="G49" s="161"/>
      <c r="H49" s="161">
        <f>
'実質公債費比率（分子）の構造'!M$45</f>
        <v>
2433</v>
      </c>
      <c r="I49" s="161"/>
      <c r="J49" s="161"/>
      <c r="K49" s="161">
        <f>
'実質公債費比率（分子）の構造'!N$45</f>
        <v>
2432</v>
      </c>
      <c r="L49" s="161"/>
      <c r="M49" s="161"/>
      <c r="N49" s="161">
        <f>
'実質公債費比率（分子）の構造'!O$45</f>
        <v>
2078</v>
      </c>
      <c r="O49" s="161"/>
      <c r="P49" s="161"/>
    </row>
    <row r="50" spans="1:16" x14ac:dyDescent="0.15">
      <c r="A50" s="161" t="s">
        <v>
65</v>
      </c>
      <c r="B50" s="161" t="e">
        <f>
NA()</f>
        <v>
#N/A</v>
      </c>
      <c r="C50" s="161">
        <f>
IF(ISNUMBER('実質公債費比率（分子）の構造'!K$53),'実質公債費比率（分子）の構造'!K$53,NA())</f>
        <v>
-1070</v>
      </c>
      <c r="D50" s="161" t="e">
        <f>
NA()</f>
        <v>
#N/A</v>
      </c>
      <c r="E50" s="161" t="e">
        <f>
NA()</f>
        <v>
#N/A</v>
      </c>
      <c r="F50" s="161">
        <f>
IF(ISNUMBER('実質公債費比率（分子）の構造'!L$53),'実質公債費比率（分子）の構造'!L$53,NA())</f>
        <v>
-1472</v>
      </c>
      <c r="G50" s="161" t="e">
        <f>
NA()</f>
        <v>
#N/A</v>
      </c>
      <c r="H50" s="161" t="e">
        <f>
NA()</f>
        <v>
#N/A</v>
      </c>
      <c r="I50" s="161">
        <f>
IF(ISNUMBER('実質公債費比率（分子）の構造'!M$53),'実質公債費比率（分子）の構造'!M$53,NA())</f>
        <v>
-1994</v>
      </c>
      <c r="J50" s="161" t="e">
        <f>
NA()</f>
        <v>
#N/A</v>
      </c>
      <c r="K50" s="161" t="e">
        <f>
NA()</f>
        <v>
#N/A</v>
      </c>
      <c r="L50" s="161">
        <f>
IF(ISNUMBER('実質公債費比率（分子）の構造'!N$53),'実質公債費比率（分子）の構造'!N$53,NA())</f>
        <v>
-1894</v>
      </c>
      <c r="M50" s="161" t="e">
        <f>
NA()</f>
        <v>
#N/A</v>
      </c>
      <c r="N50" s="161" t="e">
        <f>
NA()</f>
        <v>
#N/A</v>
      </c>
      <c r="O50" s="161">
        <f>
IF(ISNUMBER('実質公債費比率（分子）の構造'!O$53),'実質公債費比率（分子）の構造'!O$53,NA())</f>
        <v>
-2211</v>
      </c>
      <c r="P50" s="161" t="e">
        <f>
NA()</f>
        <v>
#N/A</v>
      </c>
    </row>
    <row r="53" spans="1:16" x14ac:dyDescent="0.15">
      <c r="A53" s="129" t="s">
        <v>
66</v>
      </c>
    </row>
    <row r="54" spans="1:16" x14ac:dyDescent="0.15">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x14ac:dyDescent="0.15">
      <c r="A55" s="160"/>
      <c r="B55" s="160" t="s">
        <v>
67</v>
      </c>
      <c r="C55" s="160"/>
      <c r="D55" s="160" t="s">
        <v>
68</v>
      </c>
      <c r="E55" s="160" t="s">
        <v>
67</v>
      </c>
      <c r="F55" s="160"/>
      <c r="G55" s="160" t="s">
        <v>
68</v>
      </c>
      <c r="H55" s="160" t="s">
        <v>
67</v>
      </c>
      <c r="I55" s="160"/>
      <c r="J55" s="160" t="s">
        <v>
68</v>
      </c>
      <c r="K55" s="160" t="s">
        <v>
67</v>
      </c>
      <c r="L55" s="160"/>
      <c r="M55" s="160" t="s">
        <v>
68</v>
      </c>
      <c r="N55" s="160" t="s">
        <v>
67</v>
      </c>
      <c r="O55" s="160"/>
      <c r="P55" s="160" t="s">
        <v>
68</v>
      </c>
    </row>
    <row r="56" spans="1:16" x14ac:dyDescent="0.15">
      <c r="A56" s="160" t="s">
        <v>
37</v>
      </c>
      <c r="B56" s="160"/>
      <c r="C56" s="160"/>
      <c r="D56" s="160">
        <f>
'将来負担比率（分子）の構造'!I$52</f>
        <v>
54163</v>
      </c>
      <c r="E56" s="160"/>
      <c r="F56" s="160"/>
      <c r="G56" s="160">
        <f>
'将来負担比率（分子）の構造'!J$52</f>
        <v>
51305</v>
      </c>
      <c r="H56" s="160"/>
      <c r="I56" s="160"/>
      <c r="J56" s="160">
        <f>
'将来負担比率（分子）の構造'!K$52</f>
        <v>
47350</v>
      </c>
      <c r="K56" s="160"/>
      <c r="L56" s="160"/>
      <c r="M56" s="160">
        <f>
'将来負担比率（分子）の構造'!L$52</f>
        <v>
43260</v>
      </c>
      <c r="N56" s="160"/>
      <c r="O56" s="160"/>
      <c r="P56" s="160">
        <f>
'将来負担比率（分子）の構造'!M$52</f>
        <v>
39408</v>
      </c>
    </row>
    <row r="57" spans="1:16" x14ac:dyDescent="0.15">
      <c r="A57" s="160" t="s">
        <v>
36</v>
      </c>
      <c r="B57" s="160"/>
      <c r="C57" s="160"/>
      <c r="D57" s="160" t="str">
        <f>
'将来負担比率（分子）の構造'!I$51</f>
        <v>
-</v>
      </c>
      <c r="E57" s="160"/>
      <c r="F57" s="160"/>
      <c r="G57" s="160" t="str">
        <f>
'将来負担比率（分子）の構造'!J$51</f>
        <v>
-</v>
      </c>
      <c r="H57" s="160"/>
      <c r="I57" s="160"/>
      <c r="J57" s="160" t="str">
        <f>
'将来負担比率（分子）の構造'!K$51</f>
        <v>
-</v>
      </c>
      <c r="K57" s="160"/>
      <c r="L57" s="160"/>
      <c r="M57" s="160" t="str">
        <f>
'将来負担比率（分子）の構造'!L$51</f>
        <v>
-</v>
      </c>
      <c r="N57" s="160"/>
      <c r="O57" s="160"/>
      <c r="P57" s="160" t="str">
        <f>
'将来負担比率（分子）の構造'!M$51</f>
        <v>
-</v>
      </c>
    </row>
    <row r="58" spans="1:16" x14ac:dyDescent="0.15">
      <c r="A58" s="160" t="s">
        <v>
35</v>
      </c>
      <c r="B58" s="160"/>
      <c r="C58" s="160"/>
      <c r="D58" s="160">
        <f>
'将来負担比率（分子）の構造'!I$50</f>
        <v>
59977</v>
      </c>
      <c r="E58" s="160"/>
      <c r="F58" s="160"/>
      <c r="G58" s="160">
        <f>
'将来負担比率（分子）の構造'!J$50</f>
        <v>
69960</v>
      </c>
      <c r="H58" s="160"/>
      <c r="I58" s="160"/>
      <c r="J58" s="160">
        <f>
'将来負担比率（分子）の構造'!K$50</f>
        <v>
75045</v>
      </c>
      <c r="K58" s="160"/>
      <c r="L58" s="160"/>
      <c r="M58" s="160">
        <f>
'将来負担比率（分子）の構造'!L$50</f>
        <v>
82183</v>
      </c>
      <c r="N58" s="160"/>
      <c r="O58" s="160"/>
      <c r="P58" s="160">
        <f>
'将来負担比率（分子）の構造'!M$50</f>
        <v>
88248</v>
      </c>
    </row>
    <row r="59" spans="1:16" x14ac:dyDescent="0.15">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x14ac:dyDescent="0.15">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x14ac:dyDescent="0.15">
      <c r="A61" s="160" t="s">
        <v>
30</v>
      </c>
      <c r="B61" s="160">
        <f>
'将来負担比率（分子）の構造'!I$46</f>
        <v>
313</v>
      </c>
      <c r="C61" s="160"/>
      <c r="D61" s="160"/>
      <c r="E61" s="160">
        <f>
'将来負担比率（分子）の構造'!J$46</f>
        <v>
262</v>
      </c>
      <c r="F61" s="160"/>
      <c r="G61" s="160"/>
      <c r="H61" s="160">
        <f>
'将来負担比率（分子）の構造'!K$46</f>
        <v>
210</v>
      </c>
      <c r="I61" s="160"/>
      <c r="J61" s="160"/>
      <c r="K61" s="160">
        <f>
'将来負担比率（分子）の構造'!L$46</f>
        <v>
158</v>
      </c>
      <c r="L61" s="160"/>
      <c r="M61" s="160"/>
      <c r="N61" s="160">
        <f>
'将来負担比率（分子）の構造'!M$46</f>
        <v>
106</v>
      </c>
      <c r="O61" s="160"/>
      <c r="P61" s="160"/>
    </row>
    <row r="62" spans="1:16" x14ac:dyDescent="0.15">
      <c r="A62" s="160" t="s">
        <v>
29</v>
      </c>
      <c r="B62" s="160">
        <f>
'将来負担比率（分子）の構造'!I$45</f>
        <v>
17572</v>
      </c>
      <c r="C62" s="160"/>
      <c r="D62" s="160"/>
      <c r="E62" s="160">
        <f>
'将来負担比率（分子）の構造'!J$45</f>
        <v>
16160</v>
      </c>
      <c r="F62" s="160"/>
      <c r="G62" s="160"/>
      <c r="H62" s="160">
        <f>
'将来負担比率（分子）の構造'!K$45</f>
        <v>
15535</v>
      </c>
      <c r="I62" s="160"/>
      <c r="J62" s="160"/>
      <c r="K62" s="160">
        <f>
'将来負担比率（分子）の構造'!L$45</f>
        <v>
14691</v>
      </c>
      <c r="L62" s="160"/>
      <c r="M62" s="160"/>
      <c r="N62" s="160">
        <f>
'将来負担比率（分子）の構造'!M$45</f>
        <v>
14609</v>
      </c>
      <c r="O62" s="160"/>
      <c r="P62" s="160"/>
    </row>
    <row r="63" spans="1:16" x14ac:dyDescent="0.15">
      <c r="A63" s="160" t="s">
        <v>
28</v>
      </c>
      <c r="B63" s="160">
        <f>
'将来負担比率（分子）の構造'!I$44</f>
        <v>
1012</v>
      </c>
      <c r="C63" s="160"/>
      <c r="D63" s="160"/>
      <c r="E63" s="160">
        <f>
'将来負担比率（分子）の構造'!J$44</f>
        <v>
931</v>
      </c>
      <c r="F63" s="160"/>
      <c r="G63" s="160"/>
      <c r="H63" s="160">
        <f>
'将来負担比率（分子）の構造'!K$44</f>
        <v>
901</v>
      </c>
      <c r="I63" s="160"/>
      <c r="J63" s="160"/>
      <c r="K63" s="160">
        <f>
'将来負担比率（分子）の構造'!L$44</f>
        <v>
944</v>
      </c>
      <c r="L63" s="160"/>
      <c r="M63" s="160"/>
      <c r="N63" s="160">
        <f>
'将来負担比率（分子）の構造'!M$44</f>
        <v>
1108</v>
      </c>
      <c r="O63" s="160"/>
      <c r="P63" s="160"/>
    </row>
    <row r="64" spans="1:16" x14ac:dyDescent="0.15">
      <c r="A64" s="160" t="s">
        <v>
27</v>
      </c>
      <c r="B64" s="160" t="str">
        <f>
'将来負担比率（分子）の構造'!I$43</f>
        <v>
-</v>
      </c>
      <c r="C64" s="160"/>
      <c r="D64" s="160"/>
      <c r="E64" s="160" t="str">
        <f>
'将来負担比率（分子）の構造'!J$43</f>
        <v>
-</v>
      </c>
      <c r="F64" s="160"/>
      <c r="G64" s="160"/>
      <c r="H64" s="160" t="str">
        <f>
'将来負担比率（分子）の構造'!K$43</f>
        <v>
-</v>
      </c>
      <c r="I64" s="160"/>
      <c r="J64" s="160"/>
      <c r="K64" s="160" t="str">
        <f>
'将来負担比率（分子）の構造'!L$43</f>
        <v>
-</v>
      </c>
      <c r="L64" s="160"/>
      <c r="M64" s="160"/>
      <c r="N64" s="160" t="str">
        <f>
'将来負担比率（分子）の構造'!M$43</f>
        <v>
-</v>
      </c>
      <c r="O64" s="160"/>
      <c r="P64" s="160"/>
    </row>
    <row r="65" spans="1:16" x14ac:dyDescent="0.15">
      <c r="A65" s="160" t="s">
        <v>
26</v>
      </c>
      <c r="B65" s="160">
        <f>
'将来負担比率（分子）の構造'!I$42</f>
        <v>
421</v>
      </c>
      <c r="C65" s="160"/>
      <c r="D65" s="160"/>
      <c r="E65" s="160">
        <f>
'将来負担比率（分子）の構造'!J$42</f>
        <v>
285</v>
      </c>
      <c r="F65" s="160"/>
      <c r="G65" s="160"/>
      <c r="H65" s="160">
        <f>
'将来負担比率（分子）の構造'!K$42</f>
        <v>
481</v>
      </c>
      <c r="I65" s="160"/>
      <c r="J65" s="160"/>
      <c r="K65" s="160">
        <f>
'将来負担比率（分子）の構造'!L$42</f>
        <v>
12</v>
      </c>
      <c r="L65" s="160"/>
      <c r="M65" s="160"/>
      <c r="N65" s="160">
        <f>
'将来負担比率（分子）の構造'!M$42</f>
        <v>
6</v>
      </c>
      <c r="O65" s="160"/>
      <c r="P65" s="160"/>
    </row>
    <row r="66" spans="1:16" x14ac:dyDescent="0.15">
      <c r="A66" s="160" t="s">
        <v>
25</v>
      </c>
      <c r="B66" s="160">
        <f>
'将来負担比率（分子）の構造'!I$41</f>
        <v>
20167</v>
      </c>
      <c r="C66" s="160"/>
      <c r="D66" s="160"/>
      <c r="E66" s="160">
        <f>
'将来負担比率（分子）の構造'!J$41</f>
        <v>
18516</v>
      </c>
      <c r="F66" s="160"/>
      <c r="G66" s="160"/>
      <c r="H66" s="160">
        <f>
'将来負担比率（分子）の構造'!K$41</f>
        <v>
16355</v>
      </c>
      <c r="I66" s="160"/>
      <c r="J66" s="160"/>
      <c r="K66" s="160">
        <f>
'将来負担比率（分子）の構造'!L$41</f>
        <v>
14133</v>
      </c>
      <c r="L66" s="160"/>
      <c r="M66" s="160"/>
      <c r="N66" s="160">
        <f>
'将来負担比率（分子）の構造'!M$41</f>
        <v>
12212</v>
      </c>
      <c r="O66" s="160"/>
      <c r="P66" s="160"/>
    </row>
    <row r="67" spans="1:16" x14ac:dyDescent="0.15">
      <c r="A67" s="160" t="s">
        <v>
69</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x14ac:dyDescent="0.15">
      <c r="A70" s="162" t="s">
        <v>
70</v>
      </c>
      <c r="B70" s="162"/>
      <c r="C70" s="162"/>
      <c r="D70" s="162"/>
      <c r="E70" s="162"/>
      <c r="F70" s="162"/>
    </row>
    <row r="71" spans="1:16" x14ac:dyDescent="0.15">
      <c r="A71" s="163"/>
      <c r="B71" s="163" t="str">
        <f>
基金残高に係る経年分析!F54</f>
        <v>
H27</v>
      </c>
      <c r="C71" s="163" t="str">
        <f>
基金残高に係る経年分析!G54</f>
        <v>
H28</v>
      </c>
      <c r="D71" s="163" t="str">
        <f>
基金残高に係る経年分析!H54</f>
        <v>
H29</v>
      </c>
    </row>
    <row r="72" spans="1:16" x14ac:dyDescent="0.15">
      <c r="A72" s="163" t="s">
        <v>
71</v>
      </c>
      <c r="B72" s="164">
        <f>
基金残高に係る経年分析!F55</f>
        <v>
35928</v>
      </c>
      <c r="C72" s="164">
        <f>
基金残高に係る経年分析!G55</f>
        <v>
35973</v>
      </c>
      <c r="D72" s="164">
        <f>
基金残高に係る経年分析!H55</f>
        <v>
35999</v>
      </c>
    </row>
    <row r="73" spans="1:16" x14ac:dyDescent="0.15">
      <c r="A73" s="163" t="s">
        <v>
72</v>
      </c>
      <c r="B73" s="164" t="str">
        <f>
基金残高に係る経年分析!F56</f>
        <v>
-</v>
      </c>
      <c r="C73" s="164" t="str">
        <f>
基金残高に係る経年分析!G56</f>
        <v>
-</v>
      </c>
      <c r="D73" s="164" t="str">
        <f>
基金残高に係る経年分析!H56</f>
        <v>
-</v>
      </c>
    </row>
    <row r="74" spans="1:16" x14ac:dyDescent="0.15">
      <c r="A74" s="163" t="s">
        <v>
73</v>
      </c>
      <c r="B74" s="164">
        <f>
基金残高に係る経年分析!F57</f>
        <v>
37689</v>
      </c>
      <c r="C74" s="164">
        <f>
基金残高に係る経年分析!G57</f>
        <v>
44237</v>
      </c>
      <c r="D74" s="164">
        <f>
基金残高に係る経年分析!H57</f>
        <v>
50276</v>
      </c>
    </row>
  </sheetData>
  <sheetProtection algorithmName="SHA-512" hashValue="3HDRvWq7HQKHPu0wSlN5aUvRzFYJ6clBvh10aRd5ng+FkBYouUTvo1q9gRLIlWIgtnZaiAREd2I6tLirpHTH9g==" saltValue="a5fBEymnb6rs+IUlsOnr7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
208</v>
      </c>
      <c r="DI1" s="598"/>
      <c r="DJ1" s="598"/>
      <c r="DK1" s="598"/>
      <c r="DL1" s="598"/>
      <c r="DM1" s="598"/>
      <c r="DN1" s="599"/>
      <c r="DO1" s="205"/>
      <c r="DP1" s="597" t="s">
        <v>
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
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
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
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
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
1</v>
      </c>
      <c r="C4" s="601"/>
      <c r="D4" s="601"/>
      <c r="E4" s="601"/>
      <c r="F4" s="601"/>
      <c r="G4" s="601"/>
      <c r="H4" s="601"/>
      <c r="I4" s="601"/>
      <c r="J4" s="601"/>
      <c r="K4" s="601"/>
      <c r="L4" s="601"/>
      <c r="M4" s="601"/>
      <c r="N4" s="601"/>
      <c r="O4" s="601"/>
      <c r="P4" s="601"/>
      <c r="Q4" s="602"/>
      <c r="R4" s="600" t="s">
        <v>
214</v>
      </c>
      <c r="S4" s="601"/>
      <c r="T4" s="601"/>
      <c r="U4" s="601"/>
      <c r="V4" s="601"/>
      <c r="W4" s="601"/>
      <c r="X4" s="601"/>
      <c r="Y4" s="602"/>
      <c r="Z4" s="600" t="s">
        <v>
215</v>
      </c>
      <c r="AA4" s="601"/>
      <c r="AB4" s="601"/>
      <c r="AC4" s="602"/>
      <c r="AD4" s="600" t="s">
        <v>
216</v>
      </c>
      <c r="AE4" s="601"/>
      <c r="AF4" s="601"/>
      <c r="AG4" s="601"/>
      <c r="AH4" s="601"/>
      <c r="AI4" s="601"/>
      <c r="AJ4" s="601"/>
      <c r="AK4" s="602"/>
      <c r="AL4" s="600" t="s">
        <v>
215</v>
      </c>
      <c r="AM4" s="601"/>
      <c r="AN4" s="601"/>
      <c r="AO4" s="602"/>
      <c r="AP4" s="606" t="s">
        <v>
217</v>
      </c>
      <c r="AQ4" s="606"/>
      <c r="AR4" s="606"/>
      <c r="AS4" s="606"/>
      <c r="AT4" s="606"/>
      <c r="AU4" s="606"/>
      <c r="AV4" s="606"/>
      <c r="AW4" s="606"/>
      <c r="AX4" s="606"/>
      <c r="AY4" s="606"/>
      <c r="AZ4" s="606"/>
      <c r="BA4" s="606"/>
      <c r="BB4" s="606"/>
      <c r="BC4" s="606"/>
      <c r="BD4" s="606"/>
      <c r="BE4" s="606"/>
      <c r="BF4" s="606"/>
      <c r="BG4" s="606" t="s">
        <v>
218</v>
      </c>
      <c r="BH4" s="606"/>
      <c r="BI4" s="606"/>
      <c r="BJ4" s="606"/>
      <c r="BK4" s="606"/>
      <c r="BL4" s="606"/>
      <c r="BM4" s="606"/>
      <c r="BN4" s="606"/>
      <c r="BO4" s="606" t="s">
        <v>
215</v>
      </c>
      <c r="BP4" s="606"/>
      <c r="BQ4" s="606"/>
      <c r="BR4" s="606"/>
      <c r="BS4" s="606" t="s">
        <v>
219</v>
      </c>
      <c r="BT4" s="606"/>
      <c r="BU4" s="606"/>
      <c r="BV4" s="606"/>
      <c r="BW4" s="606"/>
      <c r="BX4" s="606"/>
      <c r="BY4" s="606"/>
      <c r="BZ4" s="606"/>
      <c r="CA4" s="606"/>
      <c r="CB4" s="606"/>
      <c r="CD4" s="603" t="s">
        <v>
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
221</v>
      </c>
      <c r="C5" s="608"/>
      <c r="D5" s="608"/>
      <c r="E5" s="608"/>
      <c r="F5" s="608"/>
      <c r="G5" s="608"/>
      <c r="H5" s="608"/>
      <c r="I5" s="608"/>
      <c r="J5" s="608"/>
      <c r="K5" s="608"/>
      <c r="L5" s="608"/>
      <c r="M5" s="608"/>
      <c r="N5" s="608"/>
      <c r="O5" s="608"/>
      <c r="P5" s="608"/>
      <c r="Q5" s="609"/>
      <c r="R5" s="610">
        <v>
49887354</v>
      </c>
      <c r="S5" s="611"/>
      <c r="T5" s="611"/>
      <c r="U5" s="611"/>
      <c r="V5" s="611"/>
      <c r="W5" s="611"/>
      <c r="X5" s="611"/>
      <c r="Y5" s="612"/>
      <c r="Z5" s="613">
        <v>
48.7</v>
      </c>
      <c r="AA5" s="613"/>
      <c r="AB5" s="613"/>
      <c r="AC5" s="613"/>
      <c r="AD5" s="614">
        <v>
49887354</v>
      </c>
      <c r="AE5" s="614"/>
      <c r="AF5" s="614"/>
      <c r="AG5" s="614"/>
      <c r="AH5" s="614"/>
      <c r="AI5" s="614"/>
      <c r="AJ5" s="614"/>
      <c r="AK5" s="614"/>
      <c r="AL5" s="615">
        <v>
77</v>
      </c>
      <c r="AM5" s="616"/>
      <c r="AN5" s="616"/>
      <c r="AO5" s="617"/>
      <c r="AP5" s="607" t="s">
        <v>
222</v>
      </c>
      <c r="AQ5" s="608"/>
      <c r="AR5" s="608"/>
      <c r="AS5" s="608"/>
      <c r="AT5" s="608"/>
      <c r="AU5" s="608"/>
      <c r="AV5" s="608"/>
      <c r="AW5" s="608"/>
      <c r="AX5" s="608"/>
      <c r="AY5" s="608"/>
      <c r="AZ5" s="608"/>
      <c r="BA5" s="608"/>
      <c r="BB5" s="608"/>
      <c r="BC5" s="608"/>
      <c r="BD5" s="608"/>
      <c r="BE5" s="608"/>
      <c r="BF5" s="609"/>
      <c r="BG5" s="621">
        <v>
49887354</v>
      </c>
      <c r="BH5" s="622"/>
      <c r="BI5" s="622"/>
      <c r="BJ5" s="622"/>
      <c r="BK5" s="622"/>
      <c r="BL5" s="622"/>
      <c r="BM5" s="622"/>
      <c r="BN5" s="623"/>
      <c r="BO5" s="624">
        <v>
100</v>
      </c>
      <c r="BP5" s="624"/>
      <c r="BQ5" s="624"/>
      <c r="BR5" s="624"/>
      <c r="BS5" s="625" t="s">
        <v>
121</v>
      </c>
      <c r="BT5" s="625"/>
      <c r="BU5" s="625"/>
      <c r="BV5" s="625"/>
      <c r="BW5" s="625"/>
      <c r="BX5" s="625"/>
      <c r="BY5" s="625"/>
      <c r="BZ5" s="625"/>
      <c r="CA5" s="625"/>
      <c r="CB5" s="629"/>
      <c r="CD5" s="603" t="s">
        <v>
217</v>
      </c>
      <c r="CE5" s="604"/>
      <c r="CF5" s="604"/>
      <c r="CG5" s="604"/>
      <c r="CH5" s="604"/>
      <c r="CI5" s="604"/>
      <c r="CJ5" s="604"/>
      <c r="CK5" s="604"/>
      <c r="CL5" s="604"/>
      <c r="CM5" s="604"/>
      <c r="CN5" s="604"/>
      <c r="CO5" s="604"/>
      <c r="CP5" s="604"/>
      <c r="CQ5" s="605"/>
      <c r="CR5" s="603" t="s">
        <v>
223</v>
      </c>
      <c r="CS5" s="604"/>
      <c r="CT5" s="604"/>
      <c r="CU5" s="604"/>
      <c r="CV5" s="604"/>
      <c r="CW5" s="604"/>
      <c r="CX5" s="604"/>
      <c r="CY5" s="605"/>
      <c r="CZ5" s="603" t="s">
        <v>
215</v>
      </c>
      <c r="DA5" s="604"/>
      <c r="DB5" s="604"/>
      <c r="DC5" s="605"/>
      <c r="DD5" s="603" t="s">
        <v>
224</v>
      </c>
      <c r="DE5" s="604"/>
      <c r="DF5" s="604"/>
      <c r="DG5" s="604"/>
      <c r="DH5" s="604"/>
      <c r="DI5" s="604"/>
      <c r="DJ5" s="604"/>
      <c r="DK5" s="604"/>
      <c r="DL5" s="604"/>
      <c r="DM5" s="604"/>
      <c r="DN5" s="604"/>
      <c r="DO5" s="604"/>
      <c r="DP5" s="605"/>
      <c r="DQ5" s="603" t="s">
        <v>
225</v>
      </c>
      <c r="DR5" s="604"/>
      <c r="DS5" s="604"/>
      <c r="DT5" s="604"/>
      <c r="DU5" s="604"/>
      <c r="DV5" s="604"/>
      <c r="DW5" s="604"/>
      <c r="DX5" s="604"/>
      <c r="DY5" s="604"/>
      <c r="DZ5" s="604"/>
      <c r="EA5" s="604"/>
      <c r="EB5" s="604"/>
      <c r="EC5" s="605"/>
    </row>
    <row r="6" spans="2:143" ht="11.25" customHeight="1" x14ac:dyDescent="0.15">
      <c r="B6" s="618" t="s">
        <v>
226</v>
      </c>
      <c r="C6" s="619"/>
      <c r="D6" s="619"/>
      <c r="E6" s="619"/>
      <c r="F6" s="619"/>
      <c r="G6" s="619"/>
      <c r="H6" s="619"/>
      <c r="I6" s="619"/>
      <c r="J6" s="619"/>
      <c r="K6" s="619"/>
      <c r="L6" s="619"/>
      <c r="M6" s="619"/>
      <c r="N6" s="619"/>
      <c r="O6" s="619"/>
      <c r="P6" s="619"/>
      <c r="Q6" s="620"/>
      <c r="R6" s="621">
        <v>
395791</v>
      </c>
      <c r="S6" s="622"/>
      <c r="T6" s="622"/>
      <c r="U6" s="622"/>
      <c r="V6" s="622"/>
      <c r="W6" s="622"/>
      <c r="X6" s="622"/>
      <c r="Y6" s="623"/>
      <c r="Z6" s="624">
        <v>
0.4</v>
      </c>
      <c r="AA6" s="624"/>
      <c r="AB6" s="624"/>
      <c r="AC6" s="624"/>
      <c r="AD6" s="625">
        <v>
395791</v>
      </c>
      <c r="AE6" s="625"/>
      <c r="AF6" s="625"/>
      <c r="AG6" s="625"/>
      <c r="AH6" s="625"/>
      <c r="AI6" s="625"/>
      <c r="AJ6" s="625"/>
      <c r="AK6" s="625"/>
      <c r="AL6" s="626">
        <v>
0.6</v>
      </c>
      <c r="AM6" s="627"/>
      <c r="AN6" s="627"/>
      <c r="AO6" s="628"/>
      <c r="AP6" s="618" t="s">
        <v>
227</v>
      </c>
      <c r="AQ6" s="619"/>
      <c r="AR6" s="619"/>
      <c r="AS6" s="619"/>
      <c r="AT6" s="619"/>
      <c r="AU6" s="619"/>
      <c r="AV6" s="619"/>
      <c r="AW6" s="619"/>
      <c r="AX6" s="619"/>
      <c r="AY6" s="619"/>
      <c r="AZ6" s="619"/>
      <c r="BA6" s="619"/>
      <c r="BB6" s="619"/>
      <c r="BC6" s="619"/>
      <c r="BD6" s="619"/>
      <c r="BE6" s="619"/>
      <c r="BF6" s="620"/>
      <c r="BG6" s="621">
        <v>
49887354</v>
      </c>
      <c r="BH6" s="622"/>
      <c r="BI6" s="622"/>
      <c r="BJ6" s="622"/>
      <c r="BK6" s="622"/>
      <c r="BL6" s="622"/>
      <c r="BM6" s="622"/>
      <c r="BN6" s="623"/>
      <c r="BO6" s="624">
        <v>
100</v>
      </c>
      <c r="BP6" s="624"/>
      <c r="BQ6" s="624"/>
      <c r="BR6" s="624"/>
      <c r="BS6" s="625" t="s">
        <v>
129</v>
      </c>
      <c r="BT6" s="625"/>
      <c r="BU6" s="625"/>
      <c r="BV6" s="625"/>
      <c r="BW6" s="625"/>
      <c r="BX6" s="625"/>
      <c r="BY6" s="625"/>
      <c r="BZ6" s="625"/>
      <c r="CA6" s="625"/>
      <c r="CB6" s="629"/>
      <c r="CD6" s="632" t="s">
        <v>
228</v>
      </c>
      <c r="CE6" s="633"/>
      <c r="CF6" s="633"/>
      <c r="CG6" s="633"/>
      <c r="CH6" s="633"/>
      <c r="CI6" s="633"/>
      <c r="CJ6" s="633"/>
      <c r="CK6" s="633"/>
      <c r="CL6" s="633"/>
      <c r="CM6" s="633"/>
      <c r="CN6" s="633"/>
      <c r="CO6" s="633"/>
      <c r="CP6" s="633"/>
      <c r="CQ6" s="634"/>
      <c r="CR6" s="621">
        <v>
737526</v>
      </c>
      <c r="CS6" s="622"/>
      <c r="CT6" s="622"/>
      <c r="CU6" s="622"/>
      <c r="CV6" s="622"/>
      <c r="CW6" s="622"/>
      <c r="CX6" s="622"/>
      <c r="CY6" s="623"/>
      <c r="CZ6" s="615">
        <v>
0.8</v>
      </c>
      <c r="DA6" s="616"/>
      <c r="DB6" s="616"/>
      <c r="DC6" s="635"/>
      <c r="DD6" s="630" t="s">
        <v>
129</v>
      </c>
      <c r="DE6" s="622"/>
      <c r="DF6" s="622"/>
      <c r="DG6" s="622"/>
      <c r="DH6" s="622"/>
      <c r="DI6" s="622"/>
      <c r="DJ6" s="622"/>
      <c r="DK6" s="622"/>
      <c r="DL6" s="622"/>
      <c r="DM6" s="622"/>
      <c r="DN6" s="622"/>
      <c r="DO6" s="622"/>
      <c r="DP6" s="623"/>
      <c r="DQ6" s="630">
        <v>
736373</v>
      </c>
      <c r="DR6" s="622"/>
      <c r="DS6" s="622"/>
      <c r="DT6" s="622"/>
      <c r="DU6" s="622"/>
      <c r="DV6" s="622"/>
      <c r="DW6" s="622"/>
      <c r="DX6" s="622"/>
      <c r="DY6" s="622"/>
      <c r="DZ6" s="622"/>
      <c r="EA6" s="622"/>
      <c r="EB6" s="622"/>
      <c r="EC6" s="631"/>
    </row>
    <row r="7" spans="2:143" ht="11.25" customHeight="1" x14ac:dyDescent="0.15">
      <c r="B7" s="618" t="s">
        <v>
229</v>
      </c>
      <c r="C7" s="619"/>
      <c r="D7" s="619"/>
      <c r="E7" s="619"/>
      <c r="F7" s="619"/>
      <c r="G7" s="619"/>
      <c r="H7" s="619"/>
      <c r="I7" s="619"/>
      <c r="J7" s="619"/>
      <c r="K7" s="619"/>
      <c r="L7" s="619"/>
      <c r="M7" s="619"/>
      <c r="N7" s="619"/>
      <c r="O7" s="619"/>
      <c r="P7" s="619"/>
      <c r="Q7" s="620"/>
      <c r="R7" s="621">
        <v>
185236</v>
      </c>
      <c r="S7" s="622"/>
      <c r="T7" s="622"/>
      <c r="U7" s="622"/>
      <c r="V7" s="622"/>
      <c r="W7" s="622"/>
      <c r="X7" s="622"/>
      <c r="Y7" s="623"/>
      <c r="Z7" s="624">
        <v>
0.2</v>
      </c>
      <c r="AA7" s="624"/>
      <c r="AB7" s="624"/>
      <c r="AC7" s="624"/>
      <c r="AD7" s="625">
        <v>
185236</v>
      </c>
      <c r="AE7" s="625"/>
      <c r="AF7" s="625"/>
      <c r="AG7" s="625"/>
      <c r="AH7" s="625"/>
      <c r="AI7" s="625"/>
      <c r="AJ7" s="625"/>
      <c r="AK7" s="625"/>
      <c r="AL7" s="626">
        <v>
0.3</v>
      </c>
      <c r="AM7" s="627"/>
      <c r="AN7" s="627"/>
      <c r="AO7" s="628"/>
      <c r="AP7" s="618" t="s">
        <v>
230</v>
      </c>
      <c r="AQ7" s="619"/>
      <c r="AR7" s="619"/>
      <c r="AS7" s="619"/>
      <c r="AT7" s="619"/>
      <c r="AU7" s="619"/>
      <c r="AV7" s="619"/>
      <c r="AW7" s="619"/>
      <c r="AX7" s="619"/>
      <c r="AY7" s="619"/>
      <c r="AZ7" s="619"/>
      <c r="BA7" s="619"/>
      <c r="BB7" s="619"/>
      <c r="BC7" s="619"/>
      <c r="BD7" s="619"/>
      <c r="BE7" s="619"/>
      <c r="BF7" s="620"/>
      <c r="BG7" s="621">
        <v>
46435476</v>
      </c>
      <c r="BH7" s="622"/>
      <c r="BI7" s="622"/>
      <c r="BJ7" s="622"/>
      <c r="BK7" s="622"/>
      <c r="BL7" s="622"/>
      <c r="BM7" s="622"/>
      <c r="BN7" s="623"/>
      <c r="BO7" s="624">
        <v>
93.1</v>
      </c>
      <c r="BP7" s="624"/>
      <c r="BQ7" s="624"/>
      <c r="BR7" s="624"/>
      <c r="BS7" s="625" t="s">
        <v>
129</v>
      </c>
      <c r="BT7" s="625"/>
      <c r="BU7" s="625"/>
      <c r="BV7" s="625"/>
      <c r="BW7" s="625"/>
      <c r="BX7" s="625"/>
      <c r="BY7" s="625"/>
      <c r="BZ7" s="625"/>
      <c r="CA7" s="625"/>
      <c r="CB7" s="629"/>
      <c r="CD7" s="636" t="s">
        <v>
231</v>
      </c>
      <c r="CE7" s="637"/>
      <c r="CF7" s="637"/>
      <c r="CG7" s="637"/>
      <c r="CH7" s="637"/>
      <c r="CI7" s="637"/>
      <c r="CJ7" s="637"/>
      <c r="CK7" s="637"/>
      <c r="CL7" s="637"/>
      <c r="CM7" s="637"/>
      <c r="CN7" s="637"/>
      <c r="CO7" s="637"/>
      <c r="CP7" s="637"/>
      <c r="CQ7" s="638"/>
      <c r="CR7" s="621">
        <v>
16791094</v>
      </c>
      <c r="CS7" s="622"/>
      <c r="CT7" s="622"/>
      <c r="CU7" s="622"/>
      <c r="CV7" s="622"/>
      <c r="CW7" s="622"/>
      <c r="CX7" s="622"/>
      <c r="CY7" s="623"/>
      <c r="CZ7" s="624">
        <v>
18.5</v>
      </c>
      <c r="DA7" s="624"/>
      <c r="DB7" s="624"/>
      <c r="DC7" s="624"/>
      <c r="DD7" s="630">
        <v>
717446</v>
      </c>
      <c r="DE7" s="622"/>
      <c r="DF7" s="622"/>
      <c r="DG7" s="622"/>
      <c r="DH7" s="622"/>
      <c r="DI7" s="622"/>
      <c r="DJ7" s="622"/>
      <c r="DK7" s="622"/>
      <c r="DL7" s="622"/>
      <c r="DM7" s="622"/>
      <c r="DN7" s="622"/>
      <c r="DO7" s="622"/>
      <c r="DP7" s="623"/>
      <c r="DQ7" s="630">
        <v>
15755075</v>
      </c>
      <c r="DR7" s="622"/>
      <c r="DS7" s="622"/>
      <c r="DT7" s="622"/>
      <c r="DU7" s="622"/>
      <c r="DV7" s="622"/>
      <c r="DW7" s="622"/>
      <c r="DX7" s="622"/>
      <c r="DY7" s="622"/>
      <c r="DZ7" s="622"/>
      <c r="EA7" s="622"/>
      <c r="EB7" s="622"/>
      <c r="EC7" s="631"/>
    </row>
    <row r="8" spans="2:143" ht="11.25" customHeight="1" x14ac:dyDescent="0.15">
      <c r="B8" s="618" t="s">
        <v>
232</v>
      </c>
      <c r="C8" s="619"/>
      <c r="D8" s="619"/>
      <c r="E8" s="619"/>
      <c r="F8" s="619"/>
      <c r="G8" s="619"/>
      <c r="H8" s="619"/>
      <c r="I8" s="619"/>
      <c r="J8" s="619"/>
      <c r="K8" s="619"/>
      <c r="L8" s="619"/>
      <c r="M8" s="619"/>
      <c r="N8" s="619"/>
      <c r="O8" s="619"/>
      <c r="P8" s="619"/>
      <c r="Q8" s="620"/>
      <c r="R8" s="621">
        <v>
765562</v>
      </c>
      <c r="S8" s="622"/>
      <c r="T8" s="622"/>
      <c r="U8" s="622"/>
      <c r="V8" s="622"/>
      <c r="W8" s="622"/>
      <c r="X8" s="622"/>
      <c r="Y8" s="623"/>
      <c r="Z8" s="624">
        <v>
0.7</v>
      </c>
      <c r="AA8" s="624"/>
      <c r="AB8" s="624"/>
      <c r="AC8" s="624"/>
      <c r="AD8" s="625">
        <v>
765562</v>
      </c>
      <c r="AE8" s="625"/>
      <c r="AF8" s="625"/>
      <c r="AG8" s="625"/>
      <c r="AH8" s="625"/>
      <c r="AI8" s="625"/>
      <c r="AJ8" s="625"/>
      <c r="AK8" s="625"/>
      <c r="AL8" s="626">
        <v>
1.2</v>
      </c>
      <c r="AM8" s="627"/>
      <c r="AN8" s="627"/>
      <c r="AO8" s="628"/>
      <c r="AP8" s="618" t="s">
        <v>
233</v>
      </c>
      <c r="AQ8" s="619"/>
      <c r="AR8" s="619"/>
      <c r="AS8" s="619"/>
      <c r="AT8" s="619"/>
      <c r="AU8" s="619"/>
      <c r="AV8" s="619"/>
      <c r="AW8" s="619"/>
      <c r="AX8" s="619"/>
      <c r="AY8" s="619"/>
      <c r="AZ8" s="619"/>
      <c r="BA8" s="619"/>
      <c r="BB8" s="619"/>
      <c r="BC8" s="619"/>
      <c r="BD8" s="619"/>
      <c r="BE8" s="619"/>
      <c r="BF8" s="620"/>
      <c r="BG8" s="621">
        <v>
478721</v>
      </c>
      <c r="BH8" s="622"/>
      <c r="BI8" s="622"/>
      <c r="BJ8" s="622"/>
      <c r="BK8" s="622"/>
      <c r="BL8" s="622"/>
      <c r="BM8" s="622"/>
      <c r="BN8" s="623"/>
      <c r="BO8" s="624">
        <v>
1</v>
      </c>
      <c r="BP8" s="624"/>
      <c r="BQ8" s="624"/>
      <c r="BR8" s="624"/>
      <c r="BS8" s="630" t="s">
        <v>
121</v>
      </c>
      <c r="BT8" s="622"/>
      <c r="BU8" s="622"/>
      <c r="BV8" s="622"/>
      <c r="BW8" s="622"/>
      <c r="BX8" s="622"/>
      <c r="BY8" s="622"/>
      <c r="BZ8" s="622"/>
      <c r="CA8" s="622"/>
      <c r="CB8" s="631"/>
      <c r="CD8" s="636" t="s">
        <v>
234</v>
      </c>
      <c r="CE8" s="637"/>
      <c r="CF8" s="637"/>
      <c r="CG8" s="637"/>
      <c r="CH8" s="637"/>
      <c r="CI8" s="637"/>
      <c r="CJ8" s="637"/>
      <c r="CK8" s="637"/>
      <c r="CL8" s="637"/>
      <c r="CM8" s="637"/>
      <c r="CN8" s="637"/>
      <c r="CO8" s="637"/>
      <c r="CP8" s="637"/>
      <c r="CQ8" s="638"/>
      <c r="CR8" s="621">
        <v>
46836558</v>
      </c>
      <c r="CS8" s="622"/>
      <c r="CT8" s="622"/>
      <c r="CU8" s="622"/>
      <c r="CV8" s="622"/>
      <c r="CW8" s="622"/>
      <c r="CX8" s="622"/>
      <c r="CY8" s="623"/>
      <c r="CZ8" s="624">
        <v>
51.5</v>
      </c>
      <c r="DA8" s="624"/>
      <c r="DB8" s="624"/>
      <c r="DC8" s="624"/>
      <c r="DD8" s="630">
        <v>
4384344</v>
      </c>
      <c r="DE8" s="622"/>
      <c r="DF8" s="622"/>
      <c r="DG8" s="622"/>
      <c r="DH8" s="622"/>
      <c r="DI8" s="622"/>
      <c r="DJ8" s="622"/>
      <c r="DK8" s="622"/>
      <c r="DL8" s="622"/>
      <c r="DM8" s="622"/>
      <c r="DN8" s="622"/>
      <c r="DO8" s="622"/>
      <c r="DP8" s="623"/>
      <c r="DQ8" s="630">
        <v>
30615367</v>
      </c>
      <c r="DR8" s="622"/>
      <c r="DS8" s="622"/>
      <c r="DT8" s="622"/>
      <c r="DU8" s="622"/>
      <c r="DV8" s="622"/>
      <c r="DW8" s="622"/>
      <c r="DX8" s="622"/>
      <c r="DY8" s="622"/>
      <c r="DZ8" s="622"/>
      <c r="EA8" s="622"/>
      <c r="EB8" s="622"/>
      <c r="EC8" s="631"/>
    </row>
    <row r="9" spans="2:143" ht="11.25" customHeight="1" x14ac:dyDescent="0.15">
      <c r="B9" s="618" t="s">
        <v>
235</v>
      </c>
      <c r="C9" s="619"/>
      <c r="D9" s="619"/>
      <c r="E9" s="619"/>
      <c r="F9" s="619"/>
      <c r="G9" s="619"/>
      <c r="H9" s="619"/>
      <c r="I9" s="619"/>
      <c r="J9" s="619"/>
      <c r="K9" s="619"/>
      <c r="L9" s="619"/>
      <c r="M9" s="619"/>
      <c r="N9" s="619"/>
      <c r="O9" s="619"/>
      <c r="P9" s="619"/>
      <c r="Q9" s="620"/>
      <c r="R9" s="621">
        <v>
772528</v>
      </c>
      <c r="S9" s="622"/>
      <c r="T9" s="622"/>
      <c r="U9" s="622"/>
      <c r="V9" s="622"/>
      <c r="W9" s="622"/>
      <c r="X9" s="622"/>
      <c r="Y9" s="623"/>
      <c r="Z9" s="624">
        <v>
0.8</v>
      </c>
      <c r="AA9" s="624"/>
      <c r="AB9" s="624"/>
      <c r="AC9" s="624"/>
      <c r="AD9" s="625">
        <v>
772528</v>
      </c>
      <c r="AE9" s="625"/>
      <c r="AF9" s="625"/>
      <c r="AG9" s="625"/>
      <c r="AH9" s="625"/>
      <c r="AI9" s="625"/>
      <c r="AJ9" s="625"/>
      <c r="AK9" s="625"/>
      <c r="AL9" s="626">
        <v>
1.2</v>
      </c>
      <c r="AM9" s="627"/>
      <c r="AN9" s="627"/>
      <c r="AO9" s="628"/>
      <c r="AP9" s="618" t="s">
        <v>
236</v>
      </c>
      <c r="AQ9" s="619"/>
      <c r="AR9" s="619"/>
      <c r="AS9" s="619"/>
      <c r="AT9" s="619"/>
      <c r="AU9" s="619"/>
      <c r="AV9" s="619"/>
      <c r="AW9" s="619"/>
      <c r="AX9" s="619"/>
      <c r="AY9" s="619"/>
      <c r="AZ9" s="619"/>
      <c r="BA9" s="619"/>
      <c r="BB9" s="619"/>
      <c r="BC9" s="619"/>
      <c r="BD9" s="619"/>
      <c r="BE9" s="619"/>
      <c r="BF9" s="620"/>
      <c r="BG9" s="621">
        <v>
45956755</v>
      </c>
      <c r="BH9" s="622"/>
      <c r="BI9" s="622"/>
      <c r="BJ9" s="622"/>
      <c r="BK9" s="622"/>
      <c r="BL9" s="622"/>
      <c r="BM9" s="622"/>
      <c r="BN9" s="623"/>
      <c r="BO9" s="624">
        <v>
92.1</v>
      </c>
      <c r="BP9" s="624"/>
      <c r="BQ9" s="624"/>
      <c r="BR9" s="624"/>
      <c r="BS9" s="630" t="s">
        <v>
129</v>
      </c>
      <c r="BT9" s="622"/>
      <c r="BU9" s="622"/>
      <c r="BV9" s="622"/>
      <c r="BW9" s="622"/>
      <c r="BX9" s="622"/>
      <c r="BY9" s="622"/>
      <c r="BZ9" s="622"/>
      <c r="CA9" s="622"/>
      <c r="CB9" s="631"/>
      <c r="CD9" s="636" t="s">
        <v>
237</v>
      </c>
      <c r="CE9" s="637"/>
      <c r="CF9" s="637"/>
      <c r="CG9" s="637"/>
      <c r="CH9" s="637"/>
      <c r="CI9" s="637"/>
      <c r="CJ9" s="637"/>
      <c r="CK9" s="637"/>
      <c r="CL9" s="637"/>
      <c r="CM9" s="637"/>
      <c r="CN9" s="637"/>
      <c r="CO9" s="637"/>
      <c r="CP9" s="637"/>
      <c r="CQ9" s="638"/>
      <c r="CR9" s="621">
        <v>
7604072</v>
      </c>
      <c r="CS9" s="622"/>
      <c r="CT9" s="622"/>
      <c r="CU9" s="622"/>
      <c r="CV9" s="622"/>
      <c r="CW9" s="622"/>
      <c r="CX9" s="622"/>
      <c r="CY9" s="623"/>
      <c r="CZ9" s="624">
        <v>
8.4</v>
      </c>
      <c r="DA9" s="624"/>
      <c r="DB9" s="624"/>
      <c r="DC9" s="624"/>
      <c r="DD9" s="630">
        <v>
111555</v>
      </c>
      <c r="DE9" s="622"/>
      <c r="DF9" s="622"/>
      <c r="DG9" s="622"/>
      <c r="DH9" s="622"/>
      <c r="DI9" s="622"/>
      <c r="DJ9" s="622"/>
      <c r="DK9" s="622"/>
      <c r="DL9" s="622"/>
      <c r="DM9" s="622"/>
      <c r="DN9" s="622"/>
      <c r="DO9" s="622"/>
      <c r="DP9" s="623"/>
      <c r="DQ9" s="630">
        <v>
6400063</v>
      </c>
      <c r="DR9" s="622"/>
      <c r="DS9" s="622"/>
      <c r="DT9" s="622"/>
      <c r="DU9" s="622"/>
      <c r="DV9" s="622"/>
      <c r="DW9" s="622"/>
      <c r="DX9" s="622"/>
      <c r="DY9" s="622"/>
      <c r="DZ9" s="622"/>
      <c r="EA9" s="622"/>
      <c r="EB9" s="622"/>
      <c r="EC9" s="631"/>
    </row>
    <row r="10" spans="2:143" ht="11.25" customHeight="1" x14ac:dyDescent="0.15">
      <c r="B10" s="618" t="s">
        <v>
238</v>
      </c>
      <c r="C10" s="619"/>
      <c r="D10" s="619"/>
      <c r="E10" s="619"/>
      <c r="F10" s="619"/>
      <c r="G10" s="619"/>
      <c r="H10" s="619"/>
      <c r="I10" s="619"/>
      <c r="J10" s="619"/>
      <c r="K10" s="619"/>
      <c r="L10" s="619"/>
      <c r="M10" s="619"/>
      <c r="N10" s="619"/>
      <c r="O10" s="619"/>
      <c r="P10" s="619"/>
      <c r="Q10" s="620"/>
      <c r="R10" s="621" t="s">
        <v>
129</v>
      </c>
      <c r="S10" s="622"/>
      <c r="T10" s="622"/>
      <c r="U10" s="622"/>
      <c r="V10" s="622"/>
      <c r="W10" s="622"/>
      <c r="X10" s="622"/>
      <c r="Y10" s="623"/>
      <c r="Z10" s="624" t="s">
        <v>
129</v>
      </c>
      <c r="AA10" s="624"/>
      <c r="AB10" s="624"/>
      <c r="AC10" s="624"/>
      <c r="AD10" s="625" t="s">
        <v>
129</v>
      </c>
      <c r="AE10" s="625"/>
      <c r="AF10" s="625"/>
      <c r="AG10" s="625"/>
      <c r="AH10" s="625"/>
      <c r="AI10" s="625"/>
      <c r="AJ10" s="625"/>
      <c r="AK10" s="625"/>
      <c r="AL10" s="626" t="s">
        <v>
129</v>
      </c>
      <c r="AM10" s="627"/>
      <c r="AN10" s="627"/>
      <c r="AO10" s="628"/>
      <c r="AP10" s="618" t="s">
        <v>
239</v>
      </c>
      <c r="AQ10" s="619"/>
      <c r="AR10" s="619"/>
      <c r="AS10" s="619"/>
      <c r="AT10" s="619"/>
      <c r="AU10" s="619"/>
      <c r="AV10" s="619"/>
      <c r="AW10" s="619"/>
      <c r="AX10" s="619"/>
      <c r="AY10" s="619"/>
      <c r="AZ10" s="619"/>
      <c r="BA10" s="619"/>
      <c r="BB10" s="619"/>
      <c r="BC10" s="619"/>
      <c r="BD10" s="619"/>
      <c r="BE10" s="619"/>
      <c r="BF10" s="620"/>
      <c r="BG10" s="621" t="s">
        <v>
129</v>
      </c>
      <c r="BH10" s="622"/>
      <c r="BI10" s="622"/>
      <c r="BJ10" s="622"/>
      <c r="BK10" s="622"/>
      <c r="BL10" s="622"/>
      <c r="BM10" s="622"/>
      <c r="BN10" s="623"/>
      <c r="BO10" s="624" t="s">
        <v>
129</v>
      </c>
      <c r="BP10" s="624"/>
      <c r="BQ10" s="624"/>
      <c r="BR10" s="624"/>
      <c r="BS10" s="630" t="s">
        <v>
129</v>
      </c>
      <c r="BT10" s="622"/>
      <c r="BU10" s="622"/>
      <c r="BV10" s="622"/>
      <c r="BW10" s="622"/>
      <c r="BX10" s="622"/>
      <c r="BY10" s="622"/>
      <c r="BZ10" s="622"/>
      <c r="CA10" s="622"/>
      <c r="CB10" s="631"/>
      <c r="CD10" s="636" t="s">
        <v>
240</v>
      </c>
      <c r="CE10" s="637"/>
      <c r="CF10" s="637"/>
      <c r="CG10" s="637"/>
      <c r="CH10" s="637"/>
      <c r="CI10" s="637"/>
      <c r="CJ10" s="637"/>
      <c r="CK10" s="637"/>
      <c r="CL10" s="637"/>
      <c r="CM10" s="637"/>
      <c r="CN10" s="637"/>
      <c r="CO10" s="637"/>
      <c r="CP10" s="637"/>
      <c r="CQ10" s="638"/>
      <c r="CR10" s="621">
        <v>
156051</v>
      </c>
      <c r="CS10" s="622"/>
      <c r="CT10" s="622"/>
      <c r="CU10" s="622"/>
      <c r="CV10" s="622"/>
      <c r="CW10" s="622"/>
      <c r="CX10" s="622"/>
      <c r="CY10" s="623"/>
      <c r="CZ10" s="624">
        <v>
0.2</v>
      </c>
      <c r="DA10" s="624"/>
      <c r="DB10" s="624"/>
      <c r="DC10" s="624"/>
      <c r="DD10" s="630" t="s">
        <v>
129</v>
      </c>
      <c r="DE10" s="622"/>
      <c r="DF10" s="622"/>
      <c r="DG10" s="622"/>
      <c r="DH10" s="622"/>
      <c r="DI10" s="622"/>
      <c r="DJ10" s="622"/>
      <c r="DK10" s="622"/>
      <c r="DL10" s="622"/>
      <c r="DM10" s="622"/>
      <c r="DN10" s="622"/>
      <c r="DO10" s="622"/>
      <c r="DP10" s="623"/>
      <c r="DQ10" s="630">
        <v>
124445</v>
      </c>
      <c r="DR10" s="622"/>
      <c r="DS10" s="622"/>
      <c r="DT10" s="622"/>
      <c r="DU10" s="622"/>
      <c r="DV10" s="622"/>
      <c r="DW10" s="622"/>
      <c r="DX10" s="622"/>
      <c r="DY10" s="622"/>
      <c r="DZ10" s="622"/>
      <c r="EA10" s="622"/>
      <c r="EB10" s="622"/>
      <c r="EC10" s="631"/>
    </row>
    <row r="11" spans="2:143" ht="11.25" customHeight="1" x14ac:dyDescent="0.15">
      <c r="B11" s="618" t="s">
        <v>
241</v>
      </c>
      <c r="C11" s="619"/>
      <c r="D11" s="619"/>
      <c r="E11" s="619"/>
      <c r="F11" s="619"/>
      <c r="G11" s="619"/>
      <c r="H11" s="619"/>
      <c r="I11" s="619"/>
      <c r="J11" s="619"/>
      <c r="K11" s="619"/>
      <c r="L11" s="619"/>
      <c r="M11" s="619"/>
      <c r="N11" s="619"/>
      <c r="O11" s="619"/>
      <c r="P11" s="619"/>
      <c r="Q11" s="620"/>
      <c r="R11" s="621" t="s">
        <v>
121</v>
      </c>
      <c r="S11" s="622"/>
      <c r="T11" s="622"/>
      <c r="U11" s="622"/>
      <c r="V11" s="622"/>
      <c r="W11" s="622"/>
      <c r="X11" s="622"/>
      <c r="Y11" s="623"/>
      <c r="Z11" s="624" t="s">
        <v>
129</v>
      </c>
      <c r="AA11" s="624"/>
      <c r="AB11" s="624"/>
      <c r="AC11" s="624"/>
      <c r="AD11" s="625" t="s">
        <v>
129</v>
      </c>
      <c r="AE11" s="625"/>
      <c r="AF11" s="625"/>
      <c r="AG11" s="625"/>
      <c r="AH11" s="625"/>
      <c r="AI11" s="625"/>
      <c r="AJ11" s="625"/>
      <c r="AK11" s="625"/>
      <c r="AL11" s="626" t="s">
        <v>
129</v>
      </c>
      <c r="AM11" s="627"/>
      <c r="AN11" s="627"/>
      <c r="AO11" s="628"/>
      <c r="AP11" s="618" t="s">
        <v>
242</v>
      </c>
      <c r="AQ11" s="619"/>
      <c r="AR11" s="619"/>
      <c r="AS11" s="619"/>
      <c r="AT11" s="619"/>
      <c r="AU11" s="619"/>
      <c r="AV11" s="619"/>
      <c r="AW11" s="619"/>
      <c r="AX11" s="619"/>
      <c r="AY11" s="619"/>
      <c r="AZ11" s="619"/>
      <c r="BA11" s="619"/>
      <c r="BB11" s="619"/>
      <c r="BC11" s="619"/>
      <c r="BD11" s="619"/>
      <c r="BE11" s="619"/>
      <c r="BF11" s="620"/>
      <c r="BG11" s="621" t="s">
        <v>
129</v>
      </c>
      <c r="BH11" s="622"/>
      <c r="BI11" s="622"/>
      <c r="BJ11" s="622"/>
      <c r="BK11" s="622"/>
      <c r="BL11" s="622"/>
      <c r="BM11" s="622"/>
      <c r="BN11" s="623"/>
      <c r="BO11" s="624" t="s">
        <v>
129</v>
      </c>
      <c r="BP11" s="624"/>
      <c r="BQ11" s="624"/>
      <c r="BR11" s="624"/>
      <c r="BS11" s="630" t="s">
        <v>
129</v>
      </c>
      <c r="BT11" s="622"/>
      <c r="BU11" s="622"/>
      <c r="BV11" s="622"/>
      <c r="BW11" s="622"/>
      <c r="BX11" s="622"/>
      <c r="BY11" s="622"/>
      <c r="BZ11" s="622"/>
      <c r="CA11" s="622"/>
      <c r="CB11" s="631"/>
      <c r="CD11" s="636" t="s">
        <v>
243</v>
      </c>
      <c r="CE11" s="637"/>
      <c r="CF11" s="637"/>
      <c r="CG11" s="637"/>
      <c r="CH11" s="637"/>
      <c r="CI11" s="637"/>
      <c r="CJ11" s="637"/>
      <c r="CK11" s="637"/>
      <c r="CL11" s="637"/>
      <c r="CM11" s="637"/>
      <c r="CN11" s="637"/>
      <c r="CO11" s="637"/>
      <c r="CP11" s="637"/>
      <c r="CQ11" s="638"/>
      <c r="CR11" s="621" t="s">
        <v>
129</v>
      </c>
      <c r="CS11" s="622"/>
      <c r="CT11" s="622"/>
      <c r="CU11" s="622"/>
      <c r="CV11" s="622"/>
      <c r="CW11" s="622"/>
      <c r="CX11" s="622"/>
      <c r="CY11" s="623"/>
      <c r="CZ11" s="624" t="s">
        <v>
129</v>
      </c>
      <c r="DA11" s="624"/>
      <c r="DB11" s="624"/>
      <c r="DC11" s="624"/>
      <c r="DD11" s="630" t="s">
        <v>
129</v>
      </c>
      <c r="DE11" s="622"/>
      <c r="DF11" s="622"/>
      <c r="DG11" s="622"/>
      <c r="DH11" s="622"/>
      <c r="DI11" s="622"/>
      <c r="DJ11" s="622"/>
      <c r="DK11" s="622"/>
      <c r="DL11" s="622"/>
      <c r="DM11" s="622"/>
      <c r="DN11" s="622"/>
      <c r="DO11" s="622"/>
      <c r="DP11" s="623"/>
      <c r="DQ11" s="630" t="s">
        <v>
129</v>
      </c>
      <c r="DR11" s="622"/>
      <c r="DS11" s="622"/>
      <c r="DT11" s="622"/>
      <c r="DU11" s="622"/>
      <c r="DV11" s="622"/>
      <c r="DW11" s="622"/>
      <c r="DX11" s="622"/>
      <c r="DY11" s="622"/>
      <c r="DZ11" s="622"/>
      <c r="EA11" s="622"/>
      <c r="EB11" s="622"/>
      <c r="EC11" s="631"/>
    </row>
    <row r="12" spans="2:143" ht="11.25" customHeight="1" x14ac:dyDescent="0.15">
      <c r="B12" s="618" t="s">
        <v>
244</v>
      </c>
      <c r="C12" s="619"/>
      <c r="D12" s="619"/>
      <c r="E12" s="619"/>
      <c r="F12" s="619"/>
      <c r="G12" s="619"/>
      <c r="H12" s="619"/>
      <c r="I12" s="619"/>
      <c r="J12" s="619"/>
      <c r="K12" s="619"/>
      <c r="L12" s="619"/>
      <c r="M12" s="619"/>
      <c r="N12" s="619"/>
      <c r="O12" s="619"/>
      <c r="P12" s="619"/>
      <c r="Q12" s="620"/>
      <c r="R12" s="621">
        <v>
8754025</v>
      </c>
      <c r="S12" s="622"/>
      <c r="T12" s="622"/>
      <c r="U12" s="622"/>
      <c r="V12" s="622"/>
      <c r="W12" s="622"/>
      <c r="X12" s="622"/>
      <c r="Y12" s="623"/>
      <c r="Z12" s="624">
        <v>
8.5</v>
      </c>
      <c r="AA12" s="624"/>
      <c r="AB12" s="624"/>
      <c r="AC12" s="624"/>
      <c r="AD12" s="625">
        <v>
8754025</v>
      </c>
      <c r="AE12" s="625"/>
      <c r="AF12" s="625"/>
      <c r="AG12" s="625"/>
      <c r="AH12" s="625"/>
      <c r="AI12" s="625"/>
      <c r="AJ12" s="625"/>
      <c r="AK12" s="625"/>
      <c r="AL12" s="626">
        <v>
13.5</v>
      </c>
      <c r="AM12" s="627"/>
      <c r="AN12" s="627"/>
      <c r="AO12" s="628"/>
      <c r="AP12" s="618" t="s">
        <v>
245</v>
      </c>
      <c r="AQ12" s="619"/>
      <c r="AR12" s="619"/>
      <c r="AS12" s="619"/>
      <c r="AT12" s="619"/>
      <c r="AU12" s="619"/>
      <c r="AV12" s="619"/>
      <c r="AW12" s="619"/>
      <c r="AX12" s="619"/>
      <c r="AY12" s="619"/>
      <c r="AZ12" s="619"/>
      <c r="BA12" s="619"/>
      <c r="BB12" s="619"/>
      <c r="BC12" s="619"/>
      <c r="BD12" s="619"/>
      <c r="BE12" s="619"/>
      <c r="BF12" s="620"/>
      <c r="BG12" s="621" t="s">
        <v>
129</v>
      </c>
      <c r="BH12" s="622"/>
      <c r="BI12" s="622"/>
      <c r="BJ12" s="622"/>
      <c r="BK12" s="622"/>
      <c r="BL12" s="622"/>
      <c r="BM12" s="622"/>
      <c r="BN12" s="623"/>
      <c r="BO12" s="624" t="s">
        <v>
129</v>
      </c>
      <c r="BP12" s="624"/>
      <c r="BQ12" s="624"/>
      <c r="BR12" s="624"/>
      <c r="BS12" s="630" t="s">
        <v>
129</v>
      </c>
      <c r="BT12" s="622"/>
      <c r="BU12" s="622"/>
      <c r="BV12" s="622"/>
      <c r="BW12" s="622"/>
      <c r="BX12" s="622"/>
      <c r="BY12" s="622"/>
      <c r="BZ12" s="622"/>
      <c r="CA12" s="622"/>
      <c r="CB12" s="631"/>
      <c r="CD12" s="636" t="s">
        <v>
246</v>
      </c>
      <c r="CE12" s="637"/>
      <c r="CF12" s="637"/>
      <c r="CG12" s="637"/>
      <c r="CH12" s="637"/>
      <c r="CI12" s="637"/>
      <c r="CJ12" s="637"/>
      <c r="CK12" s="637"/>
      <c r="CL12" s="637"/>
      <c r="CM12" s="637"/>
      <c r="CN12" s="637"/>
      <c r="CO12" s="637"/>
      <c r="CP12" s="637"/>
      <c r="CQ12" s="638"/>
      <c r="CR12" s="621">
        <v>
562105</v>
      </c>
      <c r="CS12" s="622"/>
      <c r="CT12" s="622"/>
      <c r="CU12" s="622"/>
      <c r="CV12" s="622"/>
      <c r="CW12" s="622"/>
      <c r="CX12" s="622"/>
      <c r="CY12" s="623"/>
      <c r="CZ12" s="624">
        <v>
0.6</v>
      </c>
      <c r="DA12" s="624"/>
      <c r="DB12" s="624"/>
      <c r="DC12" s="624"/>
      <c r="DD12" s="630">
        <v>
20151</v>
      </c>
      <c r="DE12" s="622"/>
      <c r="DF12" s="622"/>
      <c r="DG12" s="622"/>
      <c r="DH12" s="622"/>
      <c r="DI12" s="622"/>
      <c r="DJ12" s="622"/>
      <c r="DK12" s="622"/>
      <c r="DL12" s="622"/>
      <c r="DM12" s="622"/>
      <c r="DN12" s="622"/>
      <c r="DO12" s="622"/>
      <c r="DP12" s="623"/>
      <c r="DQ12" s="630">
        <v>
521406</v>
      </c>
      <c r="DR12" s="622"/>
      <c r="DS12" s="622"/>
      <c r="DT12" s="622"/>
      <c r="DU12" s="622"/>
      <c r="DV12" s="622"/>
      <c r="DW12" s="622"/>
      <c r="DX12" s="622"/>
      <c r="DY12" s="622"/>
      <c r="DZ12" s="622"/>
      <c r="EA12" s="622"/>
      <c r="EB12" s="622"/>
      <c r="EC12" s="631"/>
    </row>
    <row r="13" spans="2:143" ht="11.25" customHeight="1" x14ac:dyDescent="0.15">
      <c r="B13" s="618" t="s">
        <v>
247</v>
      </c>
      <c r="C13" s="619"/>
      <c r="D13" s="619"/>
      <c r="E13" s="619"/>
      <c r="F13" s="619"/>
      <c r="G13" s="619"/>
      <c r="H13" s="619"/>
      <c r="I13" s="619"/>
      <c r="J13" s="619"/>
      <c r="K13" s="619"/>
      <c r="L13" s="619"/>
      <c r="M13" s="619"/>
      <c r="N13" s="619"/>
      <c r="O13" s="619"/>
      <c r="P13" s="619"/>
      <c r="Q13" s="620"/>
      <c r="R13" s="621" t="s">
        <v>
121</v>
      </c>
      <c r="S13" s="622"/>
      <c r="T13" s="622"/>
      <c r="U13" s="622"/>
      <c r="V13" s="622"/>
      <c r="W13" s="622"/>
      <c r="X13" s="622"/>
      <c r="Y13" s="623"/>
      <c r="Z13" s="624" t="s">
        <v>
129</v>
      </c>
      <c r="AA13" s="624"/>
      <c r="AB13" s="624"/>
      <c r="AC13" s="624"/>
      <c r="AD13" s="625" t="s">
        <v>
129</v>
      </c>
      <c r="AE13" s="625"/>
      <c r="AF13" s="625"/>
      <c r="AG13" s="625"/>
      <c r="AH13" s="625"/>
      <c r="AI13" s="625"/>
      <c r="AJ13" s="625"/>
      <c r="AK13" s="625"/>
      <c r="AL13" s="626" t="s">
        <v>
129</v>
      </c>
      <c r="AM13" s="627"/>
      <c r="AN13" s="627"/>
      <c r="AO13" s="628"/>
      <c r="AP13" s="618" t="s">
        <v>
248</v>
      </c>
      <c r="AQ13" s="619"/>
      <c r="AR13" s="619"/>
      <c r="AS13" s="619"/>
      <c r="AT13" s="619"/>
      <c r="AU13" s="619"/>
      <c r="AV13" s="619"/>
      <c r="AW13" s="619"/>
      <c r="AX13" s="619"/>
      <c r="AY13" s="619"/>
      <c r="AZ13" s="619"/>
      <c r="BA13" s="619"/>
      <c r="BB13" s="619"/>
      <c r="BC13" s="619"/>
      <c r="BD13" s="619"/>
      <c r="BE13" s="619"/>
      <c r="BF13" s="620"/>
      <c r="BG13" s="621" t="s">
        <v>
129</v>
      </c>
      <c r="BH13" s="622"/>
      <c r="BI13" s="622"/>
      <c r="BJ13" s="622"/>
      <c r="BK13" s="622"/>
      <c r="BL13" s="622"/>
      <c r="BM13" s="622"/>
      <c r="BN13" s="623"/>
      <c r="BO13" s="624" t="s">
        <v>
129</v>
      </c>
      <c r="BP13" s="624"/>
      <c r="BQ13" s="624"/>
      <c r="BR13" s="624"/>
      <c r="BS13" s="630" t="s">
        <v>
129</v>
      </c>
      <c r="BT13" s="622"/>
      <c r="BU13" s="622"/>
      <c r="BV13" s="622"/>
      <c r="BW13" s="622"/>
      <c r="BX13" s="622"/>
      <c r="BY13" s="622"/>
      <c r="BZ13" s="622"/>
      <c r="CA13" s="622"/>
      <c r="CB13" s="631"/>
      <c r="CD13" s="636" t="s">
        <v>
249</v>
      </c>
      <c r="CE13" s="637"/>
      <c r="CF13" s="637"/>
      <c r="CG13" s="637"/>
      <c r="CH13" s="637"/>
      <c r="CI13" s="637"/>
      <c r="CJ13" s="637"/>
      <c r="CK13" s="637"/>
      <c r="CL13" s="637"/>
      <c r="CM13" s="637"/>
      <c r="CN13" s="637"/>
      <c r="CO13" s="637"/>
      <c r="CP13" s="637"/>
      <c r="CQ13" s="638"/>
      <c r="CR13" s="621">
        <v>
6675832</v>
      </c>
      <c r="CS13" s="622"/>
      <c r="CT13" s="622"/>
      <c r="CU13" s="622"/>
      <c r="CV13" s="622"/>
      <c r="CW13" s="622"/>
      <c r="CX13" s="622"/>
      <c r="CY13" s="623"/>
      <c r="CZ13" s="624">
        <v>
7.3</v>
      </c>
      <c r="DA13" s="624"/>
      <c r="DB13" s="624"/>
      <c r="DC13" s="624"/>
      <c r="DD13" s="630">
        <v>
3256574</v>
      </c>
      <c r="DE13" s="622"/>
      <c r="DF13" s="622"/>
      <c r="DG13" s="622"/>
      <c r="DH13" s="622"/>
      <c r="DI13" s="622"/>
      <c r="DJ13" s="622"/>
      <c r="DK13" s="622"/>
      <c r="DL13" s="622"/>
      <c r="DM13" s="622"/>
      <c r="DN13" s="622"/>
      <c r="DO13" s="622"/>
      <c r="DP13" s="623"/>
      <c r="DQ13" s="630">
        <v>
4863464</v>
      </c>
      <c r="DR13" s="622"/>
      <c r="DS13" s="622"/>
      <c r="DT13" s="622"/>
      <c r="DU13" s="622"/>
      <c r="DV13" s="622"/>
      <c r="DW13" s="622"/>
      <c r="DX13" s="622"/>
      <c r="DY13" s="622"/>
      <c r="DZ13" s="622"/>
      <c r="EA13" s="622"/>
      <c r="EB13" s="622"/>
      <c r="EC13" s="631"/>
    </row>
    <row r="14" spans="2:143" ht="11.25" customHeight="1" x14ac:dyDescent="0.15">
      <c r="B14" s="618" t="s">
        <v>
250</v>
      </c>
      <c r="C14" s="619"/>
      <c r="D14" s="619"/>
      <c r="E14" s="619"/>
      <c r="F14" s="619"/>
      <c r="G14" s="619"/>
      <c r="H14" s="619"/>
      <c r="I14" s="619"/>
      <c r="J14" s="619"/>
      <c r="K14" s="619"/>
      <c r="L14" s="619"/>
      <c r="M14" s="619"/>
      <c r="N14" s="619"/>
      <c r="O14" s="619"/>
      <c r="P14" s="619"/>
      <c r="Q14" s="620"/>
      <c r="R14" s="621" t="s">
        <v>
129</v>
      </c>
      <c r="S14" s="622"/>
      <c r="T14" s="622"/>
      <c r="U14" s="622"/>
      <c r="V14" s="622"/>
      <c r="W14" s="622"/>
      <c r="X14" s="622"/>
      <c r="Y14" s="623"/>
      <c r="Z14" s="624" t="s">
        <v>
129</v>
      </c>
      <c r="AA14" s="624"/>
      <c r="AB14" s="624"/>
      <c r="AC14" s="624"/>
      <c r="AD14" s="625" t="s">
        <v>
129</v>
      </c>
      <c r="AE14" s="625"/>
      <c r="AF14" s="625"/>
      <c r="AG14" s="625"/>
      <c r="AH14" s="625"/>
      <c r="AI14" s="625"/>
      <c r="AJ14" s="625"/>
      <c r="AK14" s="625"/>
      <c r="AL14" s="626" t="s">
        <v>
129</v>
      </c>
      <c r="AM14" s="627"/>
      <c r="AN14" s="627"/>
      <c r="AO14" s="628"/>
      <c r="AP14" s="618" t="s">
        <v>
251</v>
      </c>
      <c r="AQ14" s="619"/>
      <c r="AR14" s="619"/>
      <c r="AS14" s="619"/>
      <c r="AT14" s="619"/>
      <c r="AU14" s="619"/>
      <c r="AV14" s="619"/>
      <c r="AW14" s="619"/>
      <c r="AX14" s="619"/>
      <c r="AY14" s="619"/>
      <c r="AZ14" s="619"/>
      <c r="BA14" s="619"/>
      <c r="BB14" s="619"/>
      <c r="BC14" s="619"/>
      <c r="BD14" s="619"/>
      <c r="BE14" s="619"/>
      <c r="BF14" s="620"/>
      <c r="BG14" s="621">
        <v>
71360</v>
      </c>
      <c r="BH14" s="622"/>
      <c r="BI14" s="622"/>
      <c r="BJ14" s="622"/>
      <c r="BK14" s="622"/>
      <c r="BL14" s="622"/>
      <c r="BM14" s="622"/>
      <c r="BN14" s="623"/>
      <c r="BO14" s="624">
        <v>
0.1</v>
      </c>
      <c r="BP14" s="624"/>
      <c r="BQ14" s="624"/>
      <c r="BR14" s="624"/>
      <c r="BS14" s="630" t="s">
        <v>
129</v>
      </c>
      <c r="BT14" s="622"/>
      <c r="BU14" s="622"/>
      <c r="BV14" s="622"/>
      <c r="BW14" s="622"/>
      <c r="BX14" s="622"/>
      <c r="BY14" s="622"/>
      <c r="BZ14" s="622"/>
      <c r="CA14" s="622"/>
      <c r="CB14" s="631"/>
      <c r="CD14" s="636" t="s">
        <v>
252</v>
      </c>
      <c r="CE14" s="637"/>
      <c r="CF14" s="637"/>
      <c r="CG14" s="637"/>
      <c r="CH14" s="637"/>
      <c r="CI14" s="637"/>
      <c r="CJ14" s="637"/>
      <c r="CK14" s="637"/>
      <c r="CL14" s="637"/>
      <c r="CM14" s="637"/>
      <c r="CN14" s="637"/>
      <c r="CO14" s="637"/>
      <c r="CP14" s="637"/>
      <c r="CQ14" s="638"/>
      <c r="CR14" s="621">
        <v>
745748</v>
      </c>
      <c r="CS14" s="622"/>
      <c r="CT14" s="622"/>
      <c r="CU14" s="622"/>
      <c r="CV14" s="622"/>
      <c r="CW14" s="622"/>
      <c r="CX14" s="622"/>
      <c r="CY14" s="623"/>
      <c r="CZ14" s="624">
        <v>
0.8</v>
      </c>
      <c r="DA14" s="624"/>
      <c r="DB14" s="624"/>
      <c r="DC14" s="624"/>
      <c r="DD14" s="630">
        <v>
319905</v>
      </c>
      <c r="DE14" s="622"/>
      <c r="DF14" s="622"/>
      <c r="DG14" s="622"/>
      <c r="DH14" s="622"/>
      <c r="DI14" s="622"/>
      <c r="DJ14" s="622"/>
      <c r="DK14" s="622"/>
      <c r="DL14" s="622"/>
      <c r="DM14" s="622"/>
      <c r="DN14" s="622"/>
      <c r="DO14" s="622"/>
      <c r="DP14" s="623"/>
      <c r="DQ14" s="630">
        <v>
570215</v>
      </c>
      <c r="DR14" s="622"/>
      <c r="DS14" s="622"/>
      <c r="DT14" s="622"/>
      <c r="DU14" s="622"/>
      <c r="DV14" s="622"/>
      <c r="DW14" s="622"/>
      <c r="DX14" s="622"/>
      <c r="DY14" s="622"/>
      <c r="DZ14" s="622"/>
      <c r="EA14" s="622"/>
      <c r="EB14" s="622"/>
      <c r="EC14" s="631"/>
    </row>
    <row r="15" spans="2:143" ht="11.25" customHeight="1" x14ac:dyDescent="0.15">
      <c r="B15" s="618" t="s">
        <v>
253</v>
      </c>
      <c r="C15" s="619"/>
      <c r="D15" s="619"/>
      <c r="E15" s="619"/>
      <c r="F15" s="619"/>
      <c r="G15" s="619"/>
      <c r="H15" s="619"/>
      <c r="I15" s="619"/>
      <c r="J15" s="619"/>
      <c r="K15" s="619"/>
      <c r="L15" s="619"/>
      <c r="M15" s="619"/>
      <c r="N15" s="619"/>
      <c r="O15" s="619"/>
      <c r="P15" s="619"/>
      <c r="Q15" s="620"/>
      <c r="R15" s="621">
        <v>
226995</v>
      </c>
      <c r="S15" s="622"/>
      <c r="T15" s="622"/>
      <c r="U15" s="622"/>
      <c r="V15" s="622"/>
      <c r="W15" s="622"/>
      <c r="X15" s="622"/>
      <c r="Y15" s="623"/>
      <c r="Z15" s="624">
        <v>
0.2</v>
      </c>
      <c r="AA15" s="624"/>
      <c r="AB15" s="624"/>
      <c r="AC15" s="624"/>
      <c r="AD15" s="625">
        <v>
226995</v>
      </c>
      <c r="AE15" s="625"/>
      <c r="AF15" s="625"/>
      <c r="AG15" s="625"/>
      <c r="AH15" s="625"/>
      <c r="AI15" s="625"/>
      <c r="AJ15" s="625"/>
      <c r="AK15" s="625"/>
      <c r="AL15" s="626">
        <v>
0.4</v>
      </c>
      <c r="AM15" s="627"/>
      <c r="AN15" s="627"/>
      <c r="AO15" s="628"/>
      <c r="AP15" s="618" t="s">
        <v>
254</v>
      </c>
      <c r="AQ15" s="619"/>
      <c r="AR15" s="619"/>
      <c r="AS15" s="619"/>
      <c r="AT15" s="619"/>
      <c r="AU15" s="619"/>
      <c r="AV15" s="619"/>
      <c r="AW15" s="619"/>
      <c r="AX15" s="619"/>
      <c r="AY15" s="619"/>
      <c r="AZ15" s="619"/>
      <c r="BA15" s="619"/>
      <c r="BB15" s="619"/>
      <c r="BC15" s="619"/>
      <c r="BD15" s="619"/>
      <c r="BE15" s="619"/>
      <c r="BF15" s="620"/>
      <c r="BG15" s="621">
        <v>
3380518</v>
      </c>
      <c r="BH15" s="622"/>
      <c r="BI15" s="622"/>
      <c r="BJ15" s="622"/>
      <c r="BK15" s="622"/>
      <c r="BL15" s="622"/>
      <c r="BM15" s="622"/>
      <c r="BN15" s="623"/>
      <c r="BO15" s="624">
        <v>
6.8</v>
      </c>
      <c r="BP15" s="624"/>
      <c r="BQ15" s="624"/>
      <c r="BR15" s="624"/>
      <c r="BS15" s="630" t="s">
        <v>
129</v>
      </c>
      <c r="BT15" s="622"/>
      <c r="BU15" s="622"/>
      <c r="BV15" s="622"/>
      <c r="BW15" s="622"/>
      <c r="BX15" s="622"/>
      <c r="BY15" s="622"/>
      <c r="BZ15" s="622"/>
      <c r="CA15" s="622"/>
      <c r="CB15" s="631"/>
      <c r="CD15" s="636" t="s">
        <v>
255</v>
      </c>
      <c r="CE15" s="637"/>
      <c r="CF15" s="637"/>
      <c r="CG15" s="637"/>
      <c r="CH15" s="637"/>
      <c r="CI15" s="637"/>
      <c r="CJ15" s="637"/>
      <c r="CK15" s="637"/>
      <c r="CL15" s="637"/>
      <c r="CM15" s="637"/>
      <c r="CN15" s="637"/>
      <c r="CO15" s="637"/>
      <c r="CP15" s="637"/>
      <c r="CQ15" s="638"/>
      <c r="CR15" s="621">
        <v>
9239088</v>
      </c>
      <c r="CS15" s="622"/>
      <c r="CT15" s="622"/>
      <c r="CU15" s="622"/>
      <c r="CV15" s="622"/>
      <c r="CW15" s="622"/>
      <c r="CX15" s="622"/>
      <c r="CY15" s="623"/>
      <c r="CZ15" s="624">
        <v>
10.199999999999999</v>
      </c>
      <c r="DA15" s="624"/>
      <c r="DB15" s="624"/>
      <c r="DC15" s="624"/>
      <c r="DD15" s="630">
        <v>
687657</v>
      </c>
      <c r="DE15" s="622"/>
      <c r="DF15" s="622"/>
      <c r="DG15" s="622"/>
      <c r="DH15" s="622"/>
      <c r="DI15" s="622"/>
      <c r="DJ15" s="622"/>
      <c r="DK15" s="622"/>
      <c r="DL15" s="622"/>
      <c r="DM15" s="622"/>
      <c r="DN15" s="622"/>
      <c r="DO15" s="622"/>
      <c r="DP15" s="623"/>
      <c r="DQ15" s="630">
        <v>
8595341</v>
      </c>
      <c r="DR15" s="622"/>
      <c r="DS15" s="622"/>
      <c r="DT15" s="622"/>
      <c r="DU15" s="622"/>
      <c r="DV15" s="622"/>
      <c r="DW15" s="622"/>
      <c r="DX15" s="622"/>
      <c r="DY15" s="622"/>
      <c r="DZ15" s="622"/>
      <c r="EA15" s="622"/>
      <c r="EB15" s="622"/>
      <c r="EC15" s="631"/>
    </row>
    <row r="16" spans="2:143" ht="11.25" customHeight="1" x14ac:dyDescent="0.15">
      <c r="B16" s="618" t="s">
        <v>
256</v>
      </c>
      <c r="C16" s="619"/>
      <c r="D16" s="619"/>
      <c r="E16" s="619"/>
      <c r="F16" s="619"/>
      <c r="G16" s="619"/>
      <c r="H16" s="619"/>
      <c r="I16" s="619"/>
      <c r="J16" s="619"/>
      <c r="K16" s="619"/>
      <c r="L16" s="619"/>
      <c r="M16" s="619"/>
      <c r="N16" s="619"/>
      <c r="O16" s="619"/>
      <c r="P16" s="619"/>
      <c r="Q16" s="620"/>
      <c r="R16" s="621" t="s">
        <v>
129</v>
      </c>
      <c r="S16" s="622"/>
      <c r="T16" s="622"/>
      <c r="U16" s="622"/>
      <c r="V16" s="622"/>
      <c r="W16" s="622"/>
      <c r="X16" s="622"/>
      <c r="Y16" s="623"/>
      <c r="Z16" s="624" t="s">
        <v>
129</v>
      </c>
      <c r="AA16" s="624"/>
      <c r="AB16" s="624"/>
      <c r="AC16" s="624"/>
      <c r="AD16" s="625" t="s">
        <v>
129</v>
      </c>
      <c r="AE16" s="625"/>
      <c r="AF16" s="625"/>
      <c r="AG16" s="625"/>
      <c r="AH16" s="625"/>
      <c r="AI16" s="625"/>
      <c r="AJ16" s="625"/>
      <c r="AK16" s="625"/>
      <c r="AL16" s="626" t="s">
        <v>
129</v>
      </c>
      <c r="AM16" s="627"/>
      <c r="AN16" s="627"/>
      <c r="AO16" s="628"/>
      <c r="AP16" s="618" t="s">
        <v>
257</v>
      </c>
      <c r="AQ16" s="619"/>
      <c r="AR16" s="619"/>
      <c r="AS16" s="619"/>
      <c r="AT16" s="619"/>
      <c r="AU16" s="619"/>
      <c r="AV16" s="619"/>
      <c r="AW16" s="619"/>
      <c r="AX16" s="619"/>
      <c r="AY16" s="619"/>
      <c r="AZ16" s="619"/>
      <c r="BA16" s="619"/>
      <c r="BB16" s="619"/>
      <c r="BC16" s="619"/>
      <c r="BD16" s="619"/>
      <c r="BE16" s="619"/>
      <c r="BF16" s="620"/>
      <c r="BG16" s="621" t="s">
        <v>
129</v>
      </c>
      <c r="BH16" s="622"/>
      <c r="BI16" s="622"/>
      <c r="BJ16" s="622"/>
      <c r="BK16" s="622"/>
      <c r="BL16" s="622"/>
      <c r="BM16" s="622"/>
      <c r="BN16" s="623"/>
      <c r="BO16" s="624" t="s">
        <v>
121</v>
      </c>
      <c r="BP16" s="624"/>
      <c r="BQ16" s="624"/>
      <c r="BR16" s="624"/>
      <c r="BS16" s="630" t="s">
        <v>
121</v>
      </c>
      <c r="BT16" s="622"/>
      <c r="BU16" s="622"/>
      <c r="BV16" s="622"/>
      <c r="BW16" s="622"/>
      <c r="BX16" s="622"/>
      <c r="BY16" s="622"/>
      <c r="BZ16" s="622"/>
      <c r="CA16" s="622"/>
      <c r="CB16" s="631"/>
      <c r="CD16" s="636" t="s">
        <v>
258</v>
      </c>
      <c r="CE16" s="637"/>
      <c r="CF16" s="637"/>
      <c r="CG16" s="637"/>
      <c r="CH16" s="637"/>
      <c r="CI16" s="637"/>
      <c r="CJ16" s="637"/>
      <c r="CK16" s="637"/>
      <c r="CL16" s="637"/>
      <c r="CM16" s="637"/>
      <c r="CN16" s="637"/>
      <c r="CO16" s="637"/>
      <c r="CP16" s="637"/>
      <c r="CQ16" s="638"/>
      <c r="CR16" s="621" t="s">
        <v>
129</v>
      </c>
      <c r="CS16" s="622"/>
      <c r="CT16" s="622"/>
      <c r="CU16" s="622"/>
      <c r="CV16" s="622"/>
      <c r="CW16" s="622"/>
      <c r="CX16" s="622"/>
      <c r="CY16" s="623"/>
      <c r="CZ16" s="624" t="s">
        <v>
129</v>
      </c>
      <c r="DA16" s="624"/>
      <c r="DB16" s="624"/>
      <c r="DC16" s="624"/>
      <c r="DD16" s="630" t="s">
        <v>
121</v>
      </c>
      <c r="DE16" s="622"/>
      <c r="DF16" s="622"/>
      <c r="DG16" s="622"/>
      <c r="DH16" s="622"/>
      <c r="DI16" s="622"/>
      <c r="DJ16" s="622"/>
      <c r="DK16" s="622"/>
      <c r="DL16" s="622"/>
      <c r="DM16" s="622"/>
      <c r="DN16" s="622"/>
      <c r="DO16" s="622"/>
      <c r="DP16" s="623"/>
      <c r="DQ16" s="630" t="s">
        <v>
129</v>
      </c>
      <c r="DR16" s="622"/>
      <c r="DS16" s="622"/>
      <c r="DT16" s="622"/>
      <c r="DU16" s="622"/>
      <c r="DV16" s="622"/>
      <c r="DW16" s="622"/>
      <c r="DX16" s="622"/>
      <c r="DY16" s="622"/>
      <c r="DZ16" s="622"/>
      <c r="EA16" s="622"/>
      <c r="EB16" s="622"/>
      <c r="EC16" s="631"/>
    </row>
    <row r="17" spans="2:133" ht="11.25" customHeight="1" x14ac:dyDescent="0.15">
      <c r="B17" s="618" t="s">
        <v>
259</v>
      </c>
      <c r="C17" s="619"/>
      <c r="D17" s="619"/>
      <c r="E17" s="619"/>
      <c r="F17" s="619"/>
      <c r="G17" s="619"/>
      <c r="H17" s="619"/>
      <c r="I17" s="619"/>
      <c r="J17" s="619"/>
      <c r="K17" s="619"/>
      <c r="L17" s="619"/>
      <c r="M17" s="619"/>
      <c r="N17" s="619"/>
      <c r="O17" s="619"/>
      <c r="P17" s="619"/>
      <c r="Q17" s="620"/>
      <c r="R17" s="621">
        <v>
43208</v>
      </c>
      <c r="S17" s="622"/>
      <c r="T17" s="622"/>
      <c r="U17" s="622"/>
      <c r="V17" s="622"/>
      <c r="W17" s="622"/>
      <c r="X17" s="622"/>
      <c r="Y17" s="623"/>
      <c r="Z17" s="624">
        <v>
0</v>
      </c>
      <c r="AA17" s="624"/>
      <c r="AB17" s="624"/>
      <c r="AC17" s="624"/>
      <c r="AD17" s="625">
        <v>
43208</v>
      </c>
      <c r="AE17" s="625"/>
      <c r="AF17" s="625"/>
      <c r="AG17" s="625"/>
      <c r="AH17" s="625"/>
      <c r="AI17" s="625"/>
      <c r="AJ17" s="625"/>
      <c r="AK17" s="625"/>
      <c r="AL17" s="626">
        <v>
0.1</v>
      </c>
      <c r="AM17" s="627"/>
      <c r="AN17" s="627"/>
      <c r="AO17" s="628"/>
      <c r="AP17" s="618" t="s">
        <v>
260</v>
      </c>
      <c r="AQ17" s="619"/>
      <c r="AR17" s="619"/>
      <c r="AS17" s="619"/>
      <c r="AT17" s="619"/>
      <c r="AU17" s="619"/>
      <c r="AV17" s="619"/>
      <c r="AW17" s="619"/>
      <c r="AX17" s="619"/>
      <c r="AY17" s="619"/>
      <c r="AZ17" s="619"/>
      <c r="BA17" s="619"/>
      <c r="BB17" s="619"/>
      <c r="BC17" s="619"/>
      <c r="BD17" s="619"/>
      <c r="BE17" s="619"/>
      <c r="BF17" s="620"/>
      <c r="BG17" s="621" t="s">
        <v>
129</v>
      </c>
      <c r="BH17" s="622"/>
      <c r="BI17" s="622"/>
      <c r="BJ17" s="622"/>
      <c r="BK17" s="622"/>
      <c r="BL17" s="622"/>
      <c r="BM17" s="622"/>
      <c r="BN17" s="623"/>
      <c r="BO17" s="624" t="s">
        <v>
129</v>
      </c>
      <c r="BP17" s="624"/>
      <c r="BQ17" s="624"/>
      <c r="BR17" s="624"/>
      <c r="BS17" s="630" t="s">
        <v>
129</v>
      </c>
      <c r="BT17" s="622"/>
      <c r="BU17" s="622"/>
      <c r="BV17" s="622"/>
      <c r="BW17" s="622"/>
      <c r="BX17" s="622"/>
      <c r="BY17" s="622"/>
      <c r="BZ17" s="622"/>
      <c r="CA17" s="622"/>
      <c r="CB17" s="631"/>
      <c r="CD17" s="636" t="s">
        <v>
261</v>
      </c>
      <c r="CE17" s="637"/>
      <c r="CF17" s="637"/>
      <c r="CG17" s="637"/>
      <c r="CH17" s="637"/>
      <c r="CI17" s="637"/>
      <c r="CJ17" s="637"/>
      <c r="CK17" s="637"/>
      <c r="CL17" s="637"/>
      <c r="CM17" s="637"/>
      <c r="CN17" s="637"/>
      <c r="CO17" s="637"/>
      <c r="CP17" s="637"/>
      <c r="CQ17" s="638"/>
      <c r="CR17" s="621">
        <v>
1595907</v>
      </c>
      <c r="CS17" s="622"/>
      <c r="CT17" s="622"/>
      <c r="CU17" s="622"/>
      <c r="CV17" s="622"/>
      <c r="CW17" s="622"/>
      <c r="CX17" s="622"/>
      <c r="CY17" s="623"/>
      <c r="CZ17" s="624">
        <v>
1.8</v>
      </c>
      <c r="DA17" s="624"/>
      <c r="DB17" s="624"/>
      <c r="DC17" s="624"/>
      <c r="DD17" s="630" t="s">
        <v>
129</v>
      </c>
      <c r="DE17" s="622"/>
      <c r="DF17" s="622"/>
      <c r="DG17" s="622"/>
      <c r="DH17" s="622"/>
      <c r="DI17" s="622"/>
      <c r="DJ17" s="622"/>
      <c r="DK17" s="622"/>
      <c r="DL17" s="622"/>
      <c r="DM17" s="622"/>
      <c r="DN17" s="622"/>
      <c r="DO17" s="622"/>
      <c r="DP17" s="623"/>
      <c r="DQ17" s="630">
        <v>
1595907</v>
      </c>
      <c r="DR17" s="622"/>
      <c r="DS17" s="622"/>
      <c r="DT17" s="622"/>
      <c r="DU17" s="622"/>
      <c r="DV17" s="622"/>
      <c r="DW17" s="622"/>
      <c r="DX17" s="622"/>
      <c r="DY17" s="622"/>
      <c r="DZ17" s="622"/>
      <c r="EA17" s="622"/>
      <c r="EB17" s="622"/>
      <c r="EC17" s="631"/>
    </row>
    <row r="18" spans="2:133" ht="11.25" customHeight="1" x14ac:dyDescent="0.15">
      <c r="B18" s="618" t="s">
        <v>
262</v>
      </c>
      <c r="C18" s="619"/>
      <c r="D18" s="619"/>
      <c r="E18" s="619"/>
      <c r="F18" s="619"/>
      <c r="G18" s="619"/>
      <c r="H18" s="619"/>
      <c r="I18" s="619"/>
      <c r="J18" s="619"/>
      <c r="K18" s="619"/>
      <c r="L18" s="619"/>
      <c r="M18" s="619"/>
      <c r="N18" s="619"/>
      <c r="O18" s="619"/>
      <c r="P18" s="619"/>
      <c r="Q18" s="620"/>
      <c r="R18" s="621" t="s">
        <v>
129</v>
      </c>
      <c r="S18" s="622"/>
      <c r="T18" s="622"/>
      <c r="U18" s="622"/>
      <c r="V18" s="622"/>
      <c r="W18" s="622"/>
      <c r="X18" s="622"/>
      <c r="Y18" s="623"/>
      <c r="Z18" s="624" t="s">
        <v>
129</v>
      </c>
      <c r="AA18" s="624"/>
      <c r="AB18" s="624"/>
      <c r="AC18" s="624"/>
      <c r="AD18" s="625" t="s">
        <v>
129</v>
      </c>
      <c r="AE18" s="625"/>
      <c r="AF18" s="625"/>
      <c r="AG18" s="625"/>
      <c r="AH18" s="625"/>
      <c r="AI18" s="625"/>
      <c r="AJ18" s="625"/>
      <c r="AK18" s="625"/>
      <c r="AL18" s="626" t="s">
        <v>
129</v>
      </c>
      <c r="AM18" s="627"/>
      <c r="AN18" s="627"/>
      <c r="AO18" s="628"/>
      <c r="AP18" s="618" t="s">
        <v>
263</v>
      </c>
      <c r="AQ18" s="619"/>
      <c r="AR18" s="619"/>
      <c r="AS18" s="619"/>
      <c r="AT18" s="619"/>
      <c r="AU18" s="619"/>
      <c r="AV18" s="619"/>
      <c r="AW18" s="619"/>
      <c r="AX18" s="619"/>
      <c r="AY18" s="619"/>
      <c r="AZ18" s="619"/>
      <c r="BA18" s="619"/>
      <c r="BB18" s="619"/>
      <c r="BC18" s="619"/>
      <c r="BD18" s="619"/>
      <c r="BE18" s="619"/>
      <c r="BF18" s="620"/>
      <c r="BG18" s="621" t="s">
        <v>
129</v>
      </c>
      <c r="BH18" s="622"/>
      <c r="BI18" s="622"/>
      <c r="BJ18" s="622"/>
      <c r="BK18" s="622"/>
      <c r="BL18" s="622"/>
      <c r="BM18" s="622"/>
      <c r="BN18" s="623"/>
      <c r="BO18" s="624" t="s">
        <v>
121</v>
      </c>
      <c r="BP18" s="624"/>
      <c r="BQ18" s="624"/>
      <c r="BR18" s="624"/>
      <c r="BS18" s="630" t="s">
        <v>
129</v>
      </c>
      <c r="BT18" s="622"/>
      <c r="BU18" s="622"/>
      <c r="BV18" s="622"/>
      <c r="BW18" s="622"/>
      <c r="BX18" s="622"/>
      <c r="BY18" s="622"/>
      <c r="BZ18" s="622"/>
      <c r="CA18" s="622"/>
      <c r="CB18" s="631"/>
      <c r="CD18" s="636" t="s">
        <v>
264</v>
      </c>
      <c r="CE18" s="637"/>
      <c r="CF18" s="637"/>
      <c r="CG18" s="637"/>
      <c r="CH18" s="637"/>
      <c r="CI18" s="637"/>
      <c r="CJ18" s="637"/>
      <c r="CK18" s="637"/>
      <c r="CL18" s="637"/>
      <c r="CM18" s="637"/>
      <c r="CN18" s="637"/>
      <c r="CO18" s="637"/>
      <c r="CP18" s="637"/>
      <c r="CQ18" s="638"/>
      <c r="CR18" s="621" t="s">
        <v>
129</v>
      </c>
      <c r="CS18" s="622"/>
      <c r="CT18" s="622"/>
      <c r="CU18" s="622"/>
      <c r="CV18" s="622"/>
      <c r="CW18" s="622"/>
      <c r="CX18" s="622"/>
      <c r="CY18" s="623"/>
      <c r="CZ18" s="624" t="s">
        <v>
129</v>
      </c>
      <c r="DA18" s="624"/>
      <c r="DB18" s="624"/>
      <c r="DC18" s="624"/>
      <c r="DD18" s="630" t="s">
        <v>
129</v>
      </c>
      <c r="DE18" s="622"/>
      <c r="DF18" s="622"/>
      <c r="DG18" s="622"/>
      <c r="DH18" s="622"/>
      <c r="DI18" s="622"/>
      <c r="DJ18" s="622"/>
      <c r="DK18" s="622"/>
      <c r="DL18" s="622"/>
      <c r="DM18" s="622"/>
      <c r="DN18" s="622"/>
      <c r="DO18" s="622"/>
      <c r="DP18" s="623"/>
      <c r="DQ18" s="630" t="s">
        <v>
129</v>
      </c>
      <c r="DR18" s="622"/>
      <c r="DS18" s="622"/>
      <c r="DT18" s="622"/>
      <c r="DU18" s="622"/>
      <c r="DV18" s="622"/>
      <c r="DW18" s="622"/>
      <c r="DX18" s="622"/>
      <c r="DY18" s="622"/>
      <c r="DZ18" s="622"/>
      <c r="EA18" s="622"/>
      <c r="EB18" s="622"/>
      <c r="EC18" s="631"/>
    </row>
    <row r="19" spans="2:133" ht="11.25" customHeight="1" x14ac:dyDescent="0.15">
      <c r="B19" s="618" t="s">
        <v>
265</v>
      </c>
      <c r="C19" s="619"/>
      <c r="D19" s="619"/>
      <c r="E19" s="619"/>
      <c r="F19" s="619"/>
      <c r="G19" s="619"/>
      <c r="H19" s="619"/>
      <c r="I19" s="619"/>
      <c r="J19" s="619"/>
      <c r="K19" s="619"/>
      <c r="L19" s="619"/>
      <c r="M19" s="619"/>
      <c r="N19" s="619"/>
      <c r="O19" s="619"/>
      <c r="P19" s="619"/>
      <c r="Q19" s="620"/>
      <c r="R19" s="621" t="s">
        <v>
121</v>
      </c>
      <c r="S19" s="622"/>
      <c r="T19" s="622"/>
      <c r="U19" s="622"/>
      <c r="V19" s="622"/>
      <c r="W19" s="622"/>
      <c r="X19" s="622"/>
      <c r="Y19" s="623"/>
      <c r="Z19" s="624" t="s">
        <v>
129</v>
      </c>
      <c r="AA19" s="624"/>
      <c r="AB19" s="624"/>
      <c r="AC19" s="624"/>
      <c r="AD19" s="625" t="s">
        <v>
129</v>
      </c>
      <c r="AE19" s="625"/>
      <c r="AF19" s="625"/>
      <c r="AG19" s="625"/>
      <c r="AH19" s="625"/>
      <c r="AI19" s="625"/>
      <c r="AJ19" s="625"/>
      <c r="AK19" s="625"/>
      <c r="AL19" s="626" t="s">
        <v>
129</v>
      </c>
      <c r="AM19" s="627"/>
      <c r="AN19" s="627"/>
      <c r="AO19" s="628"/>
      <c r="AP19" s="618" t="s">
        <v>
266</v>
      </c>
      <c r="AQ19" s="619"/>
      <c r="AR19" s="619"/>
      <c r="AS19" s="619"/>
      <c r="AT19" s="619"/>
      <c r="AU19" s="619"/>
      <c r="AV19" s="619"/>
      <c r="AW19" s="619"/>
      <c r="AX19" s="619"/>
      <c r="AY19" s="619"/>
      <c r="AZ19" s="619"/>
      <c r="BA19" s="619"/>
      <c r="BB19" s="619"/>
      <c r="BC19" s="619"/>
      <c r="BD19" s="619"/>
      <c r="BE19" s="619"/>
      <c r="BF19" s="620"/>
      <c r="BG19" s="621" t="s">
        <v>
129</v>
      </c>
      <c r="BH19" s="622"/>
      <c r="BI19" s="622"/>
      <c r="BJ19" s="622"/>
      <c r="BK19" s="622"/>
      <c r="BL19" s="622"/>
      <c r="BM19" s="622"/>
      <c r="BN19" s="623"/>
      <c r="BO19" s="624" t="s">
        <v>
129</v>
      </c>
      <c r="BP19" s="624"/>
      <c r="BQ19" s="624"/>
      <c r="BR19" s="624"/>
      <c r="BS19" s="630" t="s">
        <v>
121</v>
      </c>
      <c r="BT19" s="622"/>
      <c r="BU19" s="622"/>
      <c r="BV19" s="622"/>
      <c r="BW19" s="622"/>
      <c r="BX19" s="622"/>
      <c r="BY19" s="622"/>
      <c r="BZ19" s="622"/>
      <c r="CA19" s="622"/>
      <c r="CB19" s="631"/>
      <c r="CD19" s="636" t="s">
        <v>
267</v>
      </c>
      <c r="CE19" s="637"/>
      <c r="CF19" s="637"/>
      <c r="CG19" s="637"/>
      <c r="CH19" s="637"/>
      <c r="CI19" s="637"/>
      <c r="CJ19" s="637"/>
      <c r="CK19" s="637"/>
      <c r="CL19" s="637"/>
      <c r="CM19" s="637"/>
      <c r="CN19" s="637"/>
      <c r="CO19" s="637"/>
      <c r="CP19" s="637"/>
      <c r="CQ19" s="638"/>
      <c r="CR19" s="621" t="s">
        <v>
129</v>
      </c>
      <c r="CS19" s="622"/>
      <c r="CT19" s="622"/>
      <c r="CU19" s="622"/>
      <c r="CV19" s="622"/>
      <c r="CW19" s="622"/>
      <c r="CX19" s="622"/>
      <c r="CY19" s="623"/>
      <c r="CZ19" s="624" t="s">
        <v>
129</v>
      </c>
      <c r="DA19" s="624"/>
      <c r="DB19" s="624"/>
      <c r="DC19" s="624"/>
      <c r="DD19" s="630" t="s">
        <v>
129</v>
      </c>
      <c r="DE19" s="622"/>
      <c r="DF19" s="622"/>
      <c r="DG19" s="622"/>
      <c r="DH19" s="622"/>
      <c r="DI19" s="622"/>
      <c r="DJ19" s="622"/>
      <c r="DK19" s="622"/>
      <c r="DL19" s="622"/>
      <c r="DM19" s="622"/>
      <c r="DN19" s="622"/>
      <c r="DO19" s="622"/>
      <c r="DP19" s="623"/>
      <c r="DQ19" s="630" t="s">
        <v>
129</v>
      </c>
      <c r="DR19" s="622"/>
      <c r="DS19" s="622"/>
      <c r="DT19" s="622"/>
      <c r="DU19" s="622"/>
      <c r="DV19" s="622"/>
      <c r="DW19" s="622"/>
      <c r="DX19" s="622"/>
      <c r="DY19" s="622"/>
      <c r="DZ19" s="622"/>
      <c r="EA19" s="622"/>
      <c r="EB19" s="622"/>
      <c r="EC19" s="631"/>
    </row>
    <row r="20" spans="2:133" ht="11.25" customHeight="1" x14ac:dyDescent="0.15">
      <c r="B20" s="618" t="s">
        <v>
268</v>
      </c>
      <c r="C20" s="619"/>
      <c r="D20" s="619"/>
      <c r="E20" s="619"/>
      <c r="F20" s="619"/>
      <c r="G20" s="619"/>
      <c r="H20" s="619"/>
      <c r="I20" s="619"/>
      <c r="J20" s="619"/>
      <c r="K20" s="619"/>
      <c r="L20" s="619"/>
      <c r="M20" s="619"/>
      <c r="N20" s="619"/>
      <c r="O20" s="619"/>
      <c r="P20" s="619"/>
      <c r="Q20" s="620"/>
      <c r="R20" s="621" t="s">
        <v>
129</v>
      </c>
      <c r="S20" s="622"/>
      <c r="T20" s="622"/>
      <c r="U20" s="622"/>
      <c r="V20" s="622"/>
      <c r="W20" s="622"/>
      <c r="X20" s="622"/>
      <c r="Y20" s="623"/>
      <c r="Z20" s="624" t="s">
        <v>
129</v>
      </c>
      <c r="AA20" s="624"/>
      <c r="AB20" s="624"/>
      <c r="AC20" s="624"/>
      <c r="AD20" s="625" t="s">
        <v>
129</v>
      </c>
      <c r="AE20" s="625"/>
      <c r="AF20" s="625"/>
      <c r="AG20" s="625"/>
      <c r="AH20" s="625"/>
      <c r="AI20" s="625"/>
      <c r="AJ20" s="625"/>
      <c r="AK20" s="625"/>
      <c r="AL20" s="626" t="s">
        <v>
129</v>
      </c>
      <c r="AM20" s="627"/>
      <c r="AN20" s="627"/>
      <c r="AO20" s="628"/>
      <c r="AP20" s="618" t="s">
        <v>
269</v>
      </c>
      <c r="AQ20" s="619"/>
      <c r="AR20" s="619"/>
      <c r="AS20" s="619"/>
      <c r="AT20" s="619"/>
      <c r="AU20" s="619"/>
      <c r="AV20" s="619"/>
      <c r="AW20" s="619"/>
      <c r="AX20" s="619"/>
      <c r="AY20" s="619"/>
      <c r="AZ20" s="619"/>
      <c r="BA20" s="619"/>
      <c r="BB20" s="619"/>
      <c r="BC20" s="619"/>
      <c r="BD20" s="619"/>
      <c r="BE20" s="619"/>
      <c r="BF20" s="620"/>
      <c r="BG20" s="621" t="s">
        <v>
121</v>
      </c>
      <c r="BH20" s="622"/>
      <c r="BI20" s="622"/>
      <c r="BJ20" s="622"/>
      <c r="BK20" s="622"/>
      <c r="BL20" s="622"/>
      <c r="BM20" s="622"/>
      <c r="BN20" s="623"/>
      <c r="BO20" s="624" t="s">
        <v>
129</v>
      </c>
      <c r="BP20" s="624"/>
      <c r="BQ20" s="624"/>
      <c r="BR20" s="624"/>
      <c r="BS20" s="630" t="s">
        <v>
129</v>
      </c>
      <c r="BT20" s="622"/>
      <c r="BU20" s="622"/>
      <c r="BV20" s="622"/>
      <c r="BW20" s="622"/>
      <c r="BX20" s="622"/>
      <c r="BY20" s="622"/>
      <c r="BZ20" s="622"/>
      <c r="CA20" s="622"/>
      <c r="CB20" s="631"/>
      <c r="CD20" s="636" t="s">
        <v>
270</v>
      </c>
      <c r="CE20" s="637"/>
      <c r="CF20" s="637"/>
      <c r="CG20" s="637"/>
      <c r="CH20" s="637"/>
      <c r="CI20" s="637"/>
      <c r="CJ20" s="637"/>
      <c r="CK20" s="637"/>
      <c r="CL20" s="637"/>
      <c r="CM20" s="637"/>
      <c r="CN20" s="637"/>
      <c r="CO20" s="637"/>
      <c r="CP20" s="637"/>
      <c r="CQ20" s="638"/>
      <c r="CR20" s="621">
        <v>
90943981</v>
      </c>
      <c r="CS20" s="622"/>
      <c r="CT20" s="622"/>
      <c r="CU20" s="622"/>
      <c r="CV20" s="622"/>
      <c r="CW20" s="622"/>
      <c r="CX20" s="622"/>
      <c r="CY20" s="623"/>
      <c r="CZ20" s="624">
        <v>
100</v>
      </c>
      <c r="DA20" s="624"/>
      <c r="DB20" s="624"/>
      <c r="DC20" s="624"/>
      <c r="DD20" s="630">
        <v>
9497632</v>
      </c>
      <c r="DE20" s="622"/>
      <c r="DF20" s="622"/>
      <c r="DG20" s="622"/>
      <c r="DH20" s="622"/>
      <c r="DI20" s="622"/>
      <c r="DJ20" s="622"/>
      <c r="DK20" s="622"/>
      <c r="DL20" s="622"/>
      <c r="DM20" s="622"/>
      <c r="DN20" s="622"/>
      <c r="DO20" s="622"/>
      <c r="DP20" s="623"/>
      <c r="DQ20" s="630">
        <v>
69777656</v>
      </c>
      <c r="DR20" s="622"/>
      <c r="DS20" s="622"/>
      <c r="DT20" s="622"/>
      <c r="DU20" s="622"/>
      <c r="DV20" s="622"/>
      <c r="DW20" s="622"/>
      <c r="DX20" s="622"/>
      <c r="DY20" s="622"/>
      <c r="DZ20" s="622"/>
      <c r="EA20" s="622"/>
      <c r="EB20" s="622"/>
      <c r="EC20" s="631"/>
    </row>
    <row r="21" spans="2:133" ht="11.25" customHeight="1" x14ac:dyDescent="0.15">
      <c r="B21" s="618" t="s">
        <v>
271</v>
      </c>
      <c r="C21" s="619"/>
      <c r="D21" s="619"/>
      <c r="E21" s="619"/>
      <c r="F21" s="619"/>
      <c r="G21" s="619"/>
      <c r="H21" s="619"/>
      <c r="I21" s="619"/>
      <c r="J21" s="619"/>
      <c r="K21" s="619"/>
      <c r="L21" s="619"/>
      <c r="M21" s="619"/>
      <c r="N21" s="619"/>
      <c r="O21" s="619"/>
      <c r="P21" s="619"/>
      <c r="Q21" s="620"/>
      <c r="R21" s="621" t="s">
        <v>
129</v>
      </c>
      <c r="S21" s="622"/>
      <c r="T21" s="622"/>
      <c r="U21" s="622"/>
      <c r="V21" s="622"/>
      <c r="W21" s="622"/>
      <c r="X21" s="622"/>
      <c r="Y21" s="623"/>
      <c r="Z21" s="624" t="s">
        <v>
129</v>
      </c>
      <c r="AA21" s="624"/>
      <c r="AB21" s="624"/>
      <c r="AC21" s="624"/>
      <c r="AD21" s="625" t="s">
        <v>
129</v>
      </c>
      <c r="AE21" s="625"/>
      <c r="AF21" s="625"/>
      <c r="AG21" s="625"/>
      <c r="AH21" s="625"/>
      <c r="AI21" s="625"/>
      <c r="AJ21" s="625"/>
      <c r="AK21" s="625"/>
      <c r="AL21" s="626" t="s">
        <v>
129</v>
      </c>
      <c r="AM21" s="627"/>
      <c r="AN21" s="627"/>
      <c r="AO21" s="628"/>
      <c r="AP21" s="639" t="s">
        <v>
272</v>
      </c>
      <c r="AQ21" s="640"/>
      <c r="AR21" s="640"/>
      <c r="AS21" s="640"/>
      <c r="AT21" s="640"/>
      <c r="AU21" s="640"/>
      <c r="AV21" s="640"/>
      <c r="AW21" s="640"/>
      <c r="AX21" s="640"/>
      <c r="AY21" s="640"/>
      <c r="AZ21" s="640"/>
      <c r="BA21" s="640"/>
      <c r="BB21" s="640"/>
      <c r="BC21" s="640"/>
      <c r="BD21" s="640"/>
      <c r="BE21" s="640"/>
      <c r="BF21" s="641"/>
      <c r="BG21" s="621" t="s">
        <v>
129</v>
      </c>
      <c r="BH21" s="622"/>
      <c r="BI21" s="622"/>
      <c r="BJ21" s="622"/>
      <c r="BK21" s="622"/>
      <c r="BL21" s="622"/>
      <c r="BM21" s="622"/>
      <c r="BN21" s="623"/>
      <c r="BO21" s="624" t="s">
        <v>
121</v>
      </c>
      <c r="BP21" s="624"/>
      <c r="BQ21" s="624"/>
      <c r="BR21" s="624"/>
      <c r="BS21" s="630" t="s">
        <v>
129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
273</v>
      </c>
      <c r="C22" s="619"/>
      <c r="D22" s="619"/>
      <c r="E22" s="619"/>
      <c r="F22" s="619"/>
      <c r="G22" s="619"/>
      <c r="H22" s="619"/>
      <c r="I22" s="619"/>
      <c r="J22" s="619"/>
      <c r="K22" s="619"/>
      <c r="L22" s="619"/>
      <c r="M22" s="619"/>
      <c r="N22" s="619"/>
      <c r="O22" s="619"/>
      <c r="P22" s="619"/>
      <c r="Q22" s="620"/>
      <c r="R22" s="621">
        <v>
61030699</v>
      </c>
      <c r="S22" s="622"/>
      <c r="T22" s="622"/>
      <c r="U22" s="622"/>
      <c r="V22" s="622"/>
      <c r="W22" s="622"/>
      <c r="X22" s="622"/>
      <c r="Y22" s="623"/>
      <c r="Z22" s="624">
        <v>
59.5</v>
      </c>
      <c r="AA22" s="624"/>
      <c r="AB22" s="624"/>
      <c r="AC22" s="624"/>
      <c r="AD22" s="625">
        <v>
61030699</v>
      </c>
      <c r="AE22" s="625"/>
      <c r="AF22" s="625"/>
      <c r="AG22" s="625"/>
      <c r="AH22" s="625"/>
      <c r="AI22" s="625"/>
      <c r="AJ22" s="625"/>
      <c r="AK22" s="625"/>
      <c r="AL22" s="626">
        <v>
94.2</v>
      </c>
      <c r="AM22" s="627"/>
      <c r="AN22" s="627"/>
      <c r="AO22" s="628"/>
      <c r="AP22" s="639" t="s">
        <v>
274</v>
      </c>
      <c r="AQ22" s="640"/>
      <c r="AR22" s="640"/>
      <c r="AS22" s="640"/>
      <c r="AT22" s="640"/>
      <c r="AU22" s="640"/>
      <c r="AV22" s="640"/>
      <c r="AW22" s="640"/>
      <c r="AX22" s="640"/>
      <c r="AY22" s="640"/>
      <c r="AZ22" s="640"/>
      <c r="BA22" s="640"/>
      <c r="BB22" s="640"/>
      <c r="BC22" s="640"/>
      <c r="BD22" s="640"/>
      <c r="BE22" s="640"/>
      <c r="BF22" s="641"/>
      <c r="BG22" s="621" t="s">
        <v>
129</v>
      </c>
      <c r="BH22" s="622"/>
      <c r="BI22" s="622"/>
      <c r="BJ22" s="622"/>
      <c r="BK22" s="622"/>
      <c r="BL22" s="622"/>
      <c r="BM22" s="622"/>
      <c r="BN22" s="623"/>
      <c r="BO22" s="624" t="s">
        <v>
129</v>
      </c>
      <c r="BP22" s="624"/>
      <c r="BQ22" s="624"/>
      <c r="BR22" s="624"/>
      <c r="BS22" s="630" t="s">
        <v>
129</v>
      </c>
      <c r="BT22" s="622"/>
      <c r="BU22" s="622"/>
      <c r="BV22" s="622"/>
      <c r="BW22" s="622"/>
      <c r="BX22" s="622"/>
      <c r="BY22" s="622"/>
      <c r="BZ22" s="622"/>
      <c r="CA22" s="622"/>
      <c r="CB22" s="631"/>
      <c r="CD22" s="603" t="s">
        <v>
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
276</v>
      </c>
      <c r="C23" s="619"/>
      <c r="D23" s="619"/>
      <c r="E23" s="619"/>
      <c r="F23" s="619"/>
      <c r="G23" s="619"/>
      <c r="H23" s="619"/>
      <c r="I23" s="619"/>
      <c r="J23" s="619"/>
      <c r="K23" s="619"/>
      <c r="L23" s="619"/>
      <c r="M23" s="619"/>
      <c r="N23" s="619"/>
      <c r="O23" s="619"/>
      <c r="P23" s="619"/>
      <c r="Q23" s="620"/>
      <c r="R23" s="621">
        <v>
29120</v>
      </c>
      <c r="S23" s="622"/>
      <c r="T23" s="622"/>
      <c r="U23" s="622"/>
      <c r="V23" s="622"/>
      <c r="W23" s="622"/>
      <c r="X23" s="622"/>
      <c r="Y23" s="623"/>
      <c r="Z23" s="624">
        <v>
0</v>
      </c>
      <c r="AA23" s="624"/>
      <c r="AB23" s="624"/>
      <c r="AC23" s="624"/>
      <c r="AD23" s="625">
        <v>
29120</v>
      </c>
      <c r="AE23" s="625"/>
      <c r="AF23" s="625"/>
      <c r="AG23" s="625"/>
      <c r="AH23" s="625"/>
      <c r="AI23" s="625"/>
      <c r="AJ23" s="625"/>
      <c r="AK23" s="625"/>
      <c r="AL23" s="626">
        <v>
0</v>
      </c>
      <c r="AM23" s="627"/>
      <c r="AN23" s="627"/>
      <c r="AO23" s="628"/>
      <c r="AP23" s="639" t="s">
        <v>
277</v>
      </c>
      <c r="AQ23" s="640"/>
      <c r="AR23" s="640"/>
      <c r="AS23" s="640"/>
      <c r="AT23" s="640"/>
      <c r="AU23" s="640"/>
      <c r="AV23" s="640"/>
      <c r="AW23" s="640"/>
      <c r="AX23" s="640"/>
      <c r="AY23" s="640"/>
      <c r="AZ23" s="640"/>
      <c r="BA23" s="640"/>
      <c r="BB23" s="640"/>
      <c r="BC23" s="640"/>
      <c r="BD23" s="640"/>
      <c r="BE23" s="640"/>
      <c r="BF23" s="641"/>
      <c r="BG23" s="621" t="s">
        <v>
129</v>
      </c>
      <c r="BH23" s="622"/>
      <c r="BI23" s="622"/>
      <c r="BJ23" s="622"/>
      <c r="BK23" s="622"/>
      <c r="BL23" s="622"/>
      <c r="BM23" s="622"/>
      <c r="BN23" s="623"/>
      <c r="BO23" s="624" t="s">
        <v>
129</v>
      </c>
      <c r="BP23" s="624"/>
      <c r="BQ23" s="624"/>
      <c r="BR23" s="624"/>
      <c r="BS23" s="630" t="s">
        <v>
129</v>
      </c>
      <c r="BT23" s="622"/>
      <c r="BU23" s="622"/>
      <c r="BV23" s="622"/>
      <c r="BW23" s="622"/>
      <c r="BX23" s="622"/>
      <c r="BY23" s="622"/>
      <c r="BZ23" s="622"/>
      <c r="CA23" s="622"/>
      <c r="CB23" s="631"/>
      <c r="CD23" s="603" t="s">
        <v>
217</v>
      </c>
      <c r="CE23" s="604"/>
      <c r="CF23" s="604"/>
      <c r="CG23" s="604"/>
      <c r="CH23" s="604"/>
      <c r="CI23" s="604"/>
      <c r="CJ23" s="604"/>
      <c r="CK23" s="604"/>
      <c r="CL23" s="604"/>
      <c r="CM23" s="604"/>
      <c r="CN23" s="604"/>
      <c r="CO23" s="604"/>
      <c r="CP23" s="604"/>
      <c r="CQ23" s="605"/>
      <c r="CR23" s="603" t="s">
        <v>
278</v>
      </c>
      <c r="CS23" s="604"/>
      <c r="CT23" s="604"/>
      <c r="CU23" s="604"/>
      <c r="CV23" s="604"/>
      <c r="CW23" s="604"/>
      <c r="CX23" s="604"/>
      <c r="CY23" s="605"/>
      <c r="CZ23" s="603" t="s">
        <v>
279</v>
      </c>
      <c r="DA23" s="604"/>
      <c r="DB23" s="604"/>
      <c r="DC23" s="605"/>
      <c r="DD23" s="603" t="s">
        <v>
280</v>
      </c>
      <c r="DE23" s="604"/>
      <c r="DF23" s="604"/>
      <c r="DG23" s="604"/>
      <c r="DH23" s="604"/>
      <c r="DI23" s="604"/>
      <c r="DJ23" s="604"/>
      <c r="DK23" s="605"/>
      <c r="DL23" s="651" t="s">
        <v>
281</v>
      </c>
      <c r="DM23" s="652"/>
      <c r="DN23" s="652"/>
      <c r="DO23" s="652"/>
      <c r="DP23" s="652"/>
      <c r="DQ23" s="652"/>
      <c r="DR23" s="652"/>
      <c r="DS23" s="652"/>
      <c r="DT23" s="652"/>
      <c r="DU23" s="652"/>
      <c r="DV23" s="653"/>
      <c r="DW23" s="603" t="s">
        <v>
282</v>
      </c>
      <c r="DX23" s="604"/>
      <c r="DY23" s="604"/>
      <c r="DZ23" s="604"/>
      <c r="EA23" s="604"/>
      <c r="EB23" s="604"/>
      <c r="EC23" s="605"/>
    </row>
    <row r="24" spans="2:133" ht="11.25" customHeight="1" x14ac:dyDescent="0.15">
      <c r="B24" s="618" t="s">
        <v>
283</v>
      </c>
      <c r="C24" s="619"/>
      <c r="D24" s="619"/>
      <c r="E24" s="619"/>
      <c r="F24" s="619"/>
      <c r="G24" s="619"/>
      <c r="H24" s="619"/>
      <c r="I24" s="619"/>
      <c r="J24" s="619"/>
      <c r="K24" s="619"/>
      <c r="L24" s="619"/>
      <c r="M24" s="619"/>
      <c r="N24" s="619"/>
      <c r="O24" s="619"/>
      <c r="P24" s="619"/>
      <c r="Q24" s="620"/>
      <c r="R24" s="621">
        <v>
879108</v>
      </c>
      <c r="S24" s="622"/>
      <c r="T24" s="622"/>
      <c r="U24" s="622"/>
      <c r="V24" s="622"/>
      <c r="W24" s="622"/>
      <c r="X24" s="622"/>
      <c r="Y24" s="623"/>
      <c r="Z24" s="624">
        <v>
0.9</v>
      </c>
      <c r="AA24" s="624"/>
      <c r="AB24" s="624"/>
      <c r="AC24" s="624"/>
      <c r="AD24" s="625" t="s">
        <v>
129</v>
      </c>
      <c r="AE24" s="625"/>
      <c r="AF24" s="625"/>
      <c r="AG24" s="625"/>
      <c r="AH24" s="625"/>
      <c r="AI24" s="625"/>
      <c r="AJ24" s="625"/>
      <c r="AK24" s="625"/>
      <c r="AL24" s="626" t="s">
        <v>
129</v>
      </c>
      <c r="AM24" s="627"/>
      <c r="AN24" s="627"/>
      <c r="AO24" s="628"/>
      <c r="AP24" s="639" t="s">
        <v>
284</v>
      </c>
      <c r="AQ24" s="640"/>
      <c r="AR24" s="640"/>
      <c r="AS24" s="640"/>
      <c r="AT24" s="640"/>
      <c r="AU24" s="640"/>
      <c r="AV24" s="640"/>
      <c r="AW24" s="640"/>
      <c r="AX24" s="640"/>
      <c r="AY24" s="640"/>
      <c r="AZ24" s="640"/>
      <c r="BA24" s="640"/>
      <c r="BB24" s="640"/>
      <c r="BC24" s="640"/>
      <c r="BD24" s="640"/>
      <c r="BE24" s="640"/>
      <c r="BF24" s="641"/>
      <c r="BG24" s="621" t="s">
        <v>
129</v>
      </c>
      <c r="BH24" s="622"/>
      <c r="BI24" s="622"/>
      <c r="BJ24" s="622"/>
      <c r="BK24" s="622"/>
      <c r="BL24" s="622"/>
      <c r="BM24" s="622"/>
      <c r="BN24" s="623"/>
      <c r="BO24" s="624" t="s">
        <v>
129</v>
      </c>
      <c r="BP24" s="624"/>
      <c r="BQ24" s="624"/>
      <c r="BR24" s="624"/>
      <c r="BS24" s="630" t="s">
        <v>
129</v>
      </c>
      <c r="BT24" s="622"/>
      <c r="BU24" s="622"/>
      <c r="BV24" s="622"/>
      <c r="BW24" s="622"/>
      <c r="BX24" s="622"/>
      <c r="BY24" s="622"/>
      <c r="BZ24" s="622"/>
      <c r="CA24" s="622"/>
      <c r="CB24" s="631"/>
      <c r="CD24" s="632" t="s">
        <v>
285</v>
      </c>
      <c r="CE24" s="633"/>
      <c r="CF24" s="633"/>
      <c r="CG24" s="633"/>
      <c r="CH24" s="633"/>
      <c r="CI24" s="633"/>
      <c r="CJ24" s="633"/>
      <c r="CK24" s="633"/>
      <c r="CL24" s="633"/>
      <c r="CM24" s="633"/>
      <c r="CN24" s="633"/>
      <c r="CO24" s="633"/>
      <c r="CP24" s="633"/>
      <c r="CQ24" s="634"/>
      <c r="CR24" s="610">
        <v>
40264844</v>
      </c>
      <c r="CS24" s="611"/>
      <c r="CT24" s="611"/>
      <c r="CU24" s="611"/>
      <c r="CV24" s="611"/>
      <c r="CW24" s="611"/>
      <c r="CX24" s="611"/>
      <c r="CY24" s="612"/>
      <c r="CZ24" s="615">
        <v>
44.3</v>
      </c>
      <c r="DA24" s="616"/>
      <c r="DB24" s="616"/>
      <c r="DC24" s="635"/>
      <c r="DD24" s="654">
        <v>
26881914</v>
      </c>
      <c r="DE24" s="611"/>
      <c r="DF24" s="611"/>
      <c r="DG24" s="611"/>
      <c r="DH24" s="611"/>
      <c r="DI24" s="611"/>
      <c r="DJ24" s="611"/>
      <c r="DK24" s="612"/>
      <c r="DL24" s="654">
        <v>
26598387</v>
      </c>
      <c r="DM24" s="611"/>
      <c r="DN24" s="611"/>
      <c r="DO24" s="611"/>
      <c r="DP24" s="611"/>
      <c r="DQ24" s="611"/>
      <c r="DR24" s="611"/>
      <c r="DS24" s="611"/>
      <c r="DT24" s="611"/>
      <c r="DU24" s="611"/>
      <c r="DV24" s="612"/>
      <c r="DW24" s="615">
        <v>
41</v>
      </c>
      <c r="DX24" s="616"/>
      <c r="DY24" s="616"/>
      <c r="DZ24" s="616"/>
      <c r="EA24" s="616"/>
      <c r="EB24" s="616"/>
      <c r="EC24" s="617"/>
    </row>
    <row r="25" spans="2:133" ht="11.25" customHeight="1" x14ac:dyDescent="0.15">
      <c r="B25" s="618" t="s">
        <v>
286</v>
      </c>
      <c r="C25" s="619"/>
      <c r="D25" s="619"/>
      <c r="E25" s="619"/>
      <c r="F25" s="619"/>
      <c r="G25" s="619"/>
      <c r="H25" s="619"/>
      <c r="I25" s="619"/>
      <c r="J25" s="619"/>
      <c r="K25" s="619"/>
      <c r="L25" s="619"/>
      <c r="M25" s="619"/>
      <c r="N25" s="619"/>
      <c r="O25" s="619"/>
      <c r="P25" s="619"/>
      <c r="Q25" s="620"/>
      <c r="R25" s="621">
        <v>
3575098</v>
      </c>
      <c r="S25" s="622"/>
      <c r="T25" s="622"/>
      <c r="U25" s="622"/>
      <c r="V25" s="622"/>
      <c r="W25" s="622"/>
      <c r="X25" s="622"/>
      <c r="Y25" s="623"/>
      <c r="Z25" s="624">
        <v>
3.5</v>
      </c>
      <c r="AA25" s="624"/>
      <c r="AB25" s="624"/>
      <c r="AC25" s="624"/>
      <c r="AD25" s="625">
        <v>
2660432</v>
      </c>
      <c r="AE25" s="625"/>
      <c r="AF25" s="625"/>
      <c r="AG25" s="625"/>
      <c r="AH25" s="625"/>
      <c r="AI25" s="625"/>
      <c r="AJ25" s="625"/>
      <c r="AK25" s="625"/>
      <c r="AL25" s="626">
        <v>
4.0999999999999996</v>
      </c>
      <c r="AM25" s="627"/>
      <c r="AN25" s="627"/>
      <c r="AO25" s="628"/>
      <c r="AP25" s="639" t="s">
        <v>
287</v>
      </c>
      <c r="AQ25" s="640"/>
      <c r="AR25" s="640"/>
      <c r="AS25" s="640"/>
      <c r="AT25" s="640"/>
      <c r="AU25" s="640"/>
      <c r="AV25" s="640"/>
      <c r="AW25" s="640"/>
      <c r="AX25" s="640"/>
      <c r="AY25" s="640"/>
      <c r="AZ25" s="640"/>
      <c r="BA25" s="640"/>
      <c r="BB25" s="640"/>
      <c r="BC25" s="640"/>
      <c r="BD25" s="640"/>
      <c r="BE25" s="640"/>
      <c r="BF25" s="641"/>
      <c r="BG25" s="621" t="s">
        <v>
129</v>
      </c>
      <c r="BH25" s="622"/>
      <c r="BI25" s="622"/>
      <c r="BJ25" s="622"/>
      <c r="BK25" s="622"/>
      <c r="BL25" s="622"/>
      <c r="BM25" s="622"/>
      <c r="BN25" s="623"/>
      <c r="BO25" s="624" t="s">
        <v>
129</v>
      </c>
      <c r="BP25" s="624"/>
      <c r="BQ25" s="624"/>
      <c r="BR25" s="624"/>
      <c r="BS25" s="630" t="s">
        <v>
129</v>
      </c>
      <c r="BT25" s="622"/>
      <c r="BU25" s="622"/>
      <c r="BV25" s="622"/>
      <c r="BW25" s="622"/>
      <c r="BX25" s="622"/>
      <c r="BY25" s="622"/>
      <c r="BZ25" s="622"/>
      <c r="CA25" s="622"/>
      <c r="CB25" s="631"/>
      <c r="CD25" s="636" t="s">
        <v>
288</v>
      </c>
      <c r="CE25" s="637"/>
      <c r="CF25" s="637"/>
      <c r="CG25" s="637"/>
      <c r="CH25" s="637"/>
      <c r="CI25" s="637"/>
      <c r="CJ25" s="637"/>
      <c r="CK25" s="637"/>
      <c r="CL25" s="637"/>
      <c r="CM25" s="637"/>
      <c r="CN25" s="637"/>
      <c r="CO25" s="637"/>
      <c r="CP25" s="637"/>
      <c r="CQ25" s="638"/>
      <c r="CR25" s="621">
        <v>
17800847</v>
      </c>
      <c r="CS25" s="657"/>
      <c r="CT25" s="657"/>
      <c r="CU25" s="657"/>
      <c r="CV25" s="657"/>
      <c r="CW25" s="657"/>
      <c r="CX25" s="657"/>
      <c r="CY25" s="658"/>
      <c r="CZ25" s="626">
        <v>
19.600000000000001</v>
      </c>
      <c r="DA25" s="655"/>
      <c r="DB25" s="655"/>
      <c r="DC25" s="659"/>
      <c r="DD25" s="630">
        <v>
16682510</v>
      </c>
      <c r="DE25" s="657"/>
      <c r="DF25" s="657"/>
      <c r="DG25" s="657"/>
      <c r="DH25" s="657"/>
      <c r="DI25" s="657"/>
      <c r="DJ25" s="657"/>
      <c r="DK25" s="658"/>
      <c r="DL25" s="630">
        <v>
16398983</v>
      </c>
      <c r="DM25" s="657"/>
      <c r="DN25" s="657"/>
      <c r="DO25" s="657"/>
      <c r="DP25" s="657"/>
      <c r="DQ25" s="657"/>
      <c r="DR25" s="657"/>
      <c r="DS25" s="657"/>
      <c r="DT25" s="657"/>
      <c r="DU25" s="657"/>
      <c r="DV25" s="658"/>
      <c r="DW25" s="626">
        <v>
25.3</v>
      </c>
      <c r="DX25" s="655"/>
      <c r="DY25" s="655"/>
      <c r="DZ25" s="655"/>
      <c r="EA25" s="655"/>
      <c r="EB25" s="655"/>
      <c r="EC25" s="656"/>
    </row>
    <row r="26" spans="2:133" ht="11.25" customHeight="1" x14ac:dyDescent="0.15">
      <c r="B26" s="618" t="s">
        <v>
289</v>
      </c>
      <c r="C26" s="619"/>
      <c r="D26" s="619"/>
      <c r="E26" s="619"/>
      <c r="F26" s="619"/>
      <c r="G26" s="619"/>
      <c r="H26" s="619"/>
      <c r="I26" s="619"/>
      <c r="J26" s="619"/>
      <c r="K26" s="619"/>
      <c r="L26" s="619"/>
      <c r="M26" s="619"/>
      <c r="N26" s="619"/>
      <c r="O26" s="619"/>
      <c r="P26" s="619"/>
      <c r="Q26" s="620"/>
      <c r="R26" s="621">
        <v>
736072</v>
      </c>
      <c r="S26" s="622"/>
      <c r="T26" s="622"/>
      <c r="U26" s="622"/>
      <c r="V26" s="622"/>
      <c r="W26" s="622"/>
      <c r="X26" s="622"/>
      <c r="Y26" s="623"/>
      <c r="Z26" s="624">
        <v>
0.7</v>
      </c>
      <c r="AA26" s="624"/>
      <c r="AB26" s="624"/>
      <c r="AC26" s="624"/>
      <c r="AD26" s="625" t="s">
        <v>
129</v>
      </c>
      <c r="AE26" s="625"/>
      <c r="AF26" s="625"/>
      <c r="AG26" s="625"/>
      <c r="AH26" s="625"/>
      <c r="AI26" s="625"/>
      <c r="AJ26" s="625"/>
      <c r="AK26" s="625"/>
      <c r="AL26" s="626" t="s">
        <v>
129</v>
      </c>
      <c r="AM26" s="627"/>
      <c r="AN26" s="627"/>
      <c r="AO26" s="628"/>
      <c r="AP26" s="639" t="s">
        <v>
290</v>
      </c>
      <c r="AQ26" s="660"/>
      <c r="AR26" s="660"/>
      <c r="AS26" s="660"/>
      <c r="AT26" s="660"/>
      <c r="AU26" s="660"/>
      <c r="AV26" s="660"/>
      <c r="AW26" s="660"/>
      <c r="AX26" s="660"/>
      <c r="AY26" s="660"/>
      <c r="AZ26" s="660"/>
      <c r="BA26" s="660"/>
      <c r="BB26" s="660"/>
      <c r="BC26" s="660"/>
      <c r="BD26" s="660"/>
      <c r="BE26" s="660"/>
      <c r="BF26" s="641"/>
      <c r="BG26" s="621" t="s">
        <v>
129</v>
      </c>
      <c r="BH26" s="622"/>
      <c r="BI26" s="622"/>
      <c r="BJ26" s="622"/>
      <c r="BK26" s="622"/>
      <c r="BL26" s="622"/>
      <c r="BM26" s="622"/>
      <c r="BN26" s="623"/>
      <c r="BO26" s="624" t="s">
        <v>
129</v>
      </c>
      <c r="BP26" s="624"/>
      <c r="BQ26" s="624"/>
      <c r="BR26" s="624"/>
      <c r="BS26" s="630" t="s">
        <v>
129</v>
      </c>
      <c r="BT26" s="622"/>
      <c r="BU26" s="622"/>
      <c r="BV26" s="622"/>
      <c r="BW26" s="622"/>
      <c r="BX26" s="622"/>
      <c r="BY26" s="622"/>
      <c r="BZ26" s="622"/>
      <c r="CA26" s="622"/>
      <c r="CB26" s="631"/>
      <c r="CD26" s="636" t="s">
        <v>
291</v>
      </c>
      <c r="CE26" s="637"/>
      <c r="CF26" s="637"/>
      <c r="CG26" s="637"/>
      <c r="CH26" s="637"/>
      <c r="CI26" s="637"/>
      <c r="CJ26" s="637"/>
      <c r="CK26" s="637"/>
      <c r="CL26" s="637"/>
      <c r="CM26" s="637"/>
      <c r="CN26" s="637"/>
      <c r="CO26" s="637"/>
      <c r="CP26" s="637"/>
      <c r="CQ26" s="638"/>
      <c r="CR26" s="621">
        <v>
12273175</v>
      </c>
      <c r="CS26" s="622"/>
      <c r="CT26" s="622"/>
      <c r="CU26" s="622"/>
      <c r="CV26" s="622"/>
      <c r="CW26" s="622"/>
      <c r="CX26" s="622"/>
      <c r="CY26" s="623"/>
      <c r="CZ26" s="626">
        <v>
13.5</v>
      </c>
      <c r="DA26" s="655"/>
      <c r="DB26" s="655"/>
      <c r="DC26" s="659"/>
      <c r="DD26" s="630">
        <v>
11447803</v>
      </c>
      <c r="DE26" s="622"/>
      <c r="DF26" s="622"/>
      <c r="DG26" s="622"/>
      <c r="DH26" s="622"/>
      <c r="DI26" s="622"/>
      <c r="DJ26" s="622"/>
      <c r="DK26" s="623"/>
      <c r="DL26" s="630" t="s">
        <v>
129</v>
      </c>
      <c r="DM26" s="622"/>
      <c r="DN26" s="622"/>
      <c r="DO26" s="622"/>
      <c r="DP26" s="622"/>
      <c r="DQ26" s="622"/>
      <c r="DR26" s="622"/>
      <c r="DS26" s="622"/>
      <c r="DT26" s="622"/>
      <c r="DU26" s="622"/>
      <c r="DV26" s="623"/>
      <c r="DW26" s="626" t="s">
        <v>
121</v>
      </c>
      <c r="DX26" s="655"/>
      <c r="DY26" s="655"/>
      <c r="DZ26" s="655"/>
      <c r="EA26" s="655"/>
      <c r="EB26" s="655"/>
      <c r="EC26" s="656"/>
    </row>
    <row r="27" spans="2:133" ht="11.25" customHeight="1" x14ac:dyDescent="0.15">
      <c r="B27" s="618" t="s">
        <v>
292</v>
      </c>
      <c r="C27" s="619"/>
      <c r="D27" s="619"/>
      <c r="E27" s="619"/>
      <c r="F27" s="619"/>
      <c r="G27" s="619"/>
      <c r="H27" s="619"/>
      <c r="I27" s="619"/>
      <c r="J27" s="619"/>
      <c r="K27" s="619"/>
      <c r="L27" s="619"/>
      <c r="M27" s="619"/>
      <c r="N27" s="619"/>
      <c r="O27" s="619"/>
      <c r="P27" s="619"/>
      <c r="Q27" s="620"/>
      <c r="R27" s="621">
        <v>
11624273</v>
      </c>
      <c r="S27" s="622"/>
      <c r="T27" s="622"/>
      <c r="U27" s="622"/>
      <c r="V27" s="622"/>
      <c r="W27" s="622"/>
      <c r="X27" s="622"/>
      <c r="Y27" s="623"/>
      <c r="Z27" s="624">
        <v>
11.3</v>
      </c>
      <c r="AA27" s="624"/>
      <c r="AB27" s="624"/>
      <c r="AC27" s="624"/>
      <c r="AD27" s="625" t="s">
        <v>
129</v>
      </c>
      <c r="AE27" s="625"/>
      <c r="AF27" s="625"/>
      <c r="AG27" s="625"/>
      <c r="AH27" s="625"/>
      <c r="AI27" s="625"/>
      <c r="AJ27" s="625"/>
      <c r="AK27" s="625"/>
      <c r="AL27" s="626" t="s">
        <v>
129</v>
      </c>
      <c r="AM27" s="627"/>
      <c r="AN27" s="627"/>
      <c r="AO27" s="628"/>
      <c r="AP27" s="618" t="s">
        <v>
293</v>
      </c>
      <c r="AQ27" s="619"/>
      <c r="AR27" s="619"/>
      <c r="AS27" s="619"/>
      <c r="AT27" s="619"/>
      <c r="AU27" s="619"/>
      <c r="AV27" s="619"/>
      <c r="AW27" s="619"/>
      <c r="AX27" s="619"/>
      <c r="AY27" s="619"/>
      <c r="AZ27" s="619"/>
      <c r="BA27" s="619"/>
      <c r="BB27" s="619"/>
      <c r="BC27" s="619"/>
      <c r="BD27" s="619"/>
      <c r="BE27" s="619"/>
      <c r="BF27" s="620"/>
      <c r="BG27" s="621">
        <v>
49887354</v>
      </c>
      <c r="BH27" s="622"/>
      <c r="BI27" s="622"/>
      <c r="BJ27" s="622"/>
      <c r="BK27" s="622"/>
      <c r="BL27" s="622"/>
      <c r="BM27" s="622"/>
      <c r="BN27" s="623"/>
      <c r="BO27" s="624">
        <v>
100</v>
      </c>
      <c r="BP27" s="624"/>
      <c r="BQ27" s="624"/>
      <c r="BR27" s="624"/>
      <c r="BS27" s="630" t="s">
        <v>
129</v>
      </c>
      <c r="BT27" s="622"/>
      <c r="BU27" s="622"/>
      <c r="BV27" s="622"/>
      <c r="BW27" s="622"/>
      <c r="BX27" s="622"/>
      <c r="BY27" s="622"/>
      <c r="BZ27" s="622"/>
      <c r="CA27" s="622"/>
      <c r="CB27" s="631"/>
      <c r="CD27" s="636" t="s">
        <v>
294</v>
      </c>
      <c r="CE27" s="637"/>
      <c r="CF27" s="637"/>
      <c r="CG27" s="637"/>
      <c r="CH27" s="637"/>
      <c r="CI27" s="637"/>
      <c r="CJ27" s="637"/>
      <c r="CK27" s="637"/>
      <c r="CL27" s="637"/>
      <c r="CM27" s="637"/>
      <c r="CN27" s="637"/>
      <c r="CO27" s="637"/>
      <c r="CP27" s="637"/>
      <c r="CQ27" s="638"/>
      <c r="CR27" s="621">
        <v>
20868090</v>
      </c>
      <c r="CS27" s="657"/>
      <c r="CT27" s="657"/>
      <c r="CU27" s="657"/>
      <c r="CV27" s="657"/>
      <c r="CW27" s="657"/>
      <c r="CX27" s="657"/>
      <c r="CY27" s="658"/>
      <c r="CZ27" s="626">
        <v>
22.9</v>
      </c>
      <c r="DA27" s="655"/>
      <c r="DB27" s="655"/>
      <c r="DC27" s="659"/>
      <c r="DD27" s="630">
        <v>
8603497</v>
      </c>
      <c r="DE27" s="657"/>
      <c r="DF27" s="657"/>
      <c r="DG27" s="657"/>
      <c r="DH27" s="657"/>
      <c r="DI27" s="657"/>
      <c r="DJ27" s="657"/>
      <c r="DK27" s="658"/>
      <c r="DL27" s="630">
        <v>
8603497</v>
      </c>
      <c r="DM27" s="657"/>
      <c r="DN27" s="657"/>
      <c r="DO27" s="657"/>
      <c r="DP27" s="657"/>
      <c r="DQ27" s="657"/>
      <c r="DR27" s="657"/>
      <c r="DS27" s="657"/>
      <c r="DT27" s="657"/>
      <c r="DU27" s="657"/>
      <c r="DV27" s="658"/>
      <c r="DW27" s="626">
        <v>
13.3</v>
      </c>
      <c r="DX27" s="655"/>
      <c r="DY27" s="655"/>
      <c r="DZ27" s="655"/>
      <c r="EA27" s="655"/>
      <c r="EB27" s="655"/>
      <c r="EC27" s="656"/>
    </row>
    <row r="28" spans="2:133" ht="11.25" customHeight="1" x14ac:dyDescent="0.15">
      <c r="B28" s="663" t="s">
        <v>
295</v>
      </c>
      <c r="C28" s="664"/>
      <c r="D28" s="664"/>
      <c r="E28" s="664"/>
      <c r="F28" s="664"/>
      <c r="G28" s="664"/>
      <c r="H28" s="664"/>
      <c r="I28" s="664"/>
      <c r="J28" s="664"/>
      <c r="K28" s="664"/>
      <c r="L28" s="664"/>
      <c r="M28" s="664"/>
      <c r="N28" s="664"/>
      <c r="O28" s="664"/>
      <c r="P28" s="664"/>
      <c r="Q28" s="665"/>
      <c r="R28" s="621">
        <v>
4216117</v>
      </c>
      <c r="S28" s="622"/>
      <c r="T28" s="622"/>
      <c r="U28" s="622"/>
      <c r="V28" s="622"/>
      <c r="W28" s="622"/>
      <c r="X28" s="622"/>
      <c r="Y28" s="623"/>
      <c r="Z28" s="624">
        <v>
4.0999999999999996</v>
      </c>
      <c r="AA28" s="624"/>
      <c r="AB28" s="624"/>
      <c r="AC28" s="624"/>
      <c r="AD28" s="625">
        <v>
681727</v>
      </c>
      <c r="AE28" s="625"/>
      <c r="AF28" s="625"/>
      <c r="AG28" s="625"/>
      <c r="AH28" s="625"/>
      <c r="AI28" s="625"/>
      <c r="AJ28" s="625"/>
      <c r="AK28" s="625"/>
      <c r="AL28" s="626">
        <v>
1.1000000000000001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
296</v>
      </c>
      <c r="CE28" s="637"/>
      <c r="CF28" s="637"/>
      <c r="CG28" s="637"/>
      <c r="CH28" s="637"/>
      <c r="CI28" s="637"/>
      <c r="CJ28" s="637"/>
      <c r="CK28" s="637"/>
      <c r="CL28" s="637"/>
      <c r="CM28" s="637"/>
      <c r="CN28" s="637"/>
      <c r="CO28" s="637"/>
      <c r="CP28" s="637"/>
      <c r="CQ28" s="638"/>
      <c r="CR28" s="621">
        <v>
1595907</v>
      </c>
      <c r="CS28" s="622"/>
      <c r="CT28" s="622"/>
      <c r="CU28" s="622"/>
      <c r="CV28" s="622"/>
      <c r="CW28" s="622"/>
      <c r="CX28" s="622"/>
      <c r="CY28" s="623"/>
      <c r="CZ28" s="626">
        <v>
1.8</v>
      </c>
      <c r="DA28" s="655"/>
      <c r="DB28" s="655"/>
      <c r="DC28" s="659"/>
      <c r="DD28" s="630">
        <v>
1595907</v>
      </c>
      <c r="DE28" s="622"/>
      <c r="DF28" s="622"/>
      <c r="DG28" s="622"/>
      <c r="DH28" s="622"/>
      <c r="DI28" s="622"/>
      <c r="DJ28" s="622"/>
      <c r="DK28" s="623"/>
      <c r="DL28" s="630">
        <v>
1595907</v>
      </c>
      <c r="DM28" s="622"/>
      <c r="DN28" s="622"/>
      <c r="DO28" s="622"/>
      <c r="DP28" s="622"/>
      <c r="DQ28" s="622"/>
      <c r="DR28" s="622"/>
      <c r="DS28" s="622"/>
      <c r="DT28" s="622"/>
      <c r="DU28" s="622"/>
      <c r="DV28" s="623"/>
      <c r="DW28" s="626">
        <v>
2.5</v>
      </c>
      <c r="DX28" s="655"/>
      <c r="DY28" s="655"/>
      <c r="DZ28" s="655"/>
      <c r="EA28" s="655"/>
      <c r="EB28" s="655"/>
      <c r="EC28" s="656"/>
    </row>
    <row r="29" spans="2:133" ht="11.25" customHeight="1" x14ac:dyDescent="0.15">
      <c r="B29" s="618" t="s">
        <v>
297</v>
      </c>
      <c r="C29" s="619"/>
      <c r="D29" s="619"/>
      <c r="E29" s="619"/>
      <c r="F29" s="619"/>
      <c r="G29" s="619"/>
      <c r="H29" s="619"/>
      <c r="I29" s="619"/>
      <c r="J29" s="619"/>
      <c r="K29" s="619"/>
      <c r="L29" s="619"/>
      <c r="M29" s="619"/>
      <c r="N29" s="619"/>
      <c r="O29" s="619"/>
      <c r="P29" s="619"/>
      <c r="Q29" s="620"/>
      <c r="R29" s="621">
        <v>
6233722</v>
      </c>
      <c r="S29" s="622"/>
      <c r="T29" s="622"/>
      <c r="U29" s="622"/>
      <c r="V29" s="622"/>
      <c r="W29" s="622"/>
      <c r="X29" s="622"/>
      <c r="Y29" s="623"/>
      <c r="Z29" s="624">
        <v>
6.1</v>
      </c>
      <c r="AA29" s="624"/>
      <c r="AB29" s="624"/>
      <c r="AC29" s="624"/>
      <c r="AD29" s="625" t="s">
        <v>
129</v>
      </c>
      <c r="AE29" s="625"/>
      <c r="AF29" s="625"/>
      <c r="AG29" s="625"/>
      <c r="AH29" s="625"/>
      <c r="AI29" s="625"/>
      <c r="AJ29" s="625"/>
      <c r="AK29" s="625"/>
      <c r="AL29" s="626" t="s">
        <v>
129</v>
      </c>
      <c r="AM29" s="627"/>
      <c r="AN29" s="627"/>
      <c r="AO29" s="628"/>
      <c r="AP29" s="600" t="s">
        <v>
217</v>
      </c>
      <c r="AQ29" s="601"/>
      <c r="AR29" s="601"/>
      <c r="AS29" s="601"/>
      <c r="AT29" s="601"/>
      <c r="AU29" s="601"/>
      <c r="AV29" s="601"/>
      <c r="AW29" s="601"/>
      <c r="AX29" s="601"/>
      <c r="AY29" s="601"/>
      <c r="AZ29" s="601"/>
      <c r="BA29" s="601"/>
      <c r="BB29" s="601"/>
      <c r="BC29" s="601"/>
      <c r="BD29" s="601"/>
      <c r="BE29" s="601"/>
      <c r="BF29" s="602"/>
      <c r="BG29" s="600" t="s">
        <v>
298</v>
      </c>
      <c r="BH29" s="661"/>
      <c r="BI29" s="661"/>
      <c r="BJ29" s="661"/>
      <c r="BK29" s="661"/>
      <c r="BL29" s="661"/>
      <c r="BM29" s="661"/>
      <c r="BN29" s="661"/>
      <c r="BO29" s="661"/>
      <c r="BP29" s="661"/>
      <c r="BQ29" s="662"/>
      <c r="BR29" s="600" t="s">
        <v>
299</v>
      </c>
      <c r="BS29" s="661"/>
      <c r="BT29" s="661"/>
      <c r="BU29" s="661"/>
      <c r="BV29" s="661"/>
      <c r="BW29" s="661"/>
      <c r="BX29" s="661"/>
      <c r="BY29" s="661"/>
      <c r="BZ29" s="661"/>
      <c r="CA29" s="661"/>
      <c r="CB29" s="662"/>
      <c r="CD29" s="684" t="s">
        <v>
300</v>
      </c>
      <c r="CE29" s="685"/>
      <c r="CF29" s="636" t="s">
        <v>
301</v>
      </c>
      <c r="CG29" s="637"/>
      <c r="CH29" s="637"/>
      <c r="CI29" s="637"/>
      <c r="CJ29" s="637"/>
      <c r="CK29" s="637"/>
      <c r="CL29" s="637"/>
      <c r="CM29" s="637"/>
      <c r="CN29" s="637"/>
      <c r="CO29" s="637"/>
      <c r="CP29" s="637"/>
      <c r="CQ29" s="638"/>
      <c r="CR29" s="621">
        <v>
1595744</v>
      </c>
      <c r="CS29" s="657"/>
      <c r="CT29" s="657"/>
      <c r="CU29" s="657"/>
      <c r="CV29" s="657"/>
      <c r="CW29" s="657"/>
      <c r="CX29" s="657"/>
      <c r="CY29" s="658"/>
      <c r="CZ29" s="626">
        <v>
1.8</v>
      </c>
      <c r="DA29" s="655"/>
      <c r="DB29" s="655"/>
      <c r="DC29" s="659"/>
      <c r="DD29" s="630">
        <v>
1595744</v>
      </c>
      <c r="DE29" s="657"/>
      <c r="DF29" s="657"/>
      <c r="DG29" s="657"/>
      <c r="DH29" s="657"/>
      <c r="DI29" s="657"/>
      <c r="DJ29" s="657"/>
      <c r="DK29" s="658"/>
      <c r="DL29" s="630">
        <v>
1595744</v>
      </c>
      <c r="DM29" s="657"/>
      <c r="DN29" s="657"/>
      <c r="DO29" s="657"/>
      <c r="DP29" s="657"/>
      <c r="DQ29" s="657"/>
      <c r="DR29" s="657"/>
      <c r="DS29" s="657"/>
      <c r="DT29" s="657"/>
      <c r="DU29" s="657"/>
      <c r="DV29" s="658"/>
      <c r="DW29" s="626">
        <v>
2.5</v>
      </c>
      <c r="DX29" s="655"/>
      <c r="DY29" s="655"/>
      <c r="DZ29" s="655"/>
      <c r="EA29" s="655"/>
      <c r="EB29" s="655"/>
      <c r="EC29" s="656"/>
    </row>
    <row r="30" spans="2:133" ht="11.25" customHeight="1" x14ac:dyDescent="0.15">
      <c r="B30" s="618" t="s">
        <v>
302</v>
      </c>
      <c r="C30" s="619"/>
      <c r="D30" s="619"/>
      <c r="E30" s="619"/>
      <c r="F30" s="619"/>
      <c r="G30" s="619"/>
      <c r="H30" s="619"/>
      <c r="I30" s="619"/>
      <c r="J30" s="619"/>
      <c r="K30" s="619"/>
      <c r="L30" s="619"/>
      <c r="M30" s="619"/>
      <c r="N30" s="619"/>
      <c r="O30" s="619"/>
      <c r="P30" s="619"/>
      <c r="Q30" s="620"/>
      <c r="R30" s="621">
        <v>
3022987</v>
      </c>
      <c r="S30" s="622"/>
      <c r="T30" s="622"/>
      <c r="U30" s="622"/>
      <c r="V30" s="622"/>
      <c r="W30" s="622"/>
      <c r="X30" s="622"/>
      <c r="Y30" s="623"/>
      <c r="Z30" s="624">
        <v>
2.9</v>
      </c>
      <c r="AA30" s="624"/>
      <c r="AB30" s="624"/>
      <c r="AC30" s="624"/>
      <c r="AD30" s="625">
        <v>
409850</v>
      </c>
      <c r="AE30" s="625"/>
      <c r="AF30" s="625"/>
      <c r="AG30" s="625"/>
      <c r="AH30" s="625"/>
      <c r="AI30" s="625"/>
      <c r="AJ30" s="625"/>
      <c r="AK30" s="625"/>
      <c r="AL30" s="626">
        <v>
0.6</v>
      </c>
      <c r="AM30" s="627"/>
      <c r="AN30" s="627"/>
      <c r="AO30" s="628"/>
      <c r="AP30" s="669" t="s">
        <v>
303</v>
      </c>
      <c r="AQ30" s="670"/>
      <c r="AR30" s="670"/>
      <c r="AS30" s="670"/>
      <c r="AT30" s="675" t="s">
        <v>
304</v>
      </c>
      <c r="AU30" s="210"/>
      <c r="AV30" s="210"/>
      <c r="AW30" s="210"/>
      <c r="AX30" s="607" t="s">
        <v>
180</v>
      </c>
      <c r="AY30" s="608"/>
      <c r="AZ30" s="608"/>
      <c r="BA30" s="608"/>
      <c r="BB30" s="608"/>
      <c r="BC30" s="608"/>
      <c r="BD30" s="608"/>
      <c r="BE30" s="608"/>
      <c r="BF30" s="609"/>
      <c r="BG30" s="681">
        <v>
98.8</v>
      </c>
      <c r="BH30" s="682"/>
      <c r="BI30" s="682"/>
      <c r="BJ30" s="682"/>
      <c r="BK30" s="682"/>
      <c r="BL30" s="682"/>
      <c r="BM30" s="616">
        <v>
97.5</v>
      </c>
      <c r="BN30" s="682"/>
      <c r="BO30" s="682"/>
      <c r="BP30" s="682"/>
      <c r="BQ30" s="683"/>
      <c r="BR30" s="681">
        <v>
98.8</v>
      </c>
      <c r="BS30" s="682"/>
      <c r="BT30" s="682"/>
      <c r="BU30" s="682"/>
      <c r="BV30" s="682"/>
      <c r="BW30" s="682"/>
      <c r="BX30" s="616">
        <v>
97.2</v>
      </c>
      <c r="BY30" s="682"/>
      <c r="BZ30" s="682"/>
      <c r="CA30" s="682"/>
      <c r="CB30" s="683"/>
      <c r="CD30" s="686"/>
      <c r="CE30" s="687"/>
      <c r="CF30" s="636" t="s">
        <v>
305</v>
      </c>
      <c r="CG30" s="637"/>
      <c r="CH30" s="637"/>
      <c r="CI30" s="637"/>
      <c r="CJ30" s="637"/>
      <c r="CK30" s="637"/>
      <c r="CL30" s="637"/>
      <c r="CM30" s="637"/>
      <c r="CN30" s="637"/>
      <c r="CO30" s="637"/>
      <c r="CP30" s="637"/>
      <c r="CQ30" s="638"/>
      <c r="CR30" s="621">
        <v>
1489571</v>
      </c>
      <c r="CS30" s="622"/>
      <c r="CT30" s="622"/>
      <c r="CU30" s="622"/>
      <c r="CV30" s="622"/>
      <c r="CW30" s="622"/>
      <c r="CX30" s="622"/>
      <c r="CY30" s="623"/>
      <c r="CZ30" s="626">
        <v>
1.6</v>
      </c>
      <c r="DA30" s="655"/>
      <c r="DB30" s="655"/>
      <c r="DC30" s="659"/>
      <c r="DD30" s="630">
        <v>
1489571</v>
      </c>
      <c r="DE30" s="622"/>
      <c r="DF30" s="622"/>
      <c r="DG30" s="622"/>
      <c r="DH30" s="622"/>
      <c r="DI30" s="622"/>
      <c r="DJ30" s="622"/>
      <c r="DK30" s="623"/>
      <c r="DL30" s="630">
        <v>
1489571</v>
      </c>
      <c r="DM30" s="622"/>
      <c r="DN30" s="622"/>
      <c r="DO30" s="622"/>
      <c r="DP30" s="622"/>
      <c r="DQ30" s="622"/>
      <c r="DR30" s="622"/>
      <c r="DS30" s="622"/>
      <c r="DT30" s="622"/>
      <c r="DU30" s="622"/>
      <c r="DV30" s="623"/>
      <c r="DW30" s="626">
        <v>
2.2999999999999998</v>
      </c>
      <c r="DX30" s="655"/>
      <c r="DY30" s="655"/>
      <c r="DZ30" s="655"/>
      <c r="EA30" s="655"/>
      <c r="EB30" s="655"/>
      <c r="EC30" s="656"/>
    </row>
    <row r="31" spans="2:133" ht="11.25" customHeight="1" x14ac:dyDescent="0.15">
      <c r="B31" s="618" t="s">
        <v>
306</v>
      </c>
      <c r="C31" s="619"/>
      <c r="D31" s="619"/>
      <c r="E31" s="619"/>
      <c r="F31" s="619"/>
      <c r="G31" s="619"/>
      <c r="H31" s="619"/>
      <c r="I31" s="619"/>
      <c r="J31" s="619"/>
      <c r="K31" s="619"/>
      <c r="L31" s="619"/>
      <c r="M31" s="619"/>
      <c r="N31" s="619"/>
      <c r="O31" s="619"/>
      <c r="P31" s="619"/>
      <c r="Q31" s="620"/>
      <c r="R31" s="621">
        <v>
651184</v>
      </c>
      <c r="S31" s="622"/>
      <c r="T31" s="622"/>
      <c r="U31" s="622"/>
      <c r="V31" s="622"/>
      <c r="W31" s="622"/>
      <c r="X31" s="622"/>
      <c r="Y31" s="623"/>
      <c r="Z31" s="624">
        <v>
0.6</v>
      </c>
      <c r="AA31" s="624"/>
      <c r="AB31" s="624"/>
      <c r="AC31" s="624"/>
      <c r="AD31" s="625" t="s">
        <v>
129</v>
      </c>
      <c r="AE31" s="625"/>
      <c r="AF31" s="625"/>
      <c r="AG31" s="625"/>
      <c r="AH31" s="625"/>
      <c r="AI31" s="625"/>
      <c r="AJ31" s="625"/>
      <c r="AK31" s="625"/>
      <c r="AL31" s="626" t="s">
        <v>
129</v>
      </c>
      <c r="AM31" s="627"/>
      <c r="AN31" s="627"/>
      <c r="AO31" s="628"/>
      <c r="AP31" s="671"/>
      <c r="AQ31" s="672"/>
      <c r="AR31" s="672"/>
      <c r="AS31" s="672"/>
      <c r="AT31" s="676"/>
      <c r="AU31" s="209" t="s">
        <v>
307</v>
      </c>
      <c r="AV31" s="209"/>
      <c r="AW31" s="209"/>
      <c r="AX31" s="618" t="s">
        <v>
308</v>
      </c>
      <c r="AY31" s="619"/>
      <c r="AZ31" s="619"/>
      <c r="BA31" s="619"/>
      <c r="BB31" s="619"/>
      <c r="BC31" s="619"/>
      <c r="BD31" s="619"/>
      <c r="BE31" s="619"/>
      <c r="BF31" s="620"/>
      <c r="BG31" s="678">
        <v>
98.7</v>
      </c>
      <c r="BH31" s="657"/>
      <c r="BI31" s="657"/>
      <c r="BJ31" s="657"/>
      <c r="BK31" s="657"/>
      <c r="BL31" s="657"/>
      <c r="BM31" s="627">
        <v>
97.4</v>
      </c>
      <c r="BN31" s="679"/>
      <c r="BO31" s="679"/>
      <c r="BP31" s="679"/>
      <c r="BQ31" s="680"/>
      <c r="BR31" s="678">
        <v>
98.7</v>
      </c>
      <c r="BS31" s="657"/>
      <c r="BT31" s="657"/>
      <c r="BU31" s="657"/>
      <c r="BV31" s="657"/>
      <c r="BW31" s="657"/>
      <c r="BX31" s="627">
        <v>
97</v>
      </c>
      <c r="BY31" s="679"/>
      <c r="BZ31" s="679"/>
      <c r="CA31" s="679"/>
      <c r="CB31" s="680"/>
      <c r="CD31" s="686"/>
      <c r="CE31" s="687"/>
      <c r="CF31" s="636" t="s">
        <v>
309</v>
      </c>
      <c r="CG31" s="637"/>
      <c r="CH31" s="637"/>
      <c r="CI31" s="637"/>
      <c r="CJ31" s="637"/>
      <c r="CK31" s="637"/>
      <c r="CL31" s="637"/>
      <c r="CM31" s="637"/>
      <c r="CN31" s="637"/>
      <c r="CO31" s="637"/>
      <c r="CP31" s="637"/>
      <c r="CQ31" s="638"/>
      <c r="CR31" s="621">
        <v>
106173</v>
      </c>
      <c r="CS31" s="657"/>
      <c r="CT31" s="657"/>
      <c r="CU31" s="657"/>
      <c r="CV31" s="657"/>
      <c r="CW31" s="657"/>
      <c r="CX31" s="657"/>
      <c r="CY31" s="658"/>
      <c r="CZ31" s="626">
        <v>
0.1</v>
      </c>
      <c r="DA31" s="655"/>
      <c r="DB31" s="655"/>
      <c r="DC31" s="659"/>
      <c r="DD31" s="630">
        <v>
106173</v>
      </c>
      <c r="DE31" s="657"/>
      <c r="DF31" s="657"/>
      <c r="DG31" s="657"/>
      <c r="DH31" s="657"/>
      <c r="DI31" s="657"/>
      <c r="DJ31" s="657"/>
      <c r="DK31" s="658"/>
      <c r="DL31" s="630">
        <v>
106173</v>
      </c>
      <c r="DM31" s="657"/>
      <c r="DN31" s="657"/>
      <c r="DO31" s="657"/>
      <c r="DP31" s="657"/>
      <c r="DQ31" s="657"/>
      <c r="DR31" s="657"/>
      <c r="DS31" s="657"/>
      <c r="DT31" s="657"/>
      <c r="DU31" s="657"/>
      <c r="DV31" s="658"/>
      <c r="DW31" s="626">
        <v>
0.2</v>
      </c>
      <c r="DX31" s="655"/>
      <c r="DY31" s="655"/>
      <c r="DZ31" s="655"/>
      <c r="EA31" s="655"/>
      <c r="EB31" s="655"/>
      <c r="EC31" s="656"/>
    </row>
    <row r="32" spans="2:133" ht="11.25" customHeight="1" x14ac:dyDescent="0.15">
      <c r="B32" s="618" t="s">
        <v>
310</v>
      </c>
      <c r="C32" s="619"/>
      <c r="D32" s="619"/>
      <c r="E32" s="619"/>
      <c r="F32" s="619"/>
      <c r="G32" s="619"/>
      <c r="H32" s="619"/>
      <c r="I32" s="619"/>
      <c r="J32" s="619"/>
      <c r="K32" s="619"/>
      <c r="L32" s="619"/>
      <c r="M32" s="619"/>
      <c r="N32" s="619"/>
      <c r="O32" s="619"/>
      <c r="P32" s="619"/>
      <c r="Q32" s="620"/>
      <c r="R32" s="621" t="s">
        <v>
129</v>
      </c>
      <c r="S32" s="622"/>
      <c r="T32" s="622"/>
      <c r="U32" s="622"/>
      <c r="V32" s="622"/>
      <c r="W32" s="622"/>
      <c r="X32" s="622"/>
      <c r="Y32" s="623"/>
      <c r="Z32" s="624" t="s">
        <v>
129</v>
      </c>
      <c r="AA32" s="624"/>
      <c r="AB32" s="624"/>
      <c r="AC32" s="624"/>
      <c r="AD32" s="625" t="s">
        <v>
129</v>
      </c>
      <c r="AE32" s="625"/>
      <c r="AF32" s="625"/>
      <c r="AG32" s="625"/>
      <c r="AH32" s="625"/>
      <c r="AI32" s="625"/>
      <c r="AJ32" s="625"/>
      <c r="AK32" s="625"/>
      <c r="AL32" s="626" t="s">
        <v>
129</v>
      </c>
      <c r="AM32" s="627"/>
      <c r="AN32" s="627"/>
      <c r="AO32" s="628"/>
      <c r="AP32" s="673"/>
      <c r="AQ32" s="674"/>
      <c r="AR32" s="674"/>
      <c r="AS32" s="674"/>
      <c r="AT32" s="677"/>
      <c r="AU32" s="211"/>
      <c r="AV32" s="211"/>
      <c r="AW32" s="211"/>
      <c r="AX32" s="666" t="s">
        <v>
311</v>
      </c>
      <c r="AY32" s="667"/>
      <c r="AZ32" s="667"/>
      <c r="BA32" s="667"/>
      <c r="BB32" s="667"/>
      <c r="BC32" s="667"/>
      <c r="BD32" s="667"/>
      <c r="BE32" s="667"/>
      <c r="BF32" s="668"/>
      <c r="BG32" s="690" t="s">
        <v>
129</v>
      </c>
      <c r="BH32" s="691"/>
      <c r="BI32" s="691"/>
      <c r="BJ32" s="691"/>
      <c r="BK32" s="691"/>
      <c r="BL32" s="691"/>
      <c r="BM32" s="692" t="s">
        <v>
129</v>
      </c>
      <c r="BN32" s="691"/>
      <c r="BO32" s="691"/>
      <c r="BP32" s="691"/>
      <c r="BQ32" s="693"/>
      <c r="BR32" s="690" t="s">
        <v>
129</v>
      </c>
      <c r="BS32" s="691"/>
      <c r="BT32" s="691"/>
      <c r="BU32" s="691"/>
      <c r="BV32" s="691"/>
      <c r="BW32" s="691"/>
      <c r="BX32" s="692" t="s">
        <v>
129</v>
      </c>
      <c r="BY32" s="691"/>
      <c r="BZ32" s="691"/>
      <c r="CA32" s="691"/>
      <c r="CB32" s="693"/>
      <c r="CD32" s="688"/>
      <c r="CE32" s="689"/>
      <c r="CF32" s="636" t="s">
        <v>
312</v>
      </c>
      <c r="CG32" s="637"/>
      <c r="CH32" s="637"/>
      <c r="CI32" s="637"/>
      <c r="CJ32" s="637"/>
      <c r="CK32" s="637"/>
      <c r="CL32" s="637"/>
      <c r="CM32" s="637"/>
      <c r="CN32" s="637"/>
      <c r="CO32" s="637"/>
      <c r="CP32" s="637"/>
      <c r="CQ32" s="638"/>
      <c r="CR32" s="621">
        <v>
163</v>
      </c>
      <c r="CS32" s="622"/>
      <c r="CT32" s="622"/>
      <c r="CU32" s="622"/>
      <c r="CV32" s="622"/>
      <c r="CW32" s="622"/>
      <c r="CX32" s="622"/>
      <c r="CY32" s="623"/>
      <c r="CZ32" s="626">
        <v>
0</v>
      </c>
      <c r="DA32" s="655"/>
      <c r="DB32" s="655"/>
      <c r="DC32" s="659"/>
      <c r="DD32" s="630">
        <v>
163</v>
      </c>
      <c r="DE32" s="622"/>
      <c r="DF32" s="622"/>
      <c r="DG32" s="622"/>
      <c r="DH32" s="622"/>
      <c r="DI32" s="622"/>
      <c r="DJ32" s="622"/>
      <c r="DK32" s="623"/>
      <c r="DL32" s="630">
        <v>
163</v>
      </c>
      <c r="DM32" s="622"/>
      <c r="DN32" s="622"/>
      <c r="DO32" s="622"/>
      <c r="DP32" s="622"/>
      <c r="DQ32" s="622"/>
      <c r="DR32" s="622"/>
      <c r="DS32" s="622"/>
      <c r="DT32" s="622"/>
      <c r="DU32" s="622"/>
      <c r="DV32" s="623"/>
      <c r="DW32" s="626">
        <v>
0</v>
      </c>
      <c r="DX32" s="655"/>
      <c r="DY32" s="655"/>
      <c r="DZ32" s="655"/>
      <c r="EA32" s="655"/>
      <c r="EB32" s="655"/>
      <c r="EC32" s="656"/>
    </row>
    <row r="33" spans="2:133" ht="11.25" customHeight="1" x14ac:dyDescent="0.15">
      <c r="B33" s="618" t="s">
        <v>
313</v>
      </c>
      <c r="C33" s="619"/>
      <c r="D33" s="619"/>
      <c r="E33" s="619"/>
      <c r="F33" s="619"/>
      <c r="G33" s="619"/>
      <c r="H33" s="619"/>
      <c r="I33" s="619"/>
      <c r="J33" s="619"/>
      <c r="K33" s="619"/>
      <c r="L33" s="619"/>
      <c r="M33" s="619"/>
      <c r="N33" s="619"/>
      <c r="O33" s="619"/>
      <c r="P33" s="619"/>
      <c r="Q33" s="620"/>
      <c r="R33" s="621">
        <v>
9517159</v>
      </c>
      <c r="S33" s="622"/>
      <c r="T33" s="622"/>
      <c r="U33" s="622"/>
      <c r="V33" s="622"/>
      <c r="W33" s="622"/>
      <c r="X33" s="622"/>
      <c r="Y33" s="623"/>
      <c r="Z33" s="624">
        <v>
9.3000000000000007</v>
      </c>
      <c r="AA33" s="624"/>
      <c r="AB33" s="624"/>
      <c r="AC33" s="624"/>
      <c r="AD33" s="625" t="s">
        <v>
129</v>
      </c>
      <c r="AE33" s="625"/>
      <c r="AF33" s="625"/>
      <c r="AG33" s="625"/>
      <c r="AH33" s="625"/>
      <c r="AI33" s="625"/>
      <c r="AJ33" s="625"/>
      <c r="AK33" s="625"/>
      <c r="AL33" s="626" t="s">
        <v>
129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
314</v>
      </c>
      <c r="CE33" s="637"/>
      <c r="CF33" s="637"/>
      <c r="CG33" s="637"/>
      <c r="CH33" s="637"/>
      <c r="CI33" s="637"/>
      <c r="CJ33" s="637"/>
      <c r="CK33" s="637"/>
      <c r="CL33" s="637"/>
      <c r="CM33" s="637"/>
      <c r="CN33" s="637"/>
      <c r="CO33" s="637"/>
      <c r="CP33" s="637"/>
      <c r="CQ33" s="638"/>
      <c r="CR33" s="621">
        <v>
41181505</v>
      </c>
      <c r="CS33" s="657"/>
      <c r="CT33" s="657"/>
      <c r="CU33" s="657"/>
      <c r="CV33" s="657"/>
      <c r="CW33" s="657"/>
      <c r="CX33" s="657"/>
      <c r="CY33" s="658"/>
      <c r="CZ33" s="626">
        <v>
45.3</v>
      </c>
      <c r="DA33" s="655"/>
      <c r="DB33" s="655"/>
      <c r="DC33" s="659"/>
      <c r="DD33" s="630">
        <v>
36372144</v>
      </c>
      <c r="DE33" s="657"/>
      <c r="DF33" s="657"/>
      <c r="DG33" s="657"/>
      <c r="DH33" s="657"/>
      <c r="DI33" s="657"/>
      <c r="DJ33" s="657"/>
      <c r="DK33" s="658"/>
      <c r="DL33" s="630">
        <v>
21252987</v>
      </c>
      <c r="DM33" s="657"/>
      <c r="DN33" s="657"/>
      <c r="DO33" s="657"/>
      <c r="DP33" s="657"/>
      <c r="DQ33" s="657"/>
      <c r="DR33" s="657"/>
      <c r="DS33" s="657"/>
      <c r="DT33" s="657"/>
      <c r="DU33" s="657"/>
      <c r="DV33" s="658"/>
      <c r="DW33" s="626">
        <v>
32.799999999999997</v>
      </c>
      <c r="DX33" s="655"/>
      <c r="DY33" s="655"/>
      <c r="DZ33" s="655"/>
      <c r="EA33" s="655"/>
      <c r="EB33" s="655"/>
      <c r="EC33" s="656"/>
    </row>
    <row r="34" spans="2:133" ht="11.25" customHeight="1" x14ac:dyDescent="0.15">
      <c r="B34" s="618" t="s">
        <v>
315</v>
      </c>
      <c r="C34" s="619"/>
      <c r="D34" s="619"/>
      <c r="E34" s="619"/>
      <c r="F34" s="619"/>
      <c r="G34" s="619"/>
      <c r="H34" s="619"/>
      <c r="I34" s="619"/>
      <c r="J34" s="619"/>
      <c r="K34" s="619"/>
      <c r="L34" s="619"/>
      <c r="M34" s="619"/>
      <c r="N34" s="619"/>
      <c r="O34" s="619"/>
      <c r="P34" s="619"/>
      <c r="Q34" s="620"/>
      <c r="R34" s="621">
        <v>
987796</v>
      </c>
      <c r="S34" s="622"/>
      <c r="T34" s="622"/>
      <c r="U34" s="622"/>
      <c r="V34" s="622"/>
      <c r="W34" s="622"/>
      <c r="X34" s="622"/>
      <c r="Y34" s="623"/>
      <c r="Z34" s="624">
        <v>
1</v>
      </c>
      <c r="AA34" s="624"/>
      <c r="AB34" s="624"/>
      <c r="AC34" s="624"/>
      <c r="AD34" s="625">
        <v>
3187</v>
      </c>
      <c r="AE34" s="625"/>
      <c r="AF34" s="625"/>
      <c r="AG34" s="625"/>
      <c r="AH34" s="625"/>
      <c r="AI34" s="625"/>
      <c r="AJ34" s="625"/>
      <c r="AK34" s="625"/>
      <c r="AL34" s="626">
        <v>
0</v>
      </c>
      <c r="AM34" s="627"/>
      <c r="AN34" s="627"/>
      <c r="AO34" s="628"/>
      <c r="AP34" s="214"/>
      <c r="AQ34" s="600" t="s">
        <v>
316</v>
      </c>
      <c r="AR34" s="601"/>
      <c r="AS34" s="601"/>
      <c r="AT34" s="601"/>
      <c r="AU34" s="601"/>
      <c r="AV34" s="601"/>
      <c r="AW34" s="601"/>
      <c r="AX34" s="601"/>
      <c r="AY34" s="601"/>
      <c r="AZ34" s="601"/>
      <c r="BA34" s="601"/>
      <c r="BB34" s="601"/>
      <c r="BC34" s="601"/>
      <c r="BD34" s="601"/>
      <c r="BE34" s="601"/>
      <c r="BF34" s="602"/>
      <c r="BG34" s="600" t="s">
        <v>
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
318</v>
      </c>
      <c r="CE34" s="637"/>
      <c r="CF34" s="637"/>
      <c r="CG34" s="637"/>
      <c r="CH34" s="637"/>
      <c r="CI34" s="637"/>
      <c r="CJ34" s="637"/>
      <c r="CK34" s="637"/>
      <c r="CL34" s="637"/>
      <c r="CM34" s="637"/>
      <c r="CN34" s="637"/>
      <c r="CO34" s="637"/>
      <c r="CP34" s="637"/>
      <c r="CQ34" s="638"/>
      <c r="CR34" s="621">
        <v>
18669299</v>
      </c>
      <c r="CS34" s="622"/>
      <c r="CT34" s="622"/>
      <c r="CU34" s="622"/>
      <c r="CV34" s="622"/>
      <c r="CW34" s="622"/>
      <c r="CX34" s="622"/>
      <c r="CY34" s="623"/>
      <c r="CZ34" s="626">
        <v>
20.5</v>
      </c>
      <c r="DA34" s="655"/>
      <c r="DB34" s="655"/>
      <c r="DC34" s="659"/>
      <c r="DD34" s="630">
        <v>
16079005</v>
      </c>
      <c r="DE34" s="622"/>
      <c r="DF34" s="622"/>
      <c r="DG34" s="622"/>
      <c r="DH34" s="622"/>
      <c r="DI34" s="622"/>
      <c r="DJ34" s="622"/>
      <c r="DK34" s="623"/>
      <c r="DL34" s="630">
        <v>
13075717</v>
      </c>
      <c r="DM34" s="622"/>
      <c r="DN34" s="622"/>
      <c r="DO34" s="622"/>
      <c r="DP34" s="622"/>
      <c r="DQ34" s="622"/>
      <c r="DR34" s="622"/>
      <c r="DS34" s="622"/>
      <c r="DT34" s="622"/>
      <c r="DU34" s="622"/>
      <c r="DV34" s="623"/>
      <c r="DW34" s="626">
        <v>
20.2</v>
      </c>
      <c r="DX34" s="655"/>
      <c r="DY34" s="655"/>
      <c r="DZ34" s="655"/>
      <c r="EA34" s="655"/>
      <c r="EB34" s="655"/>
      <c r="EC34" s="656"/>
    </row>
    <row r="35" spans="2:133" ht="11.25" customHeight="1" x14ac:dyDescent="0.15">
      <c r="B35" s="618" t="s">
        <v>
319</v>
      </c>
      <c r="C35" s="619"/>
      <c r="D35" s="619"/>
      <c r="E35" s="619"/>
      <c r="F35" s="619"/>
      <c r="G35" s="619"/>
      <c r="H35" s="619"/>
      <c r="I35" s="619"/>
      <c r="J35" s="619"/>
      <c r="K35" s="619"/>
      <c r="L35" s="619"/>
      <c r="M35" s="619"/>
      <c r="N35" s="619"/>
      <c r="O35" s="619"/>
      <c r="P35" s="619"/>
      <c r="Q35" s="620"/>
      <c r="R35" s="621" t="s">
        <v>
129</v>
      </c>
      <c r="S35" s="622"/>
      <c r="T35" s="622"/>
      <c r="U35" s="622"/>
      <c r="V35" s="622"/>
      <c r="W35" s="622"/>
      <c r="X35" s="622"/>
      <c r="Y35" s="623"/>
      <c r="Z35" s="624" t="s">
        <v>
129</v>
      </c>
      <c r="AA35" s="624"/>
      <c r="AB35" s="624"/>
      <c r="AC35" s="624"/>
      <c r="AD35" s="625" t="s">
        <v>
129</v>
      </c>
      <c r="AE35" s="625"/>
      <c r="AF35" s="625"/>
      <c r="AG35" s="625"/>
      <c r="AH35" s="625"/>
      <c r="AI35" s="625"/>
      <c r="AJ35" s="625"/>
      <c r="AK35" s="625"/>
      <c r="AL35" s="626" t="s">
        <v>
129</v>
      </c>
      <c r="AM35" s="627"/>
      <c r="AN35" s="627"/>
      <c r="AO35" s="628"/>
      <c r="AP35" s="214"/>
      <c r="AQ35" s="694" t="s">
        <v>
320</v>
      </c>
      <c r="AR35" s="695"/>
      <c r="AS35" s="695"/>
      <c r="AT35" s="695"/>
      <c r="AU35" s="695"/>
      <c r="AV35" s="695"/>
      <c r="AW35" s="695"/>
      <c r="AX35" s="695"/>
      <c r="AY35" s="696"/>
      <c r="AZ35" s="610">
        <v>
10382737</v>
      </c>
      <c r="BA35" s="611"/>
      <c r="BB35" s="611"/>
      <c r="BC35" s="611"/>
      <c r="BD35" s="611"/>
      <c r="BE35" s="611"/>
      <c r="BF35" s="697"/>
      <c r="BG35" s="632" t="s">
        <v>
321</v>
      </c>
      <c r="BH35" s="633"/>
      <c r="BI35" s="633"/>
      <c r="BJ35" s="633"/>
      <c r="BK35" s="633"/>
      <c r="BL35" s="633"/>
      <c r="BM35" s="633"/>
      <c r="BN35" s="633"/>
      <c r="BO35" s="633"/>
      <c r="BP35" s="633"/>
      <c r="BQ35" s="633"/>
      <c r="BR35" s="633"/>
      <c r="BS35" s="633"/>
      <c r="BT35" s="633"/>
      <c r="BU35" s="634"/>
      <c r="BV35" s="610">
        <v>
533290</v>
      </c>
      <c r="BW35" s="611"/>
      <c r="BX35" s="611"/>
      <c r="BY35" s="611"/>
      <c r="BZ35" s="611"/>
      <c r="CA35" s="611"/>
      <c r="CB35" s="697"/>
      <c r="CD35" s="636" t="s">
        <v>
322</v>
      </c>
      <c r="CE35" s="637"/>
      <c r="CF35" s="637"/>
      <c r="CG35" s="637"/>
      <c r="CH35" s="637"/>
      <c r="CI35" s="637"/>
      <c r="CJ35" s="637"/>
      <c r="CK35" s="637"/>
      <c r="CL35" s="637"/>
      <c r="CM35" s="637"/>
      <c r="CN35" s="637"/>
      <c r="CO35" s="637"/>
      <c r="CP35" s="637"/>
      <c r="CQ35" s="638"/>
      <c r="CR35" s="621">
        <v>
571212</v>
      </c>
      <c r="CS35" s="657"/>
      <c r="CT35" s="657"/>
      <c r="CU35" s="657"/>
      <c r="CV35" s="657"/>
      <c r="CW35" s="657"/>
      <c r="CX35" s="657"/>
      <c r="CY35" s="658"/>
      <c r="CZ35" s="626">
        <v>
0.6</v>
      </c>
      <c r="DA35" s="655"/>
      <c r="DB35" s="655"/>
      <c r="DC35" s="659"/>
      <c r="DD35" s="630">
        <v>
551201</v>
      </c>
      <c r="DE35" s="657"/>
      <c r="DF35" s="657"/>
      <c r="DG35" s="657"/>
      <c r="DH35" s="657"/>
      <c r="DI35" s="657"/>
      <c r="DJ35" s="657"/>
      <c r="DK35" s="658"/>
      <c r="DL35" s="630">
        <v>
551201</v>
      </c>
      <c r="DM35" s="657"/>
      <c r="DN35" s="657"/>
      <c r="DO35" s="657"/>
      <c r="DP35" s="657"/>
      <c r="DQ35" s="657"/>
      <c r="DR35" s="657"/>
      <c r="DS35" s="657"/>
      <c r="DT35" s="657"/>
      <c r="DU35" s="657"/>
      <c r="DV35" s="658"/>
      <c r="DW35" s="626">
        <v>
0.9</v>
      </c>
      <c r="DX35" s="655"/>
      <c r="DY35" s="655"/>
      <c r="DZ35" s="655"/>
      <c r="EA35" s="655"/>
      <c r="EB35" s="655"/>
      <c r="EC35" s="656"/>
    </row>
    <row r="36" spans="2:133" ht="11.25" customHeight="1" x14ac:dyDescent="0.15">
      <c r="B36" s="618" t="s">
        <v>
323</v>
      </c>
      <c r="C36" s="619"/>
      <c r="D36" s="619"/>
      <c r="E36" s="619"/>
      <c r="F36" s="619"/>
      <c r="G36" s="619"/>
      <c r="H36" s="619"/>
      <c r="I36" s="619"/>
      <c r="J36" s="619"/>
      <c r="K36" s="619"/>
      <c r="L36" s="619"/>
      <c r="M36" s="619"/>
      <c r="N36" s="619"/>
      <c r="O36" s="619"/>
      <c r="P36" s="619"/>
      <c r="Q36" s="620"/>
      <c r="R36" s="621" t="s">
        <v>
129</v>
      </c>
      <c r="S36" s="622"/>
      <c r="T36" s="622"/>
      <c r="U36" s="622"/>
      <c r="V36" s="622"/>
      <c r="W36" s="622"/>
      <c r="X36" s="622"/>
      <c r="Y36" s="623"/>
      <c r="Z36" s="624" t="s">
        <v>
129</v>
      </c>
      <c r="AA36" s="624"/>
      <c r="AB36" s="624"/>
      <c r="AC36" s="624"/>
      <c r="AD36" s="625" t="s">
        <v>
129</v>
      </c>
      <c r="AE36" s="625"/>
      <c r="AF36" s="625"/>
      <c r="AG36" s="625"/>
      <c r="AH36" s="625"/>
      <c r="AI36" s="625"/>
      <c r="AJ36" s="625"/>
      <c r="AK36" s="625"/>
      <c r="AL36" s="626" t="s">
        <v>
129</v>
      </c>
      <c r="AM36" s="627"/>
      <c r="AN36" s="627"/>
      <c r="AO36" s="628"/>
      <c r="AQ36" s="698" t="s">
        <v>
324</v>
      </c>
      <c r="AR36" s="699"/>
      <c r="AS36" s="699"/>
      <c r="AT36" s="699"/>
      <c r="AU36" s="699"/>
      <c r="AV36" s="699"/>
      <c r="AW36" s="699"/>
      <c r="AX36" s="699"/>
      <c r="AY36" s="700"/>
      <c r="AZ36" s="621">
        <v>
3625546</v>
      </c>
      <c r="BA36" s="622"/>
      <c r="BB36" s="622"/>
      <c r="BC36" s="622"/>
      <c r="BD36" s="657"/>
      <c r="BE36" s="657"/>
      <c r="BF36" s="680"/>
      <c r="BG36" s="636" t="s">
        <v>
325</v>
      </c>
      <c r="BH36" s="637"/>
      <c r="BI36" s="637"/>
      <c r="BJ36" s="637"/>
      <c r="BK36" s="637"/>
      <c r="BL36" s="637"/>
      <c r="BM36" s="637"/>
      <c r="BN36" s="637"/>
      <c r="BO36" s="637"/>
      <c r="BP36" s="637"/>
      <c r="BQ36" s="637"/>
      <c r="BR36" s="637"/>
      <c r="BS36" s="637"/>
      <c r="BT36" s="637"/>
      <c r="BU36" s="638"/>
      <c r="BV36" s="621">
        <v>
354011</v>
      </c>
      <c r="BW36" s="622"/>
      <c r="BX36" s="622"/>
      <c r="BY36" s="622"/>
      <c r="BZ36" s="622"/>
      <c r="CA36" s="622"/>
      <c r="CB36" s="631"/>
      <c r="CD36" s="636" t="s">
        <v>
326</v>
      </c>
      <c r="CE36" s="637"/>
      <c r="CF36" s="637"/>
      <c r="CG36" s="637"/>
      <c r="CH36" s="637"/>
      <c r="CI36" s="637"/>
      <c r="CJ36" s="637"/>
      <c r="CK36" s="637"/>
      <c r="CL36" s="637"/>
      <c r="CM36" s="637"/>
      <c r="CN36" s="637"/>
      <c r="CO36" s="637"/>
      <c r="CP36" s="637"/>
      <c r="CQ36" s="638"/>
      <c r="CR36" s="621">
        <v>
5470879</v>
      </c>
      <c r="CS36" s="622"/>
      <c r="CT36" s="622"/>
      <c r="CU36" s="622"/>
      <c r="CV36" s="622"/>
      <c r="CW36" s="622"/>
      <c r="CX36" s="622"/>
      <c r="CY36" s="623"/>
      <c r="CZ36" s="626">
        <v>
6</v>
      </c>
      <c r="DA36" s="655"/>
      <c r="DB36" s="655"/>
      <c r="DC36" s="659"/>
      <c r="DD36" s="630">
        <v>
4453741</v>
      </c>
      <c r="DE36" s="622"/>
      <c r="DF36" s="622"/>
      <c r="DG36" s="622"/>
      <c r="DH36" s="622"/>
      <c r="DI36" s="622"/>
      <c r="DJ36" s="622"/>
      <c r="DK36" s="623"/>
      <c r="DL36" s="630">
        <v>
3172771</v>
      </c>
      <c r="DM36" s="622"/>
      <c r="DN36" s="622"/>
      <c r="DO36" s="622"/>
      <c r="DP36" s="622"/>
      <c r="DQ36" s="622"/>
      <c r="DR36" s="622"/>
      <c r="DS36" s="622"/>
      <c r="DT36" s="622"/>
      <c r="DU36" s="622"/>
      <c r="DV36" s="623"/>
      <c r="DW36" s="626">
        <v>
4.9000000000000004</v>
      </c>
      <c r="DX36" s="655"/>
      <c r="DY36" s="655"/>
      <c r="DZ36" s="655"/>
      <c r="EA36" s="655"/>
      <c r="EB36" s="655"/>
      <c r="EC36" s="656"/>
    </row>
    <row r="37" spans="2:133" ht="11.25" customHeight="1" x14ac:dyDescent="0.15">
      <c r="B37" s="618" t="s">
        <v>
327</v>
      </c>
      <c r="C37" s="619"/>
      <c r="D37" s="619"/>
      <c r="E37" s="619"/>
      <c r="F37" s="619"/>
      <c r="G37" s="619"/>
      <c r="H37" s="619"/>
      <c r="I37" s="619"/>
      <c r="J37" s="619"/>
      <c r="K37" s="619"/>
      <c r="L37" s="619"/>
      <c r="M37" s="619"/>
      <c r="N37" s="619"/>
      <c r="O37" s="619"/>
      <c r="P37" s="619"/>
      <c r="Q37" s="620"/>
      <c r="R37" s="621" t="s">
        <v>
129</v>
      </c>
      <c r="S37" s="622"/>
      <c r="T37" s="622"/>
      <c r="U37" s="622"/>
      <c r="V37" s="622"/>
      <c r="W37" s="622"/>
      <c r="X37" s="622"/>
      <c r="Y37" s="623"/>
      <c r="Z37" s="624" t="s">
        <v>
129</v>
      </c>
      <c r="AA37" s="624"/>
      <c r="AB37" s="624"/>
      <c r="AC37" s="624"/>
      <c r="AD37" s="625" t="s">
        <v>
129</v>
      </c>
      <c r="AE37" s="625"/>
      <c r="AF37" s="625"/>
      <c r="AG37" s="625"/>
      <c r="AH37" s="625"/>
      <c r="AI37" s="625"/>
      <c r="AJ37" s="625"/>
      <c r="AK37" s="625"/>
      <c r="AL37" s="626" t="s">
        <v>
129</v>
      </c>
      <c r="AM37" s="627"/>
      <c r="AN37" s="627"/>
      <c r="AO37" s="628"/>
      <c r="AQ37" s="698" t="s">
        <v>
328</v>
      </c>
      <c r="AR37" s="699"/>
      <c r="AS37" s="699"/>
      <c r="AT37" s="699"/>
      <c r="AU37" s="699"/>
      <c r="AV37" s="699"/>
      <c r="AW37" s="699"/>
      <c r="AX37" s="699"/>
      <c r="AY37" s="700"/>
      <c r="AZ37" s="621" t="s">
        <v>
129</v>
      </c>
      <c r="BA37" s="622"/>
      <c r="BB37" s="622"/>
      <c r="BC37" s="622"/>
      <c r="BD37" s="657"/>
      <c r="BE37" s="657"/>
      <c r="BF37" s="680"/>
      <c r="BG37" s="636" t="s">
        <v>
329</v>
      </c>
      <c r="BH37" s="637"/>
      <c r="BI37" s="637"/>
      <c r="BJ37" s="637"/>
      <c r="BK37" s="637"/>
      <c r="BL37" s="637"/>
      <c r="BM37" s="637"/>
      <c r="BN37" s="637"/>
      <c r="BO37" s="637"/>
      <c r="BP37" s="637"/>
      <c r="BQ37" s="637"/>
      <c r="BR37" s="637"/>
      <c r="BS37" s="637"/>
      <c r="BT37" s="637"/>
      <c r="BU37" s="638"/>
      <c r="BV37" s="621">
        <v>
43027</v>
      </c>
      <c r="BW37" s="622"/>
      <c r="BX37" s="622"/>
      <c r="BY37" s="622"/>
      <c r="BZ37" s="622"/>
      <c r="CA37" s="622"/>
      <c r="CB37" s="631"/>
      <c r="CD37" s="636" t="s">
        <v>
330</v>
      </c>
      <c r="CE37" s="637"/>
      <c r="CF37" s="637"/>
      <c r="CG37" s="637"/>
      <c r="CH37" s="637"/>
      <c r="CI37" s="637"/>
      <c r="CJ37" s="637"/>
      <c r="CK37" s="637"/>
      <c r="CL37" s="637"/>
      <c r="CM37" s="637"/>
      <c r="CN37" s="637"/>
      <c r="CO37" s="637"/>
      <c r="CP37" s="637"/>
      <c r="CQ37" s="638"/>
      <c r="CR37" s="621">
        <v>
1250313</v>
      </c>
      <c r="CS37" s="657"/>
      <c r="CT37" s="657"/>
      <c r="CU37" s="657"/>
      <c r="CV37" s="657"/>
      <c r="CW37" s="657"/>
      <c r="CX37" s="657"/>
      <c r="CY37" s="658"/>
      <c r="CZ37" s="626">
        <v>
1.4</v>
      </c>
      <c r="DA37" s="655"/>
      <c r="DB37" s="655"/>
      <c r="DC37" s="659"/>
      <c r="DD37" s="630">
        <v>
1250313</v>
      </c>
      <c r="DE37" s="657"/>
      <c r="DF37" s="657"/>
      <c r="DG37" s="657"/>
      <c r="DH37" s="657"/>
      <c r="DI37" s="657"/>
      <c r="DJ37" s="657"/>
      <c r="DK37" s="658"/>
      <c r="DL37" s="630">
        <v>
883544</v>
      </c>
      <c r="DM37" s="657"/>
      <c r="DN37" s="657"/>
      <c r="DO37" s="657"/>
      <c r="DP37" s="657"/>
      <c r="DQ37" s="657"/>
      <c r="DR37" s="657"/>
      <c r="DS37" s="657"/>
      <c r="DT37" s="657"/>
      <c r="DU37" s="657"/>
      <c r="DV37" s="658"/>
      <c r="DW37" s="626">
        <v>
1.4</v>
      </c>
      <c r="DX37" s="655"/>
      <c r="DY37" s="655"/>
      <c r="DZ37" s="655"/>
      <c r="EA37" s="655"/>
      <c r="EB37" s="655"/>
      <c r="EC37" s="656"/>
    </row>
    <row r="38" spans="2:133" ht="11.25" customHeight="1" x14ac:dyDescent="0.15">
      <c r="B38" s="666" t="s">
        <v>
331</v>
      </c>
      <c r="C38" s="667"/>
      <c r="D38" s="667"/>
      <c r="E38" s="667"/>
      <c r="F38" s="667"/>
      <c r="G38" s="667"/>
      <c r="H38" s="667"/>
      <c r="I38" s="667"/>
      <c r="J38" s="667"/>
      <c r="K38" s="667"/>
      <c r="L38" s="667"/>
      <c r="M38" s="667"/>
      <c r="N38" s="667"/>
      <c r="O38" s="667"/>
      <c r="P38" s="667"/>
      <c r="Q38" s="668"/>
      <c r="R38" s="701">
        <v>
102503335</v>
      </c>
      <c r="S38" s="702"/>
      <c r="T38" s="702"/>
      <c r="U38" s="702"/>
      <c r="V38" s="702"/>
      <c r="W38" s="702"/>
      <c r="X38" s="702"/>
      <c r="Y38" s="703"/>
      <c r="Z38" s="704">
        <v>
100</v>
      </c>
      <c r="AA38" s="704"/>
      <c r="AB38" s="704"/>
      <c r="AC38" s="704"/>
      <c r="AD38" s="705">
        <v>
64815015</v>
      </c>
      <c r="AE38" s="705"/>
      <c r="AF38" s="705"/>
      <c r="AG38" s="705"/>
      <c r="AH38" s="705"/>
      <c r="AI38" s="705"/>
      <c r="AJ38" s="705"/>
      <c r="AK38" s="705"/>
      <c r="AL38" s="706">
        <v>
100</v>
      </c>
      <c r="AM38" s="692"/>
      <c r="AN38" s="692"/>
      <c r="AO38" s="707"/>
      <c r="AQ38" s="698" t="s">
        <v>
332</v>
      </c>
      <c r="AR38" s="699"/>
      <c r="AS38" s="699"/>
      <c r="AT38" s="699"/>
      <c r="AU38" s="699"/>
      <c r="AV38" s="699"/>
      <c r="AW38" s="699"/>
      <c r="AX38" s="699"/>
      <c r="AY38" s="700"/>
      <c r="AZ38" s="621" t="s">
        <v>
121</v>
      </c>
      <c r="BA38" s="622"/>
      <c r="BB38" s="622"/>
      <c r="BC38" s="622"/>
      <c r="BD38" s="657"/>
      <c r="BE38" s="657"/>
      <c r="BF38" s="680"/>
      <c r="BG38" s="636" t="s">
        <v>
333</v>
      </c>
      <c r="BH38" s="637"/>
      <c r="BI38" s="637"/>
      <c r="BJ38" s="637"/>
      <c r="BK38" s="637"/>
      <c r="BL38" s="637"/>
      <c r="BM38" s="637"/>
      <c r="BN38" s="637"/>
      <c r="BO38" s="637"/>
      <c r="BP38" s="637"/>
      <c r="BQ38" s="637"/>
      <c r="BR38" s="637"/>
      <c r="BS38" s="637"/>
      <c r="BT38" s="637"/>
      <c r="BU38" s="638"/>
      <c r="BV38" s="621">
        <v>
57603</v>
      </c>
      <c r="BW38" s="622"/>
      <c r="BX38" s="622"/>
      <c r="BY38" s="622"/>
      <c r="BZ38" s="622"/>
      <c r="CA38" s="622"/>
      <c r="CB38" s="631"/>
      <c r="CD38" s="636" t="s">
        <v>
334</v>
      </c>
      <c r="CE38" s="637"/>
      <c r="CF38" s="637"/>
      <c r="CG38" s="637"/>
      <c r="CH38" s="637"/>
      <c r="CI38" s="637"/>
      <c r="CJ38" s="637"/>
      <c r="CK38" s="637"/>
      <c r="CL38" s="637"/>
      <c r="CM38" s="637"/>
      <c r="CN38" s="637"/>
      <c r="CO38" s="637"/>
      <c r="CP38" s="637"/>
      <c r="CQ38" s="638"/>
      <c r="CR38" s="621">
        <v>
10382737</v>
      </c>
      <c r="CS38" s="622"/>
      <c r="CT38" s="622"/>
      <c r="CU38" s="622"/>
      <c r="CV38" s="622"/>
      <c r="CW38" s="622"/>
      <c r="CX38" s="622"/>
      <c r="CY38" s="623"/>
      <c r="CZ38" s="626">
        <v>
11.4</v>
      </c>
      <c r="DA38" s="655"/>
      <c r="DB38" s="655"/>
      <c r="DC38" s="659"/>
      <c r="DD38" s="630">
        <v>
9287519</v>
      </c>
      <c r="DE38" s="622"/>
      <c r="DF38" s="622"/>
      <c r="DG38" s="622"/>
      <c r="DH38" s="622"/>
      <c r="DI38" s="622"/>
      <c r="DJ38" s="622"/>
      <c r="DK38" s="623"/>
      <c r="DL38" s="630">
        <v>
4452620</v>
      </c>
      <c r="DM38" s="622"/>
      <c r="DN38" s="622"/>
      <c r="DO38" s="622"/>
      <c r="DP38" s="622"/>
      <c r="DQ38" s="622"/>
      <c r="DR38" s="622"/>
      <c r="DS38" s="622"/>
      <c r="DT38" s="622"/>
      <c r="DU38" s="622"/>
      <c r="DV38" s="623"/>
      <c r="DW38" s="626">
        <v>
6.9</v>
      </c>
      <c r="DX38" s="655"/>
      <c r="DY38" s="655"/>
      <c r="DZ38" s="655"/>
      <c r="EA38" s="655"/>
      <c r="EB38" s="655"/>
      <c r="EC38" s="656"/>
    </row>
    <row r="39" spans="2:133" ht="11.25" customHeight="1" x14ac:dyDescent="0.15">
      <c r="AQ39" s="698" t="s">
        <v>
335</v>
      </c>
      <c r="AR39" s="699"/>
      <c r="AS39" s="699"/>
      <c r="AT39" s="699"/>
      <c r="AU39" s="699"/>
      <c r="AV39" s="699"/>
      <c r="AW39" s="699"/>
      <c r="AX39" s="699"/>
      <c r="AY39" s="700"/>
      <c r="AZ39" s="621" t="s">
        <v>
336</v>
      </c>
      <c r="BA39" s="622"/>
      <c r="BB39" s="622"/>
      <c r="BC39" s="622"/>
      <c r="BD39" s="657"/>
      <c r="BE39" s="657"/>
      <c r="BF39" s="680"/>
      <c r="BG39" s="712" t="s">
        <v>
337</v>
      </c>
      <c r="BH39" s="713"/>
      <c r="BI39" s="713"/>
      <c r="BJ39" s="713"/>
      <c r="BK39" s="713"/>
      <c r="BL39" s="215"/>
      <c r="BM39" s="637" t="s">
        <v>
338</v>
      </c>
      <c r="BN39" s="637"/>
      <c r="BO39" s="637"/>
      <c r="BP39" s="637"/>
      <c r="BQ39" s="637"/>
      <c r="BR39" s="637"/>
      <c r="BS39" s="637"/>
      <c r="BT39" s="637"/>
      <c r="BU39" s="638"/>
      <c r="BV39" s="621">
        <v>
136</v>
      </c>
      <c r="BW39" s="622"/>
      <c r="BX39" s="622"/>
      <c r="BY39" s="622"/>
      <c r="BZ39" s="622"/>
      <c r="CA39" s="622"/>
      <c r="CB39" s="631"/>
      <c r="CD39" s="636" t="s">
        <v>
339</v>
      </c>
      <c r="CE39" s="637"/>
      <c r="CF39" s="637"/>
      <c r="CG39" s="637"/>
      <c r="CH39" s="637"/>
      <c r="CI39" s="637"/>
      <c r="CJ39" s="637"/>
      <c r="CK39" s="637"/>
      <c r="CL39" s="637"/>
      <c r="CM39" s="637"/>
      <c r="CN39" s="637"/>
      <c r="CO39" s="637"/>
      <c r="CP39" s="637"/>
      <c r="CQ39" s="638"/>
      <c r="CR39" s="621">
        <v>
6064717</v>
      </c>
      <c r="CS39" s="657"/>
      <c r="CT39" s="657"/>
      <c r="CU39" s="657"/>
      <c r="CV39" s="657"/>
      <c r="CW39" s="657"/>
      <c r="CX39" s="657"/>
      <c r="CY39" s="658"/>
      <c r="CZ39" s="626">
        <v>
6.7</v>
      </c>
      <c r="DA39" s="655"/>
      <c r="DB39" s="655"/>
      <c r="DC39" s="659"/>
      <c r="DD39" s="630">
        <v>
6000000</v>
      </c>
      <c r="DE39" s="657"/>
      <c r="DF39" s="657"/>
      <c r="DG39" s="657"/>
      <c r="DH39" s="657"/>
      <c r="DI39" s="657"/>
      <c r="DJ39" s="657"/>
      <c r="DK39" s="658"/>
      <c r="DL39" s="630" t="s">
        <v>
121</v>
      </c>
      <c r="DM39" s="657"/>
      <c r="DN39" s="657"/>
      <c r="DO39" s="657"/>
      <c r="DP39" s="657"/>
      <c r="DQ39" s="657"/>
      <c r="DR39" s="657"/>
      <c r="DS39" s="657"/>
      <c r="DT39" s="657"/>
      <c r="DU39" s="657"/>
      <c r="DV39" s="658"/>
      <c r="DW39" s="626" t="s">
        <v>
336</v>
      </c>
      <c r="DX39" s="655"/>
      <c r="DY39" s="655"/>
      <c r="DZ39" s="655"/>
      <c r="EA39" s="655"/>
      <c r="EB39" s="655"/>
      <c r="EC39" s="656"/>
    </row>
    <row r="40" spans="2:133" ht="11.25" customHeight="1" x14ac:dyDescent="0.15">
      <c r="AQ40" s="698" t="s">
        <v>
340</v>
      </c>
      <c r="AR40" s="699"/>
      <c r="AS40" s="699"/>
      <c r="AT40" s="699"/>
      <c r="AU40" s="699"/>
      <c r="AV40" s="699"/>
      <c r="AW40" s="699"/>
      <c r="AX40" s="699"/>
      <c r="AY40" s="700"/>
      <c r="AZ40" s="621">
        <v>
2195670</v>
      </c>
      <c r="BA40" s="622"/>
      <c r="BB40" s="622"/>
      <c r="BC40" s="622"/>
      <c r="BD40" s="657"/>
      <c r="BE40" s="657"/>
      <c r="BF40" s="680"/>
      <c r="BG40" s="712"/>
      <c r="BH40" s="713"/>
      <c r="BI40" s="713"/>
      <c r="BJ40" s="713"/>
      <c r="BK40" s="713"/>
      <c r="BL40" s="215"/>
      <c r="BM40" s="637" t="s">
        <v>
341</v>
      </c>
      <c r="BN40" s="637"/>
      <c r="BO40" s="637"/>
      <c r="BP40" s="637"/>
      <c r="BQ40" s="637"/>
      <c r="BR40" s="637"/>
      <c r="BS40" s="637"/>
      <c r="BT40" s="637"/>
      <c r="BU40" s="638"/>
      <c r="BV40" s="621">
        <v>
97</v>
      </c>
      <c r="BW40" s="622"/>
      <c r="BX40" s="622"/>
      <c r="BY40" s="622"/>
      <c r="BZ40" s="622"/>
      <c r="CA40" s="622"/>
      <c r="CB40" s="631"/>
      <c r="CD40" s="636" t="s">
        <v>
342</v>
      </c>
      <c r="CE40" s="637"/>
      <c r="CF40" s="637"/>
      <c r="CG40" s="637"/>
      <c r="CH40" s="637"/>
      <c r="CI40" s="637"/>
      <c r="CJ40" s="637"/>
      <c r="CK40" s="637"/>
      <c r="CL40" s="637"/>
      <c r="CM40" s="637"/>
      <c r="CN40" s="637"/>
      <c r="CO40" s="637"/>
      <c r="CP40" s="637"/>
      <c r="CQ40" s="638"/>
      <c r="CR40" s="621">
        <v>
22661</v>
      </c>
      <c r="CS40" s="622"/>
      <c r="CT40" s="622"/>
      <c r="CU40" s="622"/>
      <c r="CV40" s="622"/>
      <c r="CW40" s="622"/>
      <c r="CX40" s="622"/>
      <c r="CY40" s="623"/>
      <c r="CZ40" s="626">
        <v>
0</v>
      </c>
      <c r="DA40" s="655"/>
      <c r="DB40" s="655"/>
      <c r="DC40" s="659"/>
      <c r="DD40" s="630">
        <v>
678</v>
      </c>
      <c r="DE40" s="622"/>
      <c r="DF40" s="622"/>
      <c r="DG40" s="622"/>
      <c r="DH40" s="622"/>
      <c r="DI40" s="622"/>
      <c r="DJ40" s="622"/>
      <c r="DK40" s="623"/>
      <c r="DL40" s="630">
        <v>
678</v>
      </c>
      <c r="DM40" s="622"/>
      <c r="DN40" s="622"/>
      <c r="DO40" s="622"/>
      <c r="DP40" s="622"/>
      <c r="DQ40" s="622"/>
      <c r="DR40" s="622"/>
      <c r="DS40" s="622"/>
      <c r="DT40" s="622"/>
      <c r="DU40" s="622"/>
      <c r="DV40" s="623"/>
      <c r="DW40" s="626">
        <v>
0</v>
      </c>
      <c r="DX40" s="655"/>
      <c r="DY40" s="655"/>
      <c r="DZ40" s="655"/>
      <c r="EA40" s="655"/>
      <c r="EB40" s="655"/>
      <c r="EC40" s="656"/>
    </row>
    <row r="41" spans="2:133" ht="11.25" customHeight="1" x14ac:dyDescent="0.15">
      <c r="AQ41" s="708" t="s">
        <v>
343</v>
      </c>
      <c r="AR41" s="709"/>
      <c r="AS41" s="709"/>
      <c r="AT41" s="709"/>
      <c r="AU41" s="709"/>
      <c r="AV41" s="709"/>
      <c r="AW41" s="709"/>
      <c r="AX41" s="709"/>
      <c r="AY41" s="710"/>
      <c r="AZ41" s="701">
        <v>
4561521</v>
      </c>
      <c r="BA41" s="702"/>
      <c r="BB41" s="702"/>
      <c r="BC41" s="702"/>
      <c r="BD41" s="691"/>
      <c r="BE41" s="691"/>
      <c r="BF41" s="693"/>
      <c r="BG41" s="714"/>
      <c r="BH41" s="715"/>
      <c r="BI41" s="715"/>
      <c r="BJ41" s="715"/>
      <c r="BK41" s="715"/>
      <c r="BL41" s="216"/>
      <c r="BM41" s="646" t="s">
        <v>
344</v>
      </c>
      <c r="BN41" s="646"/>
      <c r="BO41" s="646"/>
      <c r="BP41" s="646"/>
      <c r="BQ41" s="646"/>
      <c r="BR41" s="646"/>
      <c r="BS41" s="646"/>
      <c r="BT41" s="646"/>
      <c r="BU41" s="647"/>
      <c r="BV41" s="701">
        <v>
232</v>
      </c>
      <c r="BW41" s="702"/>
      <c r="BX41" s="702"/>
      <c r="BY41" s="702"/>
      <c r="BZ41" s="702"/>
      <c r="CA41" s="702"/>
      <c r="CB41" s="711"/>
      <c r="CD41" s="636" t="s">
        <v>
345</v>
      </c>
      <c r="CE41" s="637"/>
      <c r="CF41" s="637"/>
      <c r="CG41" s="637"/>
      <c r="CH41" s="637"/>
      <c r="CI41" s="637"/>
      <c r="CJ41" s="637"/>
      <c r="CK41" s="637"/>
      <c r="CL41" s="637"/>
      <c r="CM41" s="637"/>
      <c r="CN41" s="637"/>
      <c r="CO41" s="637"/>
      <c r="CP41" s="637"/>
      <c r="CQ41" s="638"/>
      <c r="CR41" s="621" t="s">
        <v>
121</v>
      </c>
      <c r="CS41" s="657"/>
      <c r="CT41" s="657"/>
      <c r="CU41" s="657"/>
      <c r="CV41" s="657"/>
      <c r="CW41" s="657"/>
      <c r="CX41" s="657"/>
      <c r="CY41" s="658"/>
      <c r="CZ41" s="626" t="s">
        <v>
336</v>
      </c>
      <c r="DA41" s="655"/>
      <c r="DB41" s="655"/>
      <c r="DC41" s="659"/>
      <c r="DD41" s="630" t="s">
        <v>
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
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
347</v>
      </c>
      <c r="CE42" s="619"/>
      <c r="CF42" s="619"/>
      <c r="CG42" s="619"/>
      <c r="CH42" s="619"/>
      <c r="CI42" s="619"/>
      <c r="CJ42" s="619"/>
      <c r="CK42" s="619"/>
      <c r="CL42" s="619"/>
      <c r="CM42" s="619"/>
      <c r="CN42" s="619"/>
      <c r="CO42" s="619"/>
      <c r="CP42" s="619"/>
      <c r="CQ42" s="620"/>
      <c r="CR42" s="621">
        <v>
9497632</v>
      </c>
      <c r="CS42" s="622"/>
      <c r="CT42" s="622"/>
      <c r="CU42" s="622"/>
      <c r="CV42" s="622"/>
      <c r="CW42" s="622"/>
      <c r="CX42" s="622"/>
      <c r="CY42" s="623"/>
      <c r="CZ42" s="626">
        <v>
10.4</v>
      </c>
      <c r="DA42" s="627"/>
      <c r="DB42" s="627"/>
      <c r="DC42" s="722"/>
      <c r="DD42" s="630">
        <v>
6523598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
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
349</v>
      </c>
      <c r="CE43" s="619"/>
      <c r="CF43" s="619"/>
      <c r="CG43" s="619"/>
      <c r="CH43" s="619"/>
      <c r="CI43" s="619"/>
      <c r="CJ43" s="619"/>
      <c r="CK43" s="619"/>
      <c r="CL43" s="619"/>
      <c r="CM43" s="619"/>
      <c r="CN43" s="619"/>
      <c r="CO43" s="619"/>
      <c r="CP43" s="619"/>
      <c r="CQ43" s="620"/>
      <c r="CR43" s="621">
        <v>
302353</v>
      </c>
      <c r="CS43" s="657"/>
      <c r="CT43" s="657"/>
      <c r="CU43" s="657"/>
      <c r="CV43" s="657"/>
      <c r="CW43" s="657"/>
      <c r="CX43" s="657"/>
      <c r="CY43" s="658"/>
      <c r="CZ43" s="626">
        <v>
0.3</v>
      </c>
      <c r="DA43" s="655"/>
      <c r="DB43" s="655"/>
      <c r="DC43" s="659"/>
      <c r="DD43" s="630">
        <v>
302353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
350</v>
      </c>
      <c r="CD44" s="733" t="s">
        <v>
300</v>
      </c>
      <c r="CE44" s="734"/>
      <c r="CF44" s="618" t="s">
        <v>
351</v>
      </c>
      <c r="CG44" s="619"/>
      <c r="CH44" s="619"/>
      <c r="CI44" s="619"/>
      <c r="CJ44" s="619"/>
      <c r="CK44" s="619"/>
      <c r="CL44" s="619"/>
      <c r="CM44" s="619"/>
      <c r="CN44" s="619"/>
      <c r="CO44" s="619"/>
      <c r="CP44" s="619"/>
      <c r="CQ44" s="620"/>
      <c r="CR44" s="621">
        <v>
9497632</v>
      </c>
      <c r="CS44" s="622"/>
      <c r="CT44" s="622"/>
      <c r="CU44" s="622"/>
      <c r="CV44" s="622"/>
      <c r="CW44" s="622"/>
      <c r="CX44" s="622"/>
      <c r="CY44" s="623"/>
      <c r="CZ44" s="626">
        <v>
10.4</v>
      </c>
      <c r="DA44" s="627"/>
      <c r="DB44" s="627"/>
      <c r="DC44" s="722"/>
      <c r="DD44" s="630">
        <v>
6523598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
352</v>
      </c>
      <c r="CG45" s="619"/>
      <c r="CH45" s="619"/>
      <c r="CI45" s="619"/>
      <c r="CJ45" s="619"/>
      <c r="CK45" s="619"/>
      <c r="CL45" s="619"/>
      <c r="CM45" s="619"/>
      <c r="CN45" s="619"/>
      <c r="CO45" s="619"/>
      <c r="CP45" s="619"/>
      <c r="CQ45" s="620"/>
      <c r="CR45" s="621">
        <v>
2777299</v>
      </c>
      <c r="CS45" s="657"/>
      <c r="CT45" s="657"/>
      <c r="CU45" s="657"/>
      <c r="CV45" s="657"/>
      <c r="CW45" s="657"/>
      <c r="CX45" s="657"/>
      <c r="CY45" s="658"/>
      <c r="CZ45" s="626">
        <v>
3.1</v>
      </c>
      <c r="DA45" s="655"/>
      <c r="DB45" s="655"/>
      <c r="DC45" s="659"/>
      <c r="DD45" s="630">
        <v>
1204179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
353</v>
      </c>
      <c r="CG46" s="619"/>
      <c r="CH46" s="619"/>
      <c r="CI46" s="619"/>
      <c r="CJ46" s="619"/>
      <c r="CK46" s="619"/>
      <c r="CL46" s="619"/>
      <c r="CM46" s="619"/>
      <c r="CN46" s="619"/>
      <c r="CO46" s="619"/>
      <c r="CP46" s="619"/>
      <c r="CQ46" s="620"/>
      <c r="CR46" s="621">
        <v>
6651338</v>
      </c>
      <c r="CS46" s="622"/>
      <c r="CT46" s="622"/>
      <c r="CU46" s="622"/>
      <c r="CV46" s="622"/>
      <c r="CW46" s="622"/>
      <c r="CX46" s="622"/>
      <c r="CY46" s="623"/>
      <c r="CZ46" s="626">
        <v>
7.3</v>
      </c>
      <c r="DA46" s="627"/>
      <c r="DB46" s="627"/>
      <c r="DC46" s="722"/>
      <c r="DD46" s="630">
        <v>
5274619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
354</v>
      </c>
      <c r="CG47" s="619"/>
      <c r="CH47" s="619"/>
      <c r="CI47" s="619"/>
      <c r="CJ47" s="619"/>
      <c r="CK47" s="619"/>
      <c r="CL47" s="619"/>
      <c r="CM47" s="619"/>
      <c r="CN47" s="619"/>
      <c r="CO47" s="619"/>
      <c r="CP47" s="619"/>
      <c r="CQ47" s="620"/>
      <c r="CR47" s="621" t="s">
        <v>
336</v>
      </c>
      <c r="CS47" s="657"/>
      <c r="CT47" s="657"/>
      <c r="CU47" s="657"/>
      <c r="CV47" s="657"/>
      <c r="CW47" s="657"/>
      <c r="CX47" s="657"/>
      <c r="CY47" s="658"/>
      <c r="CZ47" s="626" t="s">
        <v>
121</v>
      </c>
      <c r="DA47" s="655"/>
      <c r="DB47" s="655"/>
      <c r="DC47" s="659"/>
      <c r="DD47" s="630" t="s">
        <v>
121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
355</v>
      </c>
      <c r="CG48" s="619"/>
      <c r="CH48" s="619"/>
      <c r="CI48" s="619"/>
      <c r="CJ48" s="619"/>
      <c r="CK48" s="619"/>
      <c r="CL48" s="619"/>
      <c r="CM48" s="619"/>
      <c r="CN48" s="619"/>
      <c r="CO48" s="619"/>
      <c r="CP48" s="619"/>
      <c r="CQ48" s="620"/>
      <c r="CR48" s="621" t="s">
        <v>
336</v>
      </c>
      <c r="CS48" s="622"/>
      <c r="CT48" s="622"/>
      <c r="CU48" s="622"/>
      <c r="CV48" s="622"/>
      <c r="CW48" s="622"/>
      <c r="CX48" s="622"/>
      <c r="CY48" s="623"/>
      <c r="CZ48" s="626" t="s">
        <v>
336</v>
      </c>
      <c r="DA48" s="627"/>
      <c r="DB48" s="627"/>
      <c r="DC48" s="722"/>
      <c r="DD48" s="630" t="s">
        <v>
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
356</v>
      </c>
      <c r="CE49" s="667"/>
      <c r="CF49" s="667"/>
      <c r="CG49" s="667"/>
      <c r="CH49" s="667"/>
      <c r="CI49" s="667"/>
      <c r="CJ49" s="667"/>
      <c r="CK49" s="667"/>
      <c r="CL49" s="667"/>
      <c r="CM49" s="667"/>
      <c r="CN49" s="667"/>
      <c r="CO49" s="667"/>
      <c r="CP49" s="667"/>
      <c r="CQ49" s="668"/>
      <c r="CR49" s="701">
        <v>
90943981</v>
      </c>
      <c r="CS49" s="691"/>
      <c r="CT49" s="691"/>
      <c r="CU49" s="691"/>
      <c r="CV49" s="691"/>
      <c r="CW49" s="691"/>
      <c r="CX49" s="691"/>
      <c r="CY49" s="723"/>
      <c r="CZ49" s="706">
        <v>
100</v>
      </c>
      <c r="DA49" s="724"/>
      <c r="DB49" s="724"/>
      <c r="DC49" s="725"/>
      <c r="DD49" s="726">
        <v>
69777656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a1sS98O2f4RRdbs6ahRyFKzbB5ryZ03P/pTjcIh7XLnT7DCVmjKMMPFRX8iSltOQ3BJY+dyfIh10R9hU7O57fQ==" saltValue="HF3pfPBNqsHsWdYtgxwv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
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
358</v>
      </c>
      <c r="DK2" s="769"/>
      <c r="DL2" s="769"/>
      <c r="DM2" s="769"/>
      <c r="DN2" s="769"/>
      <c r="DO2" s="770"/>
      <c r="DP2" s="229"/>
      <c r="DQ2" s="768" t="s">
        <v>
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
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
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
362</v>
      </c>
      <c r="B5" s="763"/>
      <c r="C5" s="763"/>
      <c r="D5" s="763"/>
      <c r="E5" s="763"/>
      <c r="F5" s="763"/>
      <c r="G5" s="763"/>
      <c r="H5" s="763"/>
      <c r="I5" s="763"/>
      <c r="J5" s="763"/>
      <c r="K5" s="763"/>
      <c r="L5" s="763"/>
      <c r="M5" s="763"/>
      <c r="N5" s="763"/>
      <c r="O5" s="763"/>
      <c r="P5" s="764"/>
      <c r="Q5" s="739" t="s">
        <v>
363</v>
      </c>
      <c r="R5" s="740"/>
      <c r="S5" s="740"/>
      <c r="T5" s="740"/>
      <c r="U5" s="741"/>
      <c r="V5" s="739" t="s">
        <v>
364</v>
      </c>
      <c r="W5" s="740"/>
      <c r="X5" s="740"/>
      <c r="Y5" s="740"/>
      <c r="Z5" s="741"/>
      <c r="AA5" s="739" t="s">
        <v>
365</v>
      </c>
      <c r="AB5" s="740"/>
      <c r="AC5" s="740"/>
      <c r="AD5" s="740"/>
      <c r="AE5" s="740"/>
      <c r="AF5" s="772" t="s">
        <v>
366</v>
      </c>
      <c r="AG5" s="740"/>
      <c r="AH5" s="740"/>
      <c r="AI5" s="740"/>
      <c r="AJ5" s="751"/>
      <c r="AK5" s="740" t="s">
        <v>
367</v>
      </c>
      <c r="AL5" s="740"/>
      <c r="AM5" s="740"/>
      <c r="AN5" s="740"/>
      <c r="AO5" s="741"/>
      <c r="AP5" s="739" t="s">
        <v>
368</v>
      </c>
      <c r="AQ5" s="740"/>
      <c r="AR5" s="740"/>
      <c r="AS5" s="740"/>
      <c r="AT5" s="741"/>
      <c r="AU5" s="739" t="s">
        <v>
369</v>
      </c>
      <c r="AV5" s="740"/>
      <c r="AW5" s="740"/>
      <c r="AX5" s="740"/>
      <c r="AY5" s="751"/>
      <c r="AZ5" s="236"/>
      <c r="BA5" s="236"/>
      <c r="BB5" s="236"/>
      <c r="BC5" s="236"/>
      <c r="BD5" s="236"/>
      <c r="BE5" s="237"/>
      <c r="BF5" s="237"/>
      <c r="BG5" s="237"/>
      <c r="BH5" s="237"/>
      <c r="BI5" s="237"/>
      <c r="BJ5" s="237"/>
      <c r="BK5" s="237"/>
      <c r="BL5" s="237"/>
      <c r="BM5" s="237"/>
      <c r="BN5" s="237"/>
      <c r="BO5" s="237"/>
      <c r="BP5" s="237"/>
      <c r="BQ5" s="762" t="s">
        <v>
370</v>
      </c>
      <c r="BR5" s="763"/>
      <c r="BS5" s="763"/>
      <c r="BT5" s="763"/>
      <c r="BU5" s="763"/>
      <c r="BV5" s="763"/>
      <c r="BW5" s="763"/>
      <c r="BX5" s="763"/>
      <c r="BY5" s="763"/>
      <c r="BZ5" s="763"/>
      <c r="CA5" s="763"/>
      <c r="CB5" s="763"/>
      <c r="CC5" s="763"/>
      <c r="CD5" s="763"/>
      <c r="CE5" s="763"/>
      <c r="CF5" s="763"/>
      <c r="CG5" s="764"/>
      <c r="CH5" s="739" t="s">
        <v>
371</v>
      </c>
      <c r="CI5" s="740"/>
      <c r="CJ5" s="740"/>
      <c r="CK5" s="740"/>
      <c r="CL5" s="741"/>
      <c r="CM5" s="739" t="s">
        <v>
372</v>
      </c>
      <c r="CN5" s="740"/>
      <c r="CO5" s="740"/>
      <c r="CP5" s="740"/>
      <c r="CQ5" s="741"/>
      <c r="CR5" s="739" t="s">
        <v>
373</v>
      </c>
      <c r="CS5" s="740"/>
      <c r="CT5" s="740"/>
      <c r="CU5" s="740"/>
      <c r="CV5" s="741"/>
      <c r="CW5" s="739" t="s">
        <v>
374</v>
      </c>
      <c r="CX5" s="740"/>
      <c r="CY5" s="740"/>
      <c r="CZ5" s="740"/>
      <c r="DA5" s="741"/>
      <c r="DB5" s="739" t="s">
        <v>
375</v>
      </c>
      <c r="DC5" s="740"/>
      <c r="DD5" s="740"/>
      <c r="DE5" s="740"/>
      <c r="DF5" s="741"/>
      <c r="DG5" s="745" t="s">
        <v>
376</v>
      </c>
      <c r="DH5" s="746"/>
      <c r="DI5" s="746"/>
      <c r="DJ5" s="746"/>
      <c r="DK5" s="747"/>
      <c r="DL5" s="745" t="s">
        <v>
377</v>
      </c>
      <c r="DM5" s="746"/>
      <c r="DN5" s="746"/>
      <c r="DO5" s="746"/>
      <c r="DP5" s="747"/>
      <c r="DQ5" s="739" t="s">
        <v>
378</v>
      </c>
      <c r="DR5" s="740"/>
      <c r="DS5" s="740"/>
      <c r="DT5" s="740"/>
      <c r="DU5" s="741"/>
      <c r="DV5" s="739" t="s">
        <v>
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
1</v>
      </c>
      <c r="B7" s="753" t="s">
        <v>
379</v>
      </c>
      <c r="C7" s="754"/>
      <c r="D7" s="754"/>
      <c r="E7" s="754"/>
      <c r="F7" s="754"/>
      <c r="G7" s="754"/>
      <c r="H7" s="754"/>
      <c r="I7" s="754"/>
      <c r="J7" s="754"/>
      <c r="K7" s="754"/>
      <c r="L7" s="754"/>
      <c r="M7" s="754"/>
      <c r="N7" s="754"/>
      <c r="O7" s="754"/>
      <c r="P7" s="755"/>
      <c r="Q7" s="756">
        <v>
104989</v>
      </c>
      <c r="R7" s="757"/>
      <c r="S7" s="757"/>
      <c r="T7" s="757"/>
      <c r="U7" s="757"/>
      <c r="V7" s="757">
        <v>
93429</v>
      </c>
      <c r="W7" s="757"/>
      <c r="X7" s="757"/>
      <c r="Y7" s="757"/>
      <c r="Z7" s="757"/>
      <c r="AA7" s="757">
        <v>
11559</v>
      </c>
      <c r="AB7" s="757"/>
      <c r="AC7" s="757"/>
      <c r="AD7" s="757"/>
      <c r="AE7" s="758"/>
      <c r="AF7" s="759">
        <v>
10494</v>
      </c>
      <c r="AG7" s="760"/>
      <c r="AH7" s="760"/>
      <c r="AI7" s="760"/>
      <c r="AJ7" s="761"/>
      <c r="AK7" s="796" t="s">
        <v>
548</v>
      </c>
      <c r="AL7" s="797"/>
      <c r="AM7" s="797"/>
      <c r="AN7" s="797"/>
      <c r="AO7" s="797"/>
      <c r="AP7" s="797">
        <v>
12212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
1</v>
      </c>
      <c r="BR7" s="240" t="s">
        <v>
554</v>
      </c>
      <c r="BS7" s="800" t="s">
        <v>
549</v>
      </c>
      <c r="BT7" s="801"/>
      <c r="BU7" s="801"/>
      <c r="BV7" s="801"/>
      <c r="BW7" s="801"/>
      <c r="BX7" s="801"/>
      <c r="BY7" s="801"/>
      <c r="BZ7" s="801"/>
      <c r="CA7" s="801"/>
      <c r="CB7" s="801"/>
      <c r="CC7" s="801"/>
      <c r="CD7" s="801"/>
      <c r="CE7" s="801"/>
      <c r="CF7" s="801"/>
      <c r="CG7" s="802"/>
      <c r="CH7" s="793">
        <v>
153</v>
      </c>
      <c r="CI7" s="794"/>
      <c r="CJ7" s="794"/>
      <c r="CK7" s="794"/>
      <c r="CL7" s="795"/>
      <c r="CM7" s="793">
        <v>
879</v>
      </c>
      <c r="CN7" s="794"/>
      <c r="CO7" s="794"/>
      <c r="CP7" s="794"/>
      <c r="CQ7" s="795"/>
      <c r="CR7" s="793">
        <v>
75</v>
      </c>
      <c r="CS7" s="794"/>
      <c r="CT7" s="794"/>
      <c r="CU7" s="794"/>
      <c r="CV7" s="795"/>
      <c r="CW7" s="793" t="s">
        <v>
493</v>
      </c>
      <c r="CX7" s="794"/>
      <c r="CY7" s="794"/>
      <c r="CZ7" s="794"/>
      <c r="DA7" s="795"/>
      <c r="DB7" s="793">
        <v>
4720</v>
      </c>
      <c r="DC7" s="794"/>
      <c r="DD7" s="794"/>
      <c r="DE7" s="794"/>
      <c r="DF7" s="795"/>
      <c r="DG7" s="793" t="s">
        <v>
493</v>
      </c>
      <c r="DH7" s="794"/>
      <c r="DI7" s="794"/>
      <c r="DJ7" s="794"/>
      <c r="DK7" s="795"/>
      <c r="DL7" s="793">
        <v>
1056</v>
      </c>
      <c r="DM7" s="794"/>
      <c r="DN7" s="794"/>
      <c r="DO7" s="794"/>
      <c r="DP7" s="795"/>
      <c r="DQ7" s="793">
        <v>
106</v>
      </c>
      <c r="DR7" s="794"/>
      <c r="DS7" s="794"/>
      <c r="DT7" s="794"/>
      <c r="DU7" s="795"/>
      <c r="DV7" s="774"/>
      <c r="DW7" s="775"/>
      <c r="DX7" s="775"/>
      <c r="DY7" s="775"/>
      <c r="DZ7" s="776"/>
      <c r="EA7" s="234"/>
    </row>
    <row r="8" spans="1:131" s="235" customFormat="1" ht="26.25" customHeight="1" x14ac:dyDescent="0.15">
      <c r="A8" s="241">
        <v>
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
2</v>
      </c>
      <c r="BR8" s="243"/>
      <c r="BS8" s="790" t="s">
        <v>
550</v>
      </c>
      <c r="BT8" s="791"/>
      <c r="BU8" s="791"/>
      <c r="BV8" s="791"/>
      <c r="BW8" s="791"/>
      <c r="BX8" s="791"/>
      <c r="BY8" s="791"/>
      <c r="BZ8" s="791"/>
      <c r="CA8" s="791"/>
      <c r="CB8" s="791"/>
      <c r="CC8" s="791"/>
      <c r="CD8" s="791"/>
      <c r="CE8" s="791"/>
      <c r="CF8" s="791"/>
      <c r="CG8" s="792"/>
      <c r="CH8" s="803">
        <v>
0</v>
      </c>
      <c r="CI8" s="804"/>
      <c r="CJ8" s="804"/>
      <c r="CK8" s="804"/>
      <c r="CL8" s="805"/>
      <c r="CM8" s="803">
        <v>
9</v>
      </c>
      <c r="CN8" s="804"/>
      <c r="CO8" s="804"/>
      <c r="CP8" s="804"/>
      <c r="CQ8" s="805"/>
      <c r="CR8" s="803">
        <v>
2</v>
      </c>
      <c r="CS8" s="804"/>
      <c r="CT8" s="804"/>
      <c r="CU8" s="804"/>
      <c r="CV8" s="805"/>
      <c r="CW8" s="803" t="s">
        <v>
493</v>
      </c>
      <c r="CX8" s="804"/>
      <c r="CY8" s="804"/>
      <c r="CZ8" s="804"/>
      <c r="DA8" s="805"/>
      <c r="DB8" s="803" t="s">
        <v>
493</v>
      </c>
      <c r="DC8" s="804"/>
      <c r="DD8" s="804"/>
      <c r="DE8" s="804"/>
      <c r="DF8" s="805"/>
      <c r="DG8" s="803" t="s">
        <v>
493</v>
      </c>
      <c r="DH8" s="804"/>
      <c r="DI8" s="804"/>
      <c r="DJ8" s="804"/>
      <c r="DK8" s="805"/>
      <c r="DL8" s="803" t="s">
        <v>
493</v>
      </c>
      <c r="DM8" s="804"/>
      <c r="DN8" s="804"/>
      <c r="DO8" s="804"/>
      <c r="DP8" s="805"/>
      <c r="DQ8" s="803" t="s">
        <v>
493</v>
      </c>
      <c r="DR8" s="804"/>
      <c r="DS8" s="804"/>
      <c r="DT8" s="804"/>
      <c r="DU8" s="805"/>
      <c r="DV8" s="806"/>
      <c r="DW8" s="807"/>
      <c r="DX8" s="807"/>
      <c r="DY8" s="807"/>
      <c r="DZ8" s="808"/>
      <c r="EA8" s="234"/>
    </row>
    <row r="9" spans="1:131" s="235" customFormat="1" ht="26.25" customHeight="1" x14ac:dyDescent="0.15">
      <c r="A9" s="241">
        <v>
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
3</v>
      </c>
      <c r="BR9" s="243"/>
      <c r="BS9" s="790" t="s">
        <v>
551</v>
      </c>
      <c r="BT9" s="791"/>
      <c r="BU9" s="791"/>
      <c r="BV9" s="791"/>
      <c r="BW9" s="791"/>
      <c r="BX9" s="791"/>
      <c r="BY9" s="791"/>
      <c r="BZ9" s="791"/>
      <c r="CA9" s="791"/>
      <c r="CB9" s="791"/>
      <c r="CC9" s="791"/>
      <c r="CD9" s="791"/>
      <c r="CE9" s="791"/>
      <c r="CF9" s="791"/>
      <c r="CG9" s="792"/>
      <c r="CH9" s="803">
        <v>
3</v>
      </c>
      <c r="CI9" s="804"/>
      <c r="CJ9" s="804"/>
      <c r="CK9" s="804"/>
      <c r="CL9" s="805"/>
      <c r="CM9" s="803">
        <v>
781</v>
      </c>
      <c r="CN9" s="804"/>
      <c r="CO9" s="804"/>
      <c r="CP9" s="804"/>
      <c r="CQ9" s="805"/>
      <c r="CR9" s="803">
        <v>
207</v>
      </c>
      <c r="CS9" s="804"/>
      <c r="CT9" s="804"/>
      <c r="CU9" s="804"/>
      <c r="CV9" s="805"/>
      <c r="CW9" s="803" t="s">
        <v>
493</v>
      </c>
      <c r="CX9" s="804"/>
      <c r="CY9" s="804"/>
      <c r="CZ9" s="804"/>
      <c r="DA9" s="805"/>
      <c r="DB9" s="803" t="s">
        <v>
493</v>
      </c>
      <c r="DC9" s="804"/>
      <c r="DD9" s="804"/>
      <c r="DE9" s="804"/>
      <c r="DF9" s="805"/>
      <c r="DG9" s="803" t="s">
        <v>
493</v>
      </c>
      <c r="DH9" s="804"/>
      <c r="DI9" s="804"/>
      <c r="DJ9" s="804"/>
      <c r="DK9" s="805"/>
      <c r="DL9" s="803" t="s">
        <v>
493</v>
      </c>
      <c r="DM9" s="804"/>
      <c r="DN9" s="804"/>
      <c r="DO9" s="804"/>
      <c r="DP9" s="805"/>
      <c r="DQ9" s="803" t="s">
        <v>
493</v>
      </c>
      <c r="DR9" s="804"/>
      <c r="DS9" s="804"/>
      <c r="DT9" s="804"/>
      <c r="DU9" s="805"/>
      <c r="DV9" s="806"/>
      <c r="DW9" s="807"/>
      <c r="DX9" s="807"/>
      <c r="DY9" s="807"/>
      <c r="DZ9" s="808"/>
      <c r="EA9" s="234"/>
    </row>
    <row r="10" spans="1:131" s="235" customFormat="1" ht="26.25" customHeight="1" x14ac:dyDescent="0.15">
      <c r="A10" s="241">
        <v>
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
4</v>
      </c>
      <c r="BR10" s="243"/>
      <c r="BS10" s="790" t="s">
        <v>
552</v>
      </c>
      <c r="BT10" s="791"/>
      <c r="BU10" s="791"/>
      <c r="BV10" s="791"/>
      <c r="BW10" s="791"/>
      <c r="BX10" s="791"/>
      <c r="BY10" s="791"/>
      <c r="BZ10" s="791"/>
      <c r="CA10" s="791"/>
      <c r="CB10" s="791"/>
      <c r="CC10" s="791"/>
      <c r="CD10" s="791"/>
      <c r="CE10" s="791"/>
      <c r="CF10" s="791"/>
      <c r="CG10" s="792"/>
      <c r="CH10" s="803">
        <v>
20</v>
      </c>
      <c r="CI10" s="804"/>
      <c r="CJ10" s="804"/>
      <c r="CK10" s="804"/>
      <c r="CL10" s="805"/>
      <c r="CM10" s="803">
        <v>
224</v>
      </c>
      <c r="CN10" s="804"/>
      <c r="CO10" s="804"/>
      <c r="CP10" s="804"/>
      <c r="CQ10" s="805"/>
      <c r="CR10" s="803">
        <v>
60</v>
      </c>
      <c r="CS10" s="804"/>
      <c r="CT10" s="804"/>
      <c r="CU10" s="804"/>
      <c r="CV10" s="805"/>
      <c r="CW10" s="803" t="s">
        <v>
493</v>
      </c>
      <c r="CX10" s="804"/>
      <c r="CY10" s="804"/>
      <c r="CZ10" s="804"/>
      <c r="DA10" s="805"/>
      <c r="DB10" s="803" t="s">
        <v>
493</v>
      </c>
      <c r="DC10" s="804"/>
      <c r="DD10" s="804"/>
      <c r="DE10" s="804"/>
      <c r="DF10" s="805"/>
      <c r="DG10" s="803" t="s">
        <v>
493</v>
      </c>
      <c r="DH10" s="804"/>
      <c r="DI10" s="804"/>
      <c r="DJ10" s="804"/>
      <c r="DK10" s="805"/>
      <c r="DL10" s="803" t="s">
        <v>
493</v>
      </c>
      <c r="DM10" s="804"/>
      <c r="DN10" s="804"/>
      <c r="DO10" s="804"/>
      <c r="DP10" s="805"/>
      <c r="DQ10" s="803" t="s">
        <v>
493</v>
      </c>
      <c r="DR10" s="804"/>
      <c r="DS10" s="804"/>
      <c r="DT10" s="804"/>
      <c r="DU10" s="805"/>
      <c r="DV10" s="806"/>
      <c r="DW10" s="807"/>
      <c r="DX10" s="807"/>
      <c r="DY10" s="807"/>
      <c r="DZ10" s="808"/>
      <c r="EA10" s="234"/>
    </row>
    <row r="11" spans="1:131" s="235" customFormat="1" ht="26.25" customHeight="1" x14ac:dyDescent="0.15">
      <c r="A11" s="241">
        <v>
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
5</v>
      </c>
      <c r="BR11" s="243"/>
      <c r="BS11" s="790" t="s">
        <v>
553</v>
      </c>
      <c r="BT11" s="791"/>
      <c r="BU11" s="791"/>
      <c r="BV11" s="791"/>
      <c r="BW11" s="791"/>
      <c r="BX11" s="791"/>
      <c r="BY11" s="791"/>
      <c r="BZ11" s="791"/>
      <c r="CA11" s="791"/>
      <c r="CB11" s="791"/>
      <c r="CC11" s="791"/>
      <c r="CD11" s="791"/>
      <c r="CE11" s="791"/>
      <c r="CF11" s="791"/>
      <c r="CG11" s="792"/>
      <c r="CH11" s="803" t="s">
        <v>
493</v>
      </c>
      <c r="CI11" s="804"/>
      <c r="CJ11" s="804"/>
      <c r="CK11" s="804"/>
      <c r="CL11" s="805"/>
      <c r="CM11" s="803">
        <v>
5</v>
      </c>
      <c r="CN11" s="804"/>
      <c r="CO11" s="804"/>
      <c r="CP11" s="804"/>
      <c r="CQ11" s="805"/>
      <c r="CR11" s="803">
        <v>
5</v>
      </c>
      <c r="CS11" s="804"/>
      <c r="CT11" s="804"/>
      <c r="CU11" s="804"/>
      <c r="CV11" s="805"/>
      <c r="CW11" s="803">
        <v>
0</v>
      </c>
      <c r="CX11" s="804"/>
      <c r="CY11" s="804"/>
      <c r="CZ11" s="804"/>
      <c r="DA11" s="805"/>
      <c r="DB11" s="803" t="s">
        <v>
493</v>
      </c>
      <c r="DC11" s="804"/>
      <c r="DD11" s="804"/>
      <c r="DE11" s="804"/>
      <c r="DF11" s="805"/>
      <c r="DG11" s="803" t="s">
        <v>
493</v>
      </c>
      <c r="DH11" s="804"/>
      <c r="DI11" s="804"/>
      <c r="DJ11" s="804"/>
      <c r="DK11" s="805"/>
      <c r="DL11" s="803" t="s">
        <v>
493</v>
      </c>
      <c r="DM11" s="804"/>
      <c r="DN11" s="804"/>
      <c r="DO11" s="804"/>
      <c r="DP11" s="805"/>
      <c r="DQ11" s="803" t="s">
        <v>
493</v>
      </c>
      <c r="DR11" s="804"/>
      <c r="DS11" s="804"/>
      <c r="DT11" s="804"/>
      <c r="DU11" s="805"/>
      <c r="DV11" s="806"/>
      <c r="DW11" s="807"/>
      <c r="DX11" s="807"/>
      <c r="DY11" s="807"/>
      <c r="DZ11" s="808"/>
      <c r="EA11" s="234"/>
    </row>
    <row r="12" spans="1:131" s="235" customFormat="1" ht="26.25" customHeight="1" x14ac:dyDescent="0.15">
      <c r="A12" s="241">
        <v>
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
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
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
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
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
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
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
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
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
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
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
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
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
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
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
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
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
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
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
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
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
380</v>
      </c>
      <c r="BA22" s="828"/>
      <c r="BB22" s="828"/>
      <c r="BC22" s="828"/>
      <c r="BD22" s="829"/>
      <c r="BE22" s="233"/>
      <c r="BF22" s="233"/>
      <c r="BG22" s="233"/>
      <c r="BH22" s="233"/>
      <c r="BI22" s="233"/>
      <c r="BJ22" s="233"/>
      <c r="BK22" s="233"/>
      <c r="BL22" s="233"/>
      <c r="BM22" s="233"/>
      <c r="BN22" s="233"/>
      <c r="BO22" s="233"/>
      <c r="BP22" s="233"/>
      <c r="BQ22" s="242">
        <v>
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
381</v>
      </c>
      <c r="B23" s="812" t="s">
        <v>
382</v>
      </c>
      <c r="C23" s="813"/>
      <c r="D23" s="813"/>
      <c r="E23" s="813"/>
      <c r="F23" s="813"/>
      <c r="G23" s="813"/>
      <c r="H23" s="813"/>
      <c r="I23" s="813"/>
      <c r="J23" s="813"/>
      <c r="K23" s="813"/>
      <c r="L23" s="813"/>
      <c r="M23" s="813"/>
      <c r="N23" s="813"/>
      <c r="O23" s="813"/>
      <c r="P23" s="814"/>
      <c r="Q23" s="815">
        <v>
104989</v>
      </c>
      <c r="R23" s="816"/>
      <c r="S23" s="816"/>
      <c r="T23" s="816"/>
      <c r="U23" s="816"/>
      <c r="V23" s="816">
        <v>
93429</v>
      </c>
      <c r="W23" s="816"/>
      <c r="X23" s="816"/>
      <c r="Y23" s="816"/>
      <c r="Z23" s="816"/>
      <c r="AA23" s="816">
        <v>
11559</v>
      </c>
      <c r="AB23" s="816"/>
      <c r="AC23" s="816"/>
      <c r="AD23" s="816"/>
      <c r="AE23" s="817"/>
      <c r="AF23" s="818">
        <v>
10494</v>
      </c>
      <c r="AG23" s="816"/>
      <c r="AH23" s="816"/>
      <c r="AI23" s="816"/>
      <c r="AJ23" s="819"/>
      <c r="AK23" s="820"/>
      <c r="AL23" s="821"/>
      <c r="AM23" s="821"/>
      <c r="AN23" s="821"/>
      <c r="AO23" s="821"/>
      <c r="AP23" s="816">
        <v>
12212</v>
      </c>
      <c r="AQ23" s="816"/>
      <c r="AR23" s="816"/>
      <c r="AS23" s="816"/>
      <c r="AT23" s="816"/>
      <c r="AU23" s="822"/>
      <c r="AV23" s="822"/>
      <c r="AW23" s="822"/>
      <c r="AX23" s="822"/>
      <c r="AY23" s="823"/>
      <c r="AZ23" s="831" t="s">
        <v>
121</v>
      </c>
      <c r="BA23" s="832"/>
      <c r="BB23" s="832"/>
      <c r="BC23" s="832"/>
      <c r="BD23" s="833"/>
      <c r="BE23" s="233"/>
      <c r="BF23" s="233"/>
      <c r="BG23" s="233"/>
      <c r="BH23" s="233"/>
      <c r="BI23" s="233"/>
      <c r="BJ23" s="233"/>
      <c r="BK23" s="233"/>
      <c r="BL23" s="233"/>
      <c r="BM23" s="233"/>
      <c r="BN23" s="233"/>
      <c r="BO23" s="233"/>
      <c r="BP23" s="233"/>
      <c r="BQ23" s="242">
        <v>
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
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
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
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
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
362</v>
      </c>
      <c r="B26" s="763"/>
      <c r="C26" s="763"/>
      <c r="D26" s="763"/>
      <c r="E26" s="763"/>
      <c r="F26" s="763"/>
      <c r="G26" s="763"/>
      <c r="H26" s="763"/>
      <c r="I26" s="763"/>
      <c r="J26" s="763"/>
      <c r="K26" s="763"/>
      <c r="L26" s="763"/>
      <c r="M26" s="763"/>
      <c r="N26" s="763"/>
      <c r="O26" s="763"/>
      <c r="P26" s="764"/>
      <c r="Q26" s="739" t="s">
        <v>
385</v>
      </c>
      <c r="R26" s="740"/>
      <c r="S26" s="740"/>
      <c r="T26" s="740"/>
      <c r="U26" s="741"/>
      <c r="V26" s="739" t="s">
        <v>
386</v>
      </c>
      <c r="W26" s="740"/>
      <c r="X26" s="740"/>
      <c r="Y26" s="740"/>
      <c r="Z26" s="741"/>
      <c r="AA26" s="739" t="s">
        <v>
387</v>
      </c>
      <c r="AB26" s="740"/>
      <c r="AC26" s="740"/>
      <c r="AD26" s="740"/>
      <c r="AE26" s="740"/>
      <c r="AF26" s="834" t="s">
        <v>
388</v>
      </c>
      <c r="AG26" s="835"/>
      <c r="AH26" s="835"/>
      <c r="AI26" s="835"/>
      <c r="AJ26" s="836"/>
      <c r="AK26" s="740" t="s">
        <v>
389</v>
      </c>
      <c r="AL26" s="740"/>
      <c r="AM26" s="740"/>
      <c r="AN26" s="740"/>
      <c r="AO26" s="741"/>
      <c r="AP26" s="739" t="s">
        <v>
390</v>
      </c>
      <c r="AQ26" s="740"/>
      <c r="AR26" s="740"/>
      <c r="AS26" s="740"/>
      <c r="AT26" s="741"/>
      <c r="AU26" s="739" t="s">
        <v>
391</v>
      </c>
      <c r="AV26" s="740"/>
      <c r="AW26" s="740"/>
      <c r="AX26" s="740"/>
      <c r="AY26" s="741"/>
      <c r="AZ26" s="739" t="s">
        <v>
392</v>
      </c>
      <c r="BA26" s="740"/>
      <c r="BB26" s="740"/>
      <c r="BC26" s="740"/>
      <c r="BD26" s="741"/>
      <c r="BE26" s="739" t="s">
        <v>
369</v>
      </c>
      <c r="BF26" s="740"/>
      <c r="BG26" s="740"/>
      <c r="BH26" s="740"/>
      <c r="BI26" s="751"/>
      <c r="BJ26" s="232"/>
      <c r="BK26" s="232"/>
      <c r="BL26" s="232"/>
      <c r="BM26" s="232"/>
      <c r="BN26" s="232"/>
      <c r="BO26" s="245"/>
      <c r="BP26" s="245"/>
      <c r="BQ26" s="242">
        <v>
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
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
1</v>
      </c>
      <c r="B28" s="753" t="s">
        <v>
393</v>
      </c>
      <c r="C28" s="754"/>
      <c r="D28" s="754"/>
      <c r="E28" s="754"/>
      <c r="F28" s="754"/>
      <c r="G28" s="754"/>
      <c r="H28" s="754"/>
      <c r="I28" s="754"/>
      <c r="J28" s="754"/>
      <c r="K28" s="754"/>
      <c r="L28" s="754"/>
      <c r="M28" s="754"/>
      <c r="N28" s="754"/>
      <c r="O28" s="754"/>
      <c r="P28" s="755"/>
      <c r="Q28" s="844">
        <v>
26772</v>
      </c>
      <c r="R28" s="845"/>
      <c r="S28" s="845"/>
      <c r="T28" s="845"/>
      <c r="U28" s="845"/>
      <c r="V28" s="845">
        <v>
26239</v>
      </c>
      <c r="W28" s="845"/>
      <c r="X28" s="845"/>
      <c r="Y28" s="845"/>
      <c r="Z28" s="845"/>
      <c r="AA28" s="845">
        <v>
533</v>
      </c>
      <c r="AB28" s="845"/>
      <c r="AC28" s="845"/>
      <c r="AD28" s="845"/>
      <c r="AE28" s="846"/>
      <c r="AF28" s="847">
        <v>
533</v>
      </c>
      <c r="AG28" s="845"/>
      <c r="AH28" s="845"/>
      <c r="AI28" s="845"/>
      <c r="AJ28" s="848"/>
      <c r="AK28" s="849">
        <v>
2134</v>
      </c>
      <c r="AL28" s="840"/>
      <c r="AM28" s="840"/>
      <c r="AN28" s="840"/>
      <c r="AO28" s="840"/>
      <c r="AP28" s="840" t="s">
        <v>
493</v>
      </c>
      <c r="AQ28" s="840"/>
      <c r="AR28" s="840"/>
      <c r="AS28" s="840"/>
      <c r="AT28" s="840"/>
      <c r="AU28" s="840" t="s">
        <v>
493</v>
      </c>
      <c r="AV28" s="840"/>
      <c r="AW28" s="840"/>
      <c r="AX28" s="840"/>
      <c r="AY28" s="840"/>
      <c r="AZ28" s="841" t="s">
        <v>
493</v>
      </c>
      <c r="BA28" s="841"/>
      <c r="BB28" s="841"/>
      <c r="BC28" s="841"/>
      <c r="BD28" s="841"/>
      <c r="BE28" s="842"/>
      <c r="BF28" s="842"/>
      <c r="BG28" s="842"/>
      <c r="BH28" s="842"/>
      <c r="BI28" s="843"/>
      <c r="BJ28" s="232"/>
      <c r="BK28" s="232"/>
      <c r="BL28" s="232"/>
      <c r="BM28" s="232"/>
      <c r="BN28" s="232"/>
      <c r="BO28" s="245"/>
      <c r="BP28" s="245"/>
      <c r="BQ28" s="242">
        <v>
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
2</v>
      </c>
      <c r="B29" s="777" t="s">
        <v>
394</v>
      </c>
      <c r="C29" s="778"/>
      <c r="D29" s="778"/>
      <c r="E29" s="778"/>
      <c r="F29" s="778"/>
      <c r="G29" s="778"/>
      <c r="H29" s="778"/>
      <c r="I29" s="778"/>
      <c r="J29" s="778"/>
      <c r="K29" s="778"/>
      <c r="L29" s="778"/>
      <c r="M29" s="778"/>
      <c r="N29" s="778"/>
      <c r="O29" s="778"/>
      <c r="P29" s="779"/>
      <c r="Q29" s="780">
        <v>
14284</v>
      </c>
      <c r="R29" s="781"/>
      <c r="S29" s="781"/>
      <c r="T29" s="781"/>
      <c r="U29" s="781"/>
      <c r="V29" s="781">
        <v>
13598</v>
      </c>
      <c r="W29" s="781"/>
      <c r="X29" s="781"/>
      <c r="Y29" s="781"/>
      <c r="Z29" s="781"/>
      <c r="AA29" s="781">
        <v>
686</v>
      </c>
      <c r="AB29" s="781"/>
      <c r="AC29" s="781"/>
      <c r="AD29" s="781"/>
      <c r="AE29" s="782"/>
      <c r="AF29" s="783">
        <v>
686</v>
      </c>
      <c r="AG29" s="784"/>
      <c r="AH29" s="784"/>
      <c r="AI29" s="784"/>
      <c r="AJ29" s="785"/>
      <c r="AK29" s="852">
        <v>
2296</v>
      </c>
      <c r="AL29" s="853"/>
      <c r="AM29" s="853"/>
      <c r="AN29" s="853"/>
      <c r="AO29" s="853"/>
      <c r="AP29" s="853" t="s">
        <v>
493</v>
      </c>
      <c r="AQ29" s="853"/>
      <c r="AR29" s="853"/>
      <c r="AS29" s="853"/>
      <c r="AT29" s="853"/>
      <c r="AU29" s="853" t="s">
        <v>
493</v>
      </c>
      <c r="AV29" s="853"/>
      <c r="AW29" s="853"/>
      <c r="AX29" s="853"/>
      <c r="AY29" s="853"/>
      <c r="AZ29" s="854" t="s">
        <v>
493</v>
      </c>
      <c r="BA29" s="854"/>
      <c r="BB29" s="854"/>
      <c r="BC29" s="854"/>
      <c r="BD29" s="854"/>
      <c r="BE29" s="850"/>
      <c r="BF29" s="850"/>
      <c r="BG29" s="850"/>
      <c r="BH29" s="850"/>
      <c r="BI29" s="851"/>
      <c r="BJ29" s="232"/>
      <c r="BK29" s="232"/>
      <c r="BL29" s="232"/>
      <c r="BM29" s="232"/>
      <c r="BN29" s="232"/>
      <c r="BO29" s="245"/>
      <c r="BP29" s="245"/>
      <c r="BQ29" s="242">
        <v>
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
3</v>
      </c>
      <c r="B30" s="777" t="s">
        <v>
395</v>
      </c>
      <c r="C30" s="778"/>
      <c r="D30" s="778"/>
      <c r="E30" s="778"/>
      <c r="F30" s="778"/>
      <c r="G30" s="778"/>
      <c r="H30" s="778"/>
      <c r="I30" s="778"/>
      <c r="J30" s="778"/>
      <c r="K30" s="778"/>
      <c r="L30" s="778"/>
      <c r="M30" s="778"/>
      <c r="N30" s="778"/>
      <c r="O30" s="778"/>
      <c r="P30" s="779"/>
      <c r="Q30" s="780">
        <v>
5175</v>
      </c>
      <c r="R30" s="781"/>
      <c r="S30" s="781"/>
      <c r="T30" s="781"/>
      <c r="U30" s="781"/>
      <c r="V30" s="781">
        <v>
5131</v>
      </c>
      <c r="W30" s="781"/>
      <c r="X30" s="781"/>
      <c r="Y30" s="781"/>
      <c r="Z30" s="781"/>
      <c r="AA30" s="781">
        <v>
44</v>
      </c>
      <c r="AB30" s="781"/>
      <c r="AC30" s="781"/>
      <c r="AD30" s="781"/>
      <c r="AE30" s="782"/>
      <c r="AF30" s="783">
        <v>
44</v>
      </c>
      <c r="AG30" s="784"/>
      <c r="AH30" s="784"/>
      <c r="AI30" s="784"/>
      <c r="AJ30" s="785"/>
      <c r="AK30" s="852">
        <v>
1792</v>
      </c>
      <c r="AL30" s="853"/>
      <c r="AM30" s="853"/>
      <c r="AN30" s="853"/>
      <c r="AO30" s="853"/>
      <c r="AP30" s="853" t="s">
        <v>
493</v>
      </c>
      <c r="AQ30" s="853"/>
      <c r="AR30" s="853"/>
      <c r="AS30" s="853"/>
      <c r="AT30" s="853"/>
      <c r="AU30" s="853" t="s">
        <v>
493</v>
      </c>
      <c r="AV30" s="853"/>
      <c r="AW30" s="853"/>
      <c r="AX30" s="853"/>
      <c r="AY30" s="853"/>
      <c r="AZ30" s="854" t="s">
        <v>
493</v>
      </c>
      <c r="BA30" s="854"/>
      <c r="BB30" s="854"/>
      <c r="BC30" s="854"/>
      <c r="BD30" s="854"/>
      <c r="BE30" s="850"/>
      <c r="BF30" s="850"/>
      <c r="BG30" s="850"/>
      <c r="BH30" s="850"/>
      <c r="BI30" s="851"/>
      <c r="BJ30" s="232"/>
      <c r="BK30" s="232"/>
      <c r="BL30" s="232"/>
      <c r="BM30" s="232"/>
      <c r="BN30" s="232"/>
      <c r="BO30" s="245"/>
      <c r="BP30" s="245"/>
      <c r="BQ30" s="242">
        <v>
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
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
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
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
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
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
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
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
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
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
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
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
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
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
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
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
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
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
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
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
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
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
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
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
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
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
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
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
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
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
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
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
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
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
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
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
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
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
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
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
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
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
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
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
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
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
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
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
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
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
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
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
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
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
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
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
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
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
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
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
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
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
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
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
396</v>
      </c>
      <c r="BK62" s="828"/>
      <c r="BL62" s="828"/>
      <c r="BM62" s="828"/>
      <c r="BN62" s="829"/>
      <c r="BO62" s="245"/>
      <c r="BP62" s="245"/>
      <c r="BQ62" s="242">
        <v>
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
381</v>
      </c>
      <c r="B63" s="812" t="s">
        <v>
397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
1264</v>
      </c>
      <c r="AG63" s="864"/>
      <c r="AH63" s="864"/>
      <c r="AI63" s="864"/>
      <c r="AJ63" s="865"/>
      <c r="AK63" s="866"/>
      <c r="AL63" s="861"/>
      <c r="AM63" s="861"/>
      <c r="AN63" s="861"/>
      <c r="AO63" s="861"/>
      <c r="AP63" s="864" t="s">
        <v>
493</v>
      </c>
      <c r="AQ63" s="864"/>
      <c r="AR63" s="864"/>
      <c r="AS63" s="864"/>
      <c r="AT63" s="864"/>
      <c r="AU63" s="864" t="s">
        <v>
493</v>
      </c>
      <c r="AV63" s="864"/>
      <c r="AW63" s="864"/>
      <c r="AX63" s="864"/>
      <c r="AY63" s="864"/>
      <c r="AZ63" s="868"/>
      <c r="BA63" s="868"/>
      <c r="BB63" s="868"/>
      <c r="BC63" s="868"/>
      <c r="BD63" s="868"/>
      <c r="BE63" s="869"/>
      <c r="BF63" s="869"/>
      <c r="BG63" s="869"/>
      <c r="BH63" s="869"/>
      <c r="BI63" s="870"/>
      <c r="BJ63" s="871" t="s">
        <v>
121</v>
      </c>
      <c r="BK63" s="872"/>
      <c r="BL63" s="872"/>
      <c r="BM63" s="872"/>
      <c r="BN63" s="873"/>
      <c r="BO63" s="245"/>
      <c r="BP63" s="245"/>
      <c r="BQ63" s="242">
        <v>
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
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
399</v>
      </c>
      <c r="B66" s="763"/>
      <c r="C66" s="763"/>
      <c r="D66" s="763"/>
      <c r="E66" s="763"/>
      <c r="F66" s="763"/>
      <c r="G66" s="763"/>
      <c r="H66" s="763"/>
      <c r="I66" s="763"/>
      <c r="J66" s="763"/>
      <c r="K66" s="763"/>
      <c r="L66" s="763"/>
      <c r="M66" s="763"/>
      <c r="N66" s="763"/>
      <c r="O66" s="763"/>
      <c r="P66" s="764"/>
      <c r="Q66" s="739" t="s">
        <v>
385</v>
      </c>
      <c r="R66" s="740"/>
      <c r="S66" s="740"/>
      <c r="T66" s="740"/>
      <c r="U66" s="741"/>
      <c r="V66" s="739" t="s">
        <v>
386</v>
      </c>
      <c r="W66" s="740"/>
      <c r="X66" s="740"/>
      <c r="Y66" s="740"/>
      <c r="Z66" s="741"/>
      <c r="AA66" s="739" t="s">
        <v>
387</v>
      </c>
      <c r="AB66" s="740"/>
      <c r="AC66" s="740"/>
      <c r="AD66" s="740"/>
      <c r="AE66" s="741"/>
      <c r="AF66" s="874" t="s">
        <v>
388</v>
      </c>
      <c r="AG66" s="835"/>
      <c r="AH66" s="835"/>
      <c r="AI66" s="835"/>
      <c r="AJ66" s="875"/>
      <c r="AK66" s="739" t="s">
        <v>
400</v>
      </c>
      <c r="AL66" s="763"/>
      <c r="AM66" s="763"/>
      <c r="AN66" s="763"/>
      <c r="AO66" s="764"/>
      <c r="AP66" s="739" t="s">
        <v>
401</v>
      </c>
      <c r="AQ66" s="740"/>
      <c r="AR66" s="740"/>
      <c r="AS66" s="740"/>
      <c r="AT66" s="741"/>
      <c r="AU66" s="739" t="s">
        <v>
402</v>
      </c>
      <c r="AV66" s="740"/>
      <c r="AW66" s="740"/>
      <c r="AX66" s="740"/>
      <c r="AY66" s="741"/>
      <c r="AZ66" s="739" t="s">
        <v>
369</v>
      </c>
      <c r="BA66" s="740"/>
      <c r="BB66" s="740"/>
      <c r="BC66" s="740"/>
      <c r="BD66" s="751"/>
      <c r="BE66" s="245"/>
      <c r="BF66" s="245"/>
      <c r="BG66" s="245"/>
      <c r="BH66" s="245"/>
      <c r="BI66" s="245"/>
      <c r="BJ66" s="245"/>
      <c r="BK66" s="245"/>
      <c r="BL66" s="245"/>
      <c r="BM66" s="245"/>
      <c r="BN66" s="245"/>
      <c r="BO66" s="245"/>
      <c r="BP66" s="245"/>
      <c r="BQ66" s="242">
        <v>
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
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
1</v>
      </c>
      <c r="B68" s="891" t="s">
        <v>
555</v>
      </c>
      <c r="C68" s="892"/>
      <c r="D68" s="892"/>
      <c r="E68" s="892"/>
      <c r="F68" s="892"/>
      <c r="G68" s="892"/>
      <c r="H68" s="892"/>
      <c r="I68" s="892"/>
      <c r="J68" s="892"/>
      <c r="K68" s="892"/>
      <c r="L68" s="892"/>
      <c r="M68" s="892"/>
      <c r="N68" s="892"/>
      <c r="O68" s="892"/>
      <c r="P68" s="893"/>
      <c r="Q68" s="894">
        <v>
8495</v>
      </c>
      <c r="R68" s="888"/>
      <c r="S68" s="888"/>
      <c r="T68" s="888"/>
      <c r="U68" s="888"/>
      <c r="V68" s="888">
        <v>
8007</v>
      </c>
      <c r="W68" s="888"/>
      <c r="X68" s="888"/>
      <c r="Y68" s="888"/>
      <c r="Z68" s="888"/>
      <c r="AA68" s="888">
        <v>
488</v>
      </c>
      <c r="AB68" s="888"/>
      <c r="AC68" s="888"/>
      <c r="AD68" s="888"/>
      <c r="AE68" s="888"/>
      <c r="AF68" s="888">
        <v>
488</v>
      </c>
      <c r="AG68" s="888"/>
      <c r="AH68" s="888"/>
      <c r="AI68" s="888"/>
      <c r="AJ68" s="888"/>
      <c r="AK68" s="888">
        <v>
213</v>
      </c>
      <c r="AL68" s="888"/>
      <c r="AM68" s="888"/>
      <c r="AN68" s="888"/>
      <c r="AO68" s="888"/>
      <c r="AP68" s="888">
        <v>
4589</v>
      </c>
      <c r="AQ68" s="888"/>
      <c r="AR68" s="888"/>
      <c r="AS68" s="888"/>
      <c r="AT68" s="888"/>
      <c r="AU68" s="888">
        <v>
197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
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
2</v>
      </c>
      <c r="B69" s="895" t="s">
        <v>
556</v>
      </c>
      <c r="C69" s="896"/>
      <c r="D69" s="896"/>
      <c r="E69" s="896"/>
      <c r="F69" s="896"/>
      <c r="G69" s="896"/>
      <c r="H69" s="896"/>
      <c r="I69" s="896"/>
      <c r="J69" s="896"/>
      <c r="K69" s="896"/>
      <c r="L69" s="896"/>
      <c r="M69" s="896"/>
      <c r="N69" s="896"/>
      <c r="O69" s="896"/>
      <c r="P69" s="897"/>
      <c r="Q69" s="898">
        <v>
136148</v>
      </c>
      <c r="R69" s="853"/>
      <c r="S69" s="853"/>
      <c r="T69" s="853"/>
      <c r="U69" s="853"/>
      <c r="V69" s="853">
        <v>
130598</v>
      </c>
      <c r="W69" s="853"/>
      <c r="X69" s="853"/>
      <c r="Y69" s="853"/>
      <c r="Z69" s="853"/>
      <c r="AA69" s="853">
        <v>
5550</v>
      </c>
      <c r="AB69" s="853"/>
      <c r="AC69" s="853"/>
      <c r="AD69" s="853"/>
      <c r="AE69" s="853"/>
      <c r="AF69" s="853">
        <v>
29367</v>
      </c>
      <c r="AG69" s="853"/>
      <c r="AH69" s="853"/>
      <c r="AI69" s="853"/>
      <c r="AJ69" s="853"/>
      <c r="AK69" s="853" t="s">
        <v>
493</v>
      </c>
      <c r="AL69" s="853"/>
      <c r="AM69" s="853"/>
      <c r="AN69" s="853"/>
      <c r="AO69" s="853"/>
      <c r="AP69" s="853" t="s">
        <v>
493</v>
      </c>
      <c r="AQ69" s="853"/>
      <c r="AR69" s="853"/>
      <c r="AS69" s="853"/>
      <c r="AT69" s="853"/>
      <c r="AU69" s="853" t="s">
        <v>
493</v>
      </c>
      <c r="AV69" s="853"/>
      <c r="AW69" s="853"/>
      <c r="AX69" s="853"/>
      <c r="AY69" s="853"/>
      <c r="AZ69" s="899" t="s">
        <v>
560</v>
      </c>
      <c r="BA69" s="899"/>
      <c r="BB69" s="899"/>
      <c r="BC69" s="899"/>
      <c r="BD69" s="900"/>
      <c r="BE69" s="245"/>
      <c r="BF69" s="245"/>
      <c r="BG69" s="245"/>
      <c r="BH69" s="245"/>
      <c r="BI69" s="245"/>
      <c r="BJ69" s="245"/>
      <c r="BK69" s="245"/>
      <c r="BL69" s="245"/>
      <c r="BM69" s="245"/>
      <c r="BN69" s="245"/>
      <c r="BO69" s="245"/>
      <c r="BP69" s="245"/>
      <c r="BQ69" s="242">
        <v>
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
3</v>
      </c>
      <c r="B70" s="895" t="s">
        <v>
557</v>
      </c>
      <c r="C70" s="896"/>
      <c r="D70" s="896"/>
      <c r="E70" s="896"/>
      <c r="F70" s="896"/>
      <c r="G70" s="896"/>
      <c r="H70" s="896"/>
      <c r="I70" s="896"/>
      <c r="J70" s="896"/>
      <c r="K70" s="896"/>
      <c r="L70" s="896"/>
      <c r="M70" s="896"/>
      <c r="N70" s="896"/>
      <c r="O70" s="896"/>
      <c r="P70" s="897"/>
      <c r="Q70" s="898">
        <v>
78446</v>
      </c>
      <c r="R70" s="853"/>
      <c r="S70" s="853"/>
      <c r="T70" s="853"/>
      <c r="U70" s="853"/>
      <c r="V70" s="853">
        <v>
74825</v>
      </c>
      <c r="W70" s="853"/>
      <c r="X70" s="853"/>
      <c r="Y70" s="853"/>
      <c r="Z70" s="853"/>
      <c r="AA70" s="853">
        <v>
3621</v>
      </c>
      <c r="AB70" s="853"/>
      <c r="AC70" s="853"/>
      <c r="AD70" s="853"/>
      <c r="AE70" s="853"/>
      <c r="AF70" s="853">
        <v>
3621</v>
      </c>
      <c r="AG70" s="853"/>
      <c r="AH70" s="853"/>
      <c r="AI70" s="853"/>
      <c r="AJ70" s="853"/>
      <c r="AK70" s="853">
        <v>
4898</v>
      </c>
      <c r="AL70" s="853"/>
      <c r="AM70" s="853"/>
      <c r="AN70" s="853"/>
      <c r="AO70" s="853"/>
      <c r="AP70" s="853">
        <v>
41374</v>
      </c>
      <c r="AQ70" s="853"/>
      <c r="AR70" s="853"/>
      <c r="AS70" s="853"/>
      <c r="AT70" s="853"/>
      <c r="AU70" s="853">
        <v>
910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
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
4</v>
      </c>
      <c r="B71" s="895" t="s">
        <v>
558</v>
      </c>
      <c r="C71" s="896"/>
      <c r="D71" s="896"/>
      <c r="E71" s="896"/>
      <c r="F71" s="896"/>
      <c r="G71" s="896"/>
      <c r="H71" s="896"/>
      <c r="I71" s="896"/>
      <c r="J71" s="896"/>
      <c r="K71" s="896"/>
      <c r="L71" s="896"/>
      <c r="M71" s="896"/>
      <c r="N71" s="896"/>
      <c r="O71" s="896"/>
      <c r="P71" s="897"/>
      <c r="Q71" s="898">
        <v>
5409</v>
      </c>
      <c r="R71" s="853"/>
      <c r="S71" s="853"/>
      <c r="T71" s="853"/>
      <c r="U71" s="853"/>
      <c r="V71" s="853">
        <v>
5339</v>
      </c>
      <c r="W71" s="853"/>
      <c r="X71" s="853"/>
      <c r="Y71" s="853"/>
      <c r="Z71" s="853"/>
      <c r="AA71" s="853">
        <v>
70</v>
      </c>
      <c r="AB71" s="853"/>
      <c r="AC71" s="853"/>
      <c r="AD71" s="853"/>
      <c r="AE71" s="853"/>
      <c r="AF71" s="853">
        <v>
70</v>
      </c>
      <c r="AG71" s="853"/>
      <c r="AH71" s="853"/>
      <c r="AI71" s="853"/>
      <c r="AJ71" s="853"/>
      <c r="AK71" s="853">
        <v>
1105</v>
      </c>
      <c r="AL71" s="853"/>
      <c r="AM71" s="853"/>
      <c r="AN71" s="853"/>
      <c r="AO71" s="853"/>
      <c r="AP71" s="853" t="s">
        <v>
493</v>
      </c>
      <c r="AQ71" s="853"/>
      <c r="AR71" s="853"/>
      <c r="AS71" s="853"/>
      <c r="AT71" s="853"/>
      <c r="AU71" s="853" t="s">
        <v>
493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
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
5</v>
      </c>
      <c r="B72" s="895" t="s">
        <v>
559</v>
      </c>
      <c r="C72" s="896"/>
      <c r="D72" s="896"/>
      <c r="E72" s="896"/>
      <c r="F72" s="896"/>
      <c r="G72" s="896"/>
      <c r="H72" s="896"/>
      <c r="I72" s="896"/>
      <c r="J72" s="896"/>
      <c r="K72" s="896"/>
      <c r="L72" s="896"/>
      <c r="M72" s="896"/>
      <c r="N72" s="896"/>
      <c r="O72" s="896"/>
      <c r="P72" s="897"/>
      <c r="Q72" s="898">
        <v>
1349819</v>
      </c>
      <c r="R72" s="853"/>
      <c r="S72" s="853"/>
      <c r="T72" s="853"/>
      <c r="U72" s="853"/>
      <c r="V72" s="853">
        <v>
1314493</v>
      </c>
      <c r="W72" s="853"/>
      <c r="X72" s="853"/>
      <c r="Y72" s="853"/>
      <c r="Z72" s="853"/>
      <c r="AA72" s="853">
        <v>
35326</v>
      </c>
      <c r="AB72" s="853"/>
      <c r="AC72" s="853"/>
      <c r="AD72" s="853"/>
      <c r="AE72" s="853"/>
      <c r="AF72" s="853">
        <v>
35326</v>
      </c>
      <c r="AG72" s="853"/>
      <c r="AH72" s="853"/>
      <c r="AI72" s="853"/>
      <c r="AJ72" s="853"/>
      <c r="AK72" s="853">
        <v>
9983</v>
      </c>
      <c r="AL72" s="853"/>
      <c r="AM72" s="853"/>
      <c r="AN72" s="853"/>
      <c r="AO72" s="853"/>
      <c r="AP72" s="853" t="s">
        <v>
493</v>
      </c>
      <c r="AQ72" s="853"/>
      <c r="AR72" s="853"/>
      <c r="AS72" s="853"/>
      <c r="AT72" s="853"/>
      <c r="AU72" s="853" t="s">
        <v>
493</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
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
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
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
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
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
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
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
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
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
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
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
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
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
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
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
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
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
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
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
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
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
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
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
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
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
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
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
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
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
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
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
381</v>
      </c>
      <c r="B88" s="812" t="s">
        <v>
403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
68872</v>
      </c>
      <c r="AG88" s="864"/>
      <c r="AH88" s="864"/>
      <c r="AI88" s="864"/>
      <c r="AJ88" s="864"/>
      <c r="AK88" s="861"/>
      <c r="AL88" s="861"/>
      <c r="AM88" s="861"/>
      <c r="AN88" s="861"/>
      <c r="AO88" s="861"/>
      <c r="AP88" s="864">
        <v>
45963</v>
      </c>
      <c r="AQ88" s="864"/>
      <c r="AR88" s="864"/>
      <c r="AS88" s="864"/>
      <c r="AT88" s="864"/>
      <c r="AU88" s="864">
        <v>
1108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
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381</v>
      </c>
      <c r="BR102" s="812" t="s">
        <v>
404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
349</v>
      </c>
      <c r="CS102" s="872"/>
      <c r="CT102" s="872"/>
      <c r="CU102" s="872"/>
      <c r="CV102" s="915"/>
      <c r="CW102" s="914">
        <v>
0</v>
      </c>
      <c r="CX102" s="872"/>
      <c r="CY102" s="872"/>
      <c r="CZ102" s="872"/>
      <c r="DA102" s="915"/>
      <c r="DB102" s="914">
        <v>
4720</v>
      </c>
      <c r="DC102" s="872"/>
      <c r="DD102" s="872"/>
      <c r="DE102" s="872"/>
      <c r="DF102" s="915"/>
      <c r="DG102" s="914" t="s">
        <v>
493</v>
      </c>
      <c r="DH102" s="872"/>
      <c r="DI102" s="872"/>
      <c r="DJ102" s="872"/>
      <c r="DK102" s="915"/>
      <c r="DL102" s="914">
        <v>
1056</v>
      </c>
      <c r="DM102" s="872"/>
      <c r="DN102" s="872"/>
      <c r="DO102" s="872"/>
      <c r="DP102" s="915"/>
      <c r="DQ102" s="914">
        <v>
106</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
405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
406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
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
409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
410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
411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
412</v>
      </c>
      <c r="AB109" s="917"/>
      <c r="AC109" s="917"/>
      <c r="AD109" s="917"/>
      <c r="AE109" s="918"/>
      <c r="AF109" s="916" t="s">
        <v>
299</v>
      </c>
      <c r="AG109" s="917"/>
      <c r="AH109" s="917"/>
      <c r="AI109" s="917"/>
      <c r="AJ109" s="918"/>
      <c r="AK109" s="916" t="s">
        <v>
298</v>
      </c>
      <c r="AL109" s="917"/>
      <c r="AM109" s="917"/>
      <c r="AN109" s="917"/>
      <c r="AO109" s="918"/>
      <c r="AP109" s="916" t="s">
        <v>
413</v>
      </c>
      <c r="AQ109" s="917"/>
      <c r="AR109" s="917"/>
      <c r="AS109" s="917"/>
      <c r="AT109" s="919"/>
      <c r="AU109" s="936" t="s">
        <v>
411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
412</v>
      </c>
      <c r="BR109" s="917"/>
      <c r="BS109" s="917"/>
      <c r="BT109" s="917"/>
      <c r="BU109" s="918"/>
      <c r="BV109" s="916" t="s">
        <v>
299</v>
      </c>
      <c r="BW109" s="917"/>
      <c r="BX109" s="917"/>
      <c r="BY109" s="917"/>
      <c r="BZ109" s="918"/>
      <c r="CA109" s="916" t="s">
        <v>
298</v>
      </c>
      <c r="CB109" s="917"/>
      <c r="CC109" s="917"/>
      <c r="CD109" s="917"/>
      <c r="CE109" s="918"/>
      <c r="CF109" s="937" t="s">
        <v>
413</v>
      </c>
      <c r="CG109" s="937"/>
      <c r="CH109" s="937"/>
      <c r="CI109" s="937"/>
      <c r="CJ109" s="937"/>
      <c r="CK109" s="916" t="s">
        <v>
414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
412</v>
      </c>
      <c r="DH109" s="917"/>
      <c r="DI109" s="917"/>
      <c r="DJ109" s="917"/>
      <c r="DK109" s="918"/>
      <c r="DL109" s="916" t="s">
        <v>
299</v>
      </c>
      <c r="DM109" s="917"/>
      <c r="DN109" s="917"/>
      <c r="DO109" s="917"/>
      <c r="DP109" s="918"/>
      <c r="DQ109" s="916" t="s">
        <v>
298</v>
      </c>
      <c r="DR109" s="917"/>
      <c r="DS109" s="917"/>
      <c r="DT109" s="917"/>
      <c r="DU109" s="918"/>
      <c r="DV109" s="916" t="s">
        <v>
413</v>
      </c>
      <c r="DW109" s="917"/>
      <c r="DX109" s="917"/>
      <c r="DY109" s="917"/>
      <c r="DZ109" s="919"/>
    </row>
    <row r="110" spans="1:131" s="226" customFormat="1" ht="26.25" customHeight="1" x14ac:dyDescent="0.15">
      <c r="A110" s="920" t="s">
        <v>
415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
2432548</v>
      </c>
      <c r="AB110" s="924"/>
      <c r="AC110" s="924"/>
      <c r="AD110" s="924"/>
      <c r="AE110" s="925"/>
      <c r="AF110" s="926">
        <v>
2432324</v>
      </c>
      <c r="AG110" s="924"/>
      <c r="AH110" s="924"/>
      <c r="AI110" s="924"/>
      <c r="AJ110" s="925"/>
      <c r="AK110" s="926">
        <v>
2078409</v>
      </c>
      <c r="AL110" s="924"/>
      <c r="AM110" s="924"/>
      <c r="AN110" s="924"/>
      <c r="AO110" s="925"/>
      <c r="AP110" s="927">
        <v>
3.8</v>
      </c>
      <c r="AQ110" s="928"/>
      <c r="AR110" s="928"/>
      <c r="AS110" s="928"/>
      <c r="AT110" s="929"/>
      <c r="AU110" s="930" t="s">
        <v>
67</v>
      </c>
      <c r="AV110" s="931"/>
      <c r="AW110" s="931"/>
      <c r="AX110" s="931"/>
      <c r="AY110" s="931"/>
      <c r="AZ110" s="972" t="s">
        <v>
416</v>
      </c>
      <c r="BA110" s="921"/>
      <c r="BB110" s="921"/>
      <c r="BC110" s="921"/>
      <c r="BD110" s="921"/>
      <c r="BE110" s="921"/>
      <c r="BF110" s="921"/>
      <c r="BG110" s="921"/>
      <c r="BH110" s="921"/>
      <c r="BI110" s="921"/>
      <c r="BJ110" s="921"/>
      <c r="BK110" s="921"/>
      <c r="BL110" s="921"/>
      <c r="BM110" s="921"/>
      <c r="BN110" s="921"/>
      <c r="BO110" s="921"/>
      <c r="BP110" s="922"/>
      <c r="BQ110" s="958">
        <v>
16354536</v>
      </c>
      <c r="BR110" s="959"/>
      <c r="BS110" s="959"/>
      <c r="BT110" s="959"/>
      <c r="BU110" s="959"/>
      <c r="BV110" s="959">
        <v>
14132615</v>
      </c>
      <c r="BW110" s="959"/>
      <c r="BX110" s="959"/>
      <c r="BY110" s="959"/>
      <c r="BZ110" s="959"/>
      <c r="CA110" s="959">
        <v>
12212188</v>
      </c>
      <c r="CB110" s="959"/>
      <c r="CC110" s="959"/>
      <c r="CD110" s="959"/>
      <c r="CE110" s="959"/>
      <c r="CF110" s="973">
        <v>
22.5</v>
      </c>
      <c r="CG110" s="974"/>
      <c r="CH110" s="974"/>
      <c r="CI110" s="974"/>
      <c r="CJ110" s="974"/>
      <c r="CK110" s="975" t="s">
        <v>
417</v>
      </c>
      <c r="CL110" s="976"/>
      <c r="CM110" s="955" t="s">
        <v>
418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
419</v>
      </c>
      <c r="DH110" s="959"/>
      <c r="DI110" s="959"/>
      <c r="DJ110" s="959"/>
      <c r="DK110" s="959"/>
      <c r="DL110" s="959" t="s">
        <v>
419</v>
      </c>
      <c r="DM110" s="959"/>
      <c r="DN110" s="959"/>
      <c r="DO110" s="959"/>
      <c r="DP110" s="959"/>
      <c r="DQ110" s="959" t="s">
        <v>
121</v>
      </c>
      <c r="DR110" s="959"/>
      <c r="DS110" s="959"/>
      <c r="DT110" s="959"/>
      <c r="DU110" s="959"/>
      <c r="DV110" s="960" t="s">
        <v>
121</v>
      </c>
      <c r="DW110" s="960"/>
      <c r="DX110" s="960"/>
      <c r="DY110" s="960"/>
      <c r="DZ110" s="961"/>
    </row>
    <row r="111" spans="1:131" s="226" customFormat="1" ht="26.25" customHeight="1" x14ac:dyDescent="0.15">
      <c r="A111" s="962" t="s">
        <v>
420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
121</v>
      </c>
      <c r="AB111" s="966"/>
      <c r="AC111" s="966"/>
      <c r="AD111" s="966"/>
      <c r="AE111" s="967"/>
      <c r="AF111" s="968" t="s">
        <v>
121</v>
      </c>
      <c r="AG111" s="966"/>
      <c r="AH111" s="966"/>
      <c r="AI111" s="966"/>
      <c r="AJ111" s="967"/>
      <c r="AK111" s="968" t="s">
        <v>
419</v>
      </c>
      <c r="AL111" s="966"/>
      <c r="AM111" s="966"/>
      <c r="AN111" s="966"/>
      <c r="AO111" s="967"/>
      <c r="AP111" s="969" t="s">
        <v>
121</v>
      </c>
      <c r="AQ111" s="970"/>
      <c r="AR111" s="970"/>
      <c r="AS111" s="970"/>
      <c r="AT111" s="971"/>
      <c r="AU111" s="932"/>
      <c r="AV111" s="933"/>
      <c r="AW111" s="933"/>
      <c r="AX111" s="933"/>
      <c r="AY111" s="933"/>
      <c r="AZ111" s="981" t="s">
        <v>
421</v>
      </c>
      <c r="BA111" s="982"/>
      <c r="BB111" s="982"/>
      <c r="BC111" s="982"/>
      <c r="BD111" s="982"/>
      <c r="BE111" s="982"/>
      <c r="BF111" s="982"/>
      <c r="BG111" s="982"/>
      <c r="BH111" s="982"/>
      <c r="BI111" s="982"/>
      <c r="BJ111" s="982"/>
      <c r="BK111" s="982"/>
      <c r="BL111" s="982"/>
      <c r="BM111" s="982"/>
      <c r="BN111" s="982"/>
      <c r="BO111" s="982"/>
      <c r="BP111" s="983"/>
      <c r="BQ111" s="951">
        <v>
481022</v>
      </c>
      <c r="BR111" s="952"/>
      <c r="BS111" s="952"/>
      <c r="BT111" s="952"/>
      <c r="BU111" s="952"/>
      <c r="BV111" s="952">
        <v>
12000</v>
      </c>
      <c r="BW111" s="952"/>
      <c r="BX111" s="952"/>
      <c r="BY111" s="952"/>
      <c r="BZ111" s="952"/>
      <c r="CA111" s="952">
        <v>
6000</v>
      </c>
      <c r="CB111" s="952"/>
      <c r="CC111" s="952"/>
      <c r="CD111" s="952"/>
      <c r="CE111" s="952"/>
      <c r="CF111" s="946">
        <v>
0</v>
      </c>
      <c r="CG111" s="947"/>
      <c r="CH111" s="947"/>
      <c r="CI111" s="947"/>
      <c r="CJ111" s="947"/>
      <c r="CK111" s="977"/>
      <c r="CL111" s="978"/>
      <c r="CM111" s="948" t="s">
        <v>
422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
419</v>
      </c>
      <c r="DH111" s="952"/>
      <c r="DI111" s="952"/>
      <c r="DJ111" s="952"/>
      <c r="DK111" s="952"/>
      <c r="DL111" s="952" t="s">
        <v>
419</v>
      </c>
      <c r="DM111" s="952"/>
      <c r="DN111" s="952"/>
      <c r="DO111" s="952"/>
      <c r="DP111" s="952"/>
      <c r="DQ111" s="952" t="s">
        <v>
419</v>
      </c>
      <c r="DR111" s="952"/>
      <c r="DS111" s="952"/>
      <c r="DT111" s="952"/>
      <c r="DU111" s="952"/>
      <c r="DV111" s="953" t="s">
        <v>
121</v>
      </c>
      <c r="DW111" s="953"/>
      <c r="DX111" s="953"/>
      <c r="DY111" s="953"/>
      <c r="DZ111" s="954"/>
    </row>
    <row r="112" spans="1:131" s="226" customFormat="1" ht="26.25" customHeight="1" x14ac:dyDescent="0.15">
      <c r="A112" s="984" t="s">
        <v>
423</v>
      </c>
      <c r="B112" s="985"/>
      <c r="C112" s="982" t="s">
        <v>
424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
419</v>
      </c>
      <c r="AB112" s="991"/>
      <c r="AC112" s="991"/>
      <c r="AD112" s="991"/>
      <c r="AE112" s="992"/>
      <c r="AF112" s="993" t="s">
        <v>
419</v>
      </c>
      <c r="AG112" s="991"/>
      <c r="AH112" s="991"/>
      <c r="AI112" s="991"/>
      <c r="AJ112" s="992"/>
      <c r="AK112" s="993" t="s">
        <v>
419</v>
      </c>
      <c r="AL112" s="991"/>
      <c r="AM112" s="991"/>
      <c r="AN112" s="991"/>
      <c r="AO112" s="992"/>
      <c r="AP112" s="994" t="s">
        <v>
121</v>
      </c>
      <c r="AQ112" s="995"/>
      <c r="AR112" s="995"/>
      <c r="AS112" s="995"/>
      <c r="AT112" s="996"/>
      <c r="AU112" s="932"/>
      <c r="AV112" s="933"/>
      <c r="AW112" s="933"/>
      <c r="AX112" s="933"/>
      <c r="AY112" s="933"/>
      <c r="AZ112" s="981" t="s">
        <v>
425</v>
      </c>
      <c r="BA112" s="982"/>
      <c r="BB112" s="982"/>
      <c r="BC112" s="982"/>
      <c r="BD112" s="982"/>
      <c r="BE112" s="982"/>
      <c r="BF112" s="982"/>
      <c r="BG112" s="982"/>
      <c r="BH112" s="982"/>
      <c r="BI112" s="982"/>
      <c r="BJ112" s="982"/>
      <c r="BK112" s="982"/>
      <c r="BL112" s="982"/>
      <c r="BM112" s="982"/>
      <c r="BN112" s="982"/>
      <c r="BO112" s="982"/>
      <c r="BP112" s="983"/>
      <c r="BQ112" s="951" t="s">
        <v>
121</v>
      </c>
      <c r="BR112" s="952"/>
      <c r="BS112" s="952"/>
      <c r="BT112" s="952"/>
      <c r="BU112" s="952"/>
      <c r="BV112" s="952" t="s">
        <v>
426</v>
      </c>
      <c r="BW112" s="952"/>
      <c r="BX112" s="952"/>
      <c r="BY112" s="952"/>
      <c r="BZ112" s="952"/>
      <c r="CA112" s="952" t="s">
        <v>
121</v>
      </c>
      <c r="CB112" s="952"/>
      <c r="CC112" s="952"/>
      <c r="CD112" s="952"/>
      <c r="CE112" s="952"/>
      <c r="CF112" s="946" t="s">
        <v>
426</v>
      </c>
      <c r="CG112" s="947"/>
      <c r="CH112" s="947"/>
      <c r="CI112" s="947"/>
      <c r="CJ112" s="947"/>
      <c r="CK112" s="977"/>
      <c r="CL112" s="978"/>
      <c r="CM112" s="948" t="s">
        <v>
427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
428</v>
      </c>
      <c r="DH112" s="952"/>
      <c r="DI112" s="952"/>
      <c r="DJ112" s="952"/>
      <c r="DK112" s="952"/>
      <c r="DL112" s="952" t="s">
        <v>
419</v>
      </c>
      <c r="DM112" s="952"/>
      <c r="DN112" s="952"/>
      <c r="DO112" s="952"/>
      <c r="DP112" s="952"/>
      <c r="DQ112" s="952" t="s">
        <v>
121</v>
      </c>
      <c r="DR112" s="952"/>
      <c r="DS112" s="952"/>
      <c r="DT112" s="952"/>
      <c r="DU112" s="952"/>
      <c r="DV112" s="953" t="s">
        <v>
121</v>
      </c>
      <c r="DW112" s="953"/>
      <c r="DX112" s="953"/>
      <c r="DY112" s="953"/>
      <c r="DZ112" s="954"/>
    </row>
    <row r="113" spans="1:130" s="226" customFormat="1" ht="26.25" customHeight="1" x14ac:dyDescent="0.15">
      <c r="A113" s="986"/>
      <c r="B113" s="987"/>
      <c r="C113" s="982" t="s">
        <v>
429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t="s">
        <v>
419</v>
      </c>
      <c r="AB113" s="966"/>
      <c r="AC113" s="966"/>
      <c r="AD113" s="966"/>
      <c r="AE113" s="967"/>
      <c r="AF113" s="968" t="s">
        <v>
419</v>
      </c>
      <c r="AG113" s="966"/>
      <c r="AH113" s="966"/>
      <c r="AI113" s="966"/>
      <c r="AJ113" s="967"/>
      <c r="AK113" s="968" t="s">
        <v>
121</v>
      </c>
      <c r="AL113" s="966"/>
      <c r="AM113" s="966"/>
      <c r="AN113" s="966"/>
      <c r="AO113" s="967"/>
      <c r="AP113" s="969" t="s">
        <v>
121</v>
      </c>
      <c r="AQ113" s="970"/>
      <c r="AR113" s="970"/>
      <c r="AS113" s="970"/>
      <c r="AT113" s="971"/>
      <c r="AU113" s="932"/>
      <c r="AV113" s="933"/>
      <c r="AW113" s="933"/>
      <c r="AX113" s="933"/>
      <c r="AY113" s="933"/>
      <c r="AZ113" s="981" t="s">
        <v>
430</v>
      </c>
      <c r="BA113" s="982"/>
      <c r="BB113" s="982"/>
      <c r="BC113" s="982"/>
      <c r="BD113" s="982"/>
      <c r="BE113" s="982"/>
      <c r="BF113" s="982"/>
      <c r="BG113" s="982"/>
      <c r="BH113" s="982"/>
      <c r="BI113" s="982"/>
      <c r="BJ113" s="982"/>
      <c r="BK113" s="982"/>
      <c r="BL113" s="982"/>
      <c r="BM113" s="982"/>
      <c r="BN113" s="982"/>
      <c r="BO113" s="982"/>
      <c r="BP113" s="983"/>
      <c r="BQ113" s="951">
        <v>
901335</v>
      </c>
      <c r="BR113" s="952"/>
      <c r="BS113" s="952"/>
      <c r="BT113" s="952"/>
      <c r="BU113" s="952"/>
      <c r="BV113" s="952">
        <v>
944218</v>
      </c>
      <c r="BW113" s="952"/>
      <c r="BX113" s="952"/>
      <c r="BY113" s="952"/>
      <c r="BZ113" s="952"/>
      <c r="CA113" s="952">
        <v>
1107566</v>
      </c>
      <c r="CB113" s="952"/>
      <c r="CC113" s="952"/>
      <c r="CD113" s="952"/>
      <c r="CE113" s="952"/>
      <c r="CF113" s="946">
        <v>
2</v>
      </c>
      <c r="CG113" s="947"/>
      <c r="CH113" s="947"/>
      <c r="CI113" s="947"/>
      <c r="CJ113" s="947"/>
      <c r="CK113" s="977"/>
      <c r="CL113" s="978"/>
      <c r="CM113" s="948" t="s">
        <v>
431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
121</v>
      </c>
      <c r="DH113" s="991"/>
      <c r="DI113" s="991"/>
      <c r="DJ113" s="991"/>
      <c r="DK113" s="992"/>
      <c r="DL113" s="993" t="s">
        <v>
426</v>
      </c>
      <c r="DM113" s="991"/>
      <c r="DN113" s="991"/>
      <c r="DO113" s="991"/>
      <c r="DP113" s="992"/>
      <c r="DQ113" s="993" t="s">
        <v>
419</v>
      </c>
      <c r="DR113" s="991"/>
      <c r="DS113" s="991"/>
      <c r="DT113" s="991"/>
      <c r="DU113" s="992"/>
      <c r="DV113" s="994" t="s">
        <v>
426</v>
      </c>
      <c r="DW113" s="995"/>
      <c r="DX113" s="995"/>
      <c r="DY113" s="995"/>
      <c r="DZ113" s="996"/>
    </row>
    <row r="114" spans="1:130" s="226" customFormat="1" ht="26.25" customHeight="1" x14ac:dyDescent="0.15">
      <c r="A114" s="986"/>
      <c r="B114" s="987"/>
      <c r="C114" s="982" t="s">
        <v>
432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
145408</v>
      </c>
      <c r="AB114" s="991"/>
      <c r="AC114" s="991"/>
      <c r="AD114" s="991"/>
      <c r="AE114" s="992"/>
      <c r="AF114" s="993">
        <v>
92237</v>
      </c>
      <c r="AG114" s="991"/>
      <c r="AH114" s="991"/>
      <c r="AI114" s="991"/>
      <c r="AJ114" s="992"/>
      <c r="AK114" s="993">
        <v>
82241</v>
      </c>
      <c r="AL114" s="991"/>
      <c r="AM114" s="991"/>
      <c r="AN114" s="991"/>
      <c r="AO114" s="992"/>
      <c r="AP114" s="994">
        <v>
0.2</v>
      </c>
      <c r="AQ114" s="995"/>
      <c r="AR114" s="995"/>
      <c r="AS114" s="995"/>
      <c r="AT114" s="996"/>
      <c r="AU114" s="932"/>
      <c r="AV114" s="933"/>
      <c r="AW114" s="933"/>
      <c r="AX114" s="933"/>
      <c r="AY114" s="933"/>
      <c r="AZ114" s="981" t="s">
        <v>
433</v>
      </c>
      <c r="BA114" s="982"/>
      <c r="BB114" s="982"/>
      <c r="BC114" s="982"/>
      <c r="BD114" s="982"/>
      <c r="BE114" s="982"/>
      <c r="BF114" s="982"/>
      <c r="BG114" s="982"/>
      <c r="BH114" s="982"/>
      <c r="BI114" s="982"/>
      <c r="BJ114" s="982"/>
      <c r="BK114" s="982"/>
      <c r="BL114" s="982"/>
      <c r="BM114" s="982"/>
      <c r="BN114" s="982"/>
      <c r="BO114" s="982"/>
      <c r="BP114" s="983"/>
      <c r="BQ114" s="951">
        <v>
15535422</v>
      </c>
      <c r="BR114" s="952"/>
      <c r="BS114" s="952"/>
      <c r="BT114" s="952"/>
      <c r="BU114" s="952"/>
      <c r="BV114" s="952">
        <v>
14690521</v>
      </c>
      <c r="BW114" s="952"/>
      <c r="BX114" s="952"/>
      <c r="BY114" s="952"/>
      <c r="BZ114" s="952"/>
      <c r="CA114" s="952">
        <v>
14608612</v>
      </c>
      <c r="CB114" s="952"/>
      <c r="CC114" s="952"/>
      <c r="CD114" s="952"/>
      <c r="CE114" s="952"/>
      <c r="CF114" s="946">
        <v>
26.9</v>
      </c>
      <c r="CG114" s="947"/>
      <c r="CH114" s="947"/>
      <c r="CI114" s="947"/>
      <c r="CJ114" s="947"/>
      <c r="CK114" s="977"/>
      <c r="CL114" s="978"/>
      <c r="CM114" s="948" t="s">
        <v>
434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
121</v>
      </c>
      <c r="DH114" s="991"/>
      <c r="DI114" s="991"/>
      <c r="DJ114" s="991"/>
      <c r="DK114" s="992"/>
      <c r="DL114" s="993" t="s">
        <v>
419</v>
      </c>
      <c r="DM114" s="991"/>
      <c r="DN114" s="991"/>
      <c r="DO114" s="991"/>
      <c r="DP114" s="992"/>
      <c r="DQ114" s="993" t="s">
        <v>
419</v>
      </c>
      <c r="DR114" s="991"/>
      <c r="DS114" s="991"/>
      <c r="DT114" s="991"/>
      <c r="DU114" s="992"/>
      <c r="DV114" s="994" t="s">
        <v>
419</v>
      </c>
      <c r="DW114" s="995"/>
      <c r="DX114" s="995"/>
      <c r="DY114" s="995"/>
      <c r="DZ114" s="996"/>
    </row>
    <row r="115" spans="1:130" s="226" customFormat="1" ht="26.25" customHeight="1" x14ac:dyDescent="0.15">
      <c r="A115" s="986"/>
      <c r="B115" s="987"/>
      <c r="C115" s="982" t="s">
        <v>
435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
157617</v>
      </c>
      <c r="AB115" s="966"/>
      <c r="AC115" s="966"/>
      <c r="AD115" s="966"/>
      <c r="AE115" s="967"/>
      <c r="AF115" s="968">
        <v>
157617</v>
      </c>
      <c r="AG115" s="966"/>
      <c r="AH115" s="966"/>
      <c r="AI115" s="966"/>
      <c r="AJ115" s="967"/>
      <c r="AK115" s="968">
        <v>
6000</v>
      </c>
      <c r="AL115" s="966"/>
      <c r="AM115" s="966"/>
      <c r="AN115" s="966"/>
      <c r="AO115" s="967"/>
      <c r="AP115" s="969">
        <v>
0</v>
      </c>
      <c r="AQ115" s="970"/>
      <c r="AR115" s="970"/>
      <c r="AS115" s="970"/>
      <c r="AT115" s="971"/>
      <c r="AU115" s="932"/>
      <c r="AV115" s="933"/>
      <c r="AW115" s="933"/>
      <c r="AX115" s="933"/>
      <c r="AY115" s="933"/>
      <c r="AZ115" s="981" t="s">
        <v>
436</v>
      </c>
      <c r="BA115" s="982"/>
      <c r="BB115" s="982"/>
      <c r="BC115" s="982"/>
      <c r="BD115" s="982"/>
      <c r="BE115" s="982"/>
      <c r="BF115" s="982"/>
      <c r="BG115" s="982"/>
      <c r="BH115" s="982"/>
      <c r="BI115" s="982"/>
      <c r="BJ115" s="982"/>
      <c r="BK115" s="982"/>
      <c r="BL115" s="982"/>
      <c r="BM115" s="982"/>
      <c r="BN115" s="982"/>
      <c r="BO115" s="982"/>
      <c r="BP115" s="983"/>
      <c r="BQ115" s="951">
        <v>
209933</v>
      </c>
      <c r="BR115" s="952"/>
      <c r="BS115" s="952"/>
      <c r="BT115" s="952"/>
      <c r="BU115" s="952"/>
      <c r="BV115" s="952">
        <v>
157897</v>
      </c>
      <c r="BW115" s="952"/>
      <c r="BX115" s="952"/>
      <c r="BY115" s="952"/>
      <c r="BZ115" s="952"/>
      <c r="CA115" s="952">
        <v>
105569</v>
      </c>
      <c r="CB115" s="952"/>
      <c r="CC115" s="952"/>
      <c r="CD115" s="952"/>
      <c r="CE115" s="952"/>
      <c r="CF115" s="946">
        <v>
0.2</v>
      </c>
      <c r="CG115" s="947"/>
      <c r="CH115" s="947"/>
      <c r="CI115" s="947"/>
      <c r="CJ115" s="947"/>
      <c r="CK115" s="977"/>
      <c r="CL115" s="978"/>
      <c r="CM115" s="981" t="s">
        <v>
437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
332658</v>
      </c>
      <c r="DH115" s="991"/>
      <c r="DI115" s="991"/>
      <c r="DJ115" s="991"/>
      <c r="DK115" s="992"/>
      <c r="DL115" s="993" t="s">
        <v>
121</v>
      </c>
      <c r="DM115" s="991"/>
      <c r="DN115" s="991"/>
      <c r="DO115" s="991"/>
      <c r="DP115" s="992"/>
      <c r="DQ115" s="993" t="s">
        <v>
121</v>
      </c>
      <c r="DR115" s="991"/>
      <c r="DS115" s="991"/>
      <c r="DT115" s="991"/>
      <c r="DU115" s="992"/>
      <c r="DV115" s="994" t="s">
        <v>
121</v>
      </c>
      <c r="DW115" s="995"/>
      <c r="DX115" s="995"/>
      <c r="DY115" s="995"/>
      <c r="DZ115" s="996"/>
    </row>
    <row r="116" spans="1:130" s="226" customFormat="1" ht="26.25" customHeight="1" x14ac:dyDescent="0.15">
      <c r="A116" s="988"/>
      <c r="B116" s="989"/>
      <c r="C116" s="997" t="s">
        <v>
438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
121</v>
      </c>
      <c r="AB116" s="991"/>
      <c r="AC116" s="991"/>
      <c r="AD116" s="991"/>
      <c r="AE116" s="992"/>
      <c r="AF116" s="993" t="s">
        <v>
426</v>
      </c>
      <c r="AG116" s="991"/>
      <c r="AH116" s="991"/>
      <c r="AI116" s="991"/>
      <c r="AJ116" s="992"/>
      <c r="AK116" s="993" t="s">
        <v>
419</v>
      </c>
      <c r="AL116" s="991"/>
      <c r="AM116" s="991"/>
      <c r="AN116" s="991"/>
      <c r="AO116" s="992"/>
      <c r="AP116" s="994" t="s">
        <v>
419</v>
      </c>
      <c r="AQ116" s="995"/>
      <c r="AR116" s="995"/>
      <c r="AS116" s="995"/>
      <c r="AT116" s="996"/>
      <c r="AU116" s="932"/>
      <c r="AV116" s="933"/>
      <c r="AW116" s="933"/>
      <c r="AX116" s="933"/>
      <c r="AY116" s="933"/>
      <c r="AZ116" s="999" t="s">
        <v>
439</v>
      </c>
      <c r="BA116" s="1000"/>
      <c r="BB116" s="1000"/>
      <c r="BC116" s="1000"/>
      <c r="BD116" s="1000"/>
      <c r="BE116" s="1000"/>
      <c r="BF116" s="1000"/>
      <c r="BG116" s="1000"/>
      <c r="BH116" s="1000"/>
      <c r="BI116" s="1000"/>
      <c r="BJ116" s="1000"/>
      <c r="BK116" s="1000"/>
      <c r="BL116" s="1000"/>
      <c r="BM116" s="1000"/>
      <c r="BN116" s="1000"/>
      <c r="BO116" s="1000"/>
      <c r="BP116" s="1001"/>
      <c r="BQ116" s="951" t="s">
        <v>
121</v>
      </c>
      <c r="BR116" s="952"/>
      <c r="BS116" s="952"/>
      <c r="BT116" s="952"/>
      <c r="BU116" s="952"/>
      <c r="BV116" s="952" t="s">
        <v>
419</v>
      </c>
      <c r="BW116" s="952"/>
      <c r="BX116" s="952"/>
      <c r="BY116" s="952"/>
      <c r="BZ116" s="952"/>
      <c r="CA116" s="952" t="s">
        <v>
419</v>
      </c>
      <c r="CB116" s="952"/>
      <c r="CC116" s="952"/>
      <c r="CD116" s="952"/>
      <c r="CE116" s="952"/>
      <c r="CF116" s="946" t="s">
        <v>
121</v>
      </c>
      <c r="CG116" s="947"/>
      <c r="CH116" s="947"/>
      <c r="CI116" s="947"/>
      <c r="CJ116" s="947"/>
      <c r="CK116" s="977"/>
      <c r="CL116" s="978"/>
      <c r="CM116" s="948" t="s">
        <v>
440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
148364</v>
      </c>
      <c r="DH116" s="991"/>
      <c r="DI116" s="991"/>
      <c r="DJ116" s="991"/>
      <c r="DK116" s="992"/>
      <c r="DL116" s="993">
        <v>
12000</v>
      </c>
      <c r="DM116" s="991"/>
      <c r="DN116" s="991"/>
      <c r="DO116" s="991"/>
      <c r="DP116" s="992"/>
      <c r="DQ116" s="993">
        <v>
6000</v>
      </c>
      <c r="DR116" s="991"/>
      <c r="DS116" s="991"/>
      <c r="DT116" s="991"/>
      <c r="DU116" s="992"/>
      <c r="DV116" s="994">
        <v>
0</v>
      </c>
      <c r="DW116" s="995"/>
      <c r="DX116" s="995"/>
      <c r="DY116" s="995"/>
      <c r="DZ116" s="996"/>
    </row>
    <row r="117" spans="1:130" s="226" customFormat="1" ht="26.25" customHeight="1" x14ac:dyDescent="0.15">
      <c r="A117" s="936" t="s">
        <v>
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
441</v>
      </c>
      <c r="Z117" s="918"/>
      <c r="AA117" s="1008">
        <v>
2735573</v>
      </c>
      <c r="AB117" s="1009"/>
      <c r="AC117" s="1009"/>
      <c r="AD117" s="1009"/>
      <c r="AE117" s="1010"/>
      <c r="AF117" s="1011">
        <v>
2682178</v>
      </c>
      <c r="AG117" s="1009"/>
      <c r="AH117" s="1009"/>
      <c r="AI117" s="1009"/>
      <c r="AJ117" s="1010"/>
      <c r="AK117" s="1011">
        <v>
2166650</v>
      </c>
      <c r="AL117" s="1009"/>
      <c r="AM117" s="1009"/>
      <c r="AN117" s="1009"/>
      <c r="AO117" s="1010"/>
      <c r="AP117" s="1012"/>
      <c r="AQ117" s="1013"/>
      <c r="AR117" s="1013"/>
      <c r="AS117" s="1013"/>
      <c r="AT117" s="1014"/>
      <c r="AU117" s="932"/>
      <c r="AV117" s="933"/>
      <c r="AW117" s="933"/>
      <c r="AX117" s="933"/>
      <c r="AY117" s="933"/>
      <c r="AZ117" s="999" t="s">
        <v>
442</v>
      </c>
      <c r="BA117" s="1000"/>
      <c r="BB117" s="1000"/>
      <c r="BC117" s="1000"/>
      <c r="BD117" s="1000"/>
      <c r="BE117" s="1000"/>
      <c r="BF117" s="1000"/>
      <c r="BG117" s="1000"/>
      <c r="BH117" s="1000"/>
      <c r="BI117" s="1000"/>
      <c r="BJ117" s="1000"/>
      <c r="BK117" s="1000"/>
      <c r="BL117" s="1000"/>
      <c r="BM117" s="1000"/>
      <c r="BN117" s="1000"/>
      <c r="BO117" s="1000"/>
      <c r="BP117" s="1001"/>
      <c r="BQ117" s="951" t="s">
        <v>
419</v>
      </c>
      <c r="BR117" s="952"/>
      <c r="BS117" s="952"/>
      <c r="BT117" s="952"/>
      <c r="BU117" s="952"/>
      <c r="BV117" s="952" t="s">
        <v>
419</v>
      </c>
      <c r="BW117" s="952"/>
      <c r="BX117" s="952"/>
      <c r="BY117" s="952"/>
      <c r="BZ117" s="952"/>
      <c r="CA117" s="952" t="s">
        <v>
121</v>
      </c>
      <c r="CB117" s="952"/>
      <c r="CC117" s="952"/>
      <c r="CD117" s="952"/>
      <c r="CE117" s="952"/>
      <c r="CF117" s="946" t="s">
        <v>
121</v>
      </c>
      <c r="CG117" s="947"/>
      <c r="CH117" s="947"/>
      <c r="CI117" s="947"/>
      <c r="CJ117" s="947"/>
      <c r="CK117" s="977"/>
      <c r="CL117" s="978"/>
      <c r="CM117" s="948" t="s">
        <v>
443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
121</v>
      </c>
      <c r="DH117" s="991"/>
      <c r="DI117" s="991"/>
      <c r="DJ117" s="991"/>
      <c r="DK117" s="992"/>
      <c r="DL117" s="993" t="s">
        <v>
419</v>
      </c>
      <c r="DM117" s="991"/>
      <c r="DN117" s="991"/>
      <c r="DO117" s="991"/>
      <c r="DP117" s="992"/>
      <c r="DQ117" s="993" t="s">
        <v>
419</v>
      </c>
      <c r="DR117" s="991"/>
      <c r="DS117" s="991"/>
      <c r="DT117" s="991"/>
      <c r="DU117" s="992"/>
      <c r="DV117" s="994" t="s">
        <v>
121</v>
      </c>
      <c r="DW117" s="995"/>
      <c r="DX117" s="995"/>
      <c r="DY117" s="995"/>
      <c r="DZ117" s="996"/>
    </row>
    <row r="118" spans="1:130" s="226" customFormat="1" ht="26.25" customHeight="1" x14ac:dyDescent="0.15">
      <c r="A118" s="936" t="s">
        <v>
414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
412</v>
      </c>
      <c r="AB118" s="917"/>
      <c r="AC118" s="917"/>
      <c r="AD118" s="917"/>
      <c r="AE118" s="918"/>
      <c r="AF118" s="916" t="s">
        <v>
299</v>
      </c>
      <c r="AG118" s="917"/>
      <c r="AH118" s="917"/>
      <c r="AI118" s="917"/>
      <c r="AJ118" s="918"/>
      <c r="AK118" s="916" t="s">
        <v>
298</v>
      </c>
      <c r="AL118" s="917"/>
      <c r="AM118" s="917"/>
      <c r="AN118" s="917"/>
      <c r="AO118" s="918"/>
      <c r="AP118" s="1003" t="s">
        <v>
413</v>
      </c>
      <c r="AQ118" s="1004"/>
      <c r="AR118" s="1004"/>
      <c r="AS118" s="1004"/>
      <c r="AT118" s="1005"/>
      <c r="AU118" s="932"/>
      <c r="AV118" s="933"/>
      <c r="AW118" s="933"/>
      <c r="AX118" s="933"/>
      <c r="AY118" s="933"/>
      <c r="AZ118" s="1006" t="s">
        <v>
444</v>
      </c>
      <c r="BA118" s="997"/>
      <c r="BB118" s="997"/>
      <c r="BC118" s="997"/>
      <c r="BD118" s="997"/>
      <c r="BE118" s="997"/>
      <c r="BF118" s="997"/>
      <c r="BG118" s="997"/>
      <c r="BH118" s="997"/>
      <c r="BI118" s="997"/>
      <c r="BJ118" s="997"/>
      <c r="BK118" s="997"/>
      <c r="BL118" s="997"/>
      <c r="BM118" s="997"/>
      <c r="BN118" s="997"/>
      <c r="BO118" s="997"/>
      <c r="BP118" s="998"/>
      <c r="BQ118" s="1029" t="s">
        <v>
428</v>
      </c>
      <c r="BR118" s="1030"/>
      <c r="BS118" s="1030"/>
      <c r="BT118" s="1030"/>
      <c r="BU118" s="1030"/>
      <c r="BV118" s="1030" t="s">
        <v>
121</v>
      </c>
      <c r="BW118" s="1030"/>
      <c r="BX118" s="1030"/>
      <c r="BY118" s="1030"/>
      <c r="BZ118" s="1030"/>
      <c r="CA118" s="1030" t="s">
        <v>
121</v>
      </c>
      <c r="CB118" s="1030"/>
      <c r="CC118" s="1030"/>
      <c r="CD118" s="1030"/>
      <c r="CE118" s="1030"/>
      <c r="CF118" s="946" t="s">
        <v>
419</v>
      </c>
      <c r="CG118" s="947"/>
      <c r="CH118" s="947"/>
      <c r="CI118" s="947"/>
      <c r="CJ118" s="947"/>
      <c r="CK118" s="977"/>
      <c r="CL118" s="978"/>
      <c r="CM118" s="948" t="s">
        <v>
445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
428</v>
      </c>
      <c r="DH118" s="991"/>
      <c r="DI118" s="991"/>
      <c r="DJ118" s="991"/>
      <c r="DK118" s="992"/>
      <c r="DL118" s="993" t="s">
        <v>
419</v>
      </c>
      <c r="DM118" s="991"/>
      <c r="DN118" s="991"/>
      <c r="DO118" s="991"/>
      <c r="DP118" s="992"/>
      <c r="DQ118" s="993" t="s">
        <v>
419</v>
      </c>
      <c r="DR118" s="991"/>
      <c r="DS118" s="991"/>
      <c r="DT118" s="991"/>
      <c r="DU118" s="992"/>
      <c r="DV118" s="994" t="s">
        <v>
419</v>
      </c>
      <c r="DW118" s="995"/>
      <c r="DX118" s="995"/>
      <c r="DY118" s="995"/>
      <c r="DZ118" s="996"/>
    </row>
    <row r="119" spans="1:130" s="226" customFormat="1" ht="26.25" customHeight="1" x14ac:dyDescent="0.15">
      <c r="A119" s="1090" t="s">
        <v>
417</v>
      </c>
      <c r="B119" s="976"/>
      <c r="C119" s="955" t="s">
        <v>
418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
419</v>
      </c>
      <c r="AB119" s="924"/>
      <c r="AC119" s="924"/>
      <c r="AD119" s="924"/>
      <c r="AE119" s="925"/>
      <c r="AF119" s="926" t="s">
        <v>
121</v>
      </c>
      <c r="AG119" s="924"/>
      <c r="AH119" s="924"/>
      <c r="AI119" s="924"/>
      <c r="AJ119" s="925"/>
      <c r="AK119" s="926" t="s">
        <v>
121</v>
      </c>
      <c r="AL119" s="924"/>
      <c r="AM119" s="924"/>
      <c r="AN119" s="924"/>
      <c r="AO119" s="925"/>
      <c r="AP119" s="927" t="s">
        <v>
419</v>
      </c>
      <c r="AQ119" s="928"/>
      <c r="AR119" s="928"/>
      <c r="AS119" s="928"/>
      <c r="AT119" s="929"/>
      <c r="AU119" s="934"/>
      <c r="AV119" s="935"/>
      <c r="AW119" s="935"/>
      <c r="AX119" s="935"/>
      <c r="AY119" s="935"/>
      <c r="AZ119" s="257" t="s">
        <v>
180</v>
      </c>
      <c r="BA119" s="257"/>
      <c r="BB119" s="257"/>
      <c r="BC119" s="257"/>
      <c r="BD119" s="257"/>
      <c r="BE119" s="257"/>
      <c r="BF119" s="257"/>
      <c r="BG119" s="257"/>
      <c r="BH119" s="257"/>
      <c r="BI119" s="257"/>
      <c r="BJ119" s="257"/>
      <c r="BK119" s="257"/>
      <c r="BL119" s="257"/>
      <c r="BM119" s="257"/>
      <c r="BN119" s="257"/>
      <c r="BO119" s="1007" t="s">
        <v>
446</v>
      </c>
      <c r="BP119" s="1038"/>
      <c r="BQ119" s="1029">
        <v>
33482248</v>
      </c>
      <c r="BR119" s="1030"/>
      <c r="BS119" s="1030"/>
      <c r="BT119" s="1030"/>
      <c r="BU119" s="1030"/>
      <c r="BV119" s="1030">
        <v>
29937251</v>
      </c>
      <c r="BW119" s="1030"/>
      <c r="BX119" s="1030"/>
      <c r="BY119" s="1030"/>
      <c r="BZ119" s="1030"/>
      <c r="CA119" s="1030">
        <v>
28039935</v>
      </c>
      <c r="CB119" s="1030"/>
      <c r="CC119" s="1030"/>
      <c r="CD119" s="1030"/>
      <c r="CE119" s="1030"/>
      <c r="CF119" s="1031"/>
      <c r="CG119" s="1032"/>
      <c r="CH119" s="1032"/>
      <c r="CI119" s="1032"/>
      <c r="CJ119" s="1033"/>
      <c r="CK119" s="979"/>
      <c r="CL119" s="980"/>
      <c r="CM119" s="1034" t="s">
        <v>
447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
121</v>
      </c>
      <c r="DH119" s="1016"/>
      <c r="DI119" s="1016"/>
      <c r="DJ119" s="1016"/>
      <c r="DK119" s="1017"/>
      <c r="DL119" s="1015" t="s">
        <v>
419</v>
      </c>
      <c r="DM119" s="1016"/>
      <c r="DN119" s="1016"/>
      <c r="DO119" s="1016"/>
      <c r="DP119" s="1017"/>
      <c r="DQ119" s="1015" t="s">
        <v>
419</v>
      </c>
      <c r="DR119" s="1016"/>
      <c r="DS119" s="1016"/>
      <c r="DT119" s="1016"/>
      <c r="DU119" s="1017"/>
      <c r="DV119" s="1018" t="s">
        <v>
428</v>
      </c>
      <c r="DW119" s="1019"/>
      <c r="DX119" s="1019"/>
      <c r="DY119" s="1019"/>
      <c r="DZ119" s="1020"/>
    </row>
    <row r="120" spans="1:130" s="226" customFormat="1" ht="26.25" customHeight="1" x14ac:dyDescent="0.15">
      <c r="A120" s="1091"/>
      <c r="B120" s="978"/>
      <c r="C120" s="948" t="s">
        <v>
422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
121</v>
      </c>
      <c r="AB120" s="991"/>
      <c r="AC120" s="991"/>
      <c r="AD120" s="991"/>
      <c r="AE120" s="992"/>
      <c r="AF120" s="993" t="s">
        <v>
419</v>
      </c>
      <c r="AG120" s="991"/>
      <c r="AH120" s="991"/>
      <c r="AI120" s="991"/>
      <c r="AJ120" s="992"/>
      <c r="AK120" s="993" t="s">
        <v>
121</v>
      </c>
      <c r="AL120" s="991"/>
      <c r="AM120" s="991"/>
      <c r="AN120" s="991"/>
      <c r="AO120" s="992"/>
      <c r="AP120" s="994" t="s">
        <v>
121</v>
      </c>
      <c r="AQ120" s="995"/>
      <c r="AR120" s="995"/>
      <c r="AS120" s="995"/>
      <c r="AT120" s="996"/>
      <c r="AU120" s="1021" t="s">
        <v>
448</v>
      </c>
      <c r="AV120" s="1022"/>
      <c r="AW120" s="1022"/>
      <c r="AX120" s="1022"/>
      <c r="AY120" s="1023"/>
      <c r="AZ120" s="972" t="s">
        <v>
449</v>
      </c>
      <c r="BA120" s="921"/>
      <c r="BB120" s="921"/>
      <c r="BC120" s="921"/>
      <c r="BD120" s="921"/>
      <c r="BE120" s="921"/>
      <c r="BF120" s="921"/>
      <c r="BG120" s="921"/>
      <c r="BH120" s="921"/>
      <c r="BI120" s="921"/>
      <c r="BJ120" s="921"/>
      <c r="BK120" s="921"/>
      <c r="BL120" s="921"/>
      <c r="BM120" s="921"/>
      <c r="BN120" s="921"/>
      <c r="BO120" s="921"/>
      <c r="BP120" s="922"/>
      <c r="BQ120" s="958">
        <v>
75045219</v>
      </c>
      <c r="BR120" s="959"/>
      <c r="BS120" s="959"/>
      <c r="BT120" s="959"/>
      <c r="BU120" s="959"/>
      <c r="BV120" s="959">
        <v>
82182893</v>
      </c>
      <c r="BW120" s="959"/>
      <c r="BX120" s="959"/>
      <c r="BY120" s="959"/>
      <c r="BZ120" s="959"/>
      <c r="CA120" s="959">
        <v>
88248071</v>
      </c>
      <c r="CB120" s="959"/>
      <c r="CC120" s="959"/>
      <c r="CD120" s="959"/>
      <c r="CE120" s="959"/>
      <c r="CF120" s="973">
        <v>
162.30000000000001</v>
      </c>
      <c r="CG120" s="974"/>
      <c r="CH120" s="974"/>
      <c r="CI120" s="974"/>
      <c r="CJ120" s="974"/>
      <c r="CK120" s="1039" t="s">
        <v>
450</v>
      </c>
      <c r="CL120" s="1040"/>
      <c r="CM120" s="1040"/>
      <c r="CN120" s="1040"/>
      <c r="CO120" s="1041"/>
      <c r="CP120" s="1047" t="s">
        <v>
451</v>
      </c>
      <c r="CQ120" s="1048"/>
      <c r="CR120" s="1048"/>
      <c r="CS120" s="1048"/>
      <c r="CT120" s="1048"/>
      <c r="CU120" s="1048"/>
      <c r="CV120" s="1048"/>
      <c r="CW120" s="1048"/>
      <c r="CX120" s="1048"/>
      <c r="CY120" s="1048"/>
      <c r="CZ120" s="1048"/>
      <c r="DA120" s="1048"/>
      <c r="DB120" s="1048"/>
      <c r="DC120" s="1048"/>
      <c r="DD120" s="1048"/>
      <c r="DE120" s="1048"/>
      <c r="DF120" s="1049"/>
      <c r="DG120" s="958" t="s">
        <v>
419</v>
      </c>
      <c r="DH120" s="959"/>
      <c r="DI120" s="959"/>
      <c r="DJ120" s="959"/>
      <c r="DK120" s="959"/>
      <c r="DL120" s="959" t="s">
        <v>
419</v>
      </c>
      <c r="DM120" s="959"/>
      <c r="DN120" s="959"/>
      <c r="DO120" s="959"/>
      <c r="DP120" s="959"/>
      <c r="DQ120" s="959" t="s">
        <v>
121</v>
      </c>
      <c r="DR120" s="959"/>
      <c r="DS120" s="959"/>
      <c r="DT120" s="959"/>
      <c r="DU120" s="959"/>
      <c r="DV120" s="960" t="s">
        <v>
121</v>
      </c>
      <c r="DW120" s="960"/>
      <c r="DX120" s="960"/>
      <c r="DY120" s="960"/>
      <c r="DZ120" s="961"/>
    </row>
    <row r="121" spans="1:130" s="226" customFormat="1" ht="26.25" customHeight="1" x14ac:dyDescent="0.15">
      <c r="A121" s="1091"/>
      <c r="B121" s="978"/>
      <c r="C121" s="999" t="s">
        <v>
452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
121</v>
      </c>
      <c r="AB121" s="991"/>
      <c r="AC121" s="991"/>
      <c r="AD121" s="991"/>
      <c r="AE121" s="992"/>
      <c r="AF121" s="993" t="s">
        <v>
419</v>
      </c>
      <c r="AG121" s="991"/>
      <c r="AH121" s="991"/>
      <c r="AI121" s="991"/>
      <c r="AJ121" s="992"/>
      <c r="AK121" s="993" t="s">
        <v>
419</v>
      </c>
      <c r="AL121" s="991"/>
      <c r="AM121" s="991"/>
      <c r="AN121" s="991"/>
      <c r="AO121" s="992"/>
      <c r="AP121" s="994" t="s">
        <v>
419</v>
      </c>
      <c r="AQ121" s="995"/>
      <c r="AR121" s="995"/>
      <c r="AS121" s="995"/>
      <c r="AT121" s="996"/>
      <c r="AU121" s="1024"/>
      <c r="AV121" s="1025"/>
      <c r="AW121" s="1025"/>
      <c r="AX121" s="1025"/>
      <c r="AY121" s="1026"/>
      <c r="AZ121" s="981" t="s">
        <v>
453</v>
      </c>
      <c r="BA121" s="982"/>
      <c r="BB121" s="982"/>
      <c r="BC121" s="982"/>
      <c r="BD121" s="982"/>
      <c r="BE121" s="982"/>
      <c r="BF121" s="982"/>
      <c r="BG121" s="982"/>
      <c r="BH121" s="982"/>
      <c r="BI121" s="982"/>
      <c r="BJ121" s="982"/>
      <c r="BK121" s="982"/>
      <c r="BL121" s="982"/>
      <c r="BM121" s="982"/>
      <c r="BN121" s="982"/>
      <c r="BO121" s="982"/>
      <c r="BP121" s="983"/>
      <c r="BQ121" s="951" t="s">
        <v>
121</v>
      </c>
      <c r="BR121" s="952"/>
      <c r="BS121" s="952"/>
      <c r="BT121" s="952"/>
      <c r="BU121" s="952"/>
      <c r="BV121" s="952" t="s">
        <v>
419</v>
      </c>
      <c r="BW121" s="952"/>
      <c r="BX121" s="952"/>
      <c r="BY121" s="952"/>
      <c r="BZ121" s="952"/>
      <c r="CA121" s="952" t="s">
        <v>
419</v>
      </c>
      <c r="CB121" s="952"/>
      <c r="CC121" s="952"/>
      <c r="CD121" s="952"/>
      <c r="CE121" s="952"/>
      <c r="CF121" s="946" t="s">
        <v>
121</v>
      </c>
      <c r="CG121" s="947"/>
      <c r="CH121" s="947"/>
      <c r="CI121" s="947"/>
      <c r="CJ121" s="947"/>
      <c r="CK121" s="1042"/>
      <c r="CL121" s="1043"/>
      <c r="CM121" s="1043"/>
      <c r="CN121" s="1043"/>
      <c r="CO121" s="1044"/>
      <c r="CP121" s="1052" t="s">
        <v>
395</v>
      </c>
      <c r="CQ121" s="1053"/>
      <c r="CR121" s="1053"/>
      <c r="CS121" s="1053"/>
      <c r="CT121" s="1053"/>
      <c r="CU121" s="1053"/>
      <c r="CV121" s="1053"/>
      <c r="CW121" s="1053"/>
      <c r="CX121" s="1053"/>
      <c r="CY121" s="1053"/>
      <c r="CZ121" s="1053"/>
      <c r="DA121" s="1053"/>
      <c r="DB121" s="1053"/>
      <c r="DC121" s="1053"/>
      <c r="DD121" s="1053"/>
      <c r="DE121" s="1053"/>
      <c r="DF121" s="1054"/>
      <c r="DG121" s="951" t="s">
        <v>
121</v>
      </c>
      <c r="DH121" s="952"/>
      <c r="DI121" s="952"/>
      <c r="DJ121" s="952"/>
      <c r="DK121" s="952"/>
      <c r="DL121" s="952" t="s">
        <v>
121</v>
      </c>
      <c r="DM121" s="952"/>
      <c r="DN121" s="952"/>
      <c r="DO121" s="952"/>
      <c r="DP121" s="952"/>
      <c r="DQ121" s="952" t="s">
        <v>
121</v>
      </c>
      <c r="DR121" s="952"/>
      <c r="DS121" s="952"/>
      <c r="DT121" s="952"/>
      <c r="DU121" s="952"/>
      <c r="DV121" s="953" t="s">
        <v>
419</v>
      </c>
      <c r="DW121" s="953"/>
      <c r="DX121" s="953"/>
      <c r="DY121" s="953"/>
      <c r="DZ121" s="954"/>
    </row>
    <row r="122" spans="1:130" s="226" customFormat="1" ht="26.25" customHeight="1" x14ac:dyDescent="0.15">
      <c r="A122" s="1091"/>
      <c r="B122" s="978"/>
      <c r="C122" s="948" t="s">
        <v>
434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
419</v>
      </c>
      <c r="AB122" s="991"/>
      <c r="AC122" s="991"/>
      <c r="AD122" s="991"/>
      <c r="AE122" s="992"/>
      <c r="AF122" s="993" t="s">
        <v>
121</v>
      </c>
      <c r="AG122" s="991"/>
      <c r="AH122" s="991"/>
      <c r="AI122" s="991"/>
      <c r="AJ122" s="992"/>
      <c r="AK122" s="993" t="s">
        <v>
121</v>
      </c>
      <c r="AL122" s="991"/>
      <c r="AM122" s="991"/>
      <c r="AN122" s="991"/>
      <c r="AO122" s="992"/>
      <c r="AP122" s="994" t="s">
        <v>
419</v>
      </c>
      <c r="AQ122" s="995"/>
      <c r="AR122" s="995"/>
      <c r="AS122" s="995"/>
      <c r="AT122" s="996"/>
      <c r="AU122" s="1024"/>
      <c r="AV122" s="1025"/>
      <c r="AW122" s="1025"/>
      <c r="AX122" s="1025"/>
      <c r="AY122" s="1026"/>
      <c r="AZ122" s="1006" t="s">
        <v>
454</v>
      </c>
      <c r="BA122" s="997"/>
      <c r="BB122" s="997"/>
      <c r="BC122" s="997"/>
      <c r="BD122" s="997"/>
      <c r="BE122" s="997"/>
      <c r="BF122" s="997"/>
      <c r="BG122" s="997"/>
      <c r="BH122" s="997"/>
      <c r="BI122" s="997"/>
      <c r="BJ122" s="997"/>
      <c r="BK122" s="997"/>
      <c r="BL122" s="997"/>
      <c r="BM122" s="997"/>
      <c r="BN122" s="997"/>
      <c r="BO122" s="997"/>
      <c r="BP122" s="998"/>
      <c r="BQ122" s="1029">
        <v>
47350020</v>
      </c>
      <c r="BR122" s="1030"/>
      <c r="BS122" s="1030"/>
      <c r="BT122" s="1030"/>
      <c r="BU122" s="1030"/>
      <c r="BV122" s="1030">
        <v>
43259981</v>
      </c>
      <c r="BW122" s="1030"/>
      <c r="BX122" s="1030"/>
      <c r="BY122" s="1030"/>
      <c r="BZ122" s="1030"/>
      <c r="CA122" s="1030">
        <v>
39408170</v>
      </c>
      <c r="CB122" s="1030"/>
      <c r="CC122" s="1030"/>
      <c r="CD122" s="1030"/>
      <c r="CE122" s="1030"/>
      <c r="CF122" s="1050">
        <v>
72.5</v>
      </c>
      <c r="CG122" s="1051"/>
      <c r="CH122" s="1051"/>
      <c r="CI122" s="1051"/>
      <c r="CJ122" s="1051"/>
      <c r="CK122" s="1042"/>
      <c r="CL122" s="1043"/>
      <c r="CM122" s="1043"/>
      <c r="CN122" s="1043"/>
      <c r="CO122" s="1044"/>
      <c r="CP122" s="1052" t="s">
        <v>
393</v>
      </c>
      <c r="CQ122" s="1053"/>
      <c r="CR122" s="1053"/>
      <c r="CS122" s="1053"/>
      <c r="CT122" s="1053"/>
      <c r="CU122" s="1053"/>
      <c r="CV122" s="1053"/>
      <c r="CW122" s="1053"/>
      <c r="CX122" s="1053"/>
      <c r="CY122" s="1053"/>
      <c r="CZ122" s="1053"/>
      <c r="DA122" s="1053"/>
      <c r="DB122" s="1053"/>
      <c r="DC122" s="1053"/>
      <c r="DD122" s="1053"/>
      <c r="DE122" s="1053"/>
      <c r="DF122" s="1054"/>
      <c r="DG122" s="951" t="s">
        <v>
121</v>
      </c>
      <c r="DH122" s="952"/>
      <c r="DI122" s="952"/>
      <c r="DJ122" s="952"/>
      <c r="DK122" s="952"/>
      <c r="DL122" s="952" t="s">
        <v>
121</v>
      </c>
      <c r="DM122" s="952"/>
      <c r="DN122" s="952"/>
      <c r="DO122" s="952"/>
      <c r="DP122" s="952"/>
      <c r="DQ122" s="952" t="s">
        <v>
121</v>
      </c>
      <c r="DR122" s="952"/>
      <c r="DS122" s="952"/>
      <c r="DT122" s="952"/>
      <c r="DU122" s="952"/>
      <c r="DV122" s="953" t="s">
        <v>
419</v>
      </c>
      <c r="DW122" s="953"/>
      <c r="DX122" s="953"/>
      <c r="DY122" s="953"/>
      <c r="DZ122" s="954"/>
    </row>
    <row r="123" spans="1:130" s="226" customFormat="1" ht="26.25" customHeight="1" x14ac:dyDescent="0.15">
      <c r="A123" s="1091"/>
      <c r="B123" s="978"/>
      <c r="C123" s="948" t="s">
        <v>
440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
157617</v>
      </c>
      <c r="AB123" s="991"/>
      <c r="AC123" s="991"/>
      <c r="AD123" s="991"/>
      <c r="AE123" s="992"/>
      <c r="AF123" s="993">
        <v>
157617</v>
      </c>
      <c r="AG123" s="991"/>
      <c r="AH123" s="991"/>
      <c r="AI123" s="991"/>
      <c r="AJ123" s="992"/>
      <c r="AK123" s="993">
        <v>
6000</v>
      </c>
      <c r="AL123" s="991"/>
      <c r="AM123" s="991"/>
      <c r="AN123" s="991"/>
      <c r="AO123" s="992"/>
      <c r="AP123" s="994">
        <v>
0</v>
      </c>
      <c r="AQ123" s="995"/>
      <c r="AR123" s="995"/>
      <c r="AS123" s="995"/>
      <c r="AT123" s="996"/>
      <c r="AU123" s="1027"/>
      <c r="AV123" s="1028"/>
      <c r="AW123" s="1028"/>
      <c r="AX123" s="1028"/>
      <c r="AY123" s="1028"/>
      <c r="AZ123" s="257" t="s">
        <v>
180</v>
      </c>
      <c r="BA123" s="257"/>
      <c r="BB123" s="257"/>
      <c r="BC123" s="257"/>
      <c r="BD123" s="257"/>
      <c r="BE123" s="257"/>
      <c r="BF123" s="257"/>
      <c r="BG123" s="257"/>
      <c r="BH123" s="257"/>
      <c r="BI123" s="257"/>
      <c r="BJ123" s="257"/>
      <c r="BK123" s="257"/>
      <c r="BL123" s="257"/>
      <c r="BM123" s="257"/>
      <c r="BN123" s="257"/>
      <c r="BO123" s="1007" t="s">
        <v>
455</v>
      </c>
      <c r="BP123" s="1038"/>
      <c r="BQ123" s="1097">
        <v>
122395239</v>
      </c>
      <c r="BR123" s="1098"/>
      <c r="BS123" s="1098"/>
      <c r="BT123" s="1098"/>
      <c r="BU123" s="1098"/>
      <c r="BV123" s="1098">
        <v>
125442874</v>
      </c>
      <c r="BW123" s="1098"/>
      <c r="BX123" s="1098"/>
      <c r="BY123" s="1098"/>
      <c r="BZ123" s="1098"/>
      <c r="CA123" s="1098">
        <v>
127656241</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
443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
121</v>
      </c>
      <c r="AB124" s="991"/>
      <c r="AC124" s="991"/>
      <c r="AD124" s="991"/>
      <c r="AE124" s="992"/>
      <c r="AF124" s="993" t="s">
        <v>
419</v>
      </c>
      <c r="AG124" s="991"/>
      <c r="AH124" s="991"/>
      <c r="AI124" s="991"/>
      <c r="AJ124" s="992"/>
      <c r="AK124" s="993" t="s">
        <v>
121</v>
      </c>
      <c r="AL124" s="991"/>
      <c r="AM124" s="991"/>
      <c r="AN124" s="991"/>
      <c r="AO124" s="992"/>
      <c r="AP124" s="994" t="s">
        <v>
121</v>
      </c>
      <c r="AQ124" s="995"/>
      <c r="AR124" s="995"/>
      <c r="AS124" s="995"/>
      <c r="AT124" s="996"/>
      <c r="AU124" s="1093" t="s">
        <v>
456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
121</v>
      </c>
      <c r="BR124" s="1060"/>
      <c r="BS124" s="1060"/>
      <c r="BT124" s="1060"/>
      <c r="BU124" s="1060"/>
      <c r="BV124" s="1060" t="s">
        <v>
419</v>
      </c>
      <c r="BW124" s="1060"/>
      <c r="BX124" s="1060"/>
      <c r="BY124" s="1060"/>
      <c r="BZ124" s="1060"/>
      <c r="CA124" s="1060" t="s">
        <v>
121</v>
      </c>
      <c r="CB124" s="1060"/>
      <c r="CC124" s="1060"/>
      <c r="CD124" s="1060"/>
      <c r="CE124" s="1060"/>
      <c r="CF124" s="1061"/>
      <c r="CG124" s="1062"/>
      <c r="CH124" s="1062"/>
      <c r="CI124" s="1062"/>
      <c r="CJ124" s="1063"/>
      <c r="CK124" s="1045"/>
      <c r="CL124" s="1045"/>
      <c r="CM124" s="1045"/>
      <c r="CN124" s="1045"/>
      <c r="CO124" s="1046"/>
      <c r="CP124" s="1052" t="s">
        <v>
457</v>
      </c>
      <c r="CQ124" s="1053"/>
      <c r="CR124" s="1053"/>
      <c r="CS124" s="1053"/>
      <c r="CT124" s="1053"/>
      <c r="CU124" s="1053"/>
      <c r="CV124" s="1053"/>
      <c r="CW124" s="1053"/>
      <c r="CX124" s="1053"/>
      <c r="CY124" s="1053"/>
      <c r="CZ124" s="1053"/>
      <c r="DA124" s="1053"/>
      <c r="DB124" s="1053"/>
      <c r="DC124" s="1053"/>
      <c r="DD124" s="1053"/>
      <c r="DE124" s="1053"/>
      <c r="DF124" s="1054"/>
      <c r="DG124" s="1037" t="s">
        <v>
419</v>
      </c>
      <c r="DH124" s="1016"/>
      <c r="DI124" s="1016"/>
      <c r="DJ124" s="1016"/>
      <c r="DK124" s="1017"/>
      <c r="DL124" s="1015" t="s">
        <v>
419</v>
      </c>
      <c r="DM124" s="1016"/>
      <c r="DN124" s="1016"/>
      <c r="DO124" s="1016"/>
      <c r="DP124" s="1017"/>
      <c r="DQ124" s="1015" t="s">
        <v>
419</v>
      </c>
      <c r="DR124" s="1016"/>
      <c r="DS124" s="1016"/>
      <c r="DT124" s="1016"/>
      <c r="DU124" s="1017"/>
      <c r="DV124" s="1018" t="s">
        <v>
121</v>
      </c>
      <c r="DW124" s="1019"/>
      <c r="DX124" s="1019"/>
      <c r="DY124" s="1019"/>
      <c r="DZ124" s="1020"/>
    </row>
    <row r="125" spans="1:130" s="226" customFormat="1" ht="26.25" customHeight="1" x14ac:dyDescent="0.15">
      <c r="A125" s="1091"/>
      <c r="B125" s="978"/>
      <c r="C125" s="948" t="s">
        <v>
445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
428</v>
      </c>
      <c r="AB125" s="991"/>
      <c r="AC125" s="991"/>
      <c r="AD125" s="991"/>
      <c r="AE125" s="992"/>
      <c r="AF125" s="993" t="s">
        <v>
121</v>
      </c>
      <c r="AG125" s="991"/>
      <c r="AH125" s="991"/>
      <c r="AI125" s="991"/>
      <c r="AJ125" s="992"/>
      <c r="AK125" s="993" t="s">
        <v>
121</v>
      </c>
      <c r="AL125" s="991"/>
      <c r="AM125" s="991"/>
      <c r="AN125" s="991"/>
      <c r="AO125" s="992"/>
      <c r="AP125" s="994" t="s">
        <v>
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
458</v>
      </c>
      <c r="CL125" s="1040"/>
      <c r="CM125" s="1040"/>
      <c r="CN125" s="1040"/>
      <c r="CO125" s="1041"/>
      <c r="CP125" s="972" t="s">
        <v>
459</v>
      </c>
      <c r="CQ125" s="921"/>
      <c r="CR125" s="921"/>
      <c r="CS125" s="921"/>
      <c r="CT125" s="921"/>
      <c r="CU125" s="921"/>
      <c r="CV125" s="921"/>
      <c r="CW125" s="921"/>
      <c r="CX125" s="921"/>
      <c r="CY125" s="921"/>
      <c r="CZ125" s="921"/>
      <c r="DA125" s="921"/>
      <c r="DB125" s="921"/>
      <c r="DC125" s="921"/>
      <c r="DD125" s="921"/>
      <c r="DE125" s="921"/>
      <c r="DF125" s="922"/>
      <c r="DG125" s="958" t="s">
        <v>
121</v>
      </c>
      <c r="DH125" s="959"/>
      <c r="DI125" s="959"/>
      <c r="DJ125" s="959"/>
      <c r="DK125" s="959"/>
      <c r="DL125" s="959" t="s">
        <v>
428</v>
      </c>
      <c r="DM125" s="959"/>
      <c r="DN125" s="959"/>
      <c r="DO125" s="959"/>
      <c r="DP125" s="959"/>
      <c r="DQ125" s="959" t="s">
        <v>
121</v>
      </c>
      <c r="DR125" s="959"/>
      <c r="DS125" s="959"/>
      <c r="DT125" s="959"/>
      <c r="DU125" s="959"/>
      <c r="DV125" s="960" t="s">
        <v>
121</v>
      </c>
      <c r="DW125" s="960"/>
      <c r="DX125" s="960"/>
      <c r="DY125" s="960"/>
      <c r="DZ125" s="961"/>
    </row>
    <row r="126" spans="1:130" s="226" customFormat="1" ht="26.25" customHeight="1" thickBot="1" x14ac:dyDescent="0.2">
      <c r="A126" s="1091"/>
      <c r="B126" s="978"/>
      <c r="C126" s="948" t="s">
        <v>
447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
428</v>
      </c>
      <c r="AB126" s="991"/>
      <c r="AC126" s="991"/>
      <c r="AD126" s="991"/>
      <c r="AE126" s="992"/>
      <c r="AF126" s="993" t="s">
        <v>
121</v>
      </c>
      <c r="AG126" s="991"/>
      <c r="AH126" s="991"/>
      <c r="AI126" s="991"/>
      <c r="AJ126" s="992"/>
      <c r="AK126" s="993" t="s">
        <v>
121</v>
      </c>
      <c r="AL126" s="991"/>
      <c r="AM126" s="991"/>
      <c r="AN126" s="991"/>
      <c r="AO126" s="992"/>
      <c r="AP126" s="994" t="s">
        <v>
121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
460</v>
      </c>
      <c r="CQ126" s="982"/>
      <c r="CR126" s="982"/>
      <c r="CS126" s="982"/>
      <c r="CT126" s="982"/>
      <c r="CU126" s="982"/>
      <c r="CV126" s="982"/>
      <c r="CW126" s="982"/>
      <c r="CX126" s="982"/>
      <c r="CY126" s="982"/>
      <c r="CZ126" s="982"/>
      <c r="DA126" s="982"/>
      <c r="DB126" s="982"/>
      <c r="DC126" s="982"/>
      <c r="DD126" s="982"/>
      <c r="DE126" s="982"/>
      <c r="DF126" s="983"/>
      <c r="DG126" s="951" t="s">
        <v>
419</v>
      </c>
      <c r="DH126" s="952"/>
      <c r="DI126" s="952"/>
      <c r="DJ126" s="952"/>
      <c r="DK126" s="952"/>
      <c r="DL126" s="952" t="s">
        <v>
121</v>
      </c>
      <c r="DM126" s="952"/>
      <c r="DN126" s="952"/>
      <c r="DO126" s="952"/>
      <c r="DP126" s="952"/>
      <c r="DQ126" s="952" t="s">
        <v>
419</v>
      </c>
      <c r="DR126" s="952"/>
      <c r="DS126" s="952"/>
      <c r="DT126" s="952"/>
      <c r="DU126" s="952"/>
      <c r="DV126" s="953" t="s">
        <v>
121</v>
      </c>
      <c r="DW126" s="953"/>
      <c r="DX126" s="953"/>
      <c r="DY126" s="953"/>
      <c r="DZ126" s="954"/>
    </row>
    <row r="127" spans="1:130" s="226" customFormat="1" ht="26.25" customHeight="1" x14ac:dyDescent="0.15">
      <c r="A127" s="1092"/>
      <c r="B127" s="980"/>
      <c r="C127" s="1034" t="s">
        <v>
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
121</v>
      </c>
      <c r="AB127" s="991"/>
      <c r="AC127" s="991"/>
      <c r="AD127" s="991"/>
      <c r="AE127" s="992"/>
      <c r="AF127" s="993" t="s">
        <v>
121</v>
      </c>
      <c r="AG127" s="991"/>
      <c r="AH127" s="991"/>
      <c r="AI127" s="991"/>
      <c r="AJ127" s="992"/>
      <c r="AK127" s="993" t="s">
        <v>
121</v>
      </c>
      <c r="AL127" s="991"/>
      <c r="AM127" s="991"/>
      <c r="AN127" s="991"/>
      <c r="AO127" s="992"/>
      <c r="AP127" s="994" t="s">
        <v>
428</v>
      </c>
      <c r="AQ127" s="995"/>
      <c r="AR127" s="995"/>
      <c r="AS127" s="995"/>
      <c r="AT127" s="996"/>
      <c r="AU127" s="262"/>
      <c r="AV127" s="262"/>
      <c r="AW127" s="262"/>
      <c r="AX127" s="1064" t="s">
        <v>
462</v>
      </c>
      <c r="AY127" s="1065"/>
      <c r="AZ127" s="1065"/>
      <c r="BA127" s="1065"/>
      <c r="BB127" s="1065"/>
      <c r="BC127" s="1065"/>
      <c r="BD127" s="1065"/>
      <c r="BE127" s="1066"/>
      <c r="BF127" s="1067" t="s">
        <v>
463</v>
      </c>
      <c r="BG127" s="1065"/>
      <c r="BH127" s="1065"/>
      <c r="BI127" s="1065"/>
      <c r="BJ127" s="1065"/>
      <c r="BK127" s="1065"/>
      <c r="BL127" s="1066"/>
      <c r="BM127" s="1067" t="s">
        <v>
464</v>
      </c>
      <c r="BN127" s="1065"/>
      <c r="BO127" s="1065"/>
      <c r="BP127" s="1065"/>
      <c r="BQ127" s="1065"/>
      <c r="BR127" s="1065"/>
      <c r="BS127" s="1066"/>
      <c r="BT127" s="1067" t="s">
        <v>
465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
466</v>
      </c>
      <c r="CQ127" s="982"/>
      <c r="CR127" s="982"/>
      <c r="CS127" s="982"/>
      <c r="CT127" s="982"/>
      <c r="CU127" s="982"/>
      <c r="CV127" s="982"/>
      <c r="CW127" s="982"/>
      <c r="CX127" s="982"/>
      <c r="CY127" s="982"/>
      <c r="CZ127" s="982"/>
      <c r="DA127" s="982"/>
      <c r="DB127" s="982"/>
      <c r="DC127" s="982"/>
      <c r="DD127" s="982"/>
      <c r="DE127" s="982"/>
      <c r="DF127" s="983"/>
      <c r="DG127" s="951" t="s">
        <v>
428</v>
      </c>
      <c r="DH127" s="952"/>
      <c r="DI127" s="952"/>
      <c r="DJ127" s="952"/>
      <c r="DK127" s="952"/>
      <c r="DL127" s="952" t="s">
        <v>
121</v>
      </c>
      <c r="DM127" s="952"/>
      <c r="DN127" s="952"/>
      <c r="DO127" s="952"/>
      <c r="DP127" s="952"/>
      <c r="DQ127" s="952" t="s">
        <v>
428</v>
      </c>
      <c r="DR127" s="952"/>
      <c r="DS127" s="952"/>
      <c r="DT127" s="952"/>
      <c r="DU127" s="952"/>
      <c r="DV127" s="953" t="s">
        <v>
428</v>
      </c>
      <c r="DW127" s="953"/>
      <c r="DX127" s="953"/>
      <c r="DY127" s="953"/>
      <c r="DZ127" s="954"/>
    </row>
    <row r="128" spans="1:130" s="226" customFormat="1" ht="26.25" customHeight="1" thickBot="1" x14ac:dyDescent="0.2">
      <c r="A128" s="1075" t="s">
        <v>
467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
468</v>
      </c>
      <c r="X128" s="1077"/>
      <c r="Y128" s="1077"/>
      <c r="Z128" s="1078"/>
      <c r="AA128" s="1079" t="s">
        <v>
121</v>
      </c>
      <c r="AB128" s="1080"/>
      <c r="AC128" s="1080"/>
      <c r="AD128" s="1080"/>
      <c r="AE128" s="1081"/>
      <c r="AF128" s="1082" t="s">
        <v>
121</v>
      </c>
      <c r="AG128" s="1080"/>
      <c r="AH128" s="1080"/>
      <c r="AI128" s="1080"/>
      <c r="AJ128" s="1081"/>
      <c r="AK128" s="1082" t="s">
        <v>
121</v>
      </c>
      <c r="AL128" s="1080"/>
      <c r="AM128" s="1080"/>
      <c r="AN128" s="1080"/>
      <c r="AO128" s="1081"/>
      <c r="AP128" s="1083"/>
      <c r="AQ128" s="1084"/>
      <c r="AR128" s="1084"/>
      <c r="AS128" s="1084"/>
      <c r="AT128" s="1085"/>
      <c r="AU128" s="262"/>
      <c r="AV128" s="262"/>
      <c r="AW128" s="262"/>
      <c r="AX128" s="920" t="s">
        <v>
469</v>
      </c>
      <c r="AY128" s="921"/>
      <c r="AZ128" s="921"/>
      <c r="BA128" s="921"/>
      <c r="BB128" s="921"/>
      <c r="BC128" s="921"/>
      <c r="BD128" s="921"/>
      <c r="BE128" s="922"/>
      <c r="BF128" s="1086" t="s">
        <v>
121</v>
      </c>
      <c r="BG128" s="1087"/>
      <c r="BH128" s="1087"/>
      <c r="BI128" s="1087"/>
      <c r="BJ128" s="1087"/>
      <c r="BK128" s="1087"/>
      <c r="BL128" s="1088"/>
      <c r="BM128" s="1086">
        <v>
11.25</v>
      </c>
      <c r="BN128" s="1087"/>
      <c r="BO128" s="1087"/>
      <c r="BP128" s="1087"/>
      <c r="BQ128" s="1087"/>
      <c r="BR128" s="1087"/>
      <c r="BS128" s="1088"/>
      <c r="BT128" s="1086">
        <v>
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
470</v>
      </c>
      <c r="CQ128" s="1069"/>
      <c r="CR128" s="1069"/>
      <c r="CS128" s="1069"/>
      <c r="CT128" s="1069"/>
      <c r="CU128" s="1069"/>
      <c r="CV128" s="1069"/>
      <c r="CW128" s="1069"/>
      <c r="CX128" s="1069"/>
      <c r="CY128" s="1069"/>
      <c r="CZ128" s="1069"/>
      <c r="DA128" s="1069"/>
      <c r="DB128" s="1069"/>
      <c r="DC128" s="1069"/>
      <c r="DD128" s="1069"/>
      <c r="DE128" s="1069"/>
      <c r="DF128" s="1070"/>
      <c r="DG128" s="1071">
        <v>
209933</v>
      </c>
      <c r="DH128" s="1072"/>
      <c r="DI128" s="1072"/>
      <c r="DJ128" s="1072"/>
      <c r="DK128" s="1072"/>
      <c r="DL128" s="1072">
        <v>
157897</v>
      </c>
      <c r="DM128" s="1072"/>
      <c r="DN128" s="1072"/>
      <c r="DO128" s="1072"/>
      <c r="DP128" s="1072"/>
      <c r="DQ128" s="1072">
        <v>
105569</v>
      </c>
      <c r="DR128" s="1072"/>
      <c r="DS128" s="1072"/>
      <c r="DT128" s="1072"/>
      <c r="DU128" s="1072"/>
      <c r="DV128" s="1073">
        <v>
0.2</v>
      </c>
      <c r="DW128" s="1073"/>
      <c r="DX128" s="1073"/>
      <c r="DY128" s="1073"/>
      <c r="DZ128" s="1074"/>
    </row>
    <row r="129" spans="1:131" s="226" customFormat="1" ht="26.25" customHeight="1" x14ac:dyDescent="0.15">
      <c r="A129" s="962" t="s">
        <v>
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
471</v>
      </c>
      <c r="X129" s="1106"/>
      <c r="Y129" s="1106"/>
      <c r="Z129" s="1107"/>
      <c r="AA129" s="990">
        <v>
59564539</v>
      </c>
      <c r="AB129" s="991"/>
      <c r="AC129" s="991"/>
      <c r="AD129" s="991"/>
      <c r="AE129" s="992"/>
      <c r="AF129" s="993">
        <v>
59655682</v>
      </c>
      <c r="AG129" s="991"/>
      <c r="AH129" s="991"/>
      <c r="AI129" s="991"/>
      <c r="AJ129" s="992"/>
      <c r="AK129" s="993">
        <v>
58751232</v>
      </c>
      <c r="AL129" s="991"/>
      <c r="AM129" s="991"/>
      <c r="AN129" s="991"/>
      <c r="AO129" s="992"/>
      <c r="AP129" s="1108"/>
      <c r="AQ129" s="1109"/>
      <c r="AR129" s="1109"/>
      <c r="AS129" s="1109"/>
      <c r="AT129" s="1110"/>
      <c r="AU129" s="264"/>
      <c r="AV129" s="264"/>
      <c r="AW129" s="264"/>
      <c r="AX129" s="1099" t="s">
        <v>
472</v>
      </c>
      <c r="AY129" s="982"/>
      <c r="AZ129" s="982"/>
      <c r="BA129" s="982"/>
      <c r="BB129" s="982"/>
      <c r="BC129" s="982"/>
      <c r="BD129" s="982"/>
      <c r="BE129" s="983"/>
      <c r="BF129" s="1100" t="s">
        <v>
121</v>
      </c>
      <c r="BG129" s="1101"/>
      <c r="BH129" s="1101"/>
      <c r="BI129" s="1101"/>
      <c r="BJ129" s="1101"/>
      <c r="BK129" s="1101"/>
      <c r="BL129" s="1102"/>
      <c r="BM129" s="1100">
        <v>
16.25</v>
      </c>
      <c r="BN129" s="1101"/>
      <c r="BO129" s="1101"/>
      <c r="BP129" s="1101"/>
      <c r="BQ129" s="1101"/>
      <c r="BR129" s="1101"/>
      <c r="BS129" s="1102"/>
      <c r="BT129" s="1100">
        <v>
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
473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
474</v>
      </c>
      <c r="X130" s="1106"/>
      <c r="Y130" s="1106"/>
      <c r="Z130" s="1107"/>
      <c r="AA130" s="990">
        <v>
4730354</v>
      </c>
      <c r="AB130" s="991"/>
      <c r="AC130" s="991"/>
      <c r="AD130" s="991"/>
      <c r="AE130" s="992"/>
      <c r="AF130" s="993">
        <v>
4575517</v>
      </c>
      <c r="AG130" s="991"/>
      <c r="AH130" s="991"/>
      <c r="AI130" s="991"/>
      <c r="AJ130" s="992"/>
      <c r="AK130" s="993">
        <v>
4376569</v>
      </c>
      <c r="AL130" s="991"/>
      <c r="AM130" s="991"/>
      <c r="AN130" s="991"/>
      <c r="AO130" s="992"/>
      <c r="AP130" s="1108"/>
      <c r="AQ130" s="1109"/>
      <c r="AR130" s="1109"/>
      <c r="AS130" s="1109"/>
      <c r="AT130" s="1110"/>
      <c r="AU130" s="264"/>
      <c r="AV130" s="264"/>
      <c r="AW130" s="264"/>
      <c r="AX130" s="1099" t="s">
        <v>
475</v>
      </c>
      <c r="AY130" s="982"/>
      <c r="AZ130" s="982"/>
      <c r="BA130" s="982"/>
      <c r="BB130" s="982"/>
      <c r="BC130" s="982"/>
      <c r="BD130" s="982"/>
      <c r="BE130" s="983"/>
      <c r="BF130" s="1136">
        <v>
-3.7</v>
      </c>
      <c r="BG130" s="1137"/>
      <c r="BH130" s="1137"/>
      <c r="BI130" s="1137"/>
      <c r="BJ130" s="1137"/>
      <c r="BK130" s="1137"/>
      <c r="BL130" s="1138"/>
      <c r="BM130" s="1136">
        <v>
25</v>
      </c>
      <c r="BN130" s="1137"/>
      <c r="BO130" s="1137"/>
      <c r="BP130" s="1137"/>
      <c r="BQ130" s="1137"/>
      <c r="BR130" s="1137"/>
      <c r="BS130" s="1138"/>
      <c r="BT130" s="1136">
        <v>
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
476</v>
      </c>
      <c r="X131" s="1144"/>
      <c r="Y131" s="1144"/>
      <c r="Z131" s="1145"/>
      <c r="AA131" s="1037">
        <v>
54834185</v>
      </c>
      <c r="AB131" s="1016"/>
      <c r="AC131" s="1016"/>
      <c r="AD131" s="1016"/>
      <c r="AE131" s="1017"/>
      <c r="AF131" s="1015">
        <v>
55080165</v>
      </c>
      <c r="AG131" s="1016"/>
      <c r="AH131" s="1016"/>
      <c r="AI131" s="1016"/>
      <c r="AJ131" s="1017"/>
      <c r="AK131" s="1015">
        <v>
54374663</v>
      </c>
      <c r="AL131" s="1016"/>
      <c r="AM131" s="1016"/>
      <c r="AN131" s="1016"/>
      <c r="AO131" s="1017"/>
      <c r="AP131" s="1146"/>
      <c r="AQ131" s="1147"/>
      <c r="AR131" s="1147"/>
      <c r="AS131" s="1147"/>
      <c r="AT131" s="1148"/>
      <c r="AU131" s="264"/>
      <c r="AV131" s="264"/>
      <c r="AW131" s="264"/>
      <c r="AX131" s="1118" t="s">
        <v>
477</v>
      </c>
      <c r="AY131" s="1069"/>
      <c r="AZ131" s="1069"/>
      <c r="BA131" s="1069"/>
      <c r="BB131" s="1069"/>
      <c r="BC131" s="1069"/>
      <c r="BD131" s="1069"/>
      <c r="BE131" s="1070"/>
      <c r="BF131" s="1119" t="s">
        <v>
121</v>
      </c>
      <c r="BG131" s="1120"/>
      <c r="BH131" s="1120"/>
      <c r="BI131" s="1120"/>
      <c r="BJ131" s="1120"/>
      <c r="BK131" s="1120"/>
      <c r="BL131" s="1121"/>
      <c r="BM131" s="1119">
        <v>
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
478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
479</v>
      </c>
      <c r="W132" s="1129"/>
      <c r="X132" s="1129"/>
      <c r="Y132" s="1129"/>
      <c r="Z132" s="1130"/>
      <c r="AA132" s="1131">
        <v>
-3.637841978</v>
      </c>
      <c r="AB132" s="1132"/>
      <c r="AC132" s="1132"/>
      <c r="AD132" s="1132"/>
      <c r="AE132" s="1133"/>
      <c r="AF132" s="1134">
        <v>
-3.437424343</v>
      </c>
      <c r="AG132" s="1132"/>
      <c r="AH132" s="1132"/>
      <c r="AI132" s="1132"/>
      <c r="AJ132" s="1133"/>
      <c r="AK132" s="1134">
        <v>
-4.0642440400000002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
480</v>
      </c>
      <c r="W133" s="1112"/>
      <c r="X133" s="1112"/>
      <c r="Y133" s="1112"/>
      <c r="Z133" s="1113"/>
      <c r="AA133" s="1114">
        <v>
-2.9</v>
      </c>
      <c r="AB133" s="1115"/>
      <c r="AC133" s="1115"/>
      <c r="AD133" s="1115"/>
      <c r="AE133" s="1116"/>
      <c r="AF133" s="1114">
        <v>
-3.3</v>
      </c>
      <c r="AG133" s="1115"/>
      <c r="AH133" s="1115"/>
      <c r="AI133" s="1115"/>
      <c r="AJ133" s="1116"/>
      <c r="AK133" s="1114">
        <v>
-3.7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Njj8xez1jIXu5Q3mB54z+lbdOs1SN8DXI3sAF0pOGPPy6uxKvUa2zarf8TtdPqWlnzVV4WFazDC1pkH+BuaCg==" saltValue="V89XAAlra5wxSMaOKwBp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
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OaeYUhOUs1CxAv897ekR5aS+dYvyUeM6rdqUK7rQKQojJsSoJWRMBxmcUECzOV+uDwRk70dJ3w9r30tfTkbDw==" saltValue="k/IaJ+BksudJmSQujiPaI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fl/cPd6jhxelSN8YJ86rTcP6SrA9NxRsTs9A6TCQclDrWan4RqcNBSGMMYaSgJRE5D9EvhjGCNLuprjC2BGNQ==" saltValue="paV6xGG4Ue11YhMkX3u1R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
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
484</v>
      </c>
      <c r="AP7" s="283"/>
      <c r="AQ7" s="284" t="s">
        <v>
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
486</v>
      </c>
      <c r="AQ8" s="290" t="s">
        <v>
487</v>
      </c>
      <c r="AR8" s="291" t="s">
        <v>
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
489</v>
      </c>
      <c r="AL9" s="1155"/>
      <c r="AM9" s="1155"/>
      <c r="AN9" s="1156"/>
      <c r="AO9" s="292">
        <v>
17800847</v>
      </c>
      <c r="AP9" s="292">
        <v>
79228</v>
      </c>
      <c r="AQ9" s="293">
        <v>
62872</v>
      </c>
      <c r="AR9" s="294">
        <v>
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
490</v>
      </c>
      <c r="AL10" s="1155"/>
      <c r="AM10" s="1155"/>
      <c r="AN10" s="1156"/>
      <c r="AO10" s="295">
        <v>
193225</v>
      </c>
      <c r="AP10" s="295">
        <v>
860</v>
      </c>
      <c r="AQ10" s="296">
        <v>
1100</v>
      </c>
      <c r="AR10" s="297">
        <v>
-21.8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
491</v>
      </c>
      <c r="AL11" s="1155"/>
      <c r="AM11" s="1155"/>
      <c r="AN11" s="1156"/>
      <c r="AO11" s="295">
        <v>
296322</v>
      </c>
      <c r="AP11" s="295">
        <v>
1319</v>
      </c>
      <c r="AQ11" s="296">
        <v>
909</v>
      </c>
      <c r="AR11" s="297">
        <v>
45.1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
492</v>
      </c>
      <c r="AL12" s="1155"/>
      <c r="AM12" s="1155"/>
      <c r="AN12" s="1156"/>
      <c r="AO12" s="295" t="s">
        <v>
493</v>
      </c>
      <c r="AP12" s="295" t="s">
        <v>
493</v>
      </c>
      <c r="AQ12" s="296" t="s">
        <v>
493</v>
      </c>
      <c r="AR12" s="297" t="s">
        <v>
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
494</v>
      </c>
      <c r="AL13" s="1155"/>
      <c r="AM13" s="1155"/>
      <c r="AN13" s="1156"/>
      <c r="AO13" s="295" t="s">
        <v>
493</v>
      </c>
      <c r="AP13" s="295" t="s">
        <v>
493</v>
      </c>
      <c r="AQ13" s="296" t="s">
        <v>
493</v>
      </c>
      <c r="AR13" s="297" t="s">
        <v>
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
495</v>
      </c>
      <c r="AL14" s="1155"/>
      <c r="AM14" s="1155"/>
      <c r="AN14" s="1156"/>
      <c r="AO14" s="295">
        <v>
922732</v>
      </c>
      <c r="AP14" s="295">
        <v>
4107</v>
      </c>
      <c r="AQ14" s="296">
        <v>
2296</v>
      </c>
      <c r="AR14" s="297">
        <v>
78.900000000000006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
496</v>
      </c>
      <c r="AL15" s="1155"/>
      <c r="AM15" s="1155"/>
      <c r="AN15" s="1156"/>
      <c r="AO15" s="295">
        <v>
302353</v>
      </c>
      <c r="AP15" s="295">
        <v>
1346</v>
      </c>
      <c r="AQ15" s="296">
        <v>
1417</v>
      </c>
      <c r="AR15" s="297">
        <v>
-5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
497</v>
      </c>
      <c r="AL16" s="1158"/>
      <c r="AM16" s="1158"/>
      <c r="AN16" s="1159"/>
      <c r="AO16" s="295">
        <v>
-1484846</v>
      </c>
      <c r="AP16" s="295">
        <v>
-6609</v>
      </c>
      <c r="AQ16" s="296">
        <v>
-4503</v>
      </c>
      <c r="AR16" s="297">
        <v>
46.8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
180</v>
      </c>
      <c r="AL17" s="1158"/>
      <c r="AM17" s="1158"/>
      <c r="AN17" s="1159"/>
      <c r="AO17" s="295">
        <v>
18030633</v>
      </c>
      <c r="AP17" s="295">
        <v>
80250</v>
      </c>
      <c r="AQ17" s="296">
        <v>
64090</v>
      </c>
      <c r="AR17" s="297">
        <v>
25.2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499</v>
      </c>
      <c r="AP20" s="303" t="s">
        <v>
500</v>
      </c>
      <c r="AQ20" s="304" t="s">
        <v>
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
502</v>
      </c>
      <c r="AL21" s="1150"/>
      <c r="AM21" s="1150"/>
      <c r="AN21" s="1151"/>
      <c r="AO21" s="307">
        <v>
8.1199999999999992</v>
      </c>
      <c r="AP21" s="308">
        <v>
6.17</v>
      </c>
      <c r="AQ21" s="309">
        <v>
1.95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
503</v>
      </c>
      <c r="AL22" s="1150"/>
      <c r="AM22" s="1150"/>
      <c r="AN22" s="1151"/>
      <c r="AO22" s="312">
        <v>
98.9</v>
      </c>
      <c r="AP22" s="313">
        <v>
99.6</v>
      </c>
      <c r="AQ22" s="314">
        <v>
-0.7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
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
505</v>
      </c>
      <c r="AO27" s="273"/>
      <c r="AP27" s="273"/>
      <c r="AQ27" s="273"/>
      <c r="AR27" s="273"/>
      <c r="AS27" s="273"/>
      <c r="AT27" s="273"/>
    </row>
    <row r="28" spans="1:46" ht="17.25" x14ac:dyDescent="0.15">
      <c r="A28" s="274" t="s">
        <v>
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
484</v>
      </c>
      <c r="AP30" s="283"/>
      <c r="AQ30" s="284" t="s">
        <v>
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
486</v>
      </c>
      <c r="AQ31" s="290" t="s">
        <v>
487</v>
      </c>
      <c r="AR31" s="291" t="s">
        <v>
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
508</v>
      </c>
      <c r="AL32" s="1166"/>
      <c r="AM32" s="1166"/>
      <c r="AN32" s="1167"/>
      <c r="AO32" s="322">
        <v>
2078409</v>
      </c>
      <c r="AP32" s="322">
        <v>
9251</v>
      </c>
      <c r="AQ32" s="323">
        <v>
6256</v>
      </c>
      <c r="AR32" s="324">
        <v>
47.9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
509</v>
      </c>
      <c r="AL33" s="1166"/>
      <c r="AM33" s="1166"/>
      <c r="AN33" s="1167"/>
      <c r="AO33" s="322" t="s">
        <v>
493</v>
      </c>
      <c r="AP33" s="322" t="s">
        <v>
493</v>
      </c>
      <c r="AQ33" s="323" t="s">
        <v>
493</v>
      </c>
      <c r="AR33" s="324" t="s">
        <v>
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
510</v>
      </c>
      <c r="AL34" s="1166"/>
      <c r="AM34" s="1166"/>
      <c r="AN34" s="1167"/>
      <c r="AO34" s="322" t="s">
        <v>
493</v>
      </c>
      <c r="AP34" s="322" t="s">
        <v>
493</v>
      </c>
      <c r="AQ34" s="323">
        <v>
301</v>
      </c>
      <c r="AR34" s="324" t="s">
        <v>
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
511</v>
      </c>
      <c r="AL35" s="1166"/>
      <c r="AM35" s="1166"/>
      <c r="AN35" s="1167"/>
      <c r="AO35" s="322" t="s">
        <v>
493</v>
      </c>
      <c r="AP35" s="322" t="s">
        <v>
493</v>
      </c>
      <c r="AQ35" s="323">
        <v>
32</v>
      </c>
      <c r="AR35" s="324" t="s">
        <v>
493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
512</v>
      </c>
      <c r="AL36" s="1166"/>
      <c r="AM36" s="1166"/>
      <c r="AN36" s="1167"/>
      <c r="AO36" s="322">
        <v>
82241</v>
      </c>
      <c r="AP36" s="322">
        <v>
366</v>
      </c>
      <c r="AQ36" s="323">
        <v>
285</v>
      </c>
      <c r="AR36" s="324">
        <v>
28.4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
513</v>
      </c>
      <c r="AL37" s="1166"/>
      <c r="AM37" s="1166"/>
      <c r="AN37" s="1167"/>
      <c r="AO37" s="322">
        <v>
6000</v>
      </c>
      <c r="AP37" s="322">
        <v>
27</v>
      </c>
      <c r="AQ37" s="323">
        <v>
2213</v>
      </c>
      <c r="AR37" s="324">
        <v>
-98.8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
514</v>
      </c>
      <c r="AL38" s="1169"/>
      <c r="AM38" s="1169"/>
      <c r="AN38" s="1170"/>
      <c r="AO38" s="325" t="s">
        <v>
493</v>
      </c>
      <c r="AP38" s="325" t="s">
        <v>
493</v>
      </c>
      <c r="AQ38" s="326" t="s">
        <v>
493</v>
      </c>
      <c r="AR38" s="314" t="s">
        <v>
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
515</v>
      </c>
      <c r="AL39" s="1169"/>
      <c r="AM39" s="1169"/>
      <c r="AN39" s="1170"/>
      <c r="AO39" s="322" t="s">
        <v>
493</v>
      </c>
      <c r="AP39" s="322" t="s">
        <v>
493</v>
      </c>
      <c r="AQ39" s="323">
        <v>
-15</v>
      </c>
      <c r="AR39" s="324" t="s">
        <v>
493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
516</v>
      </c>
      <c r="AL40" s="1166"/>
      <c r="AM40" s="1166"/>
      <c r="AN40" s="1167"/>
      <c r="AO40" s="322" t="s">
        <v>
493</v>
      </c>
      <c r="AP40" s="322" t="s">
        <v>
493</v>
      </c>
      <c r="AQ40" s="323" t="s">
        <v>
493</v>
      </c>
      <c r="AR40" s="324" t="s">
        <v>
493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
293</v>
      </c>
      <c r="AL41" s="1172"/>
      <c r="AM41" s="1172"/>
      <c r="AN41" s="1173"/>
      <c r="AO41" s="322">
        <v>
2166650</v>
      </c>
      <c r="AP41" s="322">
        <v>
9643</v>
      </c>
      <c r="AQ41" s="323">
        <v>
9072</v>
      </c>
      <c r="AR41" s="324">
        <v>
6.3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
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
484</v>
      </c>
      <c r="AN49" s="1162" t="s">
        <v>
520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
521</v>
      </c>
      <c r="AO50" s="339" t="s">
        <v>
522</v>
      </c>
      <c r="AP50" s="340" t="s">
        <v>
523</v>
      </c>
      <c r="AQ50" s="341" t="s">
        <v>
524</v>
      </c>
      <c r="AR50" s="342" t="s">
        <v>
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526</v>
      </c>
      <c r="AL51" s="335"/>
      <c r="AM51" s="343">
        <v>
3557148</v>
      </c>
      <c r="AN51" s="344">
        <v>
16571</v>
      </c>
      <c r="AO51" s="345">
        <v>
-41.8</v>
      </c>
      <c r="AP51" s="346">
        <v>
36861</v>
      </c>
      <c r="AQ51" s="347">
        <v>
-2.1</v>
      </c>
      <c r="AR51" s="348">
        <v>
-39.700000000000003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527</v>
      </c>
      <c r="AM52" s="351">
        <v>
2905080</v>
      </c>
      <c r="AN52" s="352">
        <v>
13533</v>
      </c>
      <c r="AO52" s="353">
        <v>
-39.4</v>
      </c>
      <c r="AP52" s="354">
        <v>
23990</v>
      </c>
      <c r="AQ52" s="355">
        <v>
-6.8</v>
      </c>
      <c r="AR52" s="356">
        <v>
-32.6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528</v>
      </c>
      <c r="AL53" s="335"/>
      <c r="AM53" s="343">
        <v>
10107148</v>
      </c>
      <c r="AN53" s="344">
        <v>
46575</v>
      </c>
      <c r="AO53" s="345">
        <v>
181.1</v>
      </c>
      <c r="AP53" s="346">
        <v>
47064</v>
      </c>
      <c r="AQ53" s="347">
        <v>
27.7</v>
      </c>
      <c r="AR53" s="348">
        <v>
153.4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527</v>
      </c>
      <c r="AM54" s="351">
        <v>
8535427</v>
      </c>
      <c r="AN54" s="352">
        <v>
39332</v>
      </c>
      <c r="AO54" s="353">
        <v>
190.6</v>
      </c>
      <c r="AP54" s="354">
        <v>
32508</v>
      </c>
      <c r="AQ54" s="355">
        <v>
35.5</v>
      </c>
      <c r="AR54" s="356">
        <v>
155.1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529</v>
      </c>
      <c r="AL55" s="335"/>
      <c r="AM55" s="343">
        <v>
10206623</v>
      </c>
      <c r="AN55" s="344">
        <v>
46415</v>
      </c>
      <c r="AO55" s="345">
        <v>
-0.3</v>
      </c>
      <c r="AP55" s="346">
        <v>
43773</v>
      </c>
      <c r="AQ55" s="347">
        <v>
-7</v>
      </c>
      <c r="AR55" s="348">
        <v>
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527</v>
      </c>
      <c r="AM56" s="351">
        <v>
8123469</v>
      </c>
      <c r="AN56" s="352">
        <v>
36942</v>
      </c>
      <c r="AO56" s="353">
        <v>
-6.1</v>
      </c>
      <c r="AP56" s="354">
        <v>
30346</v>
      </c>
      <c r="AQ56" s="355">
        <v>
-6.7</v>
      </c>
      <c r="AR56" s="356">
        <v>
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530</v>
      </c>
      <c r="AL57" s="335"/>
      <c r="AM57" s="343">
        <v>
6140146</v>
      </c>
      <c r="AN57" s="344">
        <v>
27624</v>
      </c>
      <c r="AO57" s="345">
        <v>
-40.5</v>
      </c>
      <c r="AP57" s="346">
        <v>
51565</v>
      </c>
      <c r="AQ57" s="347">
        <v>
17.8</v>
      </c>
      <c r="AR57" s="348">
        <v>
-58.3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527</v>
      </c>
      <c r="AM58" s="351">
        <v>
4742098</v>
      </c>
      <c r="AN58" s="352">
        <v>
21334</v>
      </c>
      <c r="AO58" s="353">
        <v>
-42.3</v>
      </c>
      <c r="AP58" s="354">
        <v>
35359</v>
      </c>
      <c r="AQ58" s="355">
        <v>
16.5</v>
      </c>
      <c r="AR58" s="356">
        <v>
-58.8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531</v>
      </c>
      <c r="AL59" s="335"/>
      <c r="AM59" s="343">
        <v>
9497632</v>
      </c>
      <c r="AN59" s="344">
        <v>
42272</v>
      </c>
      <c r="AO59" s="345">
        <v>
53</v>
      </c>
      <c r="AP59" s="346">
        <v>
46686</v>
      </c>
      <c r="AQ59" s="347">
        <v>
-9.5</v>
      </c>
      <c r="AR59" s="348">
        <v>
62.5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527</v>
      </c>
      <c r="AM60" s="351">
        <v>
6651338</v>
      </c>
      <c r="AN60" s="352">
        <v>
29604</v>
      </c>
      <c r="AO60" s="353">
        <v>
38.799999999999997</v>
      </c>
      <c r="AP60" s="354">
        <v>
32595</v>
      </c>
      <c r="AQ60" s="355">
        <v>
-7.8</v>
      </c>
      <c r="AR60" s="356">
        <v>
46.6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532</v>
      </c>
      <c r="AL61" s="357"/>
      <c r="AM61" s="358">
        <v>
7901739</v>
      </c>
      <c r="AN61" s="359">
        <v>
35891</v>
      </c>
      <c r="AO61" s="360">
        <v>
30.3</v>
      </c>
      <c r="AP61" s="361">
        <v>
45190</v>
      </c>
      <c r="AQ61" s="362">
        <v>
5.4</v>
      </c>
      <c r="AR61" s="348">
        <v>
24.9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527</v>
      </c>
      <c r="AM62" s="351">
        <v>
6191482</v>
      </c>
      <c r="AN62" s="352">
        <v>
28149</v>
      </c>
      <c r="AO62" s="353">
        <v>
28.3</v>
      </c>
      <c r="AP62" s="354">
        <v>
30960</v>
      </c>
      <c r="AQ62" s="355">
        <v>
6.1</v>
      </c>
      <c r="AR62" s="356">
        <v>
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4y54dmFX91lll6wcG/hOEDs+4mXY7K44fM4JeVXq58kfc5pOcmDS8HUOq5bgKe8akK52+nhJLZ39cWDxxFV2Q==" saltValue="uLT/6RYv9A4/BrhMup2g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
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8/9ZVaWy8n9V/vWDNkyPWTN51c7d1tQiBcIPbCc8s/fHu1mzIBU056tjVDIR2mqIZ+/DoI+AU9CVfCz2C1Mmw==" saltValue="oE5AYY+4KjGrWYaTy/7j5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
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CHWMkjjfQw8o2iQ5dahtJMi212Vt00qOQ8kYcrYb32FH9hbCw1MAFKBq+o1Omqwhnbjl+kcYR5PbST74AqRLA==" saltValue="GA15f75ZP7RxuDzF4OhtH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536</v>
      </c>
      <c r="G46" s="8" t="s">
        <v>
537</v>
      </c>
      <c r="H46" s="8" t="s">
        <v>
538</v>
      </c>
      <c r="I46" s="8" t="s">
        <v>
539</v>
      </c>
      <c r="J46" s="9" t="s">
        <v>
540</v>
      </c>
    </row>
    <row r="47" spans="2:10" ht="57.75" customHeight="1" x14ac:dyDescent="0.15">
      <c r="B47" s="10"/>
      <c r="C47" s="1174" t="s">
        <v>
3</v>
      </c>
      <c r="D47" s="1174"/>
      <c r="E47" s="1175"/>
      <c r="F47" s="11">
        <v>
58.85</v>
      </c>
      <c r="G47" s="12">
        <v>
55.12</v>
      </c>
      <c r="H47" s="12">
        <v>
60.32</v>
      </c>
      <c r="I47" s="12">
        <v>
60.3</v>
      </c>
      <c r="J47" s="13">
        <v>
61.27</v>
      </c>
    </row>
    <row r="48" spans="2:10" ht="57.75" customHeight="1" x14ac:dyDescent="0.15">
      <c r="B48" s="14"/>
      <c r="C48" s="1176" t="s">
        <v>
4</v>
      </c>
      <c r="D48" s="1176"/>
      <c r="E48" s="1177"/>
      <c r="F48" s="15">
        <v>
15.28</v>
      </c>
      <c r="G48" s="16">
        <v>
6.27</v>
      </c>
      <c r="H48" s="16">
        <v>
11.37</v>
      </c>
      <c r="I48" s="16">
        <v>
14.29</v>
      </c>
      <c r="J48" s="17">
        <v>
18</v>
      </c>
    </row>
    <row r="49" spans="2:10" ht="57.75" customHeight="1" thickBot="1" x14ac:dyDescent="0.2">
      <c r="B49" s="18"/>
      <c r="C49" s="1178" t="s">
        <v>
5</v>
      </c>
      <c r="D49" s="1178"/>
      <c r="E49" s="1179"/>
      <c r="F49" s="19">
        <v>
5.12</v>
      </c>
      <c r="G49" s="20" t="s">
        <v>
541</v>
      </c>
      <c r="H49" s="20">
        <v>
13.93</v>
      </c>
      <c r="I49" s="20">
        <v>
3.02</v>
      </c>
      <c r="J49" s="21">
        <v>
3.53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MsAw8c/j34T6Ss5bH0+VtNzAcSU5FME+eqe9CfAtD68DX4VexxgxGcoqkkI1C5IhEiqHsNYjH5BNMcl06PDlA==" saltValue="gN2YKnkC1zblSEOfug1N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平本　仁志</cp:lastModifiedBy>
  <cp:lastPrinted>2019-03-13T09:03:24Z</cp:lastPrinted>
  <dcterms:created xsi:type="dcterms:W3CDTF">2019-02-14T02:20:27Z</dcterms:created>
  <dcterms:modified xsi:type="dcterms:W3CDTF">2019-10-21T10:07:15Z</dcterms:modified>
</cp:coreProperties>
</file>