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tabRatio="9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W35" i="10"/>
  <c r="BW36" i="10" s="1"/>
  <c r="BW37" i="10" s="1"/>
  <c r="BW38" i="10" s="1"/>
  <c r="BW39" i="10" s="1"/>
  <c r="BW40" i="10" s="1"/>
  <c r="BW41" i="10" s="1"/>
  <c r="BE35" i="10"/>
  <c r="AM35" i="10"/>
  <c r="U35" i="10"/>
  <c r="C35" i="10"/>
  <c r="BW34" i="10"/>
  <c r="CO34" i="10" s="1"/>
  <c r="CO35" i="10" s="1"/>
  <c r="CO36" i="10" s="1"/>
  <c r="CO37" i="10" s="1"/>
  <c r="CO38" i="10" s="1"/>
  <c r="CO39" i="10" s="1"/>
  <c r="CO40" i="10" s="1"/>
  <c r="CO41" i="10" s="1"/>
  <c r="CO42" i="10" s="1"/>
  <c r="CO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<sst xmlns="http://schemas.openxmlformats.org/spreadsheetml/2006/main" count="1128" uniqueCount="606">
  <si>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</si>
  <si>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</si>
  <si>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</si>
  <si>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</si>
  <si>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</si>
  <si>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</si>
  <si>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</si>
  <si>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</si>
  <si>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</si>
  <si>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</si>
  <si>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</si>
  <si>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</si>
  <si>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</si>
  <si>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</si>
  <si>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</si>
  <si>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</si>
  <si>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</si>
  <si>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</si>
  <si>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</si>
  <si>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</si>
  <si>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</si>
  <si>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</si>
  <si>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</si>
  <si>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</si>
  <si>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</si>
  <si>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</si>
  <si>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</si>
  <si>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</si>
  <si>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</si>
  <si>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</si>
  <si>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</si>
  <si>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</si>
  <si>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</si>
  <si>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</si>
  <si>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</si>
  <si>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</si>
  <si>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</si>
  <si>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</si>
  <si>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</si>
  <si>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</si>
  <si>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</si>
  <si>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</si>
  <si>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</si>
  <si>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</si>
  <si>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</si>
  <si>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</si>
  <si>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</si>
  <si>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</si>
  <si>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</si>
  <si>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</si>
  <si>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</si>
  <si>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</si>
  <si>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</si>
  <si>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</si>
  <si>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</si>
  <si>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</si>
  <si>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</si>
  <si>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</si>
  <si>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</si>
  <si>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</si>
  <si>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</si>
  <si>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</si>
  <si>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</si>
  <si>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</si>
  <si>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</si>
  <si>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</si>
  <si>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</si>
  <si>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</si>
  <si>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</si>
  <si>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</si>
  <si>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</si>
  <si>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</si>
  <si>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</si>
  <si>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</si>
  <si>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</si>
  <si>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</si>
  <si>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</si>
  <si>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</si>
  <si>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</si>
  <si>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</si>
  <si>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Ⅲ－３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</si>
  <si>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</si>
  <si>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</si>
  <si>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</si>
  <si>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</si>
  <si>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</si>
  <si>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</si>
  <si>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</si>
  <si>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</si>
  <si>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</si>
  <si>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</si>
  <si>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</si>
  <si>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</si>
  <si>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武蔵野市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</si>
  <si>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</si>
  <si>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</si>
  <si>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</si>
  <si>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</si>
  <si>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</si>
  <si>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</si>
  <si>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</si>
  <si>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</si>
  <si>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</si>
  <si>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</si>
  <si>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</si>
  <si>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</si>
  <si>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</si>
  <si>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</si>
  <si>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</si>
  <si>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</si>
  <si>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</si>
  <si>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</si>
  <si>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</si>
  <si>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</si>
  <si>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</si>
  <si>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</si>
  <si>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</si>
  <si>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</si>
  <si>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</si>
  <si>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</si>
  <si>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</si>
  <si>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</si>
  <si>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</si>
  <si>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</si>
  <si>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</si>
  <si>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</si>
  <si>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</si>
  <si>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</si>
  <si>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</si>
  <si>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</si>
  <si>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</si>
  <si>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</si>
  <si>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</si>
  <si>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</si>
  <si>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</si>
  <si>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</si>
  <si>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</si>
  <si>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</si>
  <si>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</si>
  <si>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</si>
  <si>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</si>
  <si>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</si>
  <si>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</si>
  <si>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</si>
  <si>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</si>
  <si>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</si>
  <si>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0"/>
  </si>
  <si>
    <t>うち日本人(％)</t>
    <phoneticPr fontId="5"/>
  </si>
  <si>
    <t>0.5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</si>
  <si>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</si>
  <si>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</si>
  <si>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</si>
  <si>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</si>
  <si>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</si>
  <si>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</si>
  <si>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</si>
  <si>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</si>
  <si>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</si>
  <si>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</si>
  <si>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</si>
  <si>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</si>
  <si>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</si>
  <si>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</si>
  <si>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</si>
  <si>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</si>
  <si>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</si>
  <si>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</si>
  <si>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</si>
  <si>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</si>
  <si>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</si>
  <si>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</si>
  <si>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</si>
  <si>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</si>
  <si>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</si>
  <si>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</si>
  <si>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</si>
  <si>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</si>
  <si>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</si>
  <si>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</si>
  <si>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</si>
  <si>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</si>
  <si>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</si>
  <si>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</si>
  <si>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</si>
  <si>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</si>
  <si>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</si>
  <si>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</si>
  <si>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</si>
  <si>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</si>
  <si>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</si>
  <si>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</si>
  <si>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</si>
  <si>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</si>
  <si>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</si>
  <si>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</si>
  <si>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</si>
  <si>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</si>
  <si>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</si>
  <si>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</si>
  <si>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</si>
  <si>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</si>
  <si>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</si>
  <si>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</si>
  <si>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</si>
  <si>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</si>
  <si>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</si>
  <si>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東京都武蔵野市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</si>
  <si>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</si>
  <si>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</si>
  <si>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</si>
  <si>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</si>
  <si>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</si>
  <si>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</si>
  <si>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</si>
  <si>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</si>
  <si>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</si>
  <si>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</si>
  <si>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</si>
  <si>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</si>
  <si>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</si>
  <si>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</si>
  <si>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</si>
  <si>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</si>
  <si>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</si>
  <si>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</si>
  <si>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</si>
  <si>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</si>
  <si>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</si>
  <si>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</si>
  <si>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</si>
  <si>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</si>
  <si>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</si>
  <si>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</si>
  <si>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</si>
  <si>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</si>
  <si>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</si>
  <si>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</si>
  <si>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</si>
  <si>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</si>
  <si>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</si>
  <si>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</si>
  <si>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</si>
  <si>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</si>
  <si>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</si>
  <si>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</si>
  <si>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</si>
  <si>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</si>
  <si>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</si>
  <si>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</si>
  <si>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</si>
  <si>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</si>
  <si>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</si>
  <si>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</si>
  <si>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</si>
  <si>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</si>
  <si>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</si>
  <si>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</si>
  <si>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</si>
  <si>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</si>
  <si>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</si>
  <si>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</si>
  <si>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</si>
  <si>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</si>
  <si>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</si>
  <si>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</si>
  <si>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</si>
  <si>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</si>
  <si>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</si>
  <si>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</si>
  <si>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</si>
  <si>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</si>
  <si>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</si>
  <si>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</si>
  <si>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</si>
  <si>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</si>
  <si>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</si>
  <si>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</si>
  <si>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</si>
  <si>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</si>
  <si>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</si>
  <si>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</si>
  <si>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</si>
  <si>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</si>
  <si>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</si>
  <si>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</si>
  <si>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</si>
  <si>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</si>
  <si>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</si>
  <si>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</si>
  <si>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</si>
  <si>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</si>
  <si>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</si>
  <si>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</si>
  <si>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</si>
  <si>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</si>
  <si>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</si>
  <si>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</si>
  <si>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</si>
  <si>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</si>
  <si>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</si>
  <si>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</si>
  <si>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</si>
  <si>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</si>
  <si>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</si>
  <si>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</si>
  <si>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</si>
  <si>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</si>
  <si>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</si>
  <si>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</si>
  <si>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</si>
  <si>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</si>
  <si>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</si>
  <si>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</si>
  <si>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</si>
  <si>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</si>
  <si>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</si>
  <si>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</si>
  <si>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</si>
  <si>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</si>
  <si>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</si>
  <si>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</si>
  <si>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</si>
  <si>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</si>
  <si>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</si>
  <si>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</si>
  <si>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</si>
  <si>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</si>
  <si>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</si>
  <si>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</si>
  <si>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</si>
  <si>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</si>
  <si>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</si>
  <si>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</si>
  <si>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</si>
  <si>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</si>
  <si>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</si>
  <si>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</si>
  <si>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</si>
  <si>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</si>
  <si>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</si>
  <si>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</si>
  <si>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</si>
  <si>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</si>
  <si>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</si>
  <si>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</si>
  <si>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</si>
  <si>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</si>
  <si>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</si>
  <si>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</si>
  <si>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</si>
  <si>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</si>
  <si>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</si>
  <si>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</si>
  <si>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</si>
  <si>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</si>
  <si>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東京都武蔵野市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</si>
  <si>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</si>
  <si>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</si>
  <si>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</si>
  <si>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</si>
  <si>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</si>
  <si>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</si>
  <si>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</si>
  <si>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</si>
  <si>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</si>
  <si>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</si>
  <si>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</si>
  <si>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</si>
  <si>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</si>
  <si>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</si>
  <si>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</si>
  <si>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</si>
  <si>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</si>
  <si>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</si>
  <si>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</si>
  <si>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</si>
  <si>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</si>
  <si>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</si>
  <si>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</si>
  <si>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</si>
  <si>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</si>
  <si>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</si>
  <si>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</si>
  <si>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</si>
  <si>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</si>
  <si>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</si>
  <si>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</si>
  <si>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</si>
  <si>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</si>
  <si>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</si>
  <si>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</si>
  <si>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後期高齢者医療会計</t>
    <phoneticPr fontId="5"/>
  </si>
  <si>
    <t>水道事業</t>
    <phoneticPr fontId="5"/>
  </si>
  <si>
    <t>法適用企業</t>
    <phoneticPr fontId="5"/>
  </si>
  <si>
    <t>下水道事業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</si>
  <si>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</si>
  <si>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</si>
  <si>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</si>
  <si>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</si>
  <si>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</si>
  <si>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</si>
  <si>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</si>
  <si>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</si>
  <si>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</si>
  <si>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</si>
  <si>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</si>
  <si>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</si>
  <si>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</si>
  <si>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</si>
  <si>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</si>
  <si>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</si>
  <si>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</si>
  <si>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</si>
  <si>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</si>
  <si>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</si>
  <si>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</si>
  <si>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</si>
  <si>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</si>
  <si>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</si>
  <si>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</si>
  <si>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</si>
  <si>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</si>
  <si>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</si>
  <si>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</si>
  <si>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</si>
  <si>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</si>
  <si>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</si>
  <si>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</si>
  <si>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</si>
  <si>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</si>
  <si>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t>
    <phoneticPr fontId="5"/>
  </si>
  <si>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</si>
  <si>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</si>
  <si>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</si>
  <si>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</si>
  <si>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</si>
  <si>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</si>
  <si>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</si>
  <si>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</si>
  <si>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</si>
  <si>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</si>
  <si>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</si>
  <si>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</si>
  <si>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</si>
  <si>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</si>
  <si>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</si>
  <si>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</si>
  <si>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</si>
  <si>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</si>
  <si>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</si>
  <si>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</si>
  <si>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</si>
  <si>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</si>
  <si>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</si>
  <si>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</si>
  <si>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</si>
  <si>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</si>
  <si>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</si>
  <si>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</si>
  <si>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</si>
  <si>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</si>
  <si>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</si>
  <si>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t>
    <phoneticPr fontId="5"/>
  </si>
  <si>
    <t xml:space="preserve">基準財政需要額算入見込額 </t>
    <rPh sb="0" eb="2">
      <t>キジュン</t>
    </rPh>
    <rPh sb="2" eb="4">
      <t>ザイセイ</t>
    </rPh>
    <rPh sb="4" eb="7">
      <t>ジュヨウガク</t>
    </rPh>
    <rPh sb="7" eb="9">
      <t>サンニュウ</t>
    </rPh>
    <rPh sb="9" eb="12">
      <t>ミコミガク</t>
    </rPh>
    <phoneticPr fontId="26"/>
  </si>
  <si>
    <t>-</t>
    <phoneticPr fontId="5"/>
  </si>
  <si>
    <t>-</t>
    <phoneticPr fontId="5"/>
  </si>
  <si>
    <t>-</t>
    <phoneticPr fontId="5"/>
  </si>
  <si>
    <t>-</t>
    <phoneticPr fontId="5"/>
  </si>
  <si>
    <t>(Ｆ)</t>
    <phoneticPr fontId="5"/>
  </si>
  <si>
    <t>将来負担比率（(Ｅ)－(Ｆ)）／（(Ｃ)－(Ｄ)）×１００</t>
    <rPh sb="0" eb="2">
      <t>ショウライ</t>
    </rPh>
    <rPh sb="2" eb="4">
      <t>フタン</t>
    </rPh>
    <rPh sb="4" eb="6">
      <t>ヒリツ</t>
    </rPh>
    <phoneticPr fontId="5"/>
  </si>
  <si>
    <t>-</t>
    <phoneticPr fontId="5"/>
  </si>
  <si>
    <t>-</t>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</si>
  <si>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</si>
  <si>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</si>
  <si>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</si>
  <si>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</si>
  <si>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</si>
  <si>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</si>
  <si>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</si>
  <si>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</si>
  <si>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</si>
  <si>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</si>
  <si>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</si>
  <si>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</si>
  <si>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</si>
  <si>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</si>
  <si>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</si>
  <si>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</si>
  <si>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</si>
  <si>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</si>
  <si>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</si>
  <si>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</si>
  <si>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</si>
  <si>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</si>
  <si>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</si>
  <si>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</si>
  <si>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</si>
  <si>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</si>
  <si>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</si>
  <si>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</si>
  <si>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</si>
  <si>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</si>
  <si>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</si>
  <si>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</si>
  <si>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</si>
  <si>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</si>
  <si>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</si>
  <si>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</si>
  <si>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</si>
  <si>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</si>
  <si>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</si>
  <si>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</si>
  <si>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</si>
  <si>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</si>
  <si>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</si>
  <si>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</si>
  <si>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</si>
  <si>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</si>
  <si>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</si>
  <si>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</si>
  <si>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</si>
  <si>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</si>
  <si>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</si>
  <si>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</si>
  <si>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</si>
  <si>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</si>
  <si>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</si>
  <si>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</si>
  <si>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</si>
  <si>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</si>
  <si>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</si>
  <si>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</si>
  <si>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</si>
  <si>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</si>
  <si>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</si>
  <si>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</si>
  <si>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</si>
  <si>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</si>
  <si>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</si>
  <si>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</si>
  <si>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</si>
  <si>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</si>
  <si>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</si>
  <si>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</si>
  <si>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</si>
  <si>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</si>
  <si>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</si>
  <si>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</si>
  <si>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</si>
  <si>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</si>
  <si>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</si>
  <si>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</si>
  <si>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</si>
  <si>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</si>
  <si>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</si>
  <si>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</si>
  <si>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</si>
  <si>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</si>
  <si>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</si>
  <si>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</si>
  <si>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</si>
  <si>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</si>
  <si>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1.44</t>
  </si>
  <si>
    <t>▲ 0.57</t>
  </si>
  <si>
    <t>▲ 1.46</t>
  </si>
  <si>
    <t>一般会計</t>
  </si>
  <si>
    <t>水道事業</t>
  </si>
  <si>
    <t>介護保険事業会計</t>
  </si>
  <si>
    <t>国民健康保険事業会計</t>
  </si>
  <si>
    <t>後期高齢者医療会計</t>
  </si>
  <si>
    <t>下水道事業</t>
  </si>
  <si>
    <t>その他会計（赤字）</t>
  </si>
  <si>
    <t>その他会計（黒字）</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</si>
  <si>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</si>
  <si>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</si>
  <si>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</si>
  <si>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</si>
  <si>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</si>
  <si>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</si>
  <si>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</si>
  <si>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</si>
  <si>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</si>
  <si>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</si>
  <si>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</si>
  <si>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</si>
  <si>
    <t>地方債の新規発行を抑制し、基金の積立てを積極的に行ってきた結果、将来負担比率はマイナスになっている。有形固定資産減価償却率についても類似団体内平均を大きく下回っており、財政の健全性を保ちながら適正に固定資産の維持管理を行ってきていると考えられる。今後は公共施設等総合管理計画に基づき、財政負担の低減や平準化を図りつつ、安全で時代のニーズに合った公共施設等の配置や維持管理を行う。</t>
    <phoneticPr fontId="5"/>
  </si>
  <si>
    <t>将来負担比率、実質公債費比率ともに類似団体と比較して低い水準にある。今後、老朽化した公共施設や都市基盤の更新に伴う地方債の新規発行が見込まれるが、引き続き計画的な事業執行により財政の健全性を維持していく。</t>
    <phoneticPr fontId="5"/>
  </si>
  <si>
    <t>武蔵野市開発公社</t>
    <rPh sb="0" eb="4">
      <t>ムサシノシ</t>
    </rPh>
    <rPh sb="4" eb="6">
      <t>カイハツ</t>
    </rPh>
    <rPh sb="6" eb="8">
      <t>コウシャ</t>
    </rPh>
    <phoneticPr fontId="22"/>
  </si>
  <si>
    <t>武蔵野市福祉公社</t>
    <rPh sb="0" eb="4">
      <t>ムサシノシ</t>
    </rPh>
    <rPh sb="4" eb="6">
      <t>フクシ</t>
    </rPh>
    <rPh sb="6" eb="8">
      <t>コウシャ</t>
    </rPh>
    <phoneticPr fontId="22"/>
  </si>
  <si>
    <t>武蔵野文化事業団</t>
    <rPh sb="0" eb="3">
      <t>ムサシノ</t>
    </rPh>
    <rPh sb="3" eb="5">
      <t>ブンカ</t>
    </rPh>
    <rPh sb="5" eb="8">
      <t>ジギョウダン</t>
    </rPh>
    <phoneticPr fontId="22"/>
  </si>
  <si>
    <t>武蔵野健康づくり事業団</t>
    <rPh sb="0" eb="3">
      <t>ムサシノ</t>
    </rPh>
    <rPh sb="3" eb="5">
      <t>ケンコウ</t>
    </rPh>
    <rPh sb="8" eb="11">
      <t>ジギョウダン</t>
    </rPh>
    <phoneticPr fontId="22"/>
  </si>
  <si>
    <t>武蔵野生涯学習振興事業団</t>
    <rPh sb="0" eb="3">
      <t>ムサシノ</t>
    </rPh>
    <rPh sb="3" eb="5">
      <t>ショウガイ</t>
    </rPh>
    <rPh sb="5" eb="7">
      <t>ガクシュウ</t>
    </rPh>
    <rPh sb="7" eb="9">
      <t>シンコウ</t>
    </rPh>
    <rPh sb="9" eb="11">
      <t>ジギョウ</t>
    </rPh>
    <rPh sb="11" eb="12">
      <t>ダン</t>
    </rPh>
    <phoneticPr fontId="22"/>
  </si>
  <si>
    <t>武蔵野交流センター</t>
    <rPh sb="0" eb="3">
      <t>ムサシノ</t>
    </rPh>
    <rPh sb="3" eb="5">
      <t>コウリュウ</t>
    </rPh>
    <phoneticPr fontId="22"/>
  </si>
  <si>
    <t>武蔵野市土地開発公社</t>
    <rPh sb="0" eb="4">
      <t>ムサシノシ</t>
    </rPh>
    <rPh sb="4" eb="6">
      <t>トチ</t>
    </rPh>
    <rPh sb="6" eb="8">
      <t>カイハツ</t>
    </rPh>
    <rPh sb="8" eb="10">
      <t>コウシャ</t>
    </rPh>
    <phoneticPr fontId="22"/>
  </si>
  <si>
    <t>武蔵野市国際交流協会</t>
    <rPh sb="0" eb="4">
      <t>ムサシノシ</t>
    </rPh>
    <rPh sb="4" eb="6">
      <t>コクサイ</t>
    </rPh>
    <rPh sb="6" eb="8">
      <t>コウリュウ</t>
    </rPh>
    <rPh sb="8" eb="10">
      <t>キョウカイ</t>
    </rPh>
    <phoneticPr fontId="22"/>
  </si>
  <si>
    <t>武蔵野市子ども協会</t>
    <rPh sb="0" eb="4">
      <t>ムサシノシ</t>
    </rPh>
    <rPh sb="4" eb="5">
      <t>コ</t>
    </rPh>
    <rPh sb="7" eb="9">
      <t>キョウカイ</t>
    </rPh>
    <phoneticPr fontId="22"/>
  </si>
  <si>
    <t>武蔵野市給食・食育財団</t>
    <rPh sb="0" eb="4">
      <t>ムサシノシ</t>
    </rPh>
    <rPh sb="4" eb="6">
      <t>キュウショク</t>
    </rPh>
    <rPh sb="7" eb="9">
      <t>ショクイク</t>
    </rPh>
    <rPh sb="9" eb="11">
      <t>ザイダン</t>
    </rPh>
    <phoneticPr fontId="22"/>
  </si>
  <si>
    <t>○</t>
  </si>
  <si>
    <t>東京たま広域資源循環組合</t>
    <rPh sb="0" eb="2">
      <t>トウキョウ</t>
    </rPh>
    <rPh sb="4" eb="6">
      <t>コウイキ</t>
    </rPh>
    <rPh sb="6" eb="8">
      <t>シゲン</t>
    </rPh>
    <rPh sb="8" eb="10">
      <t>ジュンカン</t>
    </rPh>
    <rPh sb="10" eb="12">
      <t>クミアイ</t>
    </rPh>
    <phoneticPr fontId="22"/>
  </si>
  <si>
    <t>湖南衛生組合</t>
    <rPh sb="0" eb="2">
      <t>コナン</t>
    </rPh>
    <rPh sb="2" eb="4">
      <t>エイセイ</t>
    </rPh>
    <rPh sb="4" eb="6">
      <t>クミアイ</t>
    </rPh>
    <phoneticPr fontId="22"/>
  </si>
  <si>
    <t>東京市町村総合事務組合
（一般会計）</t>
    <rPh sb="0" eb="2">
      <t>トウキョウ</t>
    </rPh>
    <rPh sb="2" eb="5">
      <t>シチョウソン</t>
    </rPh>
    <rPh sb="5" eb="7">
      <t>ソウゴウ</t>
    </rPh>
    <rPh sb="7" eb="9">
      <t>ジム</t>
    </rPh>
    <rPh sb="9" eb="11">
      <t>クミアイ</t>
    </rPh>
    <rPh sb="13" eb="15">
      <t>イッパン</t>
    </rPh>
    <rPh sb="15" eb="17">
      <t>カイケイ</t>
    </rPh>
    <phoneticPr fontId="22"/>
  </si>
  <si>
    <t>東京市町村総合事務組合
（交通災害共済事業特別会計）</t>
    <rPh sb="0" eb="2">
      <t>トウキョウ</t>
    </rPh>
    <rPh sb="2" eb="5">
      <t>シチョウソン</t>
    </rPh>
    <rPh sb="5" eb="7">
      <t>ソウゴウ</t>
    </rPh>
    <rPh sb="7" eb="9">
      <t>ジム</t>
    </rPh>
    <rPh sb="9" eb="11">
      <t>クミアイ</t>
    </rPh>
    <rPh sb="13" eb="15">
      <t>コウツウ</t>
    </rPh>
    <rPh sb="15" eb="17">
      <t>サイガイ</t>
    </rPh>
    <rPh sb="17" eb="19">
      <t>キョウサイ</t>
    </rPh>
    <rPh sb="19" eb="21">
      <t>ジギョウ</t>
    </rPh>
    <rPh sb="21" eb="23">
      <t>トクベツ</t>
    </rPh>
    <rPh sb="23" eb="25">
      <t>カイケイ</t>
    </rPh>
    <phoneticPr fontId="22"/>
  </si>
  <si>
    <t>東京都十一市競輪事業組合</t>
    <rPh sb="0" eb="2">
      <t>トウキョウ</t>
    </rPh>
    <rPh sb="2" eb="3">
      <t>ト</t>
    </rPh>
    <rPh sb="3" eb="5">
      <t>ジュウイチ</t>
    </rPh>
    <rPh sb="5" eb="6">
      <t>シ</t>
    </rPh>
    <rPh sb="6" eb="8">
      <t>ケイリン</t>
    </rPh>
    <rPh sb="8" eb="10">
      <t>ジギョウ</t>
    </rPh>
    <rPh sb="10" eb="12">
      <t>クミアイ</t>
    </rPh>
    <phoneticPr fontId="22"/>
  </si>
  <si>
    <t>東京都六市競艇事業組合</t>
    <rPh sb="0" eb="2">
      <t>トウキョウ</t>
    </rPh>
    <rPh sb="2" eb="3">
      <t>ト</t>
    </rPh>
    <rPh sb="3" eb="4">
      <t>ロク</t>
    </rPh>
    <rPh sb="4" eb="5">
      <t>シ</t>
    </rPh>
    <rPh sb="5" eb="7">
      <t>キョウテイ</t>
    </rPh>
    <rPh sb="7" eb="9">
      <t>ジギョウ</t>
    </rPh>
    <rPh sb="9" eb="11">
      <t>クミアイ</t>
    </rPh>
    <phoneticPr fontId="22"/>
  </si>
  <si>
    <t>東京都後期高齢者医療広域連合
（一般会計）</t>
    <rPh sb="0" eb="2">
      <t>トウキョウ</t>
    </rPh>
    <rPh sb="2" eb="3">
      <t>ト</t>
    </rPh>
    <rPh sb="3" eb="5">
      <t>コウキ</t>
    </rPh>
    <rPh sb="5" eb="7">
      <t>コウレイ</t>
    </rPh>
    <rPh sb="7" eb="8">
      <t>シャ</t>
    </rPh>
    <rPh sb="8" eb="10">
      <t>イリョウ</t>
    </rPh>
    <rPh sb="10" eb="12">
      <t>コウイキ</t>
    </rPh>
    <rPh sb="12" eb="14">
      <t>レンゴウ</t>
    </rPh>
    <rPh sb="16" eb="18">
      <t>イッパン</t>
    </rPh>
    <rPh sb="18" eb="20">
      <t>カイケイ</t>
    </rPh>
    <phoneticPr fontId="22"/>
  </si>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</sst>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22" fillId="0" borderId="31" xfId="8" applyFont="1" applyFill="1" applyBorder="1">
      <alignment vertical="center"/>
    </xf>
    <xf numFmtId="0" fontId="22" fillId="0" borderId="42" xfId="8" applyFont="1" applyFill="1" applyBorder="1">
      <alignmen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5"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50840</c:v>
                </c:pt>
                <c:pt idx="1">
                  <c:v>53605</c:v>
                </c:pt>
                <c:pt idx="2">
                  <c:v>58051</c:v>
                </c:pt>
                <c:pt idx="3">
                  <c:v>40879</c:v>
                </c:pt>
                <c:pt idx="4">
                  <c:v>42651</c:v>
                </c:pt>
              </c:numCache>
            </c:numRef>
          </c:val>
          <c:smooth val="0"/>
          <c:extLst xmlns:c16r2="http://schemas.microsoft.com/office/drawing/2015/06/chart">
            <c:ext xmlns:c16="http://schemas.microsoft.com/office/drawing/2014/chart" uri="{C3380CC4-5D6E-409C-BE32-E72D297353CC}">
              <c16:uniqueId val="{00000000-094D-4745-9D30-C10075BB8F5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53133</c:v>
                </c:pt>
                <c:pt idx="1">
                  <c:v>57961</c:v>
                </c:pt>
                <c:pt idx="2">
                  <c:v>75391</c:v>
                </c:pt>
                <c:pt idx="3">
                  <c:v>87953</c:v>
                </c:pt>
                <c:pt idx="4">
                  <c:v>51950</c:v>
                </c:pt>
              </c:numCache>
            </c:numRef>
          </c:val>
          <c:smooth val="0"/>
          <c:extLst xmlns:c16r2="http://schemas.microsoft.com/office/drawing/2015/06/chart">
            <c:ext xmlns:c16="http://schemas.microsoft.com/office/drawing/2014/chart" uri="{C3380CC4-5D6E-409C-BE32-E72D297353CC}">
              <c16:uniqueId val="{00000001-094D-4745-9D30-C10075BB8F5F}"/>
            </c:ext>
          </c:extLst>
        </c:ser>
        <c:dLbls>
          <c:showLegendKey val="0"/>
          <c:showVal val="0"/>
          <c:showCatName val="0"/>
          <c:showSerName val="0"/>
          <c:showPercent val="0"/>
          <c:showBubbleSize val="0"/>
        </c:dLbls>
        <c:marker val="1"/>
        <c:smooth val="0"/>
        <c:axId val="131080192"/>
        <c:axId val="131082112"/>
      </c:lineChart>
      <c:catAx>
        <c:axId val="1310801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1082112"/>
        <c:crosses val="autoZero"/>
        <c:auto val="1"/>
        <c:lblAlgn val="ctr"/>
        <c:lblOffset val="100"/>
        <c:tickLblSkip val="1"/>
        <c:tickMarkSkip val="1"/>
        <c:noMultiLvlLbl val="0"/>
      </c:catAx>
      <c:valAx>
        <c:axId val="13108211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10801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6.54</c:v>
                </c:pt>
                <c:pt idx="1">
                  <c:v>5.71</c:v>
                </c:pt>
                <c:pt idx="2">
                  <c:v>7.3</c:v>
                </c:pt>
                <c:pt idx="3">
                  <c:v>5.5</c:v>
                </c:pt>
                <c:pt idx="4">
                  <c:v>6.89</c:v>
                </c:pt>
              </c:numCache>
            </c:numRef>
          </c:val>
          <c:extLst xmlns:c16r2="http://schemas.microsoft.com/office/drawing/2015/06/chart">
            <c:ext xmlns:c16="http://schemas.microsoft.com/office/drawing/2014/chart" uri="{C3380CC4-5D6E-409C-BE32-E72D297353CC}">
              <c16:uniqueId val="{00000000-2887-4502-8BF2-7BFCD521F54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16.510000000000002</c:v>
                </c:pt>
                <c:pt idx="1">
                  <c:v>15.88</c:v>
                </c:pt>
                <c:pt idx="2">
                  <c:v>15.29</c:v>
                </c:pt>
                <c:pt idx="3">
                  <c:v>14.61</c:v>
                </c:pt>
                <c:pt idx="4">
                  <c:v>14.69</c:v>
                </c:pt>
              </c:numCache>
            </c:numRef>
          </c:val>
          <c:extLst xmlns:c16r2="http://schemas.microsoft.com/office/drawing/2015/06/chart">
            <c:ext xmlns:c16="http://schemas.microsoft.com/office/drawing/2014/chart" uri="{C3380CC4-5D6E-409C-BE32-E72D297353CC}">
              <c16:uniqueId val="{00000001-2887-4502-8BF2-7BFCD521F541}"/>
            </c:ext>
          </c:extLst>
        </c:ser>
        <c:dLbls>
          <c:showLegendKey val="0"/>
          <c:showVal val="0"/>
          <c:showCatName val="0"/>
          <c:showSerName val="0"/>
          <c:showPercent val="0"/>
          <c:showBubbleSize val="0"/>
        </c:dLbls>
        <c:gapWidth val="250"/>
        <c:overlap val="100"/>
        <c:axId val="140016256"/>
        <c:axId val="1400184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-1.44</c:v>
                </c:pt>
                <c:pt idx="1">
                  <c:v>-0.56999999999999995</c:v>
                </c:pt>
                <c:pt idx="2">
                  <c:v>1.81</c:v>
                </c:pt>
                <c:pt idx="3">
                  <c:v>-1.46</c:v>
                </c:pt>
                <c:pt idx="4">
                  <c:v>1.36</c:v>
                </c:pt>
              </c:numCache>
            </c:numRef>
          </c:val>
          <c:smooth val="0"/>
          <c:extLst xmlns:c16r2="http://schemas.microsoft.com/office/drawing/2015/06/chart">
            <c:ext xmlns:c16="http://schemas.microsoft.com/office/drawing/2014/chart" uri="{C3380CC4-5D6E-409C-BE32-E72D297353CC}">
              <c16:uniqueId val="{00000002-2887-4502-8BF2-7BFCD521F541}"/>
            </c:ext>
          </c:extLst>
        </c:ser>
        <c:dLbls>
          <c:showLegendKey val="0"/>
          <c:showVal val="0"/>
          <c:showCatName val="0"/>
          <c:showSerName val="0"/>
          <c:showPercent val="0"/>
          <c:showBubbleSize val="0"/>
        </c:dLbls>
        <c:marker val="1"/>
        <c:smooth val="0"/>
        <c:axId val="140016256"/>
        <c:axId val="140018432"/>
      </c:lineChart>
      <c:catAx>
        <c:axId val="140016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0018432"/>
        <c:crosses val="autoZero"/>
        <c:auto val="1"/>
        <c:lblAlgn val="ctr"/>
        <c:lblOffset val="100"/>
        <c:tickLblSkip val="1"/>
        <c:tickMarkSkip val="1"/>
        <c:noMultiLvlLbl val="0"/>
      </c:catAx>
      <c:valAx>
        <c:axId val="140018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016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84E1-4331-83FA-1D8E9DB3C49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4E1-4331-83FA-1D8E9DB3C49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84E1-4331-83FA-1D8E9DB3C49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84E1-4331-83FA-1D8E9DB3C497}"/>
            </c:ext>
          </c:extLst>
        </c:ser>
        <c:ser>
          <c:idx val="4"/>
          <c:order val="4"/>
          <c:tx>
            <c:strRef>
              <c:f>データシート!$A$31</c:f>
              <c:strCache>
                <c:ptCount val="1"/>
                <c:pt idx="0">
                  <c:v>下水道事業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0.31</c:v>
                </c:pt>
                <c:pt idx="2">
                  <c:v>#N/A</c:v>
                </c:pt>
                <c:pt idx="3">
                  <c:v>0.43</c:v>
                </c:pt>
                <c:pt idx="4">
                  <c:v>#N/A</c:v>
                </c:pt>
                <c:pt idx="5">
                  <c:v>0.18</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4-84E1-4331-83FA-1D8E9DB3C497}"/>
            </c:ext>
          </c:extLst>
        </c:ser>
        <c:ser>
          <c:idx val="5"/>
          <c:order val="5"/>
          <c:tx>
            <c:strRef>
              <c:f>データシート!$A$32</c:f>
              <c:strCache>
                <c:ptCount val="1"/>
                <c:pt idx="0">
                  <c:v>後期高齢者医療会計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0.01</c:v>
                </c:pt>
                <c:pt idx="2">
                  <c:v>#N/A</c:v>
                </c:pt>
                <c:pt idx="3">
                  <c:v>0.03</c:v>
                </c:pt>
                <c:pt idx="4">
                  <c:v>#N/A</c:v>
                </c:pt>
                <c:pt idx="5">
                  <c:v>0.02</c:v>
                </c:pt>
                <c:pt idx="6">
                  <c:v>#N/A</c:v>
                </c:pt>
                <c:pt idx="7">
                  <c:v>0.23</c:v>
                </c:pt>
                <c:pt idx="8">
                  <c:v>#N/A</c:v>
                </c:pt>
                <c:pt idx="9">
                  <c:v>0.01</c:v>
                </c:pt>
              </c:numCache>
            </c:numRef>
          </c:val>
          <c:extLst xmlns:c16r2="http://schemas.microsoft.com/office/drawing/2015/06/chart">
            <c:ext xmlns:c16="http://schemas.microsoft.com/office/drawing/2014/chart" uri="{C3380CC4-5D6E-409C-BE32-E72D297353CC}">
              <c16:uniqueId val="{00000005-84E1-4331-83FA-1D8E9DB3C497}"/>
            </c:ext>
          </c:extLst>
        </c:ser>
        <c:ser>
          <c:idx val="6"/>
          <c:order val="6"/>
          <c:tx>
            <c:strRef>
              <c:f>データシート!$A$33</c:f>
              <c:strCache>
                <c:ptCount val="1"/>
                <c:pt idx="0">
                  <c:v>国民健康保険事業会計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0.57999999999999996</c:v>
                </c:pt>
                <c:pt idx="2">
                  <c:v>#N/A</c:v>
                </c:pt>
                <c:pt idx="3">
                  <c:v>0.38</c:v>
                </c:pt>
                <c:pt idx="4">
                  <c:v>#N/A</c:v>
                </c:pt>
                <c:pt idx="5">
                  <c:v>0.4</c:v>
                </c:pt>
                <c:pt idx="6">
                  <c:v>#N/A</c:v>
                </c:pt>
                <c:pt idx="7">
                  <c:v>0.38</c:v>
                </c:pt>
                <c:pt idx="8">
                  <c:v>#N/A</c:v>
                </c:pt>
                <c:pt idx="9">
                  <c:v>0.53</c:v>
                </c:pt>
              </c:numCache>
            </c:numRef>
          </c:val>
          <c:extLst xmlns:c16r2="http://schemas.microsoft.com/office/drawing/2015/06/chart">
            <c:ext xmlns:c16="http://schemas.microsoft.com/office/drawing/2014/chart" uri="{C3380CC4-5D6E-409C-BE32-E72D297353CC}">
              <c16:uniqueId val="{00000006-84E1-4331-83FA-1D8E9DB3C497}"/>
            </c:ext>
          </c:extLst>
        </c:ser>
        <c:ser>
          <c:idx val="7"/>
          <c:order val="7"/>
          <c:tx>
            <c:strRef>
              <c:f>データシート!$A$34</c:f>
              <c:strCache>
                <c:ptCount val="1"/>
                <c:pt idx="0">
                  <c:v>介護保険事業会計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0.59</c:v>
                </c:pt>
                <c:pt idx="2">
                  <c:v>#N/A</c:v>
                </c:pt>
                <c:pt idx="3">
                  <c:v>0.89</c:v>
                </c:pt>
                <c:pt idx="4">
                  <c:v>#N/A</c:v>
                </c:pt>
                <c:pt idx="5">
                  <c:v>0.61</c:v>
                </c:pt>
                <c:pt idx="6">
                  <c:v>#N/A</c:v>
                </c:pt>
                <c:pt idx="7">
                  <c:v>0.46</c:v>
                </c:pt>
                <c:pt idx="8">
                  <c:v>#N/A</c:v>
                </c:pt>
                <c:pt idx="9">
                  <c:v>0.87</c:v>
                </c:pt>
              </c:numCache>
            </c:numRef>
          </c:val>
          <c:extLst xmlns:c16r2="http://schemas.microsoft.com/office/drawing/2015/06/chart">
            <c:ext xmlns:c16="http://schemas.microsoft.com/office/drawing/2014/chart" uri="{C3380CC4-5D6E-409C-BE32-E72D297353CC}">
              <c16:uniqueId val="{00000007-84E1-4331-83FA-1D8E9DB3C497}"/>
            </c:ext>
          </c:extLst>
        </c:ser>
        <c:ser>
          <c:idx val="8"/>
          <c:order val="8"/>
          <c:tx>
            <c:strRef>
              <c:f>データシート!$A$35</c:f>
              <c:strCache>
                <c:ptCount val="1"/>
                <c:pt idx="0">
                  <c:v>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3.79</c:v>
                </c:pt>
                <c:pt idx="2">
                  <c:v>#N/A</c:v>
                </c:pt>
                <c:pt idx="3">
                  <c:v>3.59</c:v>
                </c:pt>
                <c:pt idx="4">
                  <c:v>#N/A</c:v>
                </c:pt>
                <c:pt idx="5">
                  <c:v>3.66</c:v>
                </c:pt>
                <c:pt idx="6">
                  <c:v>#N/A</c:v>
                </c:pt>
                <c:pt idx="7">
                  <c:v>3.64</c:v>
                </c:pt>
                <c:pt idx="8">
                  <c:v>#N/A</c:v>
                </c:pt>
                <c:pt idx="9">
                  <c:v>4.09</c:v>
                </c:pt>
              </c:numCache>
            </c:numRef>
          </c:val>
          <c:extLst xmlns:c16r2="http://schemas.microsoft.com/office/drawing/2015/06/chart">
            <c:ext xmlns:c16="http://schemas.microsoft.com/office/drawing/2014/chart" uri="{C3380CC4-5D6E-409C-BE32-E72D297353CC}">
              <c16:uniqueId val="{00000008-84E1-4331-83FA-1D8E9DB3C49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6.54</c:v>
                </c:pt>
                <c:pt idx="2">
                  <c:v>#N/A</c:v>
                </c:pt>
                <c:pt idx="3">
                  <c:v>5.71</c:v>
                </c:pt>
                <c:pt idx="4">
                  <c:v>#N/A</c:v>
                </c:pt>
                <c:pt idx="5">
                  <c:v>7.29</c:v>
                </c:pt>
                <c:pt idx="6">
                  <c:v>#N/A</c:v>
                </c:pt>
                <c:pt idx="7">
                  <c:v>5.5</c:v>
                </c:pt>
                <c:pt idx="8">
                  <c:v>#N/A</c:v>
                </c:pt>
                <c:pt idx="9">
                  <c:v>6.88</c:v>
                </c:pt>
              </c:numCache>
            </c:numRef>
          </c:val>
          <c:extLst xmlns:c16r2="http://schemas.microsoft.com/office/drawing/2015/06/chart">
            <c:ext xmlns:c16="http://schemas.microsoft.com/office/drawing/2014/chart" uri="{C3380CC4-5D6E-409C-BE32-E72D297353CC}">
              <c16:uniqueId val="{00000009-84E1-4331-83FA-1D8E9DB3C497}"/>
            </c:ext>
          </c:extLst>
        </c:ser>
        <c:dLbls>
          <c:showLegendKey val="0"/>
          <c:showVal val="0"/>
          <c:showCatName val="0"/>
          <c:showSerName val="0"/>
          <c:showPercent val="0"/>
          <c:showBubbleSize val="0"/>
        </c:dLbls>
        <c:gapWidth val="150"/>
        <c:overlap val="100"/>
        <c:axId val="140174080"/>
        <c:axId val="140175616"/>
      </c:barChart>
      <c:catAx>
        <c:axId val="140174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0175616"/>
        <c:crosses val="autoZero"/>
        <c:auto val="1"/>
        <c:lblAlgn val="ctr"/>
        <c:lblOffset val="100"/>
        <c:tickLblSkip val="1"/>
        <c:tickMarkSkip val="1"/>
        <c:noMultiLvlLbl val="0"/>
      </c:catAx>
      <c:valAx>
        <c:axId val="140175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1740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3856</c:v>
                </c:pt>
                <c:pt idx="5">
                  <c:v>4030</c:v>
                </c:pt>
                <c:pt idx="8">
                  <c:v>3832</c:v>
                </c:pt>
                <c:pt idx="11">
                  <c:v>3277</c:v>
                </c:pt>
                <c:pt idx="14">
                  <c:v>3458</c:v>
                </c:pt>
              </c:numCache>
            </c:numRef>
          </c:val>
          <c:extLst xmlns:c16r2="http://schemas.microsoft.com/office/drawing/2015/06/chart">
            <c:ext xmlns:c16="http://schemas.microsoft.com/office/drawing/2014/chart" uri="{C3380CC4-5D6E-409C-BE32-E72D297353CC}">
              <c16:uniqueId val="{00000000-DDF4-4E2C-AE69-3D628C8C9D6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DF4-4E2C-AE69-3D628C8C9D6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872</c:v>
                </c:pt>
                <c:pt idx="3">
                  <c:v>738</c:v>
                </c:pt>
                <c:pt idx="6">
                  <c:v>1484</c:v>
                </c:pt>
                <c:pt idx="9">
                  <c:v>562</c:v>
                </c:pt>
                <c:pt idx="12">
                  <c:v>1013</c:v>
                </c:pt>
              </c:numCache>
            </c:numRef>
          </c:val>
          <c:extLst xmlns:c16r2="http://schemas.microsoft.com/office/drawing/2015/06/chart">
            <c:ext xmlns:c16="http://schemas.microsoft.com/office/drawing/2014/chart" uri="{C3380CC4-5D6E-409C-BE32-E72D297353CC}">
              <c16:uniqueId val="{00000002-DDF4-4E2C-AE69-3D628C8C9D6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96</c:v>
                </c:pt>
                <c:pt idx="3">
                  <c:v>77</c:v>
                </c:pt>
                <c:pt idx="6">
                  <c:v>75</c:v>
                </c:pt>
                <c:pt idx="9">
                  <c:v>71</c:v>
                </c:pt>
                <c:pt idx="12">
                  <c:v>65</c:v>
                </c:pt>
              </c:numCache>
            </c:numRef>
          </c:val>
          <c:extLst xmlns:c16r2="http://schemas.microsoft.com/office/drawing/2015/06/chart">
            <c:ext xmlns:c16="http://schemas.microsoft.com/office/drawing/2014/chart" uri="{C3380CC4-5D6E-409C-BE32-E72D297353CC}">
              <c16:uniqueId val="{00000003-DDF4-4E2C-AE69-3D628C8C9D6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192</c:v>
                </c:pt>
                <c:pt idx="3">
                  <c:v>211</c:v>
                </c:pt>
                <c:pt idx="6">
                  <c:v>219</c:v>
                </c:pt>
                <c:pt idx="9">
                  <c:v>237</c:v>
                </c:pt>
                <c:pt idx="12">
                  <c:v>241</c:v>
                </c:pt>
              </c:numCache>
            </c:numRef>
          </c:val>
          <c:extLst xmlns:c16r2="http://schemas.microsoft.com/office/drawing/2015/06/chart">
            <c:ext xmlns:c16="http://schemas.microsoft.com/office/drawing/2014/chart" uri="{C3380CC4-5D6E-409C-BE32-E72D297353CC}">
              <c16:uniqueId val="{00000004-DDF4-4E2C-AE69-3D628C8C9D6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DF4-4E2C-AE69-3D628C8C9D6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DF4-4E2C-AE69-3D628C8C9D6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2463</c:v>
                </c:pt>
                <c:pt idx="3">
                  <c:v>2450</c:v>
                </c:pt>
                <c:pt idx="6">
                  <c:v>1924</c:v>
                </c:pt>
                <c:pt idx="9">
                  <c:v>1897</c:v>
                </c:pt>
                <c:pt idx="12">
                  <c:v>1856</c:v>
                </c:pt>
              </c:numCache>
            </c:numRef>
          </c:val>
          <c:extLst xmlns:c16r2="http://schemas.microsoft.com/office/drawing/2015/06/chart">
            <c:ext xmlns:c16="http://schemas.microsoft.com/office/drawing/2014/chart" uri="{C3380CC4-5D6E-409C-BE32-E72D297353CC}">
              <c16:uniqueId val="{00000007-DDF4-4E2C-AE69-3D628C8C9D67}"/>
            </c:ext>
          </c:extLst>
        </c:ser>
        <c:dLbls>
          <c:showLegendKey val="0"/>
          <c:showVal val="0"/>
          <c:showCatName val="0"/>
          <c:showSerName val="0"/>
          <c:showPercent val="0"/>
          <c:showBubbleSize val="0"/>
        </c:dLbls>
        <c:gapWidth val="100"/>
        <c:overlap val="100"/>
        <c:axId val="130692224"/>
        <c:axId val="1306941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-233</c:v>
                </c:pt>
                <c:pt idx="2">
                  <c:v>#N/A</c:v>
                </c:pt>
                <c:pt idx="3">
                  <c:v>#N/A</c:v>
                </c:pt>
                <c:pt idx="4">
                  <c:v>-554</c:v>
                </c:pt>
                <c:pt idx="5">
                  <c:v>#N/A</c:v>
                </c:pt>
                <c:pt idx="6">
                  <c:v>#N/A</c:v>
                </c:pt>
                <c:pt idx="7">
                  <c:v>-130</c:v>
                </c:pt>
                <c:pt idx="8">
                  <c:v>#N/A</c:v>
                </c:pt>
                <c:pt idx="9">
                  <c:v>#N/A</c:v>
                </c:pt>
                <c:pt idx="10">
                  <c:v>-510</c:v>
                </c:pt>
                <c:pt idx="11">
                  <c:v>#N/A</c:v>
                </c:pt>
                <c:pt idx="12">
                  <c:v>#N/A</c:v>
                </c:pt>
                <c:pt idx="13">
                  <c:v>-283</c:v>
                </c:pt>
                <c:pt idx="14">
                  <c:v>#N/A</c:v>
                </c:pt>
              </c:numCache>
            </c:numRef>
          </c:val>
          <c:smooth val="0"/>
          <c:extLst xmlns:c16r2="http://schemas.microsoft.com/office/drawing/2015/06/chart">
            <c:ext xmlns:c16="http://schemas.microsoft.com/office/drawing/2014/chart" uri="{C3380CC4-5D6E-409C-BE32-E72D297353CC}">
              <c16:uniqueId val="{00000008-DDF4-4E2C-AE69-3D628C8C9D67}"/>
            </c:ext>
          </c:extLst>
        </c:ser>
        <c:dLbls>
          <c:showLegendKey val="0"/>
          <c:showVal val="0"/>
          <c:showCatName val="0"/>
          <c:showSerName val="0"/>
          <c:showPercent val="0"/>
          <c:showBubbleSize val="0"/>
        </c:dLbls>
        <c:marker val="1"/>
        <c:smooth val="0"/>
        <c:axId val="130692224"/>
        <c:axId val="130694144"/>
      </c:lineChart>
      <c:catAx>
        <c:axId val="130692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694144"/>
        <c:crosses val="autoZero"/>
        <c:auto val="1"/>
        <c:lblAlgn val="ctr"/>
        <c:lblOffset val="100"/>
        <c:tickLblSkip val="1"/>
        <c:tickMarkSkip val="1"/>
        <c:noMultiLvlLbl val="0"/>
      </c:catAx>
      <c:valAx>
        <c:axId val="130694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692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22381</c:v>
                </c:pt>
                <c:pt idx="5">
                  <c:v>20553</c:v>
                </c:pt>
                <c:pt idx="8">
                  <c:v>19044</c:v>
                </c:pt>
                <c:pt idx="11">
                  <c:v>17810</c:v>
                </c:pt>
                <c:pt idx="14">
                  <c:v>15795</c:v>
                </c:pt>
              </c:numCache>
            </c:numRef>
          </c:val>
          <c:extLst xmlns:c16r2="http://schemas.microsoft.com/office/drawing/2015/06/chart">
            <c:ext xmlns:c16="http://schemas.microsoft.com/office/drawing/2014/chart" uri="{C3380CC4-5D6E-409C-BE32-E72D297353CC}">
              <c16:uniqueId val="{00000000-449A-47F9-808D-B4B37247CD9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14559</c:v>
                </c:pt>
                <c:pt idx="5">
                  <c:v>13206</c:v>
                </c:pt>
                <c:pt idx="8">
                  <c:v>9382</c:v>
                </c:pt>
                <c:pt idx="11">
                  <c:v>10481</c:v>
                </c:pt>
                <c:pt idx="14">
                  <c:v>11451</c:v>
                </c:pt>
              </c:numCache>
            </c:numRef>
          </c:val>
          <c:extLst xmlns:c16r2="http://schemas.microsoft.com/office/drawing/2015/06/chart">
            <c:ext xmlns:c16="http://schemas.microsoft.com/office/drawing/2014/chart" uri="{C3380CC4-5D6E-409C-BE32-E72D297353CC}">
              <c16:uniqueId val="{00000001-449A-47F9-808D-B4B37247CD9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35855</c:v>
                </c:pt>
                <c:pt idx="5">
                  <c:v>36163</c:v>
                </c:pt>
                <c:pt idx="8">
                  <c:v>38314</c:v>
                </c:pt>
                <c:pt idx="11">
                  <c:v>39324</c:v>
                </c:pt>
                <c:pt idx="14">
                  <c:v>41415</c:v>
                </c:pt>
              </c:numCache>
            </c:numRef>
          </c:val>
          <c:extLst xmlns:c16r2="http://schemas.microsoft.com/office/drawing/2015/06/chart">
            <c:ext xmlns:c16="http://schemas.microsoft.com/office/drawing/2014/chart" uri="{C3380CC4-5D6E-409C-BE32-E72D297353CC}">
              <c16:uniqueId val="{00000002-449A-47F9-808D-B4B37247CD9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49A-47F9-808D-B4B37247CD9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49A-47F9-808D-B4B37247CD9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244</c:v>
                </c:pt>
              </c:numCache>
            </c:numRef>
          </c:val>
          <c:extLst xmlns:c16r2="http://schemas.microsoft.com/office/drawing/2015/06/chart">
            <c:ext xmlns:c16="http://schemas.microsoft.com/office/drawing/2014/chart" uri="{C3380CC4-5D6E-409C-BE32-E72D297353CC}">
              <c16:uniqueId val="{00000005-449A-47F9-808D-B4B37247CD9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8198</c:v>
                </c:pt>
                <c:pt idx="3">
                  <c:v>8036</c:v>
                </c:pt>
                <c:pt idx="6">
                  <c:v>7452</c:v>
                </c:pt>
                <c:pt idx="9">
                  <c:v>7369</c:v>
                </c:pt>
                <c:pt idx="12">
                  <c:v>7354</c:v>
                </c:pt>
              </c:numCache>
            </c:numRef>
          </c:val>
          <c:extLst xmlns:c16r2="http://schemas.microsoft.com/office/drawing/2015/06/chart">
            <c:ext xmlns:c16="http://schemas.microsoft.com/office/drawing/2014/chart" uri="{C3380CC4-5D6E-409C-BE32-E72D297353CC}">
              <c16:uniqueId val="{00000006-449A-47F9-808D-B4B37247CD9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450</c:v>
                </c:pt>
                <c:pt idx="3">
                  <c:v>368</c:v>
                </c:pt>
                <c:pt idx="6">
                  <c:v>285</c:v>
                </c:pt>
                <c:pt idx="9">
                  <c:v>202</c:v>
                </c:pt>
                <c:pt idx="12">
                  <c:v>141</c:v>
                </c:pt>
              </c:numCache>
            </c:numRef>
          </c:val>
          <c:extLst xmlns:c16r2="http://schemas.microsoft.com/office/drawing/2015/06/chart">
            <c:ext xmlns:c16="http://schemas.microsoft.com/office/drawing/2014/chart" uri="{C3380CC4-5D6E-409C-BE32-E72D297353CC}">
              <c16:uniqueId val="{00000007-449A-47F9-808D-B4B37247CD9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4709</c:v>
                </c:pt>
                <c:pt idx="3">
                  <c:v>5731</c:v>
                </c:pt>
                <c:pt idx="6">
                  <c:v>5817</c:v>
                </c:pt>
                <c:pt idx="9">
                  <c:v>6003</c:v>
                </c:pt>
                <c:pt idx="12">
                  <c:v>6028</c:v>
                </c:pt>
              </c:numCache>
            </c:numRef>
          </c:val>
          <c:extLst xmlns:c16r2="http://schemas.microsoft.com/office/drawing/2015/06/chart">
            <c:ext xmlns:c16="http://schemas.microsoft.com/office/drawing/2014/chart" uri="{C3380CC4-5D6E-409C-BE32-E72D297353CC}">
              <c16:uniqueId val="{00000008-449A-47F9-808D-B4B37247CD9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12995</c:v>
                </c:pt>
                <c:pt idx="3">
                  <c:v>11018</c:v>
                </c:pt>
                <c:pt idx="6">
                  <c:v>8960</c:v>
                </c:pt>
                <c:pt idx="9">
                  <c:v>8906</c:v>
                </c:pt>
                <c:pt idx="12">
                  <c:v>7844</c:v>
                </c:pt>
              </c:numCache>
            </c:numRef>
          </c:val>
          <c:extLst xmlns:c16r2="http://schemas.microsoft.com/office/drawing/2015/06/chart">
            <c:ext xmlns:c16="http://schemas.microsoft.com/office/drawing/2014/chart" uri="{C3380CC4-5D6E-409C-BE32-E72D297353CC}">
              <c16:uniqueId val="{00000009-449A-47F9-808D-B4B37247CD9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19256</c:v>
                </c:pt>
                <c:pt idx="3">
                  <c:v>18180</c:v>
                </c:pt>
                <c:pt idx="6">
                  <c:v>17235</c:v>
                </c:pt>
                <c:pt idx="9">
                  <c:v>17245</c:v>
                </c:pt>
                <c:pt idx="12">
                  <c:v>15900</c:v>
                </c:pt>
              </c:numCache>
            </c:numRef>
          </c:val>
          <c:extLst xmlns:c16r2="http://schemas.microsoft.com/office/drawing/2015/06/chart">
            <c:ext xmlns:c16="http://schemas.microsoft.com/office/drawing/2014/chart" uri="{C3380CC4-5D6E-409C-BE32-E72D297353CC}">
              <c16:uniqueId val="{0000000A-449A-47F9-808D-B4B37247CD9D}"/>
            </c:ext>
          </c:extLst>
        </c:ser>
        <c:dLbls>
          <c:showLegendKey val="0"/>
          <c:showVal val="0"/>
          <c:showCatName val="0"/>
          <c:showSerName val="0"/>
          <c:showPercent val="0"/>
          <c:showBubbleSize val="0"/>
        </c:dLbls>
        <c:gapWidth val="100"/>
        <c:overlap val="100"/>
        <c:axId val="140886400"/>
        <c:axId val="1408883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449A-47F9-808D-B4B37247CD9D}"/>
            </c:ext>
          </c:extLst>
        </c:ser>
        <c:dLbls>
          <c:showLegendKey val="0"/>
          <c:showVal val="0"/>
          <c:showCatName val="0"/>
          <c:showSerName val="0"/>
          <c:showPercent val="0"/>
          <c:showBubbleSize val="0"/>
        </c:dLbls>
        <c:marker val="1"/>
        <c:smooth val="0"/>
        <c:axId val="140886400"/>
        <c:axId val="140888320"/>
      </c:lineChart>
      <c:catAx>
        <c:axId val="140886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0888320"/>
        <c:crosses val="autoZero"/>
        <c:auto val="1"/>
        <c:lblAlgn val="ctr"/>
        <c:lblOffset val="100"/>
        <c:tickLblSkip val="1"/>
        <c:tickMarkSkip val="1"/>
        <c:noMultiLvlLbl val="0"/>
      </c:catAx>
      <c:valAx>
        <c:axId val="140888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886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6098</c:v>
                </c:pt>
                <c:pt idx="1">
                  <c:v>6101</c:v>
                </c:pt>
                <c:pt idx="2">
                  <c:v>6102</c:v>
                </c:pt>
              </c:numCache>
            </c:numRef>
          </c:val>
          <c:extLst xmlns:c16r2="http://schemas.microsoft.com/office/drawing/2015/06/chart">
            <c:ext xmlns:c16="http://schemas.microsoft.com/office/drawing/2014/chart" uri="{C3380CC4-5D6E-409C-BE32-E72D297353CC}">
              <c16:uniqueId val="{00000000-EC71-417E-9F32-69ECE0600D3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EC71-417E-9F32-69ECE0600D3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32216</c:v>
                </c:pt>
                <c:pt idx="1">
                  <c:v>33223</c:v>
                </c:pt>
                <c:pt idx="2">
                  <c:v>35313</c:v>
                </c:pt>
              </c:numCache>
            </c:numRef>
          </c:val>
          <c:extLst xmlns:c16r2="http://schemas.microsoft.com/office/drawing/2015/06/chart">
            <c:ext xmlns:c16="http://schemas.microsoft.com/office/drawing/2014/chart" uri="{C3380CC4-5D6E-409C-BE32-E72D297353CC}">
              <c16:uniqueId val="{00000002-EC71-417E-9F32-69ECE0600D33}"/>
            </c:ext>
          </c:extLst>
        </c:ser>
        <c:dLbls>
          <c:showLegendKey val="0"/>
          <c:showVal val="0"/>
          <c:showCatName val="0"/>
          <c:showSerName val="0"/>
          <c:showPercent val="0"/>
          <c:showBubbleSize val="0"/>
        </c:dLbls>
        <c:gapWidth val="120"/>
        <c:overlap val="100"/>
        <c:axId val="140593024"/>
        <c:axId val="140594560"/>
      </c:barChart>
      <c:catAx>
        <c:axId val="140593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0594560"/>
        <c:crosses val="autoZero"/>
        <c:auto val="1"/>
        <c:lblAlgn val="ctr"/>
        <c:lblOffset val="100"/>
        <c:tickLblSkip val="1"/>
        <c:tickMarkSkip val="1"/>
        <c:noMultiLvlLbl val="0"/>
      </c:catAx>
      <c:valAx>
        <c:axId val="1405945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0593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{BE70C6A9-199C-4F8A-8C59-9F4E926C2AB2}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6DB1-4972-9668-F7C41347A5C4}"/>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{314609AF-2BD4-4BC3-A9C9-B7FF0ED75D28}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DB1-4972-9668-F7C41347A5C4}"/>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{DCE5B8AC-DCA0-44E0-B2EA-13951765EC90}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DB1-4972-9668-F7C41347A5C4}"/>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{44E76962-8D58-49F4-8C0D-F5DE3C4D9F40}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DB1-4972-9668-F7C41347A5C4}"/>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{2F2C37CC-AA95-43FF-A5B6-856A342A736E}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DB1-4972-9668-F7C41347A5C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{616BE945-B60B-4035-9313-77DA3892F659}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6DB1-4972-9668-F7C41347A5C4}"/>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{44D8DA82-3C5E-4C9F-BC6F-B1A12D9AD40E}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6DB1-4972-9668-F7C41347A5C4}"/>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{3A2B51D0-8C4E-4DD7-837F-6767935129A5}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6DB1-4972-9668-F7C41347A5C4}"/>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{D7B1FCDC-AEE3-42B2-AFD3-E7621C96844F}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6DB1-4972-9668-F7C41347A5C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58</c:v>
                </c:pt>
                <c:pt idx="24">
                  <c:v>53.1</c:v>
                </c:pt>
                <c:pt idx="32">
                  <c:v>52.5</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6DB1-4972-9668-F7C41347A5C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{6210E620-3338-4FC5-97F6-DA354B4E69FC}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6DB1-4972-9668-F7C41347A5C4}"/>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{39F199E0-299C-420D-BF69-B1DF33A1F4B4}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DB1-4972-9668-F7C41347A5C4}"/>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{77F4A089-BD87-4653-9C07-048FFB4AA83D}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DB1-4972-9668-F7C41347A5C4}"/>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{3C44632C-F9F5-4BE6-98A1-15021720278C}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DB1-4972-9668-F7C41347A5C4}"/>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{2344A668-182F-4A27-A002-2103B578388A}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DB1-4972-9668-F7C41347A5C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{8198CF01-D931-4B5D-AD75-3D50BE12876F}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6DB1-4972-9668-F7C41347A5C4}"/>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{120FAC15-EB15-412C-8840-4807DB3BE994}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6DB1-4972-9668-F7C41347A5C4}"/>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{C38AA918-BA32-4CC7-8C39-4A5E89992493}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6DB1-4972-9668-F7C41347A5C4}"/>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{61B359C7-8FDB-4CA9-AF24-D81FB8E5D18B}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6DB1-4972-9668-F7C41347A5C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60.2</c:v>
                </c:pt>
                <c:pt idx="24">
                  <c:v>60.1</c:v>
                </c:pt>
                <c:pt idx="32">
                  <c:v>60.4</c:v>
                </c:pt>
              </c:numCache>
            </c:numRef>
          </c:xVal>
          <c:yVal>
            <c:numRef>
              <c:f>公会計指標分析・財政指標組合せ分析表!$BP$55:$DC$55</c:f>
              <c:numCache>
                <c:formatCode>#,##0.0;"▲ "#,##0.0</c:formatCode>
                <c:ptCount val="40"/>
                <c:pt idx="16">
                  <c:v>34.9</c:v>
                </c:pt>
                <c:pt idx="24">
                  <c:v>15</c:v>
                </c:pt>
                <c:pt idx="32">
                  <c:v>12.2</c:v>
                </c:pt>
              </c:numCache>
            </c:numRef>
          </c:yVal>
          <c:smooth val="0"/>
          <c:extLst xmlns:c16r2="http://schemas.microsoft.com/office/drawing/2015/06/chart">
            <c:ext xmlns:c16="http://schemas.microsoft.com/office/drawing/2014/chart" uri="{C3380CC4-5D6E-409C-BE32-E72D297353CC}">
              <c16:uniqueId val="{00000013-6DB1-4972-9668-F7C41347A5C4}"/>
            </c:ext>
          </c:extLst>
        </c:ser>
        <c:dLbls>
          <c:showLegendKey val="0"/>
          <c:showVal val="1"/>
          <c:showCatName val="0"/>
          <c:showSerName val="0"/>
          <c:showPercent val="0"/>
          <c:showBubbleSize val="0"/>
        </c:dLbls>
        <c:axId val="140679040"/>
        <c:axId val="140320768"/>
      </c:scatterChart>
      <c:valAx>
        <c:axId val="140679040"/>
        <c:scaling>
          <c:orientation val="minMax"/>
          <c:max val="60.5"/>
          <c:min val="6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0320768"/>
        <c:crosses val="autoZero"/>
        <c:crossBetween val="midCat"/>
      </c:valAx>
      <c:valAx>
        <c:axId val="140320768"/>
        <c:scaling>
          <c:orientation val="minMax"/>
          <c:max val="39"/>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06790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{A45FF444-DAE5-471D-BB8C-737BCA949E2C}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869C-47CC-8212-AE0347937CF3}"/>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{56FC313C-C3C6-42E3-BF9C-4A3BD82499E7}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69C-47CC-8212-AE0347937CF3}"/>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{134A63AF-437E-4C55-B18D-44A659388D8A}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69C-47CC-8212-AE0347937CF3}"/>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{C87FB4B3-103D-4B0E-94E3-D1C25B15AEA7}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69C-47CC-8212-AE0347937CF3}"/>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{28BF4569-A41F-4638-97EB-7AD50D2848A0}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69C-47CC-8212-AE0347937CF3}"/>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{E2B939FB-0D53-4E16-83FB-B55985F620DA}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869C-47CC-8212-AE0347937CF3}"/>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{6B1C6A97-D952-4A75-976A-AFF5188C6039}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869C-47CC-8212-AE0347937CF3}"/>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{785F9DC9-C434-40BE-93A0-B95795C22BE2}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869C-47CC-8212-AE0347937CF3}"/>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{CF41DF53-3587-4196-9779-04AACFF08CE0}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869C-47CC-8212-AE0347937CF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c:v>
                </c:pt>
                <c:pt idx="8">
                  <c:v>-1.3</c:v>
                </c:pt>
                <c:pt idx="16">
                  <c:v>-0.8</c:v>
                </c:pt>
                <c:pt idx="24">
                  <c:v>-1</c:v>
                </c:pt>
                <c:pt idx="32">
                  <c:v>-0.7</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869C-47CC-8212-AE0347937CF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{ACB08FAC-4404-48C7-BAC3-184CA02AD259}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869C-47CC-8212-AE0347937CF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{92D0CE08-A448-4ECE-BF38-2A1F491F8682}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69C-47CC-8212-AE0347937CF3}"/>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{E4D0AE99-6781-49BB-9922-F7F50D5FB30B}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69C-47CC-8212-AE0347937CF3}"/>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{E6B996DE-E732-4478-8D66-4EF1F0BFB8BC}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69C-47CC-8212-AE0347937CF3}"/>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{32B0BB17-3621-4534-9275-695057773CA7}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69C-47CC-8212-AE0347937CF3}"/>
                </c:ext>
              </c:extLst>
            </c:dLbl>
            <c:dLbl>
              <c:idx val="8"/>
              <c:layout>
                <c:manualLayout>
                  <c:x val="-3.3389016394196003E-2"/>
                  <c:y val="-5.6481508753639789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{47531742-9237-422F-B787-66DF800B86C2}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869C-47CC-8212-AE0347937CF3}"/>
                </c:ext>
              </c:extLst>
            </c:dLbl>
            <c:dLbl>
              <c:idx val="16"/>
              <c:layout>
                <c:manualLayout>
                  <c:x val="-3.0006966844025401E-2"/>
                  <c:y val="-6.8351785421948127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{9B86D43C-C3DD-49DE-B4D0-9294FC998FEA}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869C-47CC-8212-AE0347937CF3}"/>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{CAD98E1B-6072-4807-AEE2-23B142447B35}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869C-47CC-8212-AE0347937CF3}"/>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{65CE65BC-719E-477D-ADF7-31A35DE1940F}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869C-47CC-8212-AE0347937CF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7.1</c:v>
                </c:pt>
                <c:pt idx="16">
                  <c:v>7.2</c:v>
                </c:pt>
                <c:pt idx="24">
                  <c:v>5</c:v>
                </c:pt>
                <c:pt idx="32">
                  <c:v>4.8</c:v>
                </c:pt>
              </c:numCache>
            </c:numRef>
          </c:xVal>
          <c:yVal>
            <c:numRef>
              <c:f>公会計指標分析・財政指標組合せ分析表!$BP$77:$DC$77</c:f>
              <c:numCache>
                <c:formatCode>#,##0.0;"▲ "#,##0.0</c:formatCode>
                <c:ptCount val="40"/>
                <c:pt idx="0">
                  <c:v>37.6</c:v>
                </c:pt>
                <c:pt idx="8">
                  <c:v>33.799999999999997</c:v>
                </c:pt>
                <c:pt idx="16">
                  <c:v>34.9</c:v>
                </c:pt>
                <c:pt idx="24">
                  <c:v>15</c:v>
                </c:pt>
                <c:pt idx="32">
                  <c:v>12.2</c:v>
                </c:pt>
              </c:numCache>
            </c:numRef>
          </c:yVal>
          <c:smooth val="0"/>
          <c:extLst xmlns:c16r2="http://schemas.microsoft.com/office/drawing/2015/06/chart">
            <c:ext xmlns:c16="http://schemas.microsoft.com/office/drawing/2014/chart" uri="{C3380CC4-5D6E-409C-BE32-E72D297353CC}">
              <c16:uniqueId val="{00000013-869C-47CC-8212-AE0347937CF3}"/>
            </c:ext>
          </c:extLst>
        </c:ser>
        <c:dLbls>
          <c:showLegendKey val="0"/>
          <c:showVal val="1"/>
          <c:showCatName val="0"/>
          <c:showSerName val="0"/>
          <c:showPercent val="0"/>
          <c:showBubbleSize val="0"/>
        </c:dLbls>
        <c:axId val="140760192"/>
        <c:axId val="140762112"/>
      </c:scatterChart>
      <c:valAx>
        <c:axId val="140760192"/>
        <c:scaling>
          <c:orientation val="minMax"/>
          <c:max val="8.1999999999999993"/>
          <c:min val="4.5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0762112"/>
        <c:crosses val="autoZero"/>
        <c:crossBetween val="midCat"/>
      </c:valAx>
      <c:valAx>
        <c:axId val="140762112"/>
        <c:scaling>
          <c:orientation val="minMax"/>
          <c:max val="42"/>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076019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東京都武蔵野市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Ａ</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元利償還金等は前年比</a:t>
          </a:r>
          <a:r>
            <a:rPr kumimoji="1" lang="en-US" altLang="ja-JP" sz="1400">
              <a:latin typeface="ＭＳ ゴシック" pitchFamily="49" charset="-128"/>
              <a:ea typeface="ＭＳ ゴシック" pitchFamily="49" charset="-128"/>
            </a:rPr>
            <a:t>408</a:t>
          </a:r>
          <a:r>
            <a:rPr kumimoji="1" lang="ja-JP" altLang="en-US" sz="1400">
              <a:latin typeface="ＭＳ ゴシック" pitchFamily="49" charset="-128"/>
              <a:ea typeface="ＭＳ ゴシック" pitchFamily="49" charset="-128"/>
            </a:rPr>
            <a:t>百万円増となった。主な要因は土地開発公社からの土地の買戻しなどの債務負担行為に基づく支出額の増があげられる。</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Ｂ</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算入公債費等は前年比</a:t>
          </a:r>
          <a:r>
            <a:rPr kumimoji="1" lang="en-US" altLang="ja-JP" sz="1400">
              <a:latin typeface="ＭＳ ゴシック" pitchFamily="49" charset="-128"/>
              <a:ea typeface="ＭＳ ゴシック" pitchFamily="49" charset="-128"/>
            </a:rPr>
            <a:t>181</a:t>
          </a:r>
          <a:r>
            <a:rPr kumimoji="1" lang="ja-JP" altLang="en-US" sz="1400">
              <a:latin typeface="ＭＳ ゴシック" pitchFamily="49" charset="-128"/>
              <a:ea typeface="ＭＳ ゴシック" pitchFamily="49" charset="-128"/>
            </a:rPr>
            <a:t>百万円の増となった。実質公債比率の分子はマイナスであり、元利償還金等は特定財源等で十分賄うことができる状況と言えるが、学校施設の老朽化による更新や下水道・公共施設などの大規模改修・更新による起債により元利償還金については増加すると見込んでおり、引き続き特定財源の確保や適正な起債など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東京都武蔵野市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Ａ</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のうち、一般会計等に係る地方債現在高は償還元金に対して借入額が少なかったため減となり、債務負担行為に基づく支出予定額は土地開発公社による公共用地先行取得の減により減となった。組合等負担等見込額は東京たま広域資源準組合の地方債現在高が減となったため減となり、退職手当負担見込額は副市長や教育長の任期満了などにより減となった。結果として、将来負担額</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Ａ</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は減となった。</a:t>
          </a:r>
        </a:p>
        <a:p>
          <a:r>
            <a:rPr kumimoji="1" lang="ja-JP" altLang="en-US" sz="1400">
              <a:latin typeface="ＭＳ ゴシック" pitchFamily="49" charset="-128"/>
              <a:ea typeface="ＭＳ ゴシック" pitchFamily="49" charset="-128"/>
            </a:rPr>
            <a:t>充当可能財源等</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Ｂ</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は着実な基金の積み立てにより充当可能基金が増したため、増となった。分子全体として将来負担額が減となり、充当可能財源等が増となったため、前年度に比べてマイナスになった</a:t>
          </a:r>
          <a:r>
            <a:rPr kumimoji="1" lang="en-US" altLang="ja-JP" sz="1400">
              <a:latin typeface="ＭＳ ゴシック" pitchFamily="49" charset="-128"/>
              <a:ea typeface="ＭＳ ゴシック" pitchFamily="49" charset="-128"/>
            </a:rPr>
            <a:t>(△3,261</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11.7</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東京都武蔵野市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コミュニティセンター改修工事、武蔵野クリーンセンター建設事業などに伴い「公共施設整備基金」を５億円、小中学校校舎等改修工事に伴い「学校施設整備基金」を２億５０００万円取り崩した一方、歳計剰余金などを「公共施設整備基金」に１６億円、「学校施設整備基金」に１０億円を積み立てたことに等より、基金全体としては２１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・短期的には「公共施設整備基金」や「学校施設整備基金」への積立てにより増加の予定だが、中長期的には減少傾向にある。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・公共施設整備基金：都市計画施設、福祉施設その他の市長期計画に定める公共施設の整備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・学校施設整備基金：市立小学校、中学校その他の学校施設の整備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・公園緑化基金：公園用地の確保並びにみどりの保護、育成及び緑化推進事業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・吉祥寺まちづくり基金：市長期計画に定める吉祥寺圏の整備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・高齢者住宅運営基金；高齢者用に配慮された民間アパートを借上げ、住宅に困窮する高齢者に供給する高齢者向け民間アパート借上事業</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コミュニティセンター改修工事、武蔵野クリーンセンター建設事業などの財源として５億１３００万円を充当した一方で、歳計剰余金など１５億９７００万円を積み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・学校施設整備基金：大野田小学校校舎増築工事などの小中学校校舎等改修工事の財源として２億５０００万円を充当した一方で、歳計剰余金など１０億８００万円を積み立てたことにより増加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・吉祥寺まちづくり基金：都市計画道路３・３・１４号線吉祥寺駅南口駅前広場事業の財源として６００万円を充当した一方で、歳計剰余金、土地売却収入など３億２５００万円を積み立てたことにより増加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・公共施設整備基金、学校施設整備基金：公共施設等総合管理計画の長期財政予測では財源が不足するため、当面は歳計剰余金を積立予定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・公園緑化基金：公園用地の確保並びにみどりの保護、育成及び緑化推進事業のため、概ね現在の残高を維持していく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・吉祥寺まちづくり基金：吉祥寺駅南口駅前広場事業費４６億円を目標に積立予定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・高齢者住宅運営基金：高齢者向け民間アパート借上事業のため、概ね現在の残高を維持していく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・預金利子収入の積み立てによる増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・年度間の財源の調整、災害への備え等のため、残高は概ね予算規模の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％程度としている。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東京都武蔵野市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144,902
141,864
10.98
66,685,275
63,809,604
2,861,157
41,530,127
15,899,833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市では、不具合による影響が大きく予防保全を行う必要がある建築部位・設備機器類の劣化保全整備、時代とともに変わる社会的要求に対応するための改良保全整備を計画的に実施し、施設の維持管理を行っている。有形固定資産減価償却率が減少した主な要因として、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年度に総合体育館・陸上競技場改修工事や道路舗装等により取得価額が増加したことが挙げられる。今後も保全・改修計画を策定して適切に維持管理を行う。</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9" name="直線コネクタ 58"/>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0" name="テキスト ボックス 59"/>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1" name="直線コネクタ 60"/>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2" name="テキスト ボックス 61"/>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3" name="直線コネクタ 62"/>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4" name="テキスト ボックス 63"/>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5" name="直線コネクタ 64"/>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6" name="テキスト ボックス 65"/>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92329</xdr:rowOff>
    </xdr:to>
    <xdr:cxnSp macro="">
      <xdr:nvCxnSpPr>
        <xdr:cNvPr id="70" name="直線コネクタ 69"/>
        <xdr:cNvCxnSpPr/>
      </xdr:nvCxnSpPr>
      <xdr:spPr>
        <a:xfrm flipV="1">
          <a:off x="4760595" y="4570095"/>
          <a:ext cx="1270" cy="135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96156</xdr:rowOff>
    </xdr:from>
    <xdr:ext cx="405111" cy="259045"/>
    <xdr:sp macro="" textlink="">
      <xdr:nvSpPr>
        <xdr:cNvPr id="71" name="有形固定資産減価償却率最小値テキスト"/>
        <xdr:cNvSpPr txBox="1"/>
      </xdr:nvSpPr>
      <xdr:spPr>
        <a:xfrm>
          <a:off x="4813300" y="5925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92329</xdr:rowOff>
    </xdr:from>
    <xdr:to>
      <xdr:col>23</xdr:col>
      <xdr:colOff>174625</xdr:colOff>
      <xdr:row>34</xdr:row>
      <xdr:rowOff>92329</xdr:rowOff>
    </xdr:to>
    <xdr:cxnSp macro="">
      <xdr:nvCxnSpPr>
        <xdr:cNvPr id="72" name="直線コネクタ 71"/>
        <xdr:cNvCxnSpPr/>
      </xdr:nvCxnSpPr>
      <xdr:spPr>
        <a:xfrm>
          <a:off x="4673600" y="5921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73" name="有形固定資産減価償却率最大値テキスト"/>
        <xdr:cNvSpPr txBox="1"/>
      </xdr:nvSpPr>
      <xdr:spPr>
        <a:xfrm>
          <a:off x="4813300" y="4345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74" name="直線コネクタ 73"/>
        <xdr:cNvCxnSpPr/>
      </xdr:nvCxnSpPr>
      <xdr:spPr>
        <a:xfrm>
          <a:off x="4673600" y="4570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116730</xdr:rowOff>
    </xdr:from>
    <xdr:ext cx="405111" cy="259045"/>
    <xdr:sp macro="" textlink="">
      <xdr:nvSpPr>
        <xdr:cNvPr id="75" name="有形固定資産減価償却率平均値テキスト"/>
        <xdr:cNvSpPr txBox="1"/>
      </xdr:nvSpPr>
      <xdr:spPr>
        <a:xfrm>
          <a:off x="4813300" y="52602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93853</xdr:rowOff>
    </xdr:from>
    <xdr:to>
      <xdr:col>23</xdr:col>
      <xdr:colOff>136525</xdr:colOff>
      <xdr:row>32</xdr:row>
      <xdr:rowOff>24003</xdr:rowOff>
    </xdr:to>
    <xdr:sp macro="" textlink="">
      <xdr:nvSpPr>
        <xdr:cNvPr id="76" name="フローチャート: 判断 75"/>
        <xdr:cNvSpPr/>
      </xdr:nvSpPr>
      <xdr:spPr>
        <a:xfrm>
          <a:off x="4711700" y="540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106807</xdr:rowOff>
    </xdr:from>
    <xdr:to>
      <xdr:col>19</xdr:col>
      <xdr:colOff>187325</xdr:colOff>
      <xdr:row>32</xdr:row>
      <xdr:rowOff>36957</xdr:rowOff>
    </xdr:to>
    <xdr:sp macro="" textlink="">
      <xdr:nvSpPr>
        <xdr:cNvPr id="77" name="フローチャート: 判断 76"/>
        <xdr:cNvSpPr/>
      </xdr:nvSpPr>
      <xdr:spPr>
        <a:xfrm>
          <a:off x="4000500" y="5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102489</xdr:rowOff>
    </xdr:from>
    <xdr:to>
      <xdr:col>15</xdr:col>
      <xdr:colOff>187325</xdr:colOff>
      <xdr:row>32</xdr:row>
      <xdr:rowOff>32639</xdr:rowOff>
    </xdr:to>
    <xdr:sp macro="" textlink="">
      <xdr:nvSpPr>
        <xdr:cNvPr id="78" name="フローチャート: 判断 77"/>
        <xdr:cNvSpPr/>
      </xdr:nvSpPr>
      <xdr:spPr>
        <a:xfrm>
          <a:off x="3238500" y="541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92075</xdr:rowOff>
    </xdr:from>
    <xdr:to>
      <xdr:col>23</xdr:col>
      <xdr:colOff>136525</xdr:colOff>
      <xdr:row>34</xdr:row>
      <xdr:rowOff>22225</xdr:rowOff>
    </xdr:to>
    <xdr:sp macro="" textlink="">
      <xdr:nvSpPr>
        <xdr:cNvPr id="84" name="楕円 83"/>
        <xdr:cNvSpPr/>
      </xdr:nvSpPr>
      <xdr:spPr>
        <a:xfrm>
          <a:off x="4711700" y="574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7002</xdr:rowOff>
    </xdr:from>
    <xdr:ext cx="405111" cy="259045"/>
    <xdr:sp macro="" textlink="">
      <xdr:nvSpPr>
        <xdr:cNvPr id="85" name="有形固定資産減価償却率該当値テキスト"/>
        <xdr:cNvSpPr txBox="1"/>
      </xdr:nvSpPr>
      <xdr:spPr>
        <a:xfrm>
          <a:off x="4813300" y="5664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66167</xdr:rowOff>
    </xdr:from>
    <xdr:to>
      <xdr:col>19</xdr:col>
      <xdr:colOff>187325</xdr:colOff>
      <xdr:row>33</xdr:row>
      <xdr:rowOff>167767</xdr:rowOff>
    </xdr:to>
    <xdr:sp macro="" textlink="">
      <xdr:nvSpPr>
        <xdr:cNvPr id="86" name="楕円 85"/>
        <xdr:cNvSpPr/>
      </xdr:nvSpPr>
      <xdr:spPr>
        <a:xfrm>
          <a:off x="4000500" y="572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116967</xdr:rowOff>
    </xdr:from>
    <xdr:to>
      <xdr:col>23</xdr:col>
      <xdr:colOff>85725</xdr:colOff>
      <xdr:row>33</xdr:row>
      <xdr:rowOff>142875</xdr:rowOff>
    </xdr:to>
    <xdr:cxnSp macro="">
      <xdr:nvCxnSpPr>
        <xdr:cNvPr id="87" name="直線コネクタ 86"/>
        <xdr:cNvCxnSpPr/>
      </xdr:nvCxnSpPr>
      <xdr:spPr>
        <a:xfrm>
          <a:off x="4051300" y="5774817"/>
          <a:ext cx="711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26035</xdr:rowOff>
    </xdr:from>
    <xdr:to>
      <xdr:col>15</xdr:col>
      <xdr:colOff>187325</xdr:colOff>
      <xdr:row>32</xdr:row>
      <xdr:rowOff>127635</xdr:rowOff>
    </xdr:to>
    <xdr:sp macro="" textlink="">
      <xdr:nvSpPr>
        <xdr:cNvPr id="88" name="楕円 87"/>
        <xdr:cNvSpPr/>
      </xdr:nvSpPr>
      <xdr:spPr>
        <a:xfrm>
          <a:off x="3238500" y="551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76835</xdr:rowOff>
    </xdr:from>
    <xdr:to>
      <xdr:col>19</xdr:col>
      <xdr:colOff>136525</xdr:colOff>
      <xdr:row>33</xdr:row>
      <xdr:rowOff>116967</xdr:rowOff>
    </xdr:to>
    <xdr:cxnSp macro="">
      <xdr:nvCxnSpPr>
        <xdr:cNvPr id="89" name="直線コネクタ 88"/>
        <xdr:cNvCxnSpPr/>
      </xdr:nvCxnSpPr>
      <xdr:spPr>
        <a:xfrm>
          <a:off x="3289300" y="5563235"/>
          <a:ext cx="762000" cy="2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53484</xdr:rowOff>
    </xdr:from>
    <xdr:ext cx="405111" cy="259045"/>
    <xdr:sp macro="" textlink="">
      <xdr:nvSpPr>
        <xdr:cNvPr id="90" name="n_1aveValue有形固定資産減価償却率"/>
        <xdr:cNvSpPr txBox="1"/>
      </xdr:nvSpPr>
      <xdr:spPr>
        <a:xfrm>
          <a:off x="3836044" y="5196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49166</xdr:rowOff>
    </xdr:from>
    <xdr:ext cx="405111" cy="259045"/>
    <xdr:sp macro="" textlink="">
      <xdr:nvSpPr>
        <xdr:cNvPr id="91" name="n_2aveValue有形固定資産減価償却率"/>
        <xdr:cNvSpPr txBox="1"/>
      </xdr:nvSpPr>
      <xdr:spPr>
        <a:xfrm>
          <a:off x="3086744" y="5192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158894</xdr:rowOff>
    </xdr:from>
    <xdr:ext cx="405111" cy="259045"/>
    <xdr:sp macro="" textlink="">
      <xdr:nvSpPr>
        <xdr:cNvPr id="92" name="n_1mainValue有形固定資産減価償却率"/>
        <xdr:cNvSpPr txBox="1"/>
      </xdr:nvSpPr>
      <xdr:spPr>
        <a:xfrm>
          <a:off x="3836044" y="5816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118762</xdr:rowOff>
    </xdr:from>
    <xdr:ext cx="405111" cy="259045"/>
    <xdr:sp macro="" textlink="">
      <xdr:nvSpPr>
        <xdr:cNvPr id="93" name="n_2mainValue有形固定資産減価償却率"/>
        <xdr:cNvSpPr txBox="1"/>
      </xdr:nvSpPr>
      <xdr:spPr>
        <a:xfrm>
          <a:off x="3086744" y="560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5" name="正方形/長方形 94"/>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96" name="正方形/長方形 95"/>
        <xdr:cNvSpPr/>
      </xdr:nvSpPr>
      <xdr:spPr>
        <a:xfrm>
          <a:off x="14045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算定式の分子にあたる（将来負担額）－（充当可能財源）が負数であるため、債務償還可能年数は「－」となっている。充当可能財源とされるもののうち、充当可能基金残高が十分にあることが要因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は老朽化した公共施設、小中学校の建替え及び都市基盤の更新費用などが増加することが見込まれていることから、経常経費の縮減や公共施設の総量の縮減等を図るとともに、引き続き基金の積立を着実に行っていく。</a:t>
          </a: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0" name="テキスト ボックス 109"/>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2" name="テキスト ボックス 111"/>
        <xdr:cNvSpPr txBox="1"/>
      </xdr:nvSpPr>
      <xdr:spPr>
        <a:xfrm>
          <a:off x="10931403" y="5527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14" name="テキスト ボックス 113"/>
        <xdr:cNvSpPr txBox="1"/>
      </xdr:nvSpPr>
      <xdr:spPr>
        <a:xfrm>
          <a:off x="10880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16" name="テキスト ボックス 115"/>
        <xdr:cNvSpPr txBox="1"/>
      </xdr:nvSpPr>
      <xdr:spPr>
        <a:xfrm>
          <a:off x="10880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8" name="テキスト ボックス 117"/>
        <xdr:cNvSpPr txBox="1"/>
      </xdr:nvSpPr>
      <xdr:spPr>
        <a:xfrm>
          <a:off x="10880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84878</xdr:rowOff>
    </xdr:from>
    <xdr:to>
      <xdr:col>76</xdr:col>
      <xdr:colOff>21589</xdr:colOff>
      <xdr:row>34</xdr:row>
      <xdr:rowOff>151342</xdr:rowOff>
    </xdr:to>
    <xdr:cxnSp macro="">
      <xdr:nvCxnSpPr>
        <xdr:cNvPr id="122" name="直線コネクタ 121"/>
        <xdr:cNvCxnSpPr/>
      </xdr:nvCxnSpPr>
      <xdr:spPr>
        <a:xfrm flipV="1">
          <a:off x="14793595" y="4714028"/>
          <a:ext cx="1269" cy="1266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3" name="債務償還可能年数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4" name="直線コネクタ 123"/>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31555</xdr:rowOff>
    </xdr:from>
    <xdr:ext cx="405111" cy="259045"/>
    <xdr:sp macro="" textlink="">
      <xdr:nvSpPr>
        <xdr:cNvPr id="125" name="債務償還可能年数最大値テキスト"/>
        <xdr:cNvSpPr txBox="1"/>
      </xdr:nvSpPr>
      <xdr:spPr>
        <a:xfrm>
          <a:off x="14846300" y="4489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84878</xdr:rowOff>
    </xdr:from>
    <xdr:to>
      <xdr:col>76</xdr:col>
      <xdr:colOff>111125</xdr:colOff>
      <xdr:row>27</xdr:row>
      <xdr:rowOff>84878</xdr:rowOff>
    </xdr:to>
    <xdr:cxnSp macro="">
      <xdr:nvCxnSpPr>
        <xdr:cNvPr id="126" name="直線コネクタ 125"/>
        <xdr:cNvCxnSpPr/>
      </xdr:nvCxnSpPr>
      <xdr:spPr>
        <a:xfrm>
          <a:off x="14706600" y="471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27322</xdr:rowOff>
    </xdr:from>
    <xdr:ext cx="340478" cy="259045"/>
    <xdr:sp macro="" textlink="">
      <xdr:nvSpPr>
        <xdr:cNvPr id="127" name="債務償還可能年数平均値テキスト"/>
        <xdr:cNvSpPr txBox="1"/>
      </xdr:nvSpPr>
      <xdr:spPr>
        <a:xfrm>
          <a:off x="14846300" y="534227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4445</xdr:rowOff>
    </xdr:from>
    <xdr:to>
      <xdr:col>76</xdr:col>
      <xdr:colOff>73025</xdr:colOff>
      <xdr:row>32</xdr:row>
      <xdr:rowOff>106045</xdr:rowOff>
    </xdr:to>
    <xdr:sp macro="" textlink="">
      <xdr:nvSpPr>
        <xdr:cNvPr id="128" name="フローチャート: 判断 127"/>
        <xdr:cNvSpPr/>
      </xdr:nvSpPr>
      <xdr:spPr>
        <a:xfrm>
          <a:off x="14744700" y="549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東京都武蔵野市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144,902
141,864
10.98
66,685,275
63,809,604
2,861,157
41,530,127
15,899,833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41</xdr:row>
      <xdr:rowOff>73914</xdr:rowOff>
    </xdr:to>
    <xdr:cxnSp macro="">
      <xdr:nvCxnSpPr>
        <xdr:cNvPr id="54" name="直線コネクタ 53"/>
        <xdr:cNvCxnSpPr/>
      </xdr:nvCxnSpPr>
      <xdr:spPr>
        <a:xfrm flipV="1">
          <a:off x="4634865" y="5859780"/>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77741</xdr:rowOff>
    </xdr:from>
    <xdr:ext cx="405111" cy="259045"/>
    <xdr:sp macro="" textlink="">
      <xdr:nvSpPr>
        <xdr:cNvPr id="55" name="【道路】&#10;有形固定資産減価償却率最小値テキスト"/>
        <xdr:cNvSpPr txBox="1"/>
      </xdr:nvSpPr>
      <xdr:spPr>
        <a:xfrm>
          <a:off x="4673600" y="710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73914</xdr:rowOff>
    </xdr:from>
    <xdr:to>
      <xdr:col>24</xdr:col>
      <xdr:colOff>152400</xdr:colOff>
      <xdr:row>41</xdr:row>
      <xdr:rowOff>73914</xdr:rowOff>
    </xdr:to>
    <xdr:cxnSp macro="">
      <xdr:nvCxnSpPr>
        <xdr:cNvPr id="56" name="直線コネクタ 55"/>
        <xdr:cNvCxnSpPr/>
      </xdr:nvCxnSpPr>
      <xdr:spPr>
        <a:xfrm>
          <a:off x="4546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57" name="【道路】&#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58" name="直線コネクタ 57"/>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135145</xdr:rowOff>
    </xdr:from>
    <xdr:ext cx="405111" cy="259045"/>
    <xdr:sp macro="" textlink="">
      <xdr:nvSpPr>
        <xdr:cNvPr id="59" name="【道路】&#10;有形固定資産減価償却率平均値テキスト"/>
        <xdr:cNvSpPr txBox="1"/>
      </xdr:nvSpPr>
      <xdr:spPr>
        <a:xfrm>
          <a:off x="4673600" y="6478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60" name="フローチャート: 判断 59"/>
        <xdr:cNvSpPr/>
      </xdr:nvSpPr>
      <xdr:spPr>
        <a:xfrm>
          <a:off x="45847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109982</xdr:rowOff>
    </xdr:from>
    <xdr:to>
      <xdr:col>20</xdr:col>
      <xdr:colOff>38100</xdr:colOff>
      <xdr:row>39</xdr:row>
      <xdr:rowOff>40132</xdr:rowOff>
    </xdr:to>
    <xdr:sp macro="" textlink="">
      <xdr:nvSpPr>
        <xdr:cNvPr id="61" name="フローチャート: 判断 60"/>
        <xdr:cNvSpPr/>
      </xdr:nvSpPr>
      <xdr:spPr>
        <a:xfrm>
          <a:off x="3746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61976</xdr:rowOff>
    </xdr:from>
    <xdr:to>
      <xdr:col>15</xdr:col>
      <xdr:colOff>101600</xdr:colOff>
      <xdr:row>38</xdr:row>
      <xdr:rowOff>163576</xdr:rowOff>
    </xdr:to>
    <xdr:sp macro="" textlink="">
      <xdr:nvSpPr>
        <xdr:cNvPr id="62" name="フローチャート: 判断 61"/>
        <xdr:cNvSpPr/>
      </xdr:nvSpPr>
      <xdr:spPr>
        <a:xfrm>
          <a:off x="2857500" y="65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151130</xdr:rowOff>
    </xdr:from>
    <xdr:to>
      <xdr:col>24</xdr:col>
      <xdr:colOff>114300</xdr:colOff>
      <xdr:row>39</xdr:row>
      <xdr:rowOff>81280</xdr:rowOff>
    </xdr:to>
    <xdr:sp macro="" textlink="">
      <xdr:nvSpPr>
        <xdr:cNvPr id="68" name="楕円 67"/>
        <xdr:cNvSpPr/>
      </xdr:nvSpPr>
      <xdr:spPr>
        <a:xfrm>
          <a:off x="45847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129557</xdr:rowOff>
    </xdr:from>
    <xdr:ext cx="405111" cy="259045"/>
    <xdr:sp macro="" textlink="">
      <xdr:nvSpPr>
        <xdr:cNvPr id="69" name="【道路】&#10;有形固定資産減価償却率該当値テキスト"/>
        <xdr:cNvSpPr txBox="1"/>
      </xdr:nvSpPr>
      <xdr:spPr>
        <a:xfrm>
          <a:off x="4673600"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39116</xdr:rowOff>
    </xdr:from>
    <xdr:to>
      <xdr:col>20</xdr:col>
      <xdr:colOff>38100</xdr:colOff>
      <xdr:row>39</xdr:row>
      <xdr:rowOff>140716</xdr:rowOff>
    </xdr:to>
    <xdr:sp macro="" textlink="">
      <xdr:nvSpPr>
        <xdr:cNvPr id="70" name="楕円 69"/>
        <xdr:cNvSpPr/>
      </xdr:nvSpPr>
      <xdr:spPr>
        <a:xfrm>
          <a:off x="3746500" y="672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30480</xdr:rowOff>
    </xdr:from>
    <xdr:to>
      <xdr:col>24</xdr:col>
      <xdr:colOff>63500</xdr:colOff>
      <xdr:row>39</xdr:row>
      <xdr:rowOff>89916</xdr:rowOff>
    </xdr:to>
    <xdr:cxnSp macro="">
      <xdr:nvCxnSpPr>
        <xdr:cNvPr id="71" name="直線コネクタ 70"/>
        <xdr:cNvCxnSpPr/>
      </xdr:nvCxnSpPr>
      <xdr:spPr>
        <a:xfrm flipV="1">
          <a:off x="3797300" y="671703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23114</xdr:rowOff>
    </xdr:from>
    <xdr:to>
      <xdr:col>15</xdr:col>
      <xdr:colOff>101600</xdr:colOff>
      <xdr:row>39</xdr:row>
      <xdr:rowOff>124714</xdr:rowOff>
    </xdr:to>
    <xdr:sp macro="" textlink="">
      <xdr:nvSpPr>
        <xdr:cNvPr id="72" name="楕円 71"/>
        <xdr:cNvSpPr/>
      </xdr:nvSpPr>
      <xdr:spPr>
        <a:xfrm>
          <a:off x="2857500" y="670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73914</xdr:rowOff>
    </xdr:from>
    <xdr:to>
      <xdr:col>19</xdr:col>
      <xdr:colOff>177800</xdr:colOff>
      <xdr:row>39</xdr:row>
      <xdr:rowOff>89916</xdr:rowOff>
    </xdr:to>
    <xdr:cxnSp macro="">
      <xdr:nvCxnSpPr>
        <xdr:cNvPr id="73" name="直線コネクタ 72"/>
        <xdr:cNvCxnSpPr/>
      </xdr:nvCxnSpPr>
      <xdr:spPr>
        <a:xfrm>
          <a:off x="2908300" y="676046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56659</xdr:rowOff>
    </xdr:from>
    <xdr:ext cx="405111" cy="259045"/>
    <xdr:sp macro="" textlink="">
      <xdr:nvSpPr>
        <xdr:cNvPr id="74" name="n_1aveValue【道路】&#10;有形固定資産減価償却率"/>
        <xdr:cNvSpPr txBox="1"/>
      </xdr:nvSpPr>
      <xdr:spPr>
        <a:xfrm>
          <a:off x="3582044" y="640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8653</xdr:rowOff>
    </xdr:from>
    <xdr:ext cx="405111" cy="259045"/>
    <xdr:sp macro="" textlink="">
      <xdr:nvSpPr>
        <xdr:cNvPr id="75" name="n_2aveValue【道路】&#10;有形固定資産減価償却率"/>
        <xdr:cNvSpPr txBox="1"/>
      </xdr:nvSpPr>
      <xdr:spPr>
        <a:xfrm>
          <a:off x="2705744" y="635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131843</xdr:rowOff>
    </xdr:from>
    <xdr:ext cx="405111" cy="259045"/>
    <xdr:sp macro="" textlink="">
      <xdr:nvSpPr>
        <xdr:cNvPr id="76" name="n_1mainValue【道路】&#10;有形固定資産減価償却率"/>
        <xdr:cNvSpPr txBox="1"/>
      </xdr:nvSpPr>
      <xdr:spPr>
        <a:xfrm>
          <a:off x="3582044" y="6818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115841</xdr:rowOff>
    </xdr:from>
    <xdr:ext cx="405111" cy="259045"/>
    <xdr:sp macro="" textlink="">
      <xdr:nvSpPr>
        <xdr:cNvPr id="77" name="n_2mainValue【道路】&#10;有形固定資産減価償却率"/>
        <xdr:cNvSpPr txBox="1"/>
      </xdr:nvSpPr>
      <xdr:spPr>
        <a:xfrm>
          <a:off x="2705744" y="680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3" name="テキスト ボックス 92"/>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5" name="テキスト ボックス 94"/>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39624</xdr:rowOff>
    </xdr:from>
    <xdr:to>
      <xdr:col>54</xdr:col>
      <xdr:colOff>189865</xdr:colOff>
      <xdr:row>41</xdr:row>
      <xdr:rowOff>52791</xdr:rowOff>
    </xdr:to>
    <xdr:cxnSp macro="">
      <xdr:nvCxnSpPr>
        <xdr:cNvPr id="99" name="直線コネクタ 98"/>
        <xdr:cNvCxnSpPr/>
      </xdr:nvCxnSpPr>
      <xdr:spPr>
        <a:xfrm flipV="1">
          <a:off x="10476865" y="5697474"/>
          <a:ext cx="0" cy="1384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56618</xdr:rowOff>
    </xdr:from>
    <xdr:ext cx="469744" cy="259045"/>
    <xdr:sp macro="" textlink="">
      <xdr:nvSpPr>
        <xdr:cNvPr id="100" name="【道路】&#10;一人当たり延長最小値テキスト"/>
        <xdr:cNvSpPr txBox="1"/>
      </xdr:nvSpPr>
      <xdr:spPr>
        <a:xfrm>
          <a:off x="10515600" y="7086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52791</xdr:rowOff>
    </xdr:from>
    <xdr:to>
      <xdr:col>55</xdr:col>
      <xdr:colOff>88900</xdr:colOff>
      <xdr:row>41</xdr:row>
      <xdr:rowOff>52791</xdr:rowOff>
    </xdr:to>
    <xdr:cxnSp macro="">
      <xdr:nvCxnSpPr>
        <xdr:cNvPr id="101" name="直線コネクタ 100"/>
        <xdr:cNvCxnSpPr/>
      </xdr:nvCxnSpPr>
      <xdr:spPr>
        <a:xfrm>
          <a:off x="10388600" y="7082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157751</xdr:rowOff>
    </xdr:from>
    <xdr:ext cx="534377" cy="259045"/>
    <xdr:sp macro="" textlink="">
      <xdr:nvSpPr>
        <xdr:cNvPr id="102" name="【道路】&#10;一人当たり延長最大値テキスト"/>
        <xdr:cNvSpPr txBox="1"/>
      </xdr:nvSpPr>
      <xdr:spPr>
        <a:xfrm>
          <a:off x="10515600" y="547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39624</xdr:rowOff>
    </xdr:from>
    <xdr:to>
      <xdr:col>55</xdr:col>
      <xdr:colOff>88900</xdr:colOff>
      <xdr:row>33</xdr:row>
      <xdr:rowOff>39624</xdr:rowOff>
    </xdr:to>
    <xdr:cxnSp macro="">
      <xdr:nvCxnSpPr>
        <xdr:cNvPr id="103" name="直線コネクタ 102"/>
        <xdr:cNvCxnSpPr/>
      </xdr:nvCxnSpPr>
      <xdr:spPr>
        <a:xfrm>
          <a:off x="10388600" y="569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64005</xdr:rowOff>
    </xdr:from>
    <xdr:ext cx="469744" cy="259045"/>
    <xdr:sp macro="" textlink="">
      <xdr:nvSpPr>
        <xdr:cNvPr id="104" name="【道路】&#10;一人当たり延長平均値テキスト"/>
        <xdr:cNvSpPr txBox="1"/>
      </xdr:nvSpPr>
      <xdr:spPr>
        <a:xfrm>
          <a:off x="10515600" y="6407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41128</xdr:rowOff>
    </xdr:from>
    <xdr:to>
      <xdr:col>55</xdr:col>
      <xdr:colOff>50800</xdr:colOff>
      <xdr:row>38</xdr:row>
      <xdr:rowOff>142728</xdr:rowOff>
    </xdr:to>
    <xdr:sp macro="" textlink="">
      <xdr:nvSpPr>
        <xdr:cNvPr id="105" name="フローチャート: 判断 104"/>
        <xdr:cNvSpPr/>
      </xdr:nvSpPr>
      <xdr:spPr>
        <a:xfrm>
          <a:off x="10426700" y="655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89774</xdr:rowOff>
    </xdr:from>
    <xdr:to>
      <xdr:col>50</xdr:col>
      <xdr:colOff>165100</xdr:colOff>
      <xdr:row>39</xdr:row>
      <xdr:rowOff>19924</xdr:rowOff>
    </xdr:to>
    <xdr:sp macro="" textlink="">
      <xdr:nvSpPr>
        <xdr:cNvPr id="106" name="フローチャート: 判断 105"/>
        <xdr:cNvSpPr/>
      </xdr:nvSpPr>
      <xdr:spPr>
        <a:xfrm>
          <a:off x="9588500" y="6604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63348</xdr:rowOff>
    </xdr:from>
    <xdr:to>
      <xdr:col>46</xdr:col>
      <xdr:colOff>38100</xdr:colOff>
      <xdr:row>37</xdr:row>
      <xdr:rowOff>164948</xdr:rowOff>
    </xdr:to>
    <xdr:sp macro="" textlink="">
      <xdr:nvSpPr>
        <xdr:cNvPr id="107" name="フローチャート: 判断 106"/>
        <xdr:cNvSpPr/>
      </xdr:nvSpPr>
      <xdr:spPr>
        <a:xfrm>
          <a:off x="8699500" y="640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1991</xdr:rowOff>
    </xdr:from>
    <xdr:to>
      <xdr:col>55</xdr:col>
      <xdr:colOff>50800</xdr:colOff>
      <xdr:row>41</xdr:row>
      <xdr:rowOff>103591</xdr:rowOff>
    </xdr:to>
    <xdr:sp macro="" textlink="">
      <xdr:nvSpPr>
        <xdr:cNvPr id="113" name="楕円 112"/>
        <xdr:cNvSpPr/>
      </xdr:nvSpPr>
      <xdr:spPr>
        <a:xfrm>
          <a:off x="10426700" y="703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88368</xdr:rowOff>
    </xdr:from>
    <xdr:ext cx="469744" cy="259045"/>
    <xdr:sp macro="" textlink="">
      <xdr:nvSpPr>
        <xdr:cNvPr id="114" name="【道路】&#10;一人当たり延長該当値テキスト"/>
        <xdr:cNvSpPr txBox="1"/>
      </xdr:nvSpPr>
      <xdr:spPr>
        <a:xfrm>
          <a:off x="10515600" y="6946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2357</xdr:rowOff>
    </xdr:from>
    <xdr:to>
      <xdr:col>50</xdr:col>
      <xdr:colOff>165100</xdr:colOff>
      <xdr:row>41</xdr:row>
      <xdr:rowOff>103957</xdr:rowOff>
    </xdr:to>
    <xdr:sp macro="" textlink="">
      <xdr:nvSpPr>
        <xdr:cNvPr id="115" name="楕円 114"/>
        <xdr:cNvSpPr/>
      </xdr:nvSpPr>
      <xdr:spPr>
        <a:xfrm>
          <a:off x="9588500" y="703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52791</xdr:rowOff>
    </xdr:from>
    <xdr:to>
      <xdr:col>55</xdr:col>
      <xdr:colOff>0</xdr:colOff>
      <xdr:row>41</xdr:row>
      <xdr:rowOff>53157</xdr:rowOff>
    </xdr:to>
    <xdr:cxnSp macro="">
      <xdr:nvCxnSpPr>
        <xdr:cNvPr id="116" name="直線コネクタ 115"/>
        <xdr:cNvCxnSpPr/>
      </xdr:nvCxnSpPr>
      <xdr:spPr>
        <a:xfrm flipV="1">
          <a:off x="9639300" y="7082241"/>
          <a:ext cx="8382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2632</xdr:rowOff>
    </xdr:from>
    <xdr:to>
      <xdr:col>46</xdr:col>
      <xdr:colOff>38100</xdr:colOff>
      <xdr:row>41</xdr:row>
      <xdr:rowOff>104232</xdr:rowOff>
    </xdr:to>
    <xdr:sp macro="" textlink="">
      <xdr:nvSpPr>
        <xdr:cNvPr id="117" name="楕円 116"/>
        <xdr:cNvSpPr/>
      </xdr:nvSpPr>
      <xdr:spPr>
        <a:xfrm>
          <a:off x="8699500" y="703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53157</xdr:rowOff>
    </xdr:from>
    <xdr:to>
      <xdr:col>50</xdr:col>
      <xdr:colOff>114300</xdr:colOff>
      <xdr:row>41</xdr:row>
      <xdr:rowOff>53432</xdr:rowOff>
    </xdr:to>
    <xdr:cxnSp macro="">
      <xdr:nvCxnSpPr>
        <xdr:cNvPr id="118" name="直線コネクタ 117"/>
        <xdr:cNvCxnSpPr/>
      </xdr:nvCxnSpPr>
      <xdr:spPr>
        <a:xfrm flipV="1">
          <a:off x="8750300" y="7082607"/>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36451</xdr:rowOff>
    </xdr:from>
    <xdr:ext cx="469744" cy="259045"/>
    <xdr:sp macro="" textlink="">
      <xdr:nvSpPr>
        <xdr:cNvPr id="119" name="n_1aveValue【道路】&#10;一人当たり延長"/>
        <xdr:cNvSpPr txBox="1"/>
      </xdr:nvSpPr>
      <xdr:spPr>
        <a:xfrm>
          <a:off x="9391727" y="638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10025</xdr:rowOff>
    </xdr:from>
    <xdr:ext cx="469744" cy="259045"/>
    <xdr:sp macro="" textlink="">
      <xdr:nvSpPr>
        <xdr:cNvPr id="120" name="n_2aveValue【道路】&#10;一人当たり延長"/>
        <xdr:cNvSpPr txBox="1"/>
      </xdr:nvSpPr>
      <xdr:spPr>
        <a:xfrm>
          <a:off x="8515427" y="618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95084</xdr:rowOff>
    </xdr:from>
    <xdr:ext cx="469744" cy="259045"/>
    <xdr:sp macro="" textlink="">
      <xdr:nvSpPr>
        <xdr:cNvPr id="121" name="n_1mainValue【道路】&#10;一人当たり延長"/>
        <xdr:cNvSpPr txBox="1"/>
      </xdr:nvSpPr>
      <xdr:spPr>
        <a:xfrm>
          <a:off x="9391727" y="7124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95359</xdr:rowOff>
    </xdr:from>
    <xdr:ext cx="469744" cy="259045"/>
    <xdr:sp macro="" textlink="">
      <xdr:nvSpPr>
        <xdr:cNvPr id="122" name="n_2mainValue【道路】&#10;一人当たり延長"/>
        <xdr:cNvSpPr txBox="1"/>
      </xdr:nvSpPr>
      <xdr:spPr>
        <a:xfrm>
          <a:off x="8515427" y="7124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4" name="テキスト ボックス 13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4" name="テキスト ボックス 14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16328</xdr:rowOff>
    </xdr:from>
    <xdr:to>
      <xdr:col>24</xdr:col>
      <xdr:colOff>62865</xdr:colOff>
      <xdr:row>64</xdr:row>
      <xdr:rowOff>65315</xdr:rowOff>
    </xdr:to>
    <xdr:cxnSp macro="">
      <xdr:nvCxnSpPr>
        <xdr:cNvPr id="148" name="直線コネクタ 147"/>
        <xdr:cNvCxnSpPr/>
      </xdr:nvCxnSpPr>
      <xdr:spPr>
        <a:xfrm flipV="1">
          <a:off x="4634865" y="96175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69142</xdr:rowOff>
    </xdr:from>
    <xdr:ext cx="340478" cy="259045"/>
    <xdr:sp macro="" textlink="">
      <xdr:nvSpPr>
        <xdr:cNvPr id="149" name="【橋りょう・トンネル】&#10;有形固定資産減価償却率最小値テキスト"/>
        <xdr:cNvSpPr txBox="1"/>
      </xdr:nvSpPr>
      <xdr:spPr>
        <a:xfrm>
          <a:off x="4673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65315</xdr:rowOff>
    </xdr:from>
    <xdr:to>
      <xdr:col>24</xdr:col>
      <xdr:colOff>152400</xdr:colOff>
      <xdr:row>64</xdr:row>
      <xdr:rowOff>65315</xdr:rowOff>
    </xdr:to>
    <xdr:cxnSp macro="">
      <xdr:nvCxnSpPr>
        <xdr:cNvPr id="150" name="直線コネクタ 149"/>
        <xdr:cNvCxnSpPr/>
      </xdr:nvCxnSpPr>
      <xdr:spPr>
        <a:xfrm>
          <a:off x="4546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134455</xdr:rowOff>
    </xdr:from>
    <xdr:ext cx="405111" cy="259045"/>
    <xdr:sp macro="" textlink="">
      <xdr:nvSpPr>
        <xdr:cNvPr id="151" name="【橋りょう・トンネル】&#10;有形固定資産減価償却率最大値テキスト"/>
        <xdr:cNvSpPr txBox="1"/>
      </xdr:nvSpPr>
      <xdr:spPr>
        <a:xfrm>
          <a:off x="4673600" y="9392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16328</xdr:rowOff>
    </xdr:from>
    <xdr:to>
      <xdr:col>24</xdr:col>
      <xdr:colOff>152400</xdr:colOff>
      <xdr:row>56</xdr:row>
      <xdr:rowOff>16328</xdr:rowOff>
    </xdr:to>
    <xdr:cxnSp macro="">
      <xdr:nvCxnSpPr>
        <xdr:cNvPr id="152" name="直線コネクタ 151"/>
        <xdr:cNvCxnSpPr/>
      </xdr:nvCxnSpPr>
      <xdr:spPr>
        <a:xfrm>
          <a:off x="4546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130464</xdr:rowOff>
    </xdr:from>
    <xdr:ext cx="405111" cy="259045"/>
    <xdr:sp macro="" textlink="">
      <xdr:nvSpPr>
        <xdr:cNvPr id="153" name="【橋りょう・トンネル】&#10;有形固定資産減価償却率平均値テキスト"/>
        <xdr:cNvSpPr txBox="1"/>
      </xdr:nvSpPr>
      <xdr:spPr>
        <a:xfrm>
          <a:off x="4673600" y="9903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154" name="フローチャート: 判断 153"/>
        <xdr:cNvSpPr/>
      </xdr:nvSpPr>
      <xdr:spPr>
        <a:xfrm>
          <a:off x="4584700" y="1005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122283</xdr:rowOff>
    </xdr:from>
    <xdr:to>
      <xdr:col>20</xdr:col>
      <xdr:colOff>38100</xdr:colOff>
      <xdr:row>59</xdr:row>
      <xdr:rowOff>52433</xdr:rowOff>
    </xdr:to>
    <xdr:sp macro="" textlink="">
      <xdr:nvSpPr>
        <xdr:cNvPr id="155" name="フローチャート: 判断 154"/>
        <xdr:cNvSpPr/>
      </xdr:nvSpPr>
      <xdr:spPr>
        <a:xfrm>
          <a:off x="37465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96157</xdr:rowOff>
    </xdr:from>
    <xdr:to>
      <xdr:col>15</xdr:col>
      <xdr:colOff>101600</xdr:colOff>
      <xdr:row>58</xdr:row>
      <xdr:rowOff>26307</xdr:rowOff>
    </xdr:to>
    <xdr:sp macro="" textlink="">
      <xdr:nvSpPr>
        <xdr:cNvPr id="156" name="フローチャート: 判断 155"/>
        <xdr:cNvSpPr/>
      </xdr:nvSpPr>
      <xdr:spPr>
        <a:xfrm>
          <a:off x="2857500" y="986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76563</xdr:rowOff>
    </xdr:from>
    <xdr:to>
      <xdr:col>24</xdr:col>
      <xdr:colOff>114300</xdr:colOff>
      <xdr:row>61</xdr:row>
      <xdr:rowOff>6713</xdr:rowOff>
    </xdr:to>
    <xdr:sp macro="" textlink="">
      <xdr:nvSpPr>
        <xdr:cNvPr id="162" name="楕円 161"/>
        <xdr:cNvSpPr/>
      </xdr:nvSpPr>
      <xdr:spPr>
        <a:xfrm>
          <a:off x="45847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54990</xdr:rowOff>
    </xdr:from>
    <xdr:ext cx="405111" cy="259045"/>
    <xdr:sp macro="" textlink="">
      <xdr:nvSpPr>
        <xdr:cNvPr id="163" name="【橋りょう・トンネル】&#10;有形固定資産減価償却率該当値テキスト"/>
        <xdr:cNvSpPr txBox="1"/>
      </xdr:nvSpPr>
      <xdr:spPr>
        <a:xfrm>
          <a:off x="4673600" y="1034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89626</xdr:rowOff>
    </xdr:from>
    <xdr:to>
      <xdr:col>20</xdr:col>
      <xdr:colOff>38100</xdr:colOff>
      <xdr:row>61</xdr:row>
      <xdr:rowOff>19776</xdr:rowOff>
    </xdr:to>
    <xdr:sp macro="" textlink="">
      <xdr:nvSpPr>
        <xdr:cNvPr id="164" name="楕円 163"/>
        <xdr:cNvSpPr/>
      </xdr:nvSpPr>
      <xdr:spPr>
        <a:xfrm>
          <a:off x="3746500" y="103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127363</xdr:rowOff>
    </xdr:from>
    <xdr:to>
      <xdr:col>24</xdr:col>
      <xdr:colOff>63500</xdr:colOff>
      <xdr:row>60</xdr:row>
      <xdr:rowOff>140426</xdr:rowOff>
    </xdr:to>
    <xdr:cxnSp macro="">
      <xdr:nvCxnSpPr>
        <xdr:cNvPr id="165" name="直線コネクタ 164"/>
        <xdr:cNvCxnSpPr/>
      </xdr:nvCxnSpPr>
      <xdr:spPr>
        <a:xfrm flipV="1">
          <a:off x="3797300" y="1041436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55335</xdr:rowOff>
    </xdr:from>
    <xdr:to>
      <xdr:col>15</xdr:col>
      <xdr:colOff>101600</xdr:colOff>
      <xdr:row>60</xdr:row>
      <xdr:rowOff>156935</xdr:rowOff>
    </xdr:to>
    <xdr:sp macro="" textlink="">
      <xdr:nvSpPr>
        <xdr:cNvPr id="166" name="楕円 165"/>
        <xdr:cNvSpPr/>
      </xdr:nvSpPr>
      <xdr:spPr>
        <a:xfrm>
          <a:off x="2857500" y="103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106135</xdr:rowOff>
    </xdr:from>
    <xdr:to>
      <xdr:col>19</xdr:col>
      <xdr:colOff>177800</xdr:colOff>
      <xdr:row>60</xdr:row>
      <xdr:rowOff>140426</xdr:rowOff>
    </xdr:to>
    <xdr:cxnSp macro="">
      <xdr:nvCxnSpPr>
        <xdr:cNvPr id="167" name="直線コネクタ 166"/>
        <xdr:cNvCxnSpPr/>
      </xdr:nvCxnSpPr>
      <xdr:spPr>
        <a:xfrm>
          <a:off x="2908300" y="1039313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68960</xdr:rowOff>
    </xdr:from>
    <xdr:ext cx="405111" cy="259045"/>
    <xdr:sp macro="" textlink="">
      <xdr:nvSpPr>
        <xdr:cNvPr id="168" name="n_1aveValue【橋りょう・トンネル】&#10;有形固定資産減価償却率"/>
        <xdr:cNvSpPr txBox="1"/>
      </xdr:nvSpPr>
      <xdr:spPr>
        <a:xfrm>
          <a:off x="3582044" y="984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42834</xdr:rowOff>
    </xdr:from>
    <xdr:ext cx="405111" cy="259045"/>
    <xdr:sp macro="" textlink="">
      <xdr:nvSpPr>
        <xdr:cNvPr id="169" name="n_2aveValue【橋りょう・トンネル】&#10;有形固定資産減価償却率"/>
        <xdr:cNvSpPr txBox="1"/>
      </xdr:nvSpPr>
      <xdr:spPr>
        <a:xfrm>
          <a:off x="2705744" y="964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10903</xdr:rowOff>
    </xdr:from>
    <xdr:ext cx="405111" cy="259045"/>
    <xdr:sp macro="" textlink="">
      <xdr:nvSpPr>
        <xdr:cNvPr id="170" name="n_1mainValue【橋りょう・トンネル】&#10;有形固定資産減価償却率"/>
        <xdr:cNvSpPr txBox="1"/>
      </xdr:nvSpPr>
      <xdr:spPr>
        <a:xfrm>
          <a:off x="3582044" y="1046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148062</xdr:rowOff>
    </xdr:from>
    <xdr:ext cx="405111" cy="259045"/>
    <xdr:sp macro="" textlink="">
      <xdr:nvSpPr>
        <xdr:cNvPr id="171" name="n_2mainValue【橋りょう・トンネル】&#10;有形固定資産減価償却率"/>
        <xdr:cNvSpPr txBox="1"/>
      </xdr:nvSpPr>
      <xdr:spPr>
        <a:xfrm>
          <a:off x="2705744" y="1043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3" name="テキスト ボックス 18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5" name="テキスト ボックス 18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7" name="テキスト ボックス 18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9" name="テキスト ボックス 18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1" name="テキスト ボックス 190"/>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3" name="テキスト ボックス 19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94511</xdr:rowOff>
    </xdr:from>
    <xdr:to>
      <xdr:col>54</xdr:col>
      <xdr:colOff>189865</xdr:colOff>
      <xdr:row>64</xdr:row>
      <xdr:rowOff>72500</xdr:rowOff>
    </xdr:to>
    <xdr:cxnSp macro="">
      <xdr:nvCxnSpPr>
        <xdr:cNvPr id="195" name="直線コネクタ 194"/>
        <xdr:cNvCxnSpPr/>
      </xdr:nvCxnSpPr>
      <xdr:spPr>
        <a:xfrm flipV="1">
          <a:off x="10476865" y="9524261"/>
          <a:ext cx="0" cy="152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76327</xdr:rowOff>
    </xdr:from>
    <xdr:ext cx="378565" cy="259045"/>
    <xdr:sp macro="" textlink="">
      <xdr:nvSpPr>
        <xdr:cNvPr id="196" name="【橋りょう・トンネル】&#10;一人当たり有形固定資産（償却資産）額最小値テキスト"/>
        <xdr:cNvSpPr txBox="1"/>
      </xdr:nvSpPr>
      <xdr:spPr>
        <a:xfrm>
          <a:off x="10515600" y="11049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72500</xdr:rowOff>
    </xdr:from>
    <xdr:to>
      <xdr:col>55</xdr:col>
      <xdr:colOff>88900</xdr:colOff>
      <xdr:row>64</xdr:row>
      <xdr:rowOff>72500</xdr:rowOff>
    </xdr:to>
    <xdr:cxnSp macro="">
      <xdr:nvCxnSpPr>
        <xdr:cNvPr id="197" name="直線コネクタ 196"/>
        <xdr:cNvCxnSpPr/>
      </xdr:nvCxnSpPr>
      <xdr:spPr>
        <a:xfrm>
          <a:off x="10388600" y="1104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41188</xdr:rowOff>
    </xdr:from>
    <xdr:ext cx="599010" cy="259045"/>
    <xdr:sp macro="" textlink="">
      <xdr:nvSpPr>
        <xdr:cNvPr id="198" name="【橋りょう・トンネル】&#10;一人当たり有形固定資産（償却資産）額最大値テキスト"/>
        <xdr:cNvSpPr txBox="1"/>
      </xdr:nvSpPr>
      <xdr:spPr>
        <a:xfrm>
          <a:off x="10515600" y="9299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94511</xdr:rowOff>
    </xdr:from>
    <xdr:to>
      <xdr:col>55</xdr:col>
      <xdr:colOff>88900</xdr:colOff>
      <xdr:row>55</xdr:row>
      <xdr:rowOff>94511</xdr:rowOff>
    </xdr:to>
    <xdr:cxnSp macro="">
      <xdr:nvCxnSpPr>
        <xdr:cNvPr id="199" name="直線コネクタ 198"/>
        <xdr:cNvCxnSpPr/>
      </xdr:nvCxnSpPr>
      <xdr:spPr>
        <a:xfrm>
          <a:off x="10388600" y="952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131975</xdr:rowOff>
    </xdr:from>
    <xdr:ext cx="599010" cy="259045"/>
    <xdr:sp macro="" textlink="">
      <xdr:nvSpPr>
        <xdr:cNvPr id="200" name="【橋りょう・トンネル】&#10;一人当たり有形固定資産（償却資産）額平均値テキスト"/>
        <xdr:cNvSpPr txBox="1"/>
      </xdr:nvSpPr>
      <xdr:spPr>
        <a:xfrm>
          <a:off x="10515600" y="104189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109098</xdr:rowOff>
    </xdr:from>
    <xdr:to>
      <xdr:col>55</xdr:col>
      <xdr:colOff>50800</xdr:colOff>
      <xdr:row>62</xdr:row>
      <xdr:rowOff>39248</xdr:rowOff>
    </xdr:to>
    <xdr:sp macro="" textlink="">
      <xdr:nvSpPr>
        <xdr:cNvPr id="201" name="フローチャート: 判断 200"/>
        <xdr:cNvSpPr/>
      </xdr:nvSpPr>
      <xdr:spPr>
        <a:xfrm>
          <a:off x="10426700" y="1056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4403</xdr:rowOff>
    </xdr:from>
    <xdr:to>
      <xdr:col>50</xdr:col>
      <xdr:colOff>165100</xdr:colOff>
      <xdr:row>62</xdr:row>
      <xdr:rowOff>106003</xdr:rowOff>
    </xdr:to>
    <xdr:sp macro="" textlink="">
      <xdr:nvSpPr>
        <xdr:cNvPr id="202" name="フローチャート: 判断 201"/>
        <xdr:cNvSpPr/>
      </xdr:nvSpPr>
      <xdr:spPr>
        <a:xfrm>
          <a:off x="9588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96628</xdr:rowOff>
    </xdr:from>
    <xdr:to>
      <xdr:col>46</xdr:col>
      <xdr:colOff>38100</xdr:colOff>
      <xdr:row>61</xdr:row>
      <xdr:rowOff>26778</xdr:rowOff>
    </xdr:to>
    <xdr:sp macro="" textlink="">
      <xdr:nvSpPr>
        <xdr:cNvPr id="203" name="フローチャート: 判断 202"/>
        <xdr:cNvSpPr/>
      </xdr:nvSpPr>
      <xdr:spPr>
        <a:xfrm>
          <a:off x="8699500" y="1038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150775</xdr:rowOff>
    </xdr:from>
    <xdr:to>
      <xdr:col>55</xdr:col>
      <xdr:colOff>50800</xdr:colOff>
      <xdr:row>64</xdr:row>
      <xdr:rowOff>80925</xdr:rowOff>
    </xdr:to>
    <xdr:sp macro="" textlink="">
      <xdr:nvSpPr>
        <xdr:cNvPr id="209" name="楕円 208"/>
        <xdr:cNvSpPr/>
      </xdr:nvSpPr>
      <xdr:spPr>
        <a:xfrm>
          <a:off x="10426700" y="1095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65702</xdr:rowOff>
    </xdr:from>
    <xdr:ext cx="534377" cy="259045"/>
    <xdr:sp macro="" textlink="">
      <xdr:nvSpPr>
        <xdr:cNvPr id="210" name="【橋りょう・トンネル】&#10;一人当たり有形固定資産（償却資産）額該当値テキスト"/>
        <xdr:cNvSpPr txBox="1"/>
      </xdr:nvSpPr>
      <xdr:spPr>
        <a:xfrm>
          <a:off x="10515600" y="10867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150730</xdr:rowOff>
    </xdr:from>
    <xdr:to>
      <xdr:col>50</xdr:col>
      <xdr:colOff>165100</xdr:colOff>
      <xdr:row>64</xdr:row>
      <xdr:rowOff>80880</xdr:rowOff>
    </xdr:to>
    <xdr:sp macro="" textlink="">
      <xdr:nvSpPr>
        <xdr:cNvPr id="211" name="楕円 210"/>
        <xdr:cNvSpPr/>
      </xdr:nvSpPr>
      <xdr:spPr>
        <a:xfrm>
          <a:off x="9588500" y="1095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30080</xdr:rowOff>
    </xdr:from>
    <xdr:to>
      <xdr:col>55</xdr:col>
      <xdr:colOff>0</xdr:colOff>
      <xdr:row>64</xdr:row>
      <xdr:rowOff>30125</xdr:rowOff>
    </xdr:to>
    <xdr:cxnSp macro="">
      <xdr:nvCxnSpPr>
        <xdr:cNvPr id="212" name="直線コネクタ 211"/>
        <xdr:cNvCxnSpPr/>
      </xdr:nvCxnSpPr>
      <xdr:spPr>
        <a:xfrm>
          <a:off x="9639300" y="11002880"/>
          <a:ext cx="8382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153058</xdr:rowOff>
    </xdr:from>
    <xdr:to>
      <xdr:col>46</xdr:col>
      <xdr:colOff>38100</xdr:colOff>
      <xdr:row>64</xdr:row>
      <xdr:rowOff>83208</xdr:rowOff>
    </xdr:to>
    <xdr:sp macro="" textlink="">
      <xdr:nvSpPr>
        <xdr:cNvPr id="213" name="楕円 212"/>
        <xdr:cNvSpPr/>
      </xdr:nvSpPr>
      <xdr:spPr>
        <a:xfrm>
          <a:off x="8699500" y="1095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30080</xdr:rowOff>
    </xdr:from>
    <xdr:to>
      <xdr:col>50</xdr:col>
      <xdr:colOff>114300</xdr:colOff>
      <xdr:row>64</xdr:row>
      <xdr:rowOff>32408</xdr:rowOff>
    </xdr:to>
    <xdr:cxnSp macro="">
      <xdr:nvCxnSpPr>
        <xdr:cNvPr id="214" name="直線コネクタ 213"/>
        <xdr:cNvCxnSpPr/>
      </xdr:nvCxnSpPr>
      <xdr:spPr>
        <a:xfrm flipV="1">
          <a:off x="8750300" y="11002880"/>
          <a:ext cx="889000" cy="2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122530</xdr:rowOff>
    </xdr:from>
    <xdr:ext cx="534377" cy="259045"/>
    <xdr:sp macro="" textlink="">
      <xdr:nvSpPr>
        <xdr:cNvPr id="215" name="n_1aveValue【橋りょう・トンネル】&#10;一人当たり有形固定資産（償却資産）額"/>
        <xdr:cNvSpPr txBox="1"/>
      </xdr:nvSpPr>
      <xdr:spPr>
        <a:xfrm>
          <a:off x="9359411" y="104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43305</xdr:rowOff>
    </xdr:from>
    <xdr:ext cx="599010" cy="259045"/>
    <xdr:sp macro="" textlink="">
      <xdr:nvSpPr>
        <xdr:cNvPr id="216" name="n_2aveValue【橋りょう・トンネル】&#10;一人当たり有形固定資産（償却資産）額"/>
        <xdr:cNvSpPr txBox="1"/>
      </xdr:nvSpPr>
      <xdr:spPr>
        <a:xfrm>
          <a:off x="8450795" y="10158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72007</xdr:rowOff>
    </xdr:from>
    <xdr:ext cx="534377" cy="259045"/>
    <xdr:sp macro="" textlink="">
      <xdr:nvSpPr>
        <xdr:cNvPr id="217" name="n_1mainValue【橋りょう・トンネル】&#10;一人当たり有形固定資産（償却資産）額"/>
        <xdr:cNvSpPr txBox="1"/>
      </xdr:nvSpPr>
      <xdr:spPr>
        <a:xfrm>
          <a:off x="9359411" y="1104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74335</xdr:rowOff>
    </xdr:from>
    <xdr:ext cx="534377" cy="259045"/>
    <xdr:sp macro="" textlink="">
      <xdr:nvSpPr>
        <xdr:cNvPr id="218" name="n_2mainValue【橋りょう・トンネル】&#10;一人当たり有形固定資産（償却資産）額"/>
        <xdr:cNvSpPr txBox="1"/>
      </xdr:nvSpPr>
      <xdr:spPr>
        <a:xfrm>
          <a:off x="8483111" y="1104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9" name="テキスト ボックス 22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0" name="直線コネクタ 22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1" name="テキスト ボックス 23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2" name="直線コネクタ 23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3" name="テキスト ボックス 23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4" name="直線コネクタ 23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5" name="テキスト ボックス 23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6" name="直線コネクタ 23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7" name="テキスト ボックス 23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8" name="直線コネクタ 23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9" name="テキスト ボックス 23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1" name="テキスト ボックス 24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45720</xdr:rowOff>
    </xdr:from>
    <xdr:to>
      <xdr:col>24</xdr:col>
      <xdr:colOff>62865</xdr:colOff>
      <xdr:row>86</xdr:row>
      <xdr:rowOff>55245</xdr:rowOff>
    </xdr:to>
    <xdr:cxnSp macro="">
      <xdr:nvCxnSpPr>
        <xdr:cNvPr id="243" name="直線コネクタ 242"/>
        <xdr:cNvCxnSpPr/>
      </xdr:nvCxnSpPr>
      <xdr:spPr>
        <a:xfrm flipV="1">
          <a:off x="4634865" y="13590270"/>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59072</xdr:rowOff>
    </xdr:from>
    <xdr:ext cx="405111" cy="259045"/>
    <xdr:sp macro="" textlink="">
      <xdr:nvSpPr>
        <xdr:cNvPr id="244" name="【公営住宅】&#10;有形固定資産減価償却率最小値テキスト"/>
        <xdr:cNvSpPr txBox="1"/>
      </xdr:nvSpPr>
      <xdr:spPr>
        <a:xfrm>
          <a:off x="46736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55245</xdr:rowOff>
    </xdr:from>
    <xdr:to>
      <xdr:col>24</xdr:col>
      <xdr:colOff>152400</xdr:colOff>
      <xdr:row>86</xdr:row>
      <xdr:rowOff>55245</xdr:rowOff>
    </xdr:to>
    <xdr:cxnSp macro="">
      <xdr:nvCxnSpPr>
        <xdr:cNvPr id="245" name="直線コネクタ 244"/>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163847</xdr:rowOff>
    </xdr:from>
    <xdr:ext cx="405111" cy="259045"/>
    <xdr:sp macro="" textlink="">
      <xdr:nvSpPr>
        <xdr:cNvPr id="246" name="【公営住宅】&#10;有形固定資産減価償却率最大値テキスト"/>
        <xdr:cNvSpPr txBox="1"/>
      </xdr:nvSpPr>
      <xdr:spPr>
        <a:xfrm>
          <a:off x="4673600" y="1336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45720</xdr:rowOff>
    </xdr:from>
    <xdr:to>
      <xdr:col>24</xdr:col>
      <xdr:colOff>152400</xdr:colOff>
      <xdr:row>79</xdr:row>
      <xdr:rowOff>45720</xdr:rowOff>
    </xdr:to>
    <xdr:cxnSp macro="">
      <xdr:nvCxnSpPr>
        <xdr:cNvPr id="247" name="直線コネクタ 246"/>
        <xdr:cNvCxnSpPr/>
      </xdr:nvCxnSpPr>
      <xdr:spPr>
        <a:xfrm>
          <a:off x="4546600" y="1359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69232</xdr:rowOff>
    </xdr:from>
    <xdr:ext cx="405111" cy="259045"/>
    <xdr:sp macro="" textlink="">
      <xdr:nvSpPr>
        <xdr:cNvPr id="248" name="【公営住宅】&#10;有形固定資産減価償却率平均値テキスト"/>
        <xdr:cNvSpPr txBox="1"/>
      </xdr:nvSpPr>
      <xdr:spPr>
        <a:xfrm>
          <a:off x="4673600" y="137852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46355</xdr:rowOff>
    </xdr:from>
    <xdr:to>
      <xdr:col>24</xdr:col>
      <xdr:colOff>114300</xdr:colOff>
      <xdr:row>81</xdr:row>
      <xdr:rowOff>147955</xdr:rowOff>
    </xdr:to>
    <xdr:sp macro="" textlink="">
      <xdr:nvSpPr>
        <xdr:cNvPr id="249" name="フローチャート: 判断 248"/>
        <xdr:cNvSpPr/>
      </xdr:nvSpPr>
      <xdr:spPr>
        <a:xfrm>
          <a:off x="45847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50" name="フローチャート: 判断 249"/>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120650</xdr:rowOff>
    </xdr:from>
    <xdr:to>
      <xdr:col>15</xdr:col>
      <xdr:colOff>101600</xdr:colOff>
      <xdr:row>82</xdr:row>
      <xdr:rowOff>50800</xdr:rowOff>
    </xdr:to>
    <xdr:sp macro="" textlink="">
      <xdr:nvSpPr>
        <xdr:cNvPr id="251" name="フローチャート: 判断 250"/>
        <xdr:cNvSpPr/>
      </xdr:nvSpPr>
      <xdr:spPr>
        <a:xfrm>
          <a:off x="2857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109220</xdr:rowOff>
    </xdr:from>
    <xdr:to>
      <xdr:col>24</xdr:col>
      <xdr:colOff>114300</xdr:colOff>
      <xdr:row>84</xdr:row>
      <xdr:rowOff>39370</xdr:rowOff>
    </xdr:to>
    <xdr:sp macro="" textlink="">
      <xdr:nvSpPr>
        <xdr:cNvPr id="257" name="楕円 256"/>
        <xdr:cNvSpPr/>
      </xdr:nvSpPr>
      <xdr:spPr>
        <a:xfrm>
          <a:off x="45847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87647</xdr:rowOff>
    </xdr:from>
    <xdr:ext cx="405111" cy="259045"/>
    <xdr:sp macro="" textlink="">
      <xdr:nvSpPr>
        <xdr:cNvPr id="258" name="【公営住宅】&#10;有形固定資産減価償却率該当値テキスト"/>
        <xdr:cNvSpPr txBox="1"/>
      </xdr:nvSpPr>
      <xdr:spPr>
        <a:xfrm>
          <a:off x="4673600"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149225</xdr:rowOff>
    </xdr:from>
    <xdr:to>
      <xdr:col>20</xdr:col>
      <xdr:colOff>38100</xdr:colOff>
      <xdr:row>84</xdr:row>
      <xdr:rowOff>79375</xdr:rowOff>
    </xdr:to>
    <xdr:sp macro="" textlink="">
      <xdr:nvSpPr>
        <xdr:cNvPr id="259" name="楕円 258"/>
        <xdr:cNvSpPr/>
      </xdr:nvSpPr>
      <xdr:spPr>
        <a:xfrm>
          <a:off x="3746500" y="1437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160020</xdr:rowOff>
    </xdr:from>
    <xdr:to>
      <xdr:col>24</xdr:col>
      <xdr:colOff>63500</xdr:colOff>
      <xdr:row>84</xdr:row>
      <xdr:rowOff>28575</xdr:rowOff>
    </xdr:to>
    <xdr:cxnSp macro="">
      <xdr:nvCxnSpPr>
        <xdr:cNvPr id="260" name="直線コネクタ 259"/>
        <xdr:cNvCxnSpPr/>
      </xdr:nvCxnSpPr>
      <xdr:spPr>
        <a:xfrm flipV="1">
          <a:off x="3797300" y="1439037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636</xdr:rowOff>
    </xdr:from>
    <xdr:to>
      <xdr:col>15</xdr:col>
      <xdr:colOff>101600</xdr:colOff>
      <xdr:row>84</xdr:row>
      <xdr:rowOff>102236</xdr:rowOff>
    </xdr:to>
    <xdr:sp macro="" textlink="">
      <xdr:nvSpPr>
        <xdr:cNvPr id="261" name="楕円 260"/>
        <xdr:cNvSpPr/>
      </xdr:nvSpPr>
      <xdr:spPr>
        <a:xfrm>
          <a:off x="2857500" y="1440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28575</xdr:rowOff>
    </xdr:from>
    <xdr:to>
      <xdr:col>19</xdr:col>
      <xdr:colOff>177800</xdr:colOff>
      <xdr:row>84</xdr:row>
      <xdr:rowOff>51436</xdr:rowOff>
    </xdr:to>
    <xdr:cxnSp macro="">
      <xdr:nvCxnSpPr>
        <xdr:cNvPr id="262" name="直線コネクタ 261"/>
        <xdr:cNvCxnSpPr/>
      </xdr:nvCxnSpPr>
      <xdr:spPr>
        <a:xfrm flipV="1">
          <a:off x="2908300" y="1443037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36847</xdr:rowOff>
    </xdr:from>
    <xdr:ext cx="405111" cy="259045"/>
    <xdr:sp macro="" textlink="">
      <xdr:nvSpPr>
        <xdr:cNvPr id="263" name="n_1aveValue【公営住宅】&#10;有形固定資産減価償却率"/>
        <xdr:cNvSpPr txBox="1"/>
      </xdr:nvSpPr>
      <xdr:spPr>
        <a:xfrm>
          <a:off x="3582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67327</xdr:rowOff>
    </xdr:from>
    <xdr:ext cx="405111" cy="259045"/>
    <xdr:sp macro="" textlink="">
      <xdr:nvSpPr>
        <xdr:cNvPr id="264" name="n_2aveValue【公営住宅】&#10;有形固定資産減価償却率"/>
        <xdr:cNvSpPr txBox="1"/>
      </xdr:nvSpPr>
      <xdr:spPr>
        <a:xfrm>
          <a:off x="2705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70502</xdr:rowOff>
    </xdr:from>
    <xdr:ext cx="405111" cy="259045"/>
    <xdr:sp macro="" textlink="">
      <xdr:nvSpPr>
        <xdr:cNvPr id="265" name="n_1mainValue【公営住宅】&#10;有形固定資産減価償却率"/>
        <xdr:cNvSpPr txBox="1"/>
      </xdr:nvSpPr>
      <xdr:spPr>
        <a:xfrm>
          <a:off x="3582044" y="1447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93363</xdr:rowOff>
    </xdr:from>
    <xdr:ext cx="405111" cy="259045"/>
    <xdr:sp macro="" textlink="">
      <xdr:nvSpPr>
        <xdr:cNvPr id="266" name="n_2mainValue【公営住宅】&#10;有形固定資産減価償却率"/>
        <xdr:cNvSpPr txBox="1"/>
      </xdr:nvSpPr>
      <xdr:spPr>
        <a:xfrm>
          <a:off x="2705744" y="1449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77" name="直線コネクタ 276"/>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78" name="テキスト ボックス 277"/>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9" name="直線コネクタ 27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0" name="テキスト ボックス 27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81" name="直線コネクタ 280"/>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82" name="テキスト ボックス 281"/>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3" name="直線コネクタ 28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4" name="テキスト ボックス 28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18098</xdr:rowOff>
    </xdr:from>
    <xdr:to>
      <xdr:col>54</xdr:col>
      <xdr:colOff>189865</xdr:colOff>
      <xdr:row>85</xdr:row>
      <xdr:rowOff>88964</xdr:rowOff>
    </xdr:to>
    <xdr:cxnSp macro="">
      <xdr:nvCxnSpPr>
        <xdr:cNvPr id="286" name="直線コネクタ 285"/>
        <xdr:cNvCxnSpPr/>
      </xdr:nvCxnSpPr>
      <xdr:spPr>
        <a:xfrm flipV="1">
          <a:off x="10476865" y="13391198"/>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92791</xdr:rowOff>
    </xdr:from>
    <xdr:ext cx="469744" cy="259045"/>
    <xdr:sp macro="" textlink="">
      <xdr:nvSpPr>
        <xdr:cNvPr id="287" name="【公営住宅】&#10;一人当たり面積最小値テキスト"/>
        <xdr:cNvSpPr txBox="1"/>
      </xdr:nvSpPr>
      <xdr:spPr>
        <a:xfrm>
          <a:off x="10515600" y="1466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88964</xdr:rowOff>
    </xdr:from>
    <xdr:to>
      <xdr:col>55</xdr:col>
      <xdr:colOff>88900</xdr:colOff>
      <xdr:row>85</xdr:row>
      <xdr:rowOff>88964</xdr:rowOff>
    </xdr:to>
    <xdr:cxnSp macro="">
      <xdr:nvCxnSpPr>
        <xdr:cNvPr id="288" name="直線コネクタ 287"/>
        <xdr:cNvCxnSpPr/>
      </xdr:nvCxnSpPr>
      <xdr:spPr>
        <a:xfrm>
          <a:off x="10388600" y="146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136225</xdr:rowOff>
    </xdr:from>
    <xdr:ext cx="469744" cy="259045"/>
    <xdr:sp macro="" textlink="">
      <xdr:nvSpPr>
        <xdr:cNvPr id="289" name="【公営住宅】&#10;一人当たり面積最大値テキスト"/>
        <xdr:cNvSpPr txBox="1"/>
      </xdr:nvSpPr>
      <xdr:spPr>
        <a:xfrm>
          <a:off x="10515600" y="1316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18098</xdr:rowOff>
    </xdr:from>
    <xdr:to>
      <xdr:col>55</xdr:col>
      <xdr:colOff>88900</xdr:colOff>
      <xdr:row>78</xdr:row>
      <xdr:rowOff>18098</xdr:rowOff>
    </xdr:to>
    <xdr:cxnSp macro="">
      <xdr:nvCxnSpPr>
        <xdr:cNvPr id="290" name="直線コネクタ 289"/>
        <xdr:cNvCxnSpPr/>
      </xdr:nvCxnSpPr>
      <xdr:spPr>
        <a:xfrm>
          <a:off x="10388600" y="13391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143336</xdr:rowOff>
    </xdr:from>
    <xdr:ext cx="469744" cy="259045"/>
    <xdr:sp macro="" textlink="">
      <xdr:nvSpPr>
        <xdr:cNvPr id="291" name="【公営住宅】&#10;一人当たり面積平均値テキスト"/>
        <xdr:cNvSpPr txBox="1"/>
      </xdr:nvSpPr>
      <xdr:spPr>
        <a:xfrm>
          <a:off x="10515600" y="14202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120459</xdr:rowOff>
    </xdr:from>
    <xdr:to>
      <xdr:col>55</xdr:col>
      <xdr:colOff>50800</xdr:colOff>
      <xdr:row>84</xdr:row>
      <xdr:rowOff>50609</xdr:rowOff>
    </xdr:to>
    <xdr:sp macro="" textlink="">
      <xdr:nvSpPr>
        <xdr:cNvPr id="292" name="フローチャート: 判断 291"/>
        <xdr:cNvSpPr/>
      </xdr:nvSpPr>
      <xdr:spPr>
        <a:xfrm>
          <a:off x="10426700" y="14350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143890</xdr:rowOff>
    </xdr:from>
    <xdr:to>
      <xdr:col>50</xdr:col>
      <xdr:colOff>165100</xdr:colOff>
      <xdr:row>84</xdr:row>
      <xdr:rowOff>74040</xdr:rowOff>
    </xdr:to>
    <xdr:sp macro="" textlink="">
      <xdr:nvSpPr>
        <xdr:cNvPr id="293" name="フローチャート: 判断 292"/>
        <xdr:cNvSpPr/>
      </xdr:nvSpPr>
      <xdr:spPr>
        <a:xfrm>
          <a:off x="9588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43307</xdr:rowOff>
    </xdr:from>
    <xdr:to>
      <xdr:col>46</xdr:col>
      <xdr:colOff>38100</xdr:colOff>
      <xdr:row>83</xdr:row>
      <xdr:rowOff>144907</xdr:rowOff>
    </xdr:to>
    <xdr:sp macro="" textlink="">
      <xdr:nvSpPr>
        <xdr:cNvPr id="294" name="フローチャート: 判断 293"/>
        <xdr:cNvSpPr/>
      </xdr:nvSpPr>
      <xdr:spPr>
        <a:xfrm>
          <a:off x="8699500" y="1427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5" name="テキスト ボックス 29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6" name="テキスト ボックス 29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7" name="テキスト ボックス 29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8" name="テキスト ボックス 29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9" name="テキスト ボックス 29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18732</xdr:rowOff>
    </xdr:from>
    <xdr:to>
      <xdr:col>55</xdr:col>
      <xdr:colOff>50800</xdr:colOff>
      <xdr:row>85</xdr:row>
      <xdr:rowOff>120332</xdr:rowOff>
    </xdr:to>
    <xdr:sp macro="" textlink="">
      <xdr:nvSpPr>
        <xdr:cNvPr id="300" name="楕円 299"/>
        <xdr:cNvSpPr/>
      </xdr:nvSpPr>
      <xdr:spPr>
        <a:xfrm>
          <a:off x="10426700" y="1459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105109</xdr:rowOff>
    </xdr:from>
    <xdr:ext cx="469744" cy="259045"/>
    <xdr:sp macro="" textlink="">
      <xdr:nvSpPr>
        <xdr:cNvPr id="301" name="【公営住宅】&#10;一人当たり面積該当値テキスト"/>
        <xdr:cNvSpPr txBox="1"/>
      </xdr:nvSpPr>
      <xdr:spPr>
        <a:xfrm>
          <a:off x="10515600" y="1450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18162</xdr:rowOff>
    </xdr:from>
    <xdr:to>
      <xdr:col>50</xdr:col>
      <xdr:colOff>165100</xdr:colOff>
      <xdr:row>85</xdr:row>
      <xdr:rowOff>119762</xdr:rowOff>
    </xdr:to>
    <xdr:sp macro="" textlink="">
      <xdr:nvSpPr>
        <xdr:cNvPr id="302" name="楕円 301"/>
        <xdr:cNvSpPr/>
      </xdr:nvSpPr>
      <xdr:spPr>
        <a:xfrm>
          <a:off x="9588500" y="1459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68962</xdr:rowOff>
    </xdr:from>
    <xdr:to>
      <xdr:col>55</xdr:col>
      <xdr:colOff>0</xdr:colOff>
      <xdr:row>85</xdr:row>
      <xdr:rowOff>69532</xdr:rowOff>
    </xdr:to>
    <xdr:cxnSp macro="">
      <xdr:nvCxnSpPr>
        <xdr:cNvPr id="303" name="直線コネクタ 302"/>
        <xdr:cNvCxnSpPr/>
      </xdr:nvCxnSpPr>
      <xdr:spPr>
        <a:xfrm>
          <a:off x="9639300" y="14642212"/>
          <a:ext cx="8382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18162</xdr:rowOff>
    </xdr:from>
    <xdr:to>
      <xdr:col>46</xdr:col>
      <xdr:colOff>38100</xdr:colOff>
      <xdr:row>85</xdr:row>
      <xdr:rowOff>119762</xdr:rowOff>
    </xdr:to>
    <xdr:sp macro="" textlink="">
      <xdr:nvSpPr>
        <xdr:cNvPr id="304" name="楕円 303"/>
        <xdr:cNvSpPr/>
      </xdr:nvSpPr>
      <xdr:spPr>
        <a:xfrm>
          <a:off x="8699500" y="1459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68962</xdr:rowOff>
    </xdr:from>
    <xdr:to>
      <xdr:col>50</xdr:col>
      <xdr:colOff>114300</xdr:colOff>
      <xdr:row>85</xdr:row>
      <xdr:rowOff>68962</xdr:rowOff>
    </xdr:to>
    <xdr:cxnSp macro="">
      <xdr:nvCxnSpPr>
        <xdr:cNvPr id="305" name="直線コネクタ 304"/>
        <xdr:cNvCxnSpPr/>
      </xdr:nvCxnSpPr>
      <xdr:spPr>
        <a:xfrm>
          <a:off x="8750300" y="146422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90567</xdr:rowOff>
    </xdr:from>
    <xdr:ext cx="469744" cy="259045"/>
    <xdr:sp macro="" textlink="">
      <xdr:nvSpPr>
        <xdr:cNvPr id="306" name="n_1aveValue【公営住宅】&#10;一人当たり面積"/>
        <xdr:cNvSpPr txBox="1"/>
      </xdr:nvSpPr>
      <xdr:spPr>
        <a:xfrm>
          <a:off x="9391727" y="1414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161434</xdr:rowOff>
    </xdr:from>
    <xdr:ext cx="469744" cy="259045"/>
    <xdr:sp macro="" textlink="">
      <xdr:nvSpPr>
        <xdr:cNvPr id="307" name="n_2aveValue【公営住宅】&#10;一人当たり面積"/>
        <xdr:cNvSpPr txBox="1"/>
      </xdr:nvSpPr>
      <xdr:spPr>
        <a:xfrm>
          <a:off x="8515427" y="1404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110889</xdr:rowOff>
    </xdr:from>
    <xdr:ext cx="469744" cy="259045"/>
    <xdr:sp macro="" textlink="">
      <xdr:nvSpPr>
        <xdr:cNvPr id="308" name="n_1mainValue【公営住宅】&#10;一人当たり面積"/>
        <xdr:cNvSpPr txBox="1"/>
      </xdr:nvSpPr>
      <xdr:spPr>
        <a:xfrm>
          <a:off x="9391727" y="14684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110889</xdr:rowOff>
    </xdr:from>
    <xdr:ext cx="469744" cy="259045"/>
    <xdr:sp macro="" textlink="">
      <xdr:nvSpPr>
        <xdr:cNvPr id="309" name="n_2mainValue【公営住宅】&#10;一人当たり面積"/>
        <xdr:cNvSpPr txBox="1"/>
      </xdr:nvSpPr>
      <xdr:spPr>
        <a:xfrm>
          <a:off x="8515427" y="14684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0" name="正方形/長方形 30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1" name="正方形/長方形 31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2" name="正方形/長方形 31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3" name="正方形/長方形 31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4" name="正方形/長方形 31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5" name="正方形/長方形 31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6" name="正方形/長方形 31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7" name="正方形/長方形 31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8" name="正方形/長方形 31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9" name="正方形/長方形 31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0" name="正方形/長方形 31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1" name="正方形/長方形 32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2" name="正方形/長方形 32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3" name="正方形/長方形 32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4" name="正方形/長方形 32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5" name="正方形/長方形 32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6" name="正方形/長方形 32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7" name="正方形/長方形 32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8" name="正方形/長方形 32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9" name="正方形/長方形 32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0" name="正方形/長方形 32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1" name="正方形/長方形 33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2" name="正方形/長方形 33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3" name="正方形/長方形 33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4" name="テキスト ボックス 33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5" name="直線コネクタ 33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6" name="テキスト ボックス 33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7" name="直線コネクタ 33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38" name="テキスト ボックス 33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9" name="直線コネクタ 33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0" name="テキスト ボックス 33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1" name="直線コネクタ 34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2" name="テキスト ボックス 34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3" name="直線コネクタ 34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4" name="テキスト ボックス 34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5" name="直線コネクタ 34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46" name="テキスト ボックス 34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7" name="直線コネクタ 34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8" name="テキスト ボックス 34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112395</xdr:rowOff>
    </xdr:from>
    <xdr:to>
      <xdr:col>85</xdr:col>
      <xdr:colOff>126364</xdr:colOff>
      <xdr:row>42</xdr:row>
      <xdr:rowOff>57150</xdr:rowOff>
    </xdr:to>
    <xdr:cxnSp macro="">
      <xdr:nvCxnSpPr>
        <xdr:cNvPr id="350" name="直線コネクタ 349"/>
        <xdr:cNvCxnSpPr/>
      </xdr:nvCxnSpPr>
      <xdr:spPr>
        <a:xfrm flipV="1">
          <a:off x="16318864" y="594169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60977</xdr:rowOff>
    </xdr:from>
    <xdr:ext cx="405111" cy="259045"/>
    <xdr:sp macro="" textlink="">
      <xdr:nvSpPr>
        <xdr:cNvPr id="351" name="【認定こども園・幼稚園・保育所】&#10;有形固定資産減価償却率最小値テキスト"/>
        <xdr:cNvSpPr txBox="1"/>
      </xdr:nvSpPr>
      <xdr:spPr>
        <a:xfrm>
          <a:off x="16357600" y="726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57150</xdr:rowOff>
    </xdr:from>
    <xdr:to>
      <xdr:col>86</xdr:col>
      <xdr:colOff>25400</xdr:colOff>
      <xdr:row>42</xdr:row>
      <xdr:rowOff>57150</xdr:rowOff>
    </xdr:to>
    <xdr:cxnSp macro="">
      <xdr:nvCxnSpPr>
        <xdr:cNvPr id="352" name="直線コネクタ 351"/>
        <xdr:cNvCxnSpPr/>
      </xdr:nvCxnSpPr>
      <xdr:spPr>
        <a:xfrm>
          <a:off x="16230600" y="725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59072</xdr:rowOff>
    </xdr:from>
    <xdr:ext cx="405111" cy="259045"/>
    <xdr:sp macro="" textlink="">
      <xdr:nvSpPr>
        <xdr:cNvPr id="353" name="【認定こども園・幼稚園・保育所】&#10;有形固定資産減価償却率最大値テキスト"/>
        <xdr:cNvSpPr txBox="1"/>
      </xdr:nvSpPr>
      <xdr:spPr>
        <a:xfrm>
          <a:off x="16357600"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112395</xdr:rowOff>
    </xdr:from>
    <xdr:to>
      <xdr:col>86</xdr:col>
      <xdr:colOff>25400</xdr:colOff>
      <xdr:row>34</xdr:row>
      <xdr:rowOff>112395</xdr:rowOff>
    </xdr:to>
    <xdr:cxnSp macro="">
      <xdr:nvCxnSpPr>
        <xdr:cNvPr id="354" name="直線コネクタ 353"/>
        <xdr:cNvCxnSpPr/>
      </xdr:nvCxnSpPr>
      <xdr:spPr>
        <a:xfrm>
          <a:off x="16230600" y="59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7637</xdr:rowOff>
    </xdr:from>
    <xdr:ext cx="405111" cy="259045"/>
    <xdr:sp macro="" textlink="">
      <xdr:nvSpPr>
        <xdr:cNvPr id="355" name="【認定こども園・幼稚園・保育所】&#10;有形固定資産減価償却率平均値テキスト"/>
        <xdr:cNvSpPr txBox="1"/>
      </xdr:nvSpPr>
      <xdr:spPr>
        <a:xfrm>
          <a:off x="16357600" y="6522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29210</xdr:rowOff>
    </xdr:from>
    <xdr:to>
      <xdr:col>85</xdr:col>
      <xdr:colOff>177800</xdr:colOff>
      <xdr:row>38</xdr:row>
      <xdr:rowOff>130810</xdr:rowOff>
    </xdr:to>
    <xdr:sp macro="" textlink="">
      <xdr:nvSpPr>
        <xdr:cNvPr id="356" name="フローチャート: 判断 355"/>
        <xdr:cNvSpPr/>
      </xdr:nvSpPr>
      <xdr:spPr>
        <a:xfrm>
          <a:off x="16268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158750</xdr:rowOff>
    </xdr:from>
    <xdr:to>
      <xdr:col>81</xdr:col>
      <xdr:colOff>101600</xdr:colOff>
      <xdr:row>38</xdr:row>
      <xdr:rowOff>88900</xdr:rowOff>
    </xdr:to>
    <xdr:sp macro="" textlink="">
      <xdr:nvSpPr>
        <xdr:cNvPr id="357" name="フローチャート: 判断 356"/>
        <xdr:cNvSpPr/>
      </xdr:nvSpPr>
      <xdr:spPr>
        <a:xfrm>
          <a:off x="15430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153035</xdr:rowOff>
    </xdr:from>
    <xdr:to>
      <xdr:col>76</xdr:col>
      <xdr:colOff>165100</xdr:colOff>
      <xdr:row>38</xdr:row>
      <xdr:rowOff>83185</xdr:rowOff>
    </xdr:to>
    <xdr:sp macro="" textlink="">
      <xdr:nvSpPr>
        <xdr:cNvPr id="358" name="フローチャート: 判断 357"/>
        <xdr:cNvSpPr/>
      </xdr:nvSpPr>
      <xdr:spPr>
        <a:xfrm>
          <a:off x="14541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9" name="テキスト ボックス 35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0" name="テキスト ボックス 35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1" name="テキスト ボックス 36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2" name="テキスト ボックス 36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3" name="テキスト ボックス 36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40640</xdr:rowOff>
    </xdr:from>
    <xdr:to>
      <xdr:col>85</xdr:col>
      <xdr:colOff>177800</xdr:colOff>
      <xdr:row>37</xdr:row>
      <xdr:rowOff>142240</xdr:rowOff>
    </xdr:to>
    <xdr:sp macro="" textlink="">
      <xdr:nvSpPr>
        <xdr:cNvPr id="364" name="楕円 363"/>
        <xdr:cNvSpPr/>
      </xdr:nvSpPr>
      <xdr:spPr>
        <a:xfrm>
          <a:off x="162687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63517</xdr:rowOff>
    </xdr:from>
    <xdr:ext cx="405111" cy="259045"/>
    <xdr:sp macro="" textlink="">
      <xdr:nvSpPr>
        <xdr:cNvPr id="365" name="【認定こども園・幼稚園・保育所】&#10;有形固定資産減価償却率該当値テキスト"/>
        <xdr:cNvSpPr txBox="1"/>
      </xdr:nvSpPr>
      <xdr:spPr>
        <a:xfrm>
          <a:off x="16357600"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74930</xdr:rowOff>
    </xdr:from>
    <xdr:to>
      <xdr:col>81</xdr:col>
      <xdr:colOff>101600</xdr:colOff>
      <xdr:row>38</xdr:row>
      <xdr:rowOff>5080</xdr:rowOff>
    </xdr:to>
    <xdr:sp macro="" textlink="">
      <xdr:nvSpPr>
        <xdr:cNvPr id="366" name="楕円 365"/>
        <xdr:cNvSpPr/>
      </xdr:nvSpPr>
      <xdr:spPr>
        <a:xfrm>
          <a:off x="15430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91440</xdr:rowOff>
    </xdr:from>
    <xdr:to>
      <xdr:col>85</xdr:col>
      <xdr:colOff>127000</xdr:colOff>
      <xdr:row>37</xdr:row>
      <xdr:rowOff>125730</xdr:rowOff>
    </xdr:to>
    <xdr:cxnSp macro="">
      <xdr:nvCxnSpPr>
        <xdr:cNvPr id="367" name="直線コネクタ 366"/>
        <xdr:cNvCxnSpPr/>
      </xdr:nvCxnSpPr>
      <xdr:spPr>
        <a:xfrm flipV="1">
          <a:off x="15481300" y="643509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109220</xdr:rowOff>
    </xdr:from>
    <xdr:to>
      <xdr:col>76</xdr:col>
      <xdr:colOff>165100</xdr:colOff>
      <xdr:row>38</xdr:row>
      <xdr:rowOff>39370</xdr:rowOff>
    </xdr:to>
    <xdr:sp macro="" textlink="">
      <xdr:nvSpPr>
        <xdr:cNvPr id="368" name="楕円 367"/>
        <xdr:cNvSpPr/>
      </xdr:nvSpPr>
      <xdr:spPr>
        <a:xfrm>
          <a:off x="145415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125730</xdr:rowOff>
    </xdr:from>
    <xdr:to>
      <xdr:col>81</xdr:col>
      <xdr:colOff>50800</xdr:colOff>
      <xdr:row>37</xdr:row>
      <xdr:rowOff>160020</xdr:rowOff>
    </xdr:to>
    <xdr:cxnSp macro="">
      <xdr:nvCxnSpPr>
        <xdr:cNvPr id="369" name="直線コネクタ 368"/>
        <xdr:cNvCxnSpPr/>
      </xdr:nvCxnSpPr>
      <xdr:spPr>
        <a:xfrm flipV="1">
          <a:off x="14592300" y="64693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80027</xdr:rowOff>
    </xdr:from>
    <xdr:ext cx="405111" cy="259045"/>
    <xdr:sp macro="" textlink="">
      <xdr:nvSpPr>
        <xdr:cNvPr id="370" name="n_1aveValue【認定こども園・幼稚園・保育所】&#10;有形固定資産減価償却率"/>
        <xdr:cNvSpPr txBox="1"/>
      </xdr:nvSpPr>
      <xdr:spPr>
        <a:xfrm>
          <a:off x="152660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74312</xdr:rowOff>
    </xdr:from>
    <xdr:ext cx="405111" cy="259045"/>
    <xdr:sp macro="" textlink="">
      <xdr:nvSpPr>
        <xdr:cNvPr id="371" name="n_2aveValue【認定こども園・幼稚園・保育所】&#10;有形固定資産減価償却率"/>
        <xdr:cNvSpPr txBox="1"/>
      </xdr:nvSpPr>
      <xdr:spPr>
        <a:xfrm>
          <a:off x="14389744"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21607</xdr:rowOff>
    </xdr:from>
    <xdr:ext cx="405111" cy="259045"/>
    <xdr:sp macro="" textlink="">
      <xdr:nvSpPr>
        <xdr:cNvPr id="372" name="n_1mainValue【認定こども園・幼稚園・保育所】&#10;有形固定資産減価償却率"/>
        <xdr:cNvSpPr txBox="1"/>
      </xdr:nvSpPr>
      <xdr:spPr>
        <a:xfrm>
          <a:off x="152660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55897</xdr:rowOff>
    </xdr:from>
    <xdr:ext cx="405111" cy="259045"/>
    <xdr:sp macro="" textlink="">
      <xdr:nvSpPr>
        <xdr:cNvPr id="373" name="n_2mainValue【認定こども園・幼稚園・保育所】&#10;有形固定資産減価償却率"/>
        <xdr:cNvSpPr txBox="1"/>
      </xdr:nvSpPr>
      <xdr:spPr>
        <a:xfrm>
          <a:off x="14389744"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4" name="正方形/長方形 37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5" name="正方形/長方形 37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6" name="正方形/長方形 37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7" name="正方形/長方形 37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8" name="正方形/長方形 37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9" name="正方形/長方形 37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0" name="正方形/長方形 37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1" name="正方形/長方形 38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2" name="テキスト ボックス 38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3" name="直線コネクタ 38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4" name="直線コネクタ 38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85" name="テキスト ボックス 38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6" name="直線コネクタ 38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87" name="テキスト ボックス 38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88" name="直線コネクタ 38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89" name="テキスト ボックス 38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0" name="直線コネクタ 38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1" name="テキスト ボックス 39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2" name="直線コネクタ 39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3" name="テキスト ボックス 39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5334</xdr:rowOff>
    </xdr:from>
    <xdr:to>
      <xdr:col>116</xdr:col>
      <xdr:colOff>62864</xdr:colOff>
      <xdr:row>41</xdr:row>
      <xdr:rowOff>115062</xdr:rowOff>
    </xdr:to>
    <xdr:cxnSp macro="">
      <xdr:nvCxnSpPr>
        <xdr:cNvPr id="395" name="直線コネクタ 394"/>
        <xdr:cNvCxnSpPr/>
      </xdr:nvCxnSpPr>
      <xdr:spPr>
        <a:xfrm flipV="1">
          <a:off x="22160864" y="600608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96"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97" name="直線コネクタ 396"/>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123461</xdr:rowOff>
    </xdr:from>
    <xdr:ext cx="469744" cy="259045"/>
    <xdr:sp macro="" textlink="">
      <xdr:nvSpPr>
        <xdr:cNvPr id="398" name="【認定こども園・幼稚園・保育所】&#10;一人当たり面積最大値テキスト"/>
        <xdr:cNvSpPr txBox="1"/>
      </xdr:nvSpPr>
      <xdr:spPr>
        <a:xfrm>
          <a:off x="22199600" y="578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5334</xdr:rowOff>
    </xdr:from>
    <xdr:to>
      <xdr:col>116</xdr:col>
      <xdr:colOff>152400</xdr:colOff>
      <xdr:row>35</xdr:row>
      <xdr:rowOff>5334</xdr:rowOff>
    </xdr:to>
    <xdr:cxnSp macro="">
      <xdr:nvCxnSpPr>
        <xdr:cNvPr id="399" name="直線コネクタ 398"/>
        <xdr:cNvCxnSpPr/>
      </xdr:nvCxnSpPr>
      <xdr:spPr>
        <a:xfrm>
          <a:off x="22072600" y="600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155719</xdr:rowOff>
    </xdr:from>
    <xdr:ext cx="469744" cy="259045"/>
    <xdr:sp macro="" textlink="">
      <xdr:nvSpPr>
        <xdr:cNvPr id="400" name="【認定こども園・幼稚園・保育所】&#10;一人当たり面積平均値テキスト"/>
        <xdr:cNvSpPr txBox="1"/>
      </xdr:nvSpPr>
      <xdr:spPr>
        <a:xfrm>
          <a:off x="22199600" y="6670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132842</xdr:rowOff>
    </xdr:from>
    <xdr:to>
      <xdr:col>116</xdr:col>
      <xdr:colOff>114300</xdr:colOff>
      <xdr:row>40</xdr:row>
      <xdr:rowOff>62992</xdr:rowOff>
    </xdr:to>
    <xdr:sp macro="" textlink="">
      <xdr:nvSpPr>
        <xdr:cNvPr id="401" name="フローチャート: 判断 400"/>
        <xdr:cNvSpPr/>
      </xdr:nvSpPr>
      <xdr:spPr>
        <a:xfrm>
          <a:off x="221107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132842</xdr:rowOff>
    </xdr:from>
    <xdr:to>
      <xdr:col>112</xdr:col>
      <xdr:colOff>38100</xdr:colOff>
      <xdr:row>40</xdr:row>
      <xdr:rowOff>62992</xdr:rowOff>
    </xdr:to>
    <xdr:sp macro="" textlink="">
      <xdr:nvSpPr>
        <xdr:cNvPr id="402" name="フローチャート: 判断 401"/>
        <xdr:cNvSpPr/>
      </xdr:nvSpPr>
      <xdr:spPr>
        <a:xfrm>
          <a:off x="21272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105410</xdr:rowOff>
    </xdr:from>
    <xdr:to>
      <xdr:col>107</xdr:col>
      <xdr:colOff>101600</xdr:colOff>
      <xdr:row>40</xdr:row>
      <xdr:rowOff>35560</xdr:rowOff>
    </xdr:to>
    <xdr:sp macro="" textlink="">
      <xdr:nvSpPr>
        <xdr:cNvPr id="403" name="フローチャート: 判断 402"/>
        <xdr:cNvSpPr/>
      </xdr:nvSpPr>
      <xdr:spPr>
        <a:xfrm>
          <a:off x="20383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4" name="テキスト ボックス 40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5" name="テキスト ボックス 40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6" name="テキスト ボックス 40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7" name="テキスト ボックス 40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8" name="テキスト ボックス 40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144272</xdr:rowOff>
    </xdr:from>
    <xdr:to>
      <xdr:col>116</xdr:col>
      <xdr:colOff>114300</xdr:colOff>
      <xdr:row>41</xdr:row>
      <xdr:rowOff>74422</xdr:rowOff>
    </xdr:to>
    <xdr:sp macro="" textlink="">
      <xdr:nvSpPr>
        <xdr:cNvPr id="409" name="楕円 408"/>
        <xdr:cNvSpPr/>
      </xdr:nvSpPr>
      <xdr:spPr>
        <a:xfrm>
          <a:off x="221107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59199</xdr:rowOff>
    </xdr:from>
    <xdr:ext cx="469744" cy="259045"/>
    <xdr:sp macro="" textlink="">
      <xdr:nvSpPr>
        <xdr:cNvPr id="410" name="【認定こども園・幼稚園・保育所】&#10;一人当たり面積該当値テキスト"/>
        <xdr:cNvSpPr txBox="1"/>
      </xdr:nvSpPr>
      <xdr:spPr>
        <a:xfrm>
          <a:off x="22199600" y="6917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144272</xdr:rowOff>
    </xdr:from>
    <xdr:to>
      <xdr:col>112</xdr:col>
      <xdr:colOff>38100</xdr:colOff>
      <xdr:row>41</xdr:row>
      <xdr:rowOff>74422</xdr:rowOff>
    </xdr:to>
    <xdr:sp macro="" textlink="">
      <xdr:nvSpPr>
        <xdr:cNvPr id="411" name="楕円 410"/>
        <xdr:cNvSpPr/>
      </xdr:nvSpPr>
      <xdr:spPr>
        <a:xfrm>
          <a:off x="212725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23622</xdr:rowOff>
    </xdr:from>
    <xdr:to>
      <xdr:col>116</xdr:col>
      <xdr:colOff>63500</xdr:colOff>
      <xdr:row>41</xdr:row>
      <xdr:rowOff>23622</xdr:rowOff>
    </xdr:to>
    <xdr:cxnSp macro="">
      <xdr:nvCxnSpPr>
        <xdr:cNvPr id="412" name="直線コネクタ 411"/>
        <xdr:cNvCxnSpPr/>
      </xdr:nvCxnSpPr>
      <xdr:spPr>
        <a:xfrm>
          <a:off x="21323300" y="7053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144272</xdr:rowOff>
    </xdr:from>
    <xdr:to>
      <xdr:col>107</xdr:col>
      <xdr:colOff>101600</xdr:colOff>
      <xdr:row>41</xdr:row>
      <xdr:rowOff>74422</xdr:rowOff>
    </xdr:to>
    <xdr:sp macro="" textlink="">
      <xdr:nvSpPr>
        <xdr:cNvPr id="413" name="楕円 412"/>
        <xdr:cNvSpPr/>
      </xdr:nvSpPr>
      <xdr:spPr>
        <a:xfrm>
          <a:off x="203835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23622</xdr:rowOff>
    </xdr:from>
    <xdr:to>
      <xdr:col>111</xdr:col>
      <xdr:colOff>177800</xdr:colOff>
      <xdr:row>41</xdr:row>
      <xdr:rowOff>23622</xdr:rowOff>
    </xdr:to>
    <xdr:cxnSp macro="">
      <xdr:nvCxnSpPr>
        <xdr:cNvPr id="414" name="直線コネクタ 413"/>
        <xdr:cNvCxnSpPr/>
      </xdr:nvCxnSpPr>
      <xdr:spPr>
        <a:xfrm>
          <a:off x="20434300" y="705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79519</xdr:rowOff>
    </xdr:from>
    <xdr:ext cx="469744" cy="259045"/>
    <xdr:sp macro="" textlink="">
      <xdr:nvSpPr>
        <xdr:cNvPr id="415" name="n_1aveValue【認定こども園・幼稚園・保育所】&#10;一人当たり面積"/>
        <xdr:cNvSpPr txBox="1"/>
      </xdr:nvSpPr>
      <xdr:spPr>
        <a:xfrm>
          <a:off x="210757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52087</xdr:rowOff>
    </xdr:from>
    <xdr:ext cx="469744" cy="259045"/>
    <xdr:sp macro="" textlink="">
      <xdr:nvSpPr>
        <xdr:cNvPr id="416" name="n_2aveValue【認定こども園・幼稚園・保育所】&#10;一人当たり面積"/>
        <xdr:cNvSpPr txBox="1"/>
      </xdr:nvSpPr>
      <xdr:spPr>
        <a:xfrm>
          <a:off x="20199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65549</xdr:rowOff>
    </xdr:from>
    <xdr:ext cx="469744" cy="259045"/>
    <xdr:sp macro="" textlink="">
      <xdr:nvSpPr>
        <xdr:cNvPr id="417" name="n_1mainValue【認定こども園・幼稚園・保育所】&#10;一人当たり面積"/>
        <xdr:cNvSpPr txBox="1"/>
      </xdr:nvSpPr>
      <xdr:spPr>
        <a:xfrm>
          <a:off x="21075727" y="70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65549</xdr:rowOff>
    </xdr:from>
    <xdr:ext cx="469744" cy="259045"/>
    <xdr:sp macro="" textlink="">
      <xdr:nvSpPr>
        <xdr:cNvPr id="418" name="n_2mainValue【認定こども園・幼稚園・保育所】&#10;一人当たり面積"/>
        <xdr:cNvSpPr txBox="1"/>
      </xdr:nvSpPr>
      <xdr:spPr>
        <a:xfrm>
          <a:off x="20199427" y="70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9" name="正方形/長方形 41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0" name="正方形/長方形 41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1" name="正方形/長方形 42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2" name="正方形/長方形 42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3" name="正方形/長方形 42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4" name="正方形/長方形 42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5" name="正方形/長方形 42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6" name="正方形/長方形 42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7" name="テキスト ボックス 42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8" name="直線コネクタ 42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29" name="テキスト ボックス 42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0" name="直線コネクタ 42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1" name="テキスト ボックス 43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2" name="直線コネクタ 43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3" name="テキスト ボックス 43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4" name="直線コネクタ 43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5" name="テキスト ボックス 43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6" name="直線コネクタ 43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7" name="テキスト ボックス 43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8" name="直線コネクタ 43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9" name="テキスト ボックス 43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0" name="直線コネクタ 43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1" name="テキスト ボックス 44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15240</xdr:rowOff>
    </xdr:from>
    <xdr:to>
      <xdr:col>85</xdr:col>
      <xdr:colOff>126364</xdr:colOff>
      <xdr:row>63</xdr:row>
      <xdr:rowOff>125730</xdr:rowOff>
    </xdr:to>
    <xdr:cxnSp macro="">
      <xdr:nvCxnSpPr>
        <xdr:cNvPr id="443" name="直線コネクタ 442"/>
        <xdr:cNvCxnSpPr/>
      </xdr:nvCxnSpPr>
      <xdr:spPr>
        <a:xfrm flipV="1">
          <a:off x="16318864" y="978789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129557</xdr:rowOff>
    </xdr:from>
    <xdr:ext cx="405111" cy="259045"/>
    <xdr:sp macro="" textlink="">
      <xdr:nvSpPr>
        <xdr:cNvPr id="444" name="【学校施設】&#10;有形固定資産減価償却率最小値テキスト"/>
        <xdr:cNvSpPr txBox="1"/>
      </xdr:nvSpPr>
      <xdr:spPr>
        <a:xfrm>
          <a:off x="16357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125730</xdr:rowOff>
    </xdr:from>
    <xdr:to>
      <xdr:col>86</xdr:col>
      <xdr:colOff>25400</xdr:colOff>
      <xdr:row>63</xdr:row>
      <xdr:rowOff>125730</xdr:rowOff>
    </xdr:to>
    <xdr:cxnSp macro="">
      <xdr:nvCxnSpPr>
        <xdr:cNvPr id="445" name="直線コネクタ 444"/>
        <xdr:cNvCxnSpPr/>
      </xdr:nvCxnSpPr>
      <xdr:spPr>
        <a:xfrm>
          <a:off x="16230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133367</xdr:rowOff>
    </xdr:from>
    <xdr:ext cx="405111" cy="259045"/>
    <xdr:sp macro="" textlink="">
      <xdr:nvSpPr>
        <xdr:cNvPr id="446" name="【学校施設】&#10;有形固定資産減価償却率最大値テキスト"/>
        <xdr:cNvSpPr txBox="1"/>
      </xdr:nvSpPr>
      <xdr:spPr>
        <a:xfrm>
          <a:off x="16357600" y="956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15240</xdr:rowOff>
    </xdr:from>
    <xdr:to>
      <xdr:col>86</xdr:col>
      <xdr:colOff>25400</xdr:colOff>
      <xdr:row>57</xdr:row>
      <xdr:rowOff>15240</xdr:rowOff>
    </xdr:to>
    <xdr:cxnSp macro="">
      <xdr:nvCxnSpPr>
        <xdr:cNvPr id="447" name="直線コネクタ 446"/>
        <xdr:cNvCxnSpPr/>
      </xdr:nvCxnSpPr>
      <xdr:spPr>
        <a:xfrm>
          <a:off x="16230600" y="97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97807</xdr:rowOff>
    </xdr:from>
    <xdr:ext cx="405111" cy="259045"/>
    <xdr:sp macro="" textlink="">
      <xdr:nvSpPr>
        <xdr:cNvPr id="448" name="【学校施設】&#10;有形固定資産減価償却率平均値テキスト"/>
        <xdr:cNvSpPr txBox="1"/>
      </xdr:nvSpPr>
      <xdr:spPr>
        <a:xfrm>
          <a:off x="16357600" y="1021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74930</xdr:rowOff>
    </xdr:from>
    <xdr:to>
      <xdr:col>85</xdr:col>
      <xdr:colOff>177800</xdr:colOff>
      <xdr:row>61</xdr:row>
      <xdr:rowOff>5080</xdr:rowOff>
    </xdr:to>
    <xdr:sp macro="" textlink="">
      <xdr:nvSpPr>
        <xdr:cNvPr id="449" name="フローチャート: 判断 448"/>
        <xdr:cNvSpPr/>
      </xdr:nvSpPr>
      <xdr:spPr>
        <a:xfrm>
          <a:off x="162687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82550</xdr:rowOff>
    </xdr:from>
    <xdr:to>
      <xdr:col>81</xdr:col>
      <xdr:colOff>101600</xdr:colOff>
      <xdr:row>61</xdr:row>
      <xdr:rowOff>12700</xdr:rowOff>
    </xdr:to>
    <xdr:sp macro="" textlink="">
      <xdr:nvSpPr>
        <xdr:cNvPr id="450" name="フローチャート: 判断 449"/>
        <xdr:cNvSpPr/>
      </xdr:nvSpPr>
      <xdr:spPr>
        <a:xfrm>
          <a:off x="15430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166370</xdr:rowOff>
    </xdr:from>
    <xdr:to>
      <xdr:col>76</xdr:col>
      <xdr:colOff>165100</xdr:colOff>
      <xdr:row>62</xdr:row>
      <xdr:rowOff>96520</xdr:rowOff>
    </xdr:to>
    <xdr:sp macro="" textlink="">
      <xdr:nvSpPr>
        <xdr:cNvPr id="451" name="フローチャート: 判断 450"/>
        <xdr:cNvSpPr/>
      </xdr:nvSpPr>
      <xdr:spPr>
        <a:xfrm>
          <a:off x="14541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2" name="テキスト ボックス 45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3" name="テキスト ボックス 45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4" name="テキスト ボックス 45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5" name="テキスト ボックス 45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6" name="テキスト ボックス 45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132080</xdr:rowOff>
    </xdr:from>
    <xdr:to>
      <xdr:col>85</xdr:col>
      <xdr:colOff>177800</xdr:colOff>
      <xdr:row>62</xdr:row>
      <xdr:rowOff>62230</xdr:rowOff>
    </xdr:to>
    <xdr:sp macro="" textlink="">
      <xdr:nvSpPr>
        <xdr:cNvPr id="457" name="楕円 456"/>
        <xdr:cNvSpPr/>
      </xdr:nvSpPr>
      <xdr:spPr>
        <a:xfrm>
          <a:off x="162687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110507</xdr:rowOff>
    </xdr:from>
    <xdr:ext cx="405111" cy="259045"/>
    <xdr:sp macro="" textlink="">
      <xdr:nvSpPr>
        <xdr:cNvPr id="458" name="【学校施設】&#10;有形固定資産減価償却率該当値テキスト"/>
        <xdr:cNvSpPr txBox="1"/>
      </xdr:nvSpPr>
      <xdr:spPr>
        <a:xfrm>
          <a:off x="16357600"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10160</xdr:rowOff>
    </xdr:from>
    <xdr:to>
      <xdr:col>81</xdr:col>
      <xdr:colOff>101600</xdr:colOff>
      <xdr:row>62</xdr:row>
      <xdr:rowOff>111760</xdr:rowOff>
    </xdr:to>
    <xdr:sp macro="" textlink="">
      <xdr:nvSpPr>
        <xdr:cNvPr id="459" name="楕円 458"/>
        <xdr:cNvSpPr/>
      </xdr:nvSpPr>
      <xdr:spPr>
        <a:xfrm>
          <a:off x="154305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11430</xdr:rowOff>
    </xdr:from>
    <xdr:to>
      <xdr:col>85</xdr:col>
      <xdr:colOff>127000</xdr:colOff>
      <xdr:row>62</xdr:row>
      <xdr:rowOff>60960</xdr:rowOff>
    </xdr:to>
    <xdr:cxnSp macro="">
      <xdr:nvCxnSpPr>
        <xdr:cNvPr id="460" name="直線コネクタ 459"/>
        <xdr:cNvCxnSpPr/>
      </xdr:nvCxnSpPr>
      <xdr:spPr>
        <a:xfrm flipV="1">
          <a:off x="15481300" y="1064133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44450</xdr:rowOff>
    </xdr:from>
    <xdr:to>
      <xdr:col>76</xdr:col>
      <xdr:colOff>165100</xdr:colOff>
      <xdr:row>62</xdr:row>
      <xdr:rowOff>146050</xdr:rowOff>
    </xdr:to>
    <xdr:sp macro="" textlink="">
      <xdr:nvSpPr>
        <xdr:cNvPr id="461" name="楕円 460"/>
        <xdr:cNvSpPr/>
      </xdr:nvSpPr>
      <xdr:spPr>
        <a:xfrm>
          <a:off x="14541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60960</xdr:rowOff>
    </xdr:from>
    <xdr:to>
      <xdr:col>81</xdr:col>
      <xdr:colOff>50800</xdr:colOff>
      <xdr:row>62</xdr:row>
      <xdr:rowOff>95250</xdr:rowOff>
    </xdr:to>
    <xdr:cxnSp macro="">
      <xdr:nvCxnSpPr>
        <xdr:cNvPr id="462" name="直線コネクタ 461"/>
        <xdr:cNvCxnSpPr/>
      </xdr:nvCxnSpPr>
      <xdr:spPr>
        <a:xfrm flipV="1">
          <a:off x="14592300" y="106908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29227</xdr:rowOff>
    </xdr:from>
    <xdr:ext cx="405111" cy="259045"/>
    <xdr:sp macro="" textlink="">
      <xdr:nvSpPr>
        <xdr:cNvPr id="463" name="n_1aveValue【学校施設】&#10;有形固定資産減価償却率"/>
        <xdr:cNvSpPr txBox="1"/>
      </xdr:nvSpPr>
      <xdr:spPr>
        <a:xfrm>
          <a:off x="152660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113047</xdr:rowOff>
    </xdr:from>
    <xdr:ext cx="405111" cy="259045"/>
    <xdr:sp macro="" textlink="">
      <xdr:nvSpPr>
        <xdr:cNvPr id="464" name="n_2aveValue【学校施設】&#10;有形固定資産減価償却率"/>
        <xdr:cNvSpPr txBox="1"/>
      </xdr:nvSpPr>
      <xdr:spPr>
        <a:xfrm>
          <a:off x="14389744" y="10400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102887</xdr:rowOff>
    </xdr:from>
    <xdr:ext cx="405111" cy="259045"/>
    <xdr:sp macro="" textlink="">
      <xdr:nvSpPr>
        <xdr:cNvPr id="465" name="n_1mainValue【学校施設】&#10;有形固定資産減価償却率"/>
        <xdr:cNvSpPr txBox="1"/>
      </xdr:nvSpPr>
      <xdr:spPr>
        <a:xfrm>
          <a:off x="15266044" y="1073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137177</xdr:rowOff>
    </xdr:from>
    <xdr:ext cx="405111" cy="259045"/>
    <xdr:sp macro="" textlink="">
      <xdr:nvSpPr>
        <xdr:cNvPr id="466" name="n_2mainValue【学校施設】&#10;有形固定資産減価償却率"/>
        <xdr:cNvSpPr txBox="1"/>
      </xdr:nvSpPr>
      <xdr:spPr>
        <a:xfrm>
          <a:off x="14389744" y="1076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5" name="テキスト ボックス 4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6" name="直線コネクタ 4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7" name="テキスト ボックス 47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78" name="直線コネクタ 47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79" name="テキスト ボックス 47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0" name="直線コネクタ 47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1" name="テキスト ボックス 48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2" name="直線コネクタ 48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3" name="テキスト ボックス 48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4" name="直線コネクタ 48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5" name="テキスト ボックス 48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6" name="直線コネクタ 48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7" name="テキスト ボックス 48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8" name="直線コネクタ 48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89" name="テキスト ボックス 48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0" name="直線コネクタ 4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1" name="テキスト ボックス 49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16328</xdr:rowOff>
    </xdr:from>
    <xdr:to>
      <xdr:col>116</xdr:col>
      <xdr:colOff>62864</xdr:colOff>
      <xdr:row>64</xdr:row>
      <xdr:rowOff>15240</xdr:rowOff>
    </xdr:to>
    <xdr:cxnSp macro="">
      <xdr:nvCxnSpPr>
        <xdr:cNvPr id="493" name="直線コネクタ 492"/>
        <xdr:cNvCxnSpPr/>
      </xdr:nvCxnSpPr>
      <xdr:spPr>
        <a:xfrm flipV="1">
          <a:off x="22160864" y="9617528"/>
          <a:ext cx="0" cy="1370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19067</xdr:rowOff>
    </xdr:from>
    <xdr:ext cx="469744" cy="259045"/>
    <xdr:sp macro="" textlink="">
      <xdr:nvSpPr>
        <xdr:cNvPr id="494" name="【学校施設】&#10;一人当たり面積最小値テキスト"/>
        <xdr:cNvSpPr txBox="1"/>
      </xdr:nvSpPr>
      <xdr:spPr>
        <a:xfrm>
          <a:off x="22199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15240</xdr:rowOff>
    </xdr:from>
    <xdr:to>
      <xdr:col>116</xdr:col>
      <xdr:colOff>152400</xdr:colOff>
      <xdr:row>64</xdr:row>
      <xdr:rowOff>15240</xdr:rowOff>
    </xdr:to>
    <xdr:cxnSp macro="">
      <xdr:nvCxnSpPr>
        <xdr:cNvPr id="495" name="直線コネクタ 494"/>
        <xdr:cNvCxnSpPr/>
      </xdr:nvCxnSpPr>
      <xdr:spPr>
        <a:xfrm>
          <a:off x="22072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134455</xdr:rowOff>
    </xdr:from>
    <xdr:ext cx="469744" cy="259045"/>
    <xdr:sp macro="" textlink="">
      <xdr:nvSpPr>
        <xdr:cNvPr id="496" name="【学校施設】&#10;一人当たり面積最大値テキスト"/>
        <xdr:cNvSpPr txBox="1"/>
      </xdr:nvSpPr>
      <xdr:spPr>
        <a:xfrm>
          <a:off x="22199600" y="939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16328</xdr:rowOff>
    </xdr:from>
    <xdr:to>
      <xdr:col>116</xdr:col>
      <xdr:colOff>152400</xdr:colOff>
      <xdr:row>56</xdr:row>
      <xdr:rowOff>16328</xdr:rowOff>
    </xdr:to>
    <xdr:cxnSp macro="">
      <xdr:nvCxnSpPr>
        <xdr:cNvPr id="497" name="直線コネクタ 496"/>
        <xdr:cNvCxnSpPr/>
      </xdr:nvCxnSpPr>
      <xdr:spPr>
        <a:xfrm>
          <a:off x="22072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10177</xdr:rowOff>
    </xdr:from>
    <xdr:ext cx="469744" cy="259045"/>
    <xdr:sp macro="" textlink="">
      <xdr:nvSpPr>
        <xdr:cNvPr id="498" name="【学校施設】&#10;一人当たり面積平均値テキスト"/>
        <xdr:cNvSpPr txBox="1"/>
      </xdr:nvSpPr>
      <xdr:spPr>
        <a:xfrm>
          <a:off x="22199600" y="1012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158750</xdr:rowOff>
    </xdr:from>
    <xdr:to>
      <xdr:col>116</xdr:col>
      <xdr:colOff>114300</xdr:colOff>
      <xdr:row>60</xdr:row>
      <xdr:rowOff>88900</xdr:rowOff>
    </xdr:to>
    <xdr:sp macro="" textlink="">
      <xdr:nvSpPr>
        <xdr:cNvPr id="499" name="フローチャート: 判断 498"/>
        <xdr:cNvSpPr/>
      </xdr:nvSpPr>
      <xdr:spPr>
        <a:xfrm>
          <a:off x="22110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17780</xdr:rowOff>
    </xdr:from>
    <xdr:to>
      <xdr:col>112</xdr:col>
      <xdr:colOff>38100</xdr:colOff>
      <xdr:row>60</xdr:row>
      <xdr:rowOff>119380</xdr:rowOff>
    </xdr:to>
    <xdr:sp macro="" textlink="">
      <xdr:nvSpPr>
        <xdr:cNvPr id="500" name="フローチャート: 判断 499"/>
        <xdr:cNvSpPr/>
      </xdr:nvSpPr>
      <xdr:spPr>
        <a:xfrm>
          <a:off x="21272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107587</xdr:rowOff>
    </xdr:from>
    <xdr:to>
      <xdr:col>107</xdr:col>
      <xdr:colOff>101600</xdr:colOff>
      <xdr:row>60</xdr:row>
      <xdr:rowOff>37737</xdr:rowOff>
    </xdr:to>
    <xdr:sp macro="" textlink="">
      <xdr:nvSpPr>
        <xdr:cNvPr id="501" name="フローチャート: 判断 500"/>
        <xdr:cNvSpPr/>
      </xdr:nvSpPr>
      <xdr:spPr>
        <a:xfrm>
          <a:off x="203835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2" name="テキスト ボックス 5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3" name="テキスト ボックス 5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4" name="テキスト ボックス 5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5" name="テキスト ボックス 5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6" name="テキスト ボックス 5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74930</xdr:rowOff>
    </xdr:from>
    <xdr:to>
      <xdr:col>116</xdr:col>
      <xdr:colOff>114300</xdr:colOff>
      <xdr:row>62</xdr:row>
      <xdr:rowOff>5080</xdr:rowOff>
    </xdr:to>
    <xdr:sp macro="" textlink="">
      <xdr:nvSpPr>
        <xdr:cNvPr id="507" name="楕円 506"/>
        <xdr:cNvSpPr/>
      </xdr:nvSpPr>
      <xdr:spPr>
        <a:xfrm>
          <a:off x="221107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53357</xdr:rowOff>
    </xdr:from>
    <xdr:ext cx="469744" cy="259045"/>
    <xdr:sp macro="" textlink="">
      <xdr:nvSpPr>
        <xdr:cNvPr id="508" name="【学校施設】&#10;一人当たり面積該当値テキスト"/>
        <xdr:cNvSpPr txBox="1"/>
      </xdr:nvSpPr>
      <xdr:spPr>
        <a:xfrm>
          <a:off x="22199600"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69487</xdr:rowOff>
    </xdr:from>
    <xdr:to>
      <xdr:col>112</xdr:col>
      <xdr:colOff>38100</xdr:colOff>
      <xdr:row>61</xdr:row>
      <xdr:rowOff>171087</xdr:rowOff>
    </xdr:to>
    <xdr:sp macro="" textlink="">
      <xdr:nvSpPr>
        <xdr:cNvPr id="509" name="楕円 508"/>
        <xdr:cNvSpPr/>
      </xdr:nvSpPr>
      <xdr:spPr>
        <a:xfrm>
          <a:off x="21272500" y="1052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120287</xdr:rowOff>
    </xdr:from>
    <xdr:to>
      <xdr:col>116</xdr:col>
      <xdr:colOff>63500</xdr:colOff>
      <xdr:row>61</xdr:row>
      <xdr:rowOff>125730</xdr:rowOff>
    </xdr:to>
    <xdr:cxnSp macro="">
      <xdr:nvCxnSpPr>
        <xdr:cNvPr id="510" name="直線コネクタ 509"/>
        <xdr:cNvCxnSpPr/>
      </xdr:nvCxnSpPr>
      <xdr:spPr>
        <a:xfrm>
          <a:off x="21323300" y="10578737"/>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64044</xdr:rowOff>
    </xdr:from>
    <xdr:to>
      <xdr:col>107</xdr:col>
      <xdr:colOff>101600</xdr:colOff>
      <xdr:row>61</xdr:row>
      <xdr:rowOff>165644</xdr:rowOff>
    </xdr:to>
    <xdr:sp macro="" textlink="">
      <xdr:nvSpPr>
        <xdr:cNvPr id="511" name="楕円 510"/>
        <xdr:cNvSpPr/>
      </xdr:nvSpPr>
      <xdr:spPr>
        <a:xfrm>
          <a:off x="20383500" y="1052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114844</xdr:rowOff>
    </xdr:from>
    <xdr:to>
      <xdr:col>111</xdr:col>
      <xdr:colOff>177800</xdr:colOff>
      <xdr:row>61</xdr:row>
      <xdr:rowOff>120287</xdr:rowOff>
    </xdr:to>
    <xdr:cxnSp macro="">
      <xdr:nvCxnSpPr>
        <xdr:cNvPr id="512" name="直線コネクタ 511"/>
        <xdr:cNvCxnSpPr/>
      </xdr:nvCxnSpPr>
      <xdr:spPr>
        <a:xfrm>
          <a:off x="20434300" y="10573294"/>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135907</xdr:rowOff>
    </xdr:from>
    <xdr:ext cx="469744" cy="259045"/>
    <xdr:sp macro="" textlink="">
      <xdr:nvSpPr>
        <xdr:cNvPr id="513" name="n_1aveValue【学校施設】&#10;一人当たり面積"/>
        <xdr:cNvSpPr txBox="1"/>
      </xdr:nvSpPr>
      <xdr:spPr>
        <a:xfrm>
          <a:off x="210757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54264</xdr:rowOff>
    </xdr:from>
    <xdr:ext cx="469744" cy="259045"/>
    <xdr:sp macro="" textlink="">
      <xdr:nvSpPr>
        <xdr:cNvPr id="514" name="n_2aveValue【学校施設】&#10;一人当たり面積"/>
        <xdr:cNvSpPr txBox="1"/>
      </xdr:nvSpPr>
      <xdr:spPr>
        <a:xfrm>
          <a:off x="20199427" y="999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162214</xdr:rowOff>
    </xdr:from>
    <xdr:ext cx="469744" cy="259045"/>
    <xdr:sp macro="" textlink="">
      <xdr:nvSpPr>
        <xdr:cNvPr id="515" name="n_1mainValue【学校施設】&#10;一人当たり面積"/>
        <xdr:cNvSpPr txBox="1"/>
      </xdr:nvSpPr>
      <xdr:spPr>
        <a:xfrm>
          <a:off x="21075727" y="10620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156771</xdr:rowOff>
    </xdr:from>
    <xdr:ext cx="469744" cy="259045"/>
    <xdr:sp macro="" textlink="">
      <xdr:nvSpPr>
        <xdr:cNvPr id="516" name="n_2mainValue【学校施設】&#10;一人当たり面積"/>
        <xdr:cNvSpPr txBox="1"/>
      </xdr:nvSpPr>
      <xdr:spPr>
        <a:xfrm>
          <a:off x="20199427" y="1061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7" name="正方形/長方形 5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8" name="正方形/長方形 5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9" name="正方形/長方形 5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0" name="正方形/長方形 5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1" name="正方形/長方形 5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2" name="正方形/長方形 5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3" name="正方形/長方形 5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4" name="正方形/長方形 5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5" name="テキスト ボックス 5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6" name="直線コネクタ 5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27" name="テキスト ボックス 52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28" name="直線コネクタ 52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29" name="テキスト ボックス 52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0" name="直線コネクタ 52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1" name="テキスト ボックス 53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2" name="直線コネクタ 53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3" name="テキスト ボックス 53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4" name="直線コネクタ 53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5" name="テキスト ボックス 53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6" name="直線コネクタ 53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37" name="テキスト ボックス 53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8" name="直線コネクタ 53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9" name="テキスト ボックス 53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121920</xdr:rowOff>
    </xdr:to>
    <xdr:cxnSp macro="">
      <xdr:nvCxnSpPr>
        <xdr:cNvPr id="541" name="直線コネクタ 540"/>
        <xdr:cNvCxnSpPr/>
      </xdr:nvCxnSpPr>
      <xdr:spPr>
        <a:xfrm flipV="1">
          <a:off x="16318864" y="133350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125747</xdr:rowOff>
    </xdr:from>
    <xdr:ext cx="405111" cy="259045"/>
    <xdr:sp macro="" textlink="">
      <xdr:nvSpPr>
        <xdr:cNvPr id="542" name="【児童館】&#10;有形固定資産減価償却率最小値テキスト"/>
        <xdr:cNvSpPr txBox="1"/>
      </xdr:nvSpPr>
      <xdr:spPr>
        <a:xfrm>
          <a:off x="163576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121920</xdr:rowOff>
    </xdr:from>
    <xdr:to>
      <xdr:col>86</xdr:col>
      <xdr:colOff>25400</xdr:colOff>
      <xdr:row>86</xdr:row>
      <xdr:rowOff>121920</xdr:rowOff>
    </xdr:to>
    <xdr:cxnSp macro="">
      <xdr:nvCxnSpPr>
        <xdr:cNvPr id="543" name="直線コネクタ 542"/>
        <xdr:cNvCxnSpPr/>
      </xdr:nvCxnSpPr>
      <xdr:spPr>
        <a:xfrm>
          <a:off x="16230600" y="1486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44"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45" name="直線コネクタ 544"/>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66691</xdr:rowOff>
    </xdr:from>
    <xdr:ext cx="405111" cy="259045"/>
    <xdr:sp macro="" textlink="">
      <xdr:nvSpPr>
        <xdr:cNvPr id="546" name="【児童館】&#10;有形固定資産減価償却率平均値テキスト"/>
        <xdr:cNvSpPr txBox="1"/>
      </xdr:nvSpPr>
      <xdr:spPr>
        <a:xfrm>
          <a:off x="16357600" y="1412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88264</xdr:rowOff>
    </xdr:from>
    <xdr:to>
      <xdr:col>85</xdr:col>
      <xdr:colOff>177800</xdr:colOff>
      <xdr:row>83</xdr:row>
      <xdr:rowOff>18414</xdr:rowOff>
    </xdr:to>
    <xdr:sp macro="" textlink="">
      <xdr:nvSpPr>
        <xdr:cNvPr id="547" name="フローチャート: 判断 546"/>
        <xdr:cNvSpPr/>
      </xdr:nvSpPr>
      <xdr:spPr>
        <a:xfrm>
          <a:off x="16268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101600</xdr:rowOff>
    </xdr:from>
    <xdr:to>
      <xdr:col>81</xdr:col>
      <xdr:colOff>101600</xdr:colOff>
      <xdr:row>83</xdr:row>
      <xdr:rowOff>31750</xdr:rowOff>
    </xdr:to>
    <xdr:sp macro="" textlink="">
      <xdr:nvSpPr>
        <xdr:cNvPr id="548" name="フローチャート: 判断 547"/>
        <xdr:cNvSpPr/>
      </xdr:nvSpPr>
      <xdr:spPr>
        <a:xfrm>
          <a:off x="15430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156845</xdr:rowOff>
    </xdr:from>
    <xdr:to>
      <xdr:col>76</xdr:col>
      <xdr:colOff>165100</xdr:colOff>
      <xdr:row>83</xdr:row>
      <xdr:rowOff>86995</xdr:rowOff>
    </xdr:to>
    <xdr:sp macro="" textlink="">
      <xdr:nvSpPr>
        <xdr:cNvPr id="549" name="フローチャート: 判断 548"/>
        <xdr:cNvSpPr/>
      </xdr:nvSpPr>
      <xdr:spPr>
        <a:xfrm>
          <a:off x="14541500" y="1421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0" name="テキスト ボックス 5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1" name="テキスト ボックス 5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2" name="テキスト ボックス 5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3" name="テキスト ボックス 5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4" name="テキスト ボックス 5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6350</xdr:rowOff>
    </xdr:from>
    <xdr:to>
      <xdr:col>85</xdr:col>
      <xdr:colOff>177800</xdr:colOff>
      <xdr:row>80</xdr:row>
      <xdr:rowOff>107950</xdr:rowOff>
    </xdr:to>
    <xdr:sp macro="" textlink="">
      <xdr:nvSpPr>
        <xdr:cNvPr id="555" name="楕円 554"/>
        <xdr:cNvSpPr/>
      </xdr:nvSpPr>
      <xdr:spPr>
        <a:xfrm>
          <a:off x="16268700" y="137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29227</xdr:rowOff>
    </xdr:from>
    <xdr:ext cx="405111" cy="259045"/>
    <xdr:sp macro="" textlink="">
      <xdr:nvSpPr>
        <xdr:cNvPr id="556" name="【児童館】&#10;有形固定資産減価償却率該当値テキスト"/>
        <xdr:cNvSpPr txBox="1"/>
      </xdr:nvSpPr>
      <xdr:spPr>
        <a:xfrm>
          <a:off x="16357600"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48261</xdr:rowOff>
    </xdr:from>
    <xdr:to>
      <xdr:col>81</xdr:col>
      <xdr:colOff>101600</xdr:colOff>
      <xdr:row>80</xdr:row>
      <xdr:rowOff>149861</xdr:rowOff>
    </xdr:to>
    <xdr:sp macro="" textlink="">
      <xdr:nvSpPr>
        <xdr:cNvPr id="557" name="楕円 556"/>
        <xdr:cNvSpPr/>
      </xdr:nvSpPr>
      <xdr:spPr>
        <a:xfrm>
          <a:off x="15430500" y="13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57150</xdr:rowOff>
    </xdr:from>
    <xdr:to>
      <xdr:col>85</xdr:col>
      <xdr:colOff>127000</xdr:colOff>
      <xdr:row>80</xdr:row>
      <xdr:rowOff>99061</xdr:rowOff>
    </xdr:to>
    <xdr:cxnSp macro="">
      <xdr:nvCxnSpPr>
        <xdr:cNvPr id="558" name="直線コネクタ 557"/>
        <xdr:cNvCxnSpPr/>
      </xdr:nvCxnSpPr>
      <xdr:spPr>
        <a:xfrm flipV="1">
          <a:off x="15481300" y="1377315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95886</xdr:rowOff>
    </xdr:from>
    <xdr:to>
      <xdr:col>76</xdr:col>
      <xdr:colOff>165100</xdr:colOff>
      <xdr:row>81</xdr:row>
      <xdr:rowOff>26036</xdr:rowOff>
    </xdr:to>
    <xdr:sp macro="" textlink="">
      <xdr:nvSpPr>
        <xdr:cNvPr id="559" name="楕円 558"/>
        <xdr:cNvSpPr/>
      </xdr:nvSpPr>
      <xdr:spPr>
        <a:xfrm>
          <a:off x="14541500" y="1381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99061</xdr:rowOff>
    </xdr:from>
    <xdr:to>
      <xdr:col>81</xdr:col>
      <xdr:colOff>50800</xdr:colOff>
      <xdr:row>80</xdr:row>
      <xdr:rowOff>146686</xdr:rowOff>
    </xdr:to>
    <xdr:cxnSp macro="">
      <xdr:nvCxnSpPr>
        <xdr:cNvPr id="560" name="直線コネクタ 559"/>
        <xdr:cNvCxnSpPr/>
      </xdr:nvCxnSpPr>
      <xdr:spPr>
        <a:xfrm flipV="1">
          <a:off x="14592300" y="13815061"/>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22877</xdr:rowOff>
    </xdr:from>
    <xdr:ext cx="405111" cy="259045"/>
    <xdr:sp macro="" textlink="">
      <xdr:nvSpPr>
        <xdr:cNvPr id="561" name="n_1aveValue【児童館】&#10;有形固定資産減価償却率"/>
        <xdr:cNvSpPr txBox="1"/>
      </xdr:nvSpPr>
      <xdr:spPr>
        <a:xfrm>
          <a:off x="15266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78122</xdr:rowOff>
    </xdr:from>
    <xdr:ext cx="405111" cy="259045"/>
    <xdr:sp macro="" textlink="">
      <xdr:nvSpPr>
        <xdr:cNvPr id="562" name="n_2aveValue【児童館】&#10;有形固定資産減価償却率"/>
        <xdr:cNvSpPr txBox="1"/>
      </xdr:nvSpPr>
      <xdr:spPr>
        <a:xfrm>
          <a:off x="14389744" y="1430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166388</xdr:rowOff>
    </xdr:from>
    <xdr:ext cx="405111" cy="259045"/>
    <xdr:sp macro="" textlink="">
      <xdr:nvSpPr>
        <xdr:cNvPr id="563" name="n_1mainValue【児童館】&#10;有形固定資産減価償却率"/>
        <xdr:cNvSpPr txBox="1"/>
      </xdr:nvSpPr>
      <xdr:spPr>
        <a:xfrm>
          <a:off x="1526604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42563</xdr:rowOff>
    </xdr:from>
    <xdr:ext cx="405111" cy="259045"/>
    <xdr:sp macro="" textlink="">
      <xdr:nvSpPr>
        <xdr:cNvPr id="564" name="n_2mainValue【児童館】&#10;有形固定資産減価償却率"/>
        <xdr:cNvSpPr txBox="1"/>
      </xdr:nvSpPr>
      <xdr:spPr>
        <a:xfrm>
          <a:off x="14389744" y="1358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5" name="正方形/長方形 56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6" name="正方形/長方形 56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7" name="正方形/長方形 56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8" name="正方形/長方形 56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9" name="正方形/長方形 56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0" name="正方形/長方形 56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1" name="正方形/長方形 57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2" name="正方形/長方形 57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3" name="テキスト ボックス 57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4" name="直線コネクタ 57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5" name="直線コネクタ 57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6" name="テキスト ボックス 57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7" name="直線コネクタ 57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8" name="テキスト ボックス 57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9" name="直線コネクタ 57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0" name="テキスト ボックス 57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1" name="直線コネクタ 58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2" name="テキスト ボックス 58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3" name="直線コネクタ 58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4" name="テキスト ボックス 58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5" name="直線コネクタ 58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6" name="テキスト ボックス 58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85</xdr:row>
      <xdr:rowOff>133350</xdr:rowOff>
    </xdr:to>
    <xdr:cxnSp macro="">
      <xdr:nvCxnSpPr>
        <xdr:cNvPr id="588" name="直線コネクタ 587"/>
        <xdr:cNvCxnSpPr/>
      </xdr:nvCxnSpPr>
      <xdr:spPr>
        <a:xfrm flipV="1">
          <a:off x="22160864" y="133350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137177</xdr:rowOff>
    </xdr:from>
    <xdr:ext cx="469744" cy="259045"/>
    <xdr:sp macro="" textlink="">
      <xdr:nvSpPr>
        <xdr:cNvPr id="589" name="【児童館】&#10;一人当たり面積最小値テキスト"/>
        <xdr:cNvSpPr txBox="1"/>
      </xdr:nvSpPr>
      <xdr:spPr>
        <a:xfrm>
          <a:off x="221996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133350</xdr:rowOff>
    </xdr:from>
    <xdr:to>
      <xdr:col>116</xdr:col>
      <xdr:colOff>152400</xdr:colOff>
      <xdr:row>85</xdr:row>
      <xdr:rowOff>133350</xdr:rowOff>
    </xdr:to>
    <xdr:cxnSp macro="">
      <xdr:nvCxnSpPr>
        <xdr:cNvPr id="590" name="直線コネクタ 589"/>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591" name="【児童館】&#10;一人当たり面積最大値テキスト"/>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592" name="直線コネクタ 591"/>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593" name="【児童館】&#10;一人当たり面積平均値テキスト"/>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594" name="フローチャート: 判断 593"/>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595" name="フローチャート: 判断 594"/>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25400</xdr:rowOff>
    </xdr:from>
    <xdr:to>
      <xdr:col>107</xdr:col>
      <xdr:colOff>101600</xdr:colOff>
      <xdr:row>82</xdr:row>
      <xdr:rowOff>127000</xdr:rowOff>
    </xdr:to>
    <xdr:sp macro="" textlink="">
      <xdr:nvSpPr>
        <xdr:cNvPr id="596" name="フローチャート: 判断 595"/>
        <xdr:cNvSpPr/>
      </xdr:nvSpPr>
      <xdr:spPr>
        <a:xfrm>
          <a:off x="20383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7" name="テキスト ボックス 59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8" name="テキスト ボックス 59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9" name="テキスト ボックス 59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0" name="テキスト ボックス 59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1" name="テキスト ボックス 60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602" name="楕円 601"/>
        <xdr:cNvSpPr/>
      </xdr:nvSpPr>
      <xdr:spPr>
        <a:xfrm>
          <a:off x="22110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168927</xdr:rowOff>
    </xdr:from>
    <xdr:ext cx="469744" cy="259045"/>
    <xdr:sp macro="" textlink="">
      <xdr:nvSpPr>
        <xdr:cNvPr id="603" name="【児童館】&#10;一人当たり面積該当値テキスト"/>
        <xdr:cNvSpPr txBox="1"/>
      </xdr:nvSpPr>
      <xdr:spPr>
        <a:xfrm>
          <a:off x="22199600"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82550</xdr:rowOff>
    </xdr:from>
    <xdr:to>
      <xdr:col>112</xdr:col>
      <xdr:colOff>38100</xdr:colOff>
      <xdr:row>86</xdr:row>
      <xdr:rowOff>12700</xdr:rowOff>
    </xdr:to>
    <xdr:sp macro="" textlink="">
      <xdr:nvSpPr>
        <xdr:cNvPr id="604" name="楕円 603"/>
        <xdr:cNvSpPr/>
      </xdr:nvSpPr>
      <xdr:spPr>
        <a:xfrm>
          <a:off x="21272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133350</xdr:rowOff>
    </xdr:from>
    <xdr:to>
      <xdr:col>116</xdr:col>
      <xdr:colOff>63500</xdr:colOff>
      <xdr:row>85</xdr:row>
      <xdr:rowOff>133350</xdr:rowOff>
    </xdr:to>
    <xdr:cxnSp macro="">
      <xdr:nvCxnSpPr>
        <xdr:cNvPr id="605" name="直線コネクタ 604"/>
        <xdr:cNvCxnSpPr/>
      </xdr:nvCxnSpPr>
      <xdr:spPr>
        <a:xfrm>
          <a:off x="21323300" y="1470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82550</xdr:rowOff>
    </xdr:from>
    <xdr:to>
      <xdr:col>107</xdr:col>
      <xdr:colOff>101600</xdr:colOff>
      <xdr:row>86</xdr:row>
      <xdr:rowOff>12700</xdr:rowOff>
    </xdr:to>
    <xdr:sp macro="" textlink="">
      <xdr:nvSpPr>
        <xdr:cNvPr id="606" name="楕円 605"/>
        <xdr:cNvSpPr/>
      </xdr:nvSpPr>
      <xdr:spPr>
        <a:xfrm>
          <a:off x="20383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133350</xdr:rowOff>
    </xdr:from>
    <xdr:to>
      <xdr:col>111</xdr:col>
      <xdr:colOff>177800</xdr:colOff>
      <xdr:row>85</xdr:row>
      <xdr:rowOff>133350</xdr:rowOff>
    </xdr:to>
    <xdr:cxnSp macro="">
      <xdr:nvCxnSpPr>
        <xdr:cNvPr id="607" name="直線コネクタ 606"/>
        <xdr:cNvCxnSpPr/>
      </xdr:nvCxnSpPr>
      <xdr:spPr>
        <a:xfrm>
          <a:off x="20434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608"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143527</xdr:rowOff>
    </xdr:from>
    <xdr:ext cx="469744" cy="259045"/>
    <xdr:sp macro="" textlink="">
      <xdr:nvSpPr>
        <xdr:cNvPr id="609" name="n_2aveValue【児童館】&#10;一人当たり面積"/>
        <xdr:cNvSpPr txBox="1"/>
      </xdr:nvSpPr>
      <xdr:spPr>
        <a:xfrm>
          <a:off x="201994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3827</xdr:rowOff>
    </xdr:from>
    <xdr:ext cx="469744" cy="259045"/>
    <xdr:sp macro="" textlink="">
      <xdr:nvSpPr>
        <xdr:cNvPr id="610" name="n_1mainValue【児童館】&#10;一人当たり面積"/>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3827</xdr:rowOff>
    </xdr:from>
    <xdr:ext cx="469744" cy="259045"/>
    <xdr:sp macro="" textlink="">
      <xdr:nvSpPr>
        <xdr:cNvPr id="611" name="n_2mainValue【児童館】&#10;一人当たり面積"/>
        <xdr:cNvSpPr txBox="1"/>
      </xdr:nvSpPr>
      <xdr:spPr>
        <a:xfrm>
          <a:off x="20199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2" name="正方形/長方形 6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3" name="正方形/長方形 61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4" name="正方形/長方形 61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5" name="正方形/長方形 61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6" name="正方形/長方形 61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7" name="正方形/長方形 61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8" name="正方形/長方形 61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9" name="正方形/長方形 618"/>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20" name="正方形/長方形 61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1" name="正方形/長方形 62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2" name="正方形/長方形 62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3" name="正方形/長方形 62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4" name="正方形/長方形 62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5" name="正方形/長方形 62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6" name="正方形/長方形 62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7" name="正方形/長方形 626"/>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28" name="正方形/長方形 62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9" name="正方形/長方形 62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0" name="テキスト ボックス 62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保育所、児童館である。保育所については、近年の整備を民間中心に進めているため、結果として市立保育園の築後年数の経過に伴い上昇している。将来の保育需要を見据えつつ、待機児童解消を図るため、市立保育園の役割を検証し必要な整備を行う。児童館については、１施設しかないため当該施設の数値が直接反映されており、引き続き適切な維持管理を行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東京都武蔵野市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144,902
141,864
10.98
66,685,275
63,809,604
2,861,157
41,530,127
15,899,833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79466</xdr:rowOff>
    </xdr:to>
    <xdr:cxnSp macro="">
      <xdr:nvCxnSpPr>
        <xdr:cNvPr id="57" name="直線コネクタ 56"/>
        <xdr:cNvCxnSpPr/>
      </xdr:nvCxnSpPr>
      <xdr:spPr>
        <a:xfrm flipV="1">
          <a:off x="4634865" y="5660572"/>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83293</xdr:rowOff>
    </xdr:from>
    <xdr:ext cx="340478" cy="259045"/>
    <xdr:sp macro="" textlink="">
      <xdr:nvSpPr>
        <xdr:cNvPr id="58" name="【図書館】&#10;有形固定資産減価償却率最小値テキスト"/>
        <xdr:cNvSpPr txBox="1"/>
      </xdr:nvSpPr>
      <xdr:spPr>
        <a:xfrm>
          <a:off x="4673600" y="72841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79466</xdr:rowOff>
    </xdr:from>
    <xdr:to>
      <xdr:col>24</xdr:col>
      <xdr:colOff>152400</xdr:colOff>
      <xdr:row>42</xdr:row>
      <xdr:rowOff>79466</xdr:rowOff>
    </xdr:to>
    <xdr:cxnSp macro="">
      <xdr:nvCxnSpPr>
        <xdr:cNvPr id="59" name="直線コネクタ 58"/>
        <xdr:cNvCxnSpPr/>
      </xdr:nvCxnSpPr>
      <xdr:spPr>
        <a:xfrm>
          <a:off x="4546600" y="728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80934</xdr:rowOff>
    </xdr:from>
    <xdr:ext cx="405111" cy="259045"/>
    <xdr:sp macro="" textlink="">
      <xdr:nvSpPr>
        <xdr:cNvPr id="62" name="【図書館】&#10;有形固定資産減価償却率平均値テキスト"/>
        <xdr:cNvSpPr txBox="1"/>
      </xdr:nvSpPr>
      <xdr:spPr>
        <a:xfrm>
          <a:off x="4673600" y="642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58057</xdr:rowOff>
    </xdr:from>
    <xdr:to>
      <xdr:col>24</xdr:col>
      <xdr:colOff>114300</xdr:colOff>
      <xdr:row>38</xdr:row>
      <xdr:rowOff>159657</xdr:rowOff>
    </xdr:to>
    <xdr:sp macro="" textlink="">
      <xdr:nvSpPr>
        <xdr:cNvPr id="63" name="フローチャート: 判断 62"/>
        <xdr:cNvSpPr/>
      </xdr:nvSpPr>
      <xdr:spPr>
        <a:xfrm>
          <a:off x="4584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164193</xdr:rowOff>
    </xdr:from>
    <xdr:to>
      <xdr:col>20</xdr:col>
      <xdr:colOff>38100</xdr:colOff>
      <xdr:row>38</xdr:row>
      <xdr:rowOff>94343</xdr:rowOff>
    </xdr:to>
    <xdr:sp macro="" textlink="">
      <xdr:nvSpPr>
        <xdr:cNvPr id="64" name="フローチャート: 判断 63"/>
        <xdr:cNvSpPr/>
      </xdr:nvSpPr>
      <xdr:spPr>
        <a:xfrm>
          <a:off x="3746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152763</xdr:rowOff>
    </xdr:from>
    <xdr:to>
      <xdr:col>15</xdr:col>
      <xdr:colOff>101600</xdr:colOff>
      <xdr:row>39</xdr:row>
      <xdr:rowOff>82913</xdr:rowOff>
    </xdr:to>
    <xdr:sp macro="" textlink="">
      <xdr:nvSpPr>
        <xdr:cNvPr id="65" name="フローチャート: 判断 64"/>
        <xdr:cNvSpPr/>
      </xdr:nvSpPr>
      <xdr:spPr>
        <a:xfrm>
          <a:off x="28575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51526</xdr:rowOff>
    </xdr:from>
    <xdr:to>
      <xdr:col>24</xdr:col>
      <xdr:colOff>114300</xdr:colOff>
      <xdr:row>39</xdr:row>
      <xdr:rowOff>153126</xdr:rowOff>
    </xdr:to>
    <xdr:sp macro="" textlink="">
      <xdr:nvSpPr>
        <xdr:cNvPr id="71" name="楕円 70"/>
        <xdr:cNvSpPr/>
      </xdr:nvSpPr>
      <xdr:spPr>
        <a:xfrm>
          <a:off x="4584700" y="673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29953</xdr:rowOff>
    </xdr:from>
    <xdr:ext cx="405111" cy="259045"/>
    <xdr:sp macro="" textlink="">
      <xdr:nvSpPr>
        <xdr:cNvPr id="72" name="【図書館】&#10;有形固定資産減価償却率該当値テキスト"/>
        <xdr:cNvSpPr txBox="1"/>
      </xdr:nvSpPr>
      <xdr:spPr>
        <a:xfrm>
          <a:off x="4673600" y="671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67854</xdr:rowOff>
    </xdr:from>
    <xdr:to>
      <xdr:col>20</xdr:col>
      <xdr:colOff>38100</xdr:colOff>
      <xdr:row>39</xdr:row>
      <xdr:rowOff>169454</xdr:rowOff>
    </xdr:to>
    <xdr:sp macro="" textlink="">
      <xdr:nvSpPr>
        <xdr:cNvPr id="73" name="楕円 72"/>
        <xdr:cNvSpPr/>
      </xdr:nvSpPr>
      <xdr:spPr>
        <a:xfrm>
          <a:off x="3746500" y="675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102326</xdr:rowOff>
    </xdr:from>
    <xdr:to>
      <xdr:col>24</xdr:col>
      <xdr:colOff>63500</xdr:colOff>
      <xdr:row>39</xdr:row>
      <xdr:rowOff>118654</xdr:rowOff>
    </xdr:to>
    <xdr:cxnSp macro="">
      <xdr:nvCxnSpPr>
        <xdr:cNvPr id="74" name="直線コネクタ 73"/>
        <xdr:cNvCxnSpPr/>
      </xdr:nvCxnSpPr>
      <xdr:spPr>
        <a:xfrm flipV="1">
          <a:off x="3797300" y="678887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67854</xdr:rowOff>
    </xdr:from>
    <xdr:to>
      <xdr:col>15</xdr:col>
      <xdr:colOff>101600</xdr:colOff>
      <xdr:row>39</xdr:row>
      <xdr:rowOff>169454</xdr:rowOff>
    </xdr:to>
    <xdr:sp macro="" textlink="">
      <xdr:nvSpPr>
        <xdr:cNvPr id="75" name="楕円 74"/>
        <xdr:cNvSpPr/>
      </xdr:nvSpPr>
      <xdr:spPr>
        <a:xfrm>
          <a:off x="2857500" y="675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118654</xdr:rowOff>
    </xdr:from>
    <xdr:to>
      <xdr:col>19</xdr:col>
      <xdr:colOff>177800</xdr:colOff>
      <xdr:row>39</xdr:row>
      <xdr:rowOff>118654</xdr:rowOff>
    </xdr:to>
    <xdr:cxnSp macro="">
      <xdr:nvCxnSpPr>
        <xdr:cNvPr id="76" name="直線コネクタ 75"/>
        <xdr:cNvCxnSpPr/>
      </xdr:nvCxnSpPr>
      <xdr:spPr>
        <a:xfrm>
          <a:off x="2908300" y="6805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110870</xdr:rowOff>
    </xdr:from>
    <xdr:ext cx="405111" cy="259045"/>
    <xdr:sp macro="" textlink="">
      <xdr:nvSpPr>
        <xdr:cNvPr id="77" name="n_1aveValue【図書館】&#10;有形固定資産減価償却率"/>
        <xdr:cNvSpPr txBox="1"/>
      </xdr:nvSpPr>
      <xdr:spPr>
        <a:xfrm>
          <a:off x="35820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99440</xdr:rowOff>
    </xdr:from>
    <xdr:ext cx="405111" cy="259045"/>
    <xdr:sp macro="" textlink="">
      <xdr:nvSpPr>
        <xdr:cNvPr id="78" name="n_2aveValue【図書館】&#10;有形固定資産減価償却率"/>
        <xdr:cNvSpPr txBox="1"/>
      </xdr:nvSpPr>
      <xdr:spPr>
        <a:xfrm>
          <a:off x="2705744" y="644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160581</xdr:rowOff>
    </xdr:from>
    <xdr:ext cx="405111" cy="259045"/>
    <xdr:sp macro="" textlink="">
      <xdr:nvSpPr>
        <xdr:cNvPr id="79" name="n_1mainValue【図書館】&#10;有形固定資産減価償却率"/>
        <xdr:cNvSpPr txBox="1"/>
      </xdr:nvSpPr>
      <xdr:spPr>
        <a:xfrm>
          <a:off x="3582044" y="684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160581</xdr:rowOff>
    </xdr:from>
    <xdr:ext cx="405111" cy="259045"/>
    <xdr:sp macro="" textlink="">
      <xdr:nvSpPr>
        <xdr:cNvPr id="80" name="n_2mainValue【図書館】&#10;有形固定資産減価償却率"/>
        <xdr:cNvSpPr txBox="1"/>
      </xdr:nvSpPr>
      <xdr:spPr>
        <a:xfrm>
          <a:off x="2705744" y="684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2" name="テキスト ボックス 9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4" name="テキスト ボックス 9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6" name="テキスト ボックス 9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8" name="テキスト ボックス 9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0" name="テキスト ボックス 99"/>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2" name="テキスト ボックス 101"/>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48985</xdr:rowOff>
    </xdr:to>
    <xdr:cxnSp macro="">
      <xdr:nvCxnSpPr>
        <xdr:cNvPr id="106" name="直線コネクタ 105"/>
        <xdr:cNvCxnSpPr/>
      </xdr:nvCxnSpPr>
      <xdr:spPr>
        <a:xfrm flipV="1">
          <a:off x="10476865" y="5867400"/>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07" name="【図書館】&#10;一人当たり面積最小値テキスト"/>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08" name="直線コネクタ 107"/>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09" name="【図書館】&#10;一人当たり面積最大値テキスト"/>
        <xdr:cNvSpPr txBox="1"/>
      </xdr:nvSpPr>
      <xdr:spPr>
        <a:xfrm>
          <a:off x="10515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10" name="直線コネクタ 109"/>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120849</xdr:rowOff>
    </xdr:from>
    <xdr:ext cx="469744" cy="259045"/>
    <xdr:sp macro="" textlink="">
      <xdr:nvSpPr>
        <xdr:cNvPr id="111" name="【図書館】&#10;一人当たり面積平均値テキスト"/>
        <xdr:cNvSpPr txBox="1"/>
      </xdr:nvSpPr>
      <xdr:spPr>
        <a:xfrm>
          <a:off x="10515600" y="68073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142422</xdr:rowOff>
    </xdr:from>
    <xdr:to>
      <xdr:col>55</xdr:col>
      <xdr:colOff>50800</xdr:colOff>
      <xdr:row>40</xdr:row>
      <xdr:rowOff>72572</xdr:rowOff>
    </xdr:to>
    <xdr:sp macro="" textlink="">
      <xdr:nvSpPr>
        <xdr:cNvPr id="112" name="フローチャート: 判断 111"/>
        <xdr:cNvSpPr/>
      </xdr:nvSpPr>
      <xdr:spPr>
        <a:xfrm>
          <a:off x="10426700" y="682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3628</xdr:rowOff>
    </xdr:from>
    <xdr:to>
      <xdr:col>50</xdr:col>
      <xdr:colOff>165100</xdr:colOff>
      <xdr:row>40</xdr:row>
      <xdr:rowOff>105228</xdr:rowOff>
    </xdr:to>
    <xdr:sp macro="" textlink="">
      <xdr:nvSpPr>
        <xdr:cNvPr id="113" name="フローチャート: 判断 112"/>
        <xdr:cNvSpPr/>
      </xdr:nvSpPr>
      <xdr:spPr>
        <a:xfrm>
          <a:off x="9588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55335</xdr:rowOff>
    </xdr:from>
    <xdr:to>
      <xdr:col>46</xdr:col>
      <xdr:colOff>38100</xdr:colOff>
      <xdr:row>39</xdr:row>
      <xdr:rowOff>156935</xdr:rowOff>
    </xdr:to>
    <xdr:sp macro="" textlink="">
      <xdr:nvSpPr>
        <xdr:cNvPr id="114" name="フローチャート: 判断 113"/>
        <xdr:cNvSpPr/>
      </xdr:nvSpPr>
      <xdr:spPr>
        <a:xfrm>
          <a:off x="8699500" y="674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158750</xdr:rowOff>
    </xdr:from>
    <xdr:to>
      <xdr:col>55</xdr:col>
      <xdr:colOff>50800</xdr:colOff>
      <xdr:row>34</xdr:row>
      <xdr:rowOff>88900</xdr:rowOff>
    </xdr:to>
    <xdr:sp macro="" textlink="">
      <xdr:nvSpPr>
        <xdr:cNvPr id="120" name="楕円 119"/>
        <xdr:cNvSpPr/>
      </xdr:nvSpPr>
      <xdr:spPr>
        <a:xfrm>
          <a:off x="104267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111777</xdr:rowOff>
    </xdr:from>
    <xdr:ext cx="469744" cy="259045"/>
    <xdr:sp macro="" textlink="">
      <xdr:nvSpPr>
        <xdr:cNvPr id="121" name="【図書館】&#10;一人当たり面積該当値テキスト"/>
        <xdr:cNvSpPr txBox="1"/>
      </xdr:nvSpPr>
      <xdr:spPr>
        <a:xfrm>
          <a:off x="10515600"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147864</xdr:rowOff>
    </xdr:from>
    <xdr:to>
      <xdr:col>50</xdr:col>
      <xdr:colOff>165100</xdr:colOff>
      <xdr:row>34</xdr:row>
      <xdr:rowOff>78014</xdr:rowOff>
    </xdr:to>
    <xdr:sp macro="" textlink="">
      <xdr:nvSpPr>
        <xdr:cNvPr id="122" name="楕円 121"/>
        <xdr:cNvSpPr/>
      </xdr:nvSpPr>
      <xdr:spPr>
        <a:xfrm>
          <a:off x="9588500" y="580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27214</xdr:rowOff>
    </xdr:from>
    <xdr:to>
      <xdr:col>55</xdr:col>
      <xdr:colOff>0</xdr:colOff>
      <xdr:row>34</xdr:row>
      <xdr:rowOff>38100</xdr:rowOff>
    </xdr:to>
    <xdr:cxnSp macro="">
      <xdr:nvCxnSpPr>
        <xdr:cNvPr id="123" name="直線コネクタ 122"/>
        <xdr:cNvCxnSpPr/>
      </xdr:nvCxnSpPr>
      <xdr:spPr>
        <a:xfrm>
          <a:off x="9639300" y="5856514"/>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136978</xdr:rowOff>
    </xdr:from>
    <xdr:to>
      <xdr:col>46</xdr:col>
      <xdr:colOff>38100</xdr:colOff>
      <xdr:row>34</xdr:row>
      <xdr:rowOff>67128</xdr:rowOff>
    </xdr:to>
    <xdr:sp macro="" textlink="">
      <xdr:nvSpPr>
        <xdr:cNvPr id="124" name="楕円 123"/>
        <xdr:cNvSpPr/>
      </xdr:nvSpPr>
      <xdr:spPr>
        <a:xfrm>
          <a:off x="8699500" y="579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16328</xdr:rowOff>
    </xdr:from>
    <xdr:to>
      <xdr:col>50</xdr:col>
      <xdr:colOff>114300</xdr:colOff>
      <xdr:row>34</xdr:row>
      <xdr:rowOff>27214</xdr:rowOff>
    </xdr:to>
    <xdr:cxnSp macro="">
      <xdr:nvCxnSpPr>
        <xdr:cNvPr id="125" name="直線コネクタ 124"/>
        <xdr:cNvCxnSpPr/>
      </xdr:nvCxnSpPr>
      <xdr:spPr>
        <a:xfrm>
          <a:off x="8750300" y="584562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96355</xdr:rowOff>
    </xdr:from>
    <xdr:ext cx="469744" cy="259045"/>
    <xdr:sp macro="" textlink="">
      <xdr:nvSpPr>
        <xdr:cNvPr id="126" name="n_1aveValue【図書館】&#10;一人当たり面積"/>
        <xdr:cNvSpPr txBox="1"/>
      </xdr:nvSpPr>
      <xdr:spPr>
        <a:xfrm>
          <a:off x="9391727" y="695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148062</xdr:rowOff>
    </xdr:from>
    <xdr:ext cx="469744" cy="259045"/>
    <xdr:sp macro="" textlink="">
      <xdr:nvSpPr>
        <xdr:cNvPr id="127" name="n_2aveValue【図書館】&#10;一人当たり面積"/>
        <xdr:cNvSpPr txBox="1"/>
      </xdr:nvSpPr>
      <xdr:spPr>
        <a:xfrm>
          <a:off x="8515427" y="68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94541</xdr:rowOff>
    </xdr:from>
    <xdr:ext cx="469744" cy="259045"/>
    <xdr:sp macro="" textlink="">
      <xdr:nvSpPr>
        <xdr:cNvPr id="128" name="n_1mainValue【図書館】&#10;一人当たり面積"/>
        <xdr:cNvSpPr txBox="1"/>
      </xdr:nvSpPr>
      <xdr:spPr>
        <a:xfrm>
          <a:off x="9391727" y="558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83655</xdr:rowOff>
    </xdr:from>
    <xdr:ext cx="469744" cy="259045"/>
    <xdr:sp macro="" textlink="">
      <xdr:nvSpPr>
        <xdr:cNvPr id="129" name="n_2mainValue【図書館】&#10;一人当たり面積"/>
        <xdr:cNvSpPr txBox="1"/>
      </xdr:nvSpPr>
      <xdr:spPr>
        <a:xfrm>
          <a:off x="8515427" y="557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0" name="直線コネクタ 13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1" name="テキスト ボックス 140"/>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2" name="直線コネクタ 14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3" name="テキスト ボックス 14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4" name="直線コネクタ 14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5" name="テキスト ボックス 14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6" name="直線コネクタ 14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7" name="テキスト ボックス 14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8" name="直線コネクタ 14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9" name="テキスト ボックス 14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0" name="直線コネクタ 14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1" name="テキスト ボックス 150"/>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63</xdr:row>
      <xdr:rowOff>114300</xdr:rowOff>
    </xdr:to>
    <xdr:cxnSp macro="">
      <xdr:nvCxnSpPr>
        <xdr:cNvPr id="155" name="直線コネクタ 154"/>
        <xdr:cNvCxnSpPr/>
      </xdr:nvCxnSpPr>
      <xdr:spPr>
        <a:xfrm flipV="1">
          <a:off x="4634865" y="962406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118127</xdr:rowOff>
    </xdr:from>
    <xdr:ext cx="405111" cy="259045"/>
    <xdr:sp macro="" textlink="">
      <xdr:nvSpPr>
        <xdr:cNvPr id="156" name="【体育館・プール】&#10;有形固定資産減価償却率最小値テキスト"/>
        <xdr:cNvSpPr txBox="1"/>
      </xdr:nvSpPr>
      <xdr:spPr>
        <a:xfrm>
          <a:off x="4673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114300</xdr:rowOff>
    </xdr:from>
    <xdr:to>
      <xdr:col>24</xdr:col>
      <xdr:colOff>152400</xdr:colOff>
      <xdr:row>63</xdr:row>
      <xdr:rowOff>114300</xdr:rowOff>
    </xdr:to>
    <xdr:cxnSp macro="">
      <xdr:nvCxnSpPr>
        <xdr:cNvPr id="157" name="直線コネクタ 156"/>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405111" cy="259045"/>
    <xdr:sp macro="" textlink="">
      <xdr:nvSpPr>
        <xdr:cNvPr id="158" name="【体育館・プール】&#10;有形固定資産減価償却率最大値テキスト"/>
        <xdr:cNvSpPr txBox="1"/>
      </xdr:nvSpPr>
      <xdr:spPr>
        <a:xfrm>
          <a:off x="4673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59" name="直線コネクタ 158"/>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156590</xdr:rowOff>
    </xdr:from>
    <xdr:ext cx="405111" cy="259045"/>
    <xdr:sp macro="" textlink="">
      <xdr:nvSpPr>
        <xdr:cNvPr id="160" name="【体育館・プール】&#10;有形固定資産減価償却率平均値テキスト"/>
        <xdr:cNvSpPr txBox="1"/>
      </xdr:nvSpPr>
      <xdr:spPr>
        <a:xfrm>
          <a:off x="4673600" y="9929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161" name="フローチャート: 判断 160"/>
        <xdr:cNvSpPr/>
      </xdr:nvSpPr>
      <xdr:spPr>
        <a:xfrm>
          <a:off x="45847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3084</xdr:rowOff>
    </xdr:from>
    <xdr:to>
      <xdr:col>20</xdr:col>
      <xdr:colOff>38100</xdr:colOff>
      <xdr:row>59</xdr:row>
      <xdr:rowOff>104684</xdr:rowOff>
    </xdr:to>
    <xdr:sp macro="" textlink="">
      <xdr:nvSpPr>
        <xdr:cNvPr id="162" name="フローチャート: 判断 161"/>
        <xdr:cNvSpPr/>
      </xdr:nvSpPr>
      <xdr:spPr>
        <a:xfrm>
          <a:off x="3746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150041</xdr:rowOff>
    </xdr:from>
    <xdr:to>
      <xdr:col>15</xdr:col>
      <xdr:colOff>101600</xdr:colOff>
      <xdr:row>59</xdr:row>
      <xdr:rowOff>80191</xdr:rowOff>
    </xdr:to>
    <xdr:sp macro="" textlink="">
      <xdr:nvSpPr>
        <xdr:cNvPr id="163" name="フローチャート: 判断 162"/>
        <xdr:cNvSpPr/>
      </xdr:nvSpPr>
      <xdr:spPr>
        <a:xfrm>
          <a:off x="2857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161472</xdr:rowOff>
    </xdr:from>
    <xdr:to>
      <xdr:col>24</xdr:col>
      <xdr:colOff>114300</xdr:colOff>
      <xdr:row>59</xdr:row>
      <xdr:rowOff>91622</xdr:rowOff>
    </xdr:to>
    <xdr:sp macro="" textlink="">
      <xdr:nvSpPr>
        <xdr:cNvPr id="169" name="楕円 168"/>
        <xdr:cNvSpPr/>
      </xdr:nvSpPr>
      <xdr:spPr>
        <a:xfrm>
          <a:off x="45847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139899</xdr:rowOff>
    </xdr:from>
    <xdr:ext cx="405111" cy="259045"/>
    <xdr:sp macro="" textlink="">
      <xdr:nvSpPr>
        <xdr:cNvPr id="170" name="【体育館・プール】&#10;有形固定資産減価償却率該当値テキスト"/>
        <xdr:cNvSpPr txBox="1"/>
      </xdr:nvSpPr>
      <xdr:spPr>
        <a:xfrm>
          <a:off x="4673600" y="10083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127181</xdr:rowOff>
    </xdr:from>
    <xdr:to>
      <xdr:col>20</xdr:col>
      <xdr:colOff>38100</xdr:colOff>
      <xdr:row>59</xdr:row>
      <xdr:rowOff>57331</xdr:rowOff>
    </xdr:to>
    <xdr:sp macro="" textlink="">
      <xdr:nvSpPr>
        <xdr:cNvPr id="171" name="楕円 170"/>
        <xdr:cNvSpPr/>
      </xdr:nvSpPr>
      <xdr:spPr>
        <a:xfrm>
          <a:off x="3746500" y="1007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6531</xdr:rowOff>
    </xdr:from>
    <xdr:to>
      <xdr:col>24</xdr:col>
      <xdr:colOff>63500</xdr:colOff>
      <xdr:row>59</xdr:row>
      <xdr:rowOff>40822</xdr:rowOff>
    </xdr:to>
    <xdr:cxnSp macro="">
      <xdr:nvCxnSpPr>
        <xdr:cNvPr id="172" name="直線コネクタ 171"/>
        <xdr:cNvCxnSpPr/>
      </xdr:nvCxnSpPr>
      <xdr:spPr>
        <a:xfrm>
          <a:off x="3797300" y="10122081"/>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153307</xdr:rowOff>
    </xdr:from>
    <xdr:to>
      <xdr:col>15</xdr:col>
      <xdr:colOff>101600</xdr:colOff>
      <xdr:row>59</xdr:row>
      <xdr:rowOff>83457</xdr:rowOff>
    </xdr:to>
    <xdr:sp macro="" textlink="">
      <xdr:nvSpPr>
        <xdr:cNvPr id="173" name="楕円 172"/>
        <xdr:cNvSpPr/>
      </xdr:nvSpPr>
      <xdr:spPr>
        <a:xfrm>
          <a:off x="2857500" y="1009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6531</xdr:rowOff>
    </xdr:from>
    <xdr:to>
      <xdr:col>19</xdr:col>
      <xdr:colOff>177800</xdr:colOff>
      <xdr:row>59</xdr:row>
      <xdr:rowOff>32657</xdr:rowOff>
    </xdr:to>
    <xdr:cxnSp macro="">
      <xdr:nvCxnSpPr>
        <xdr:cNvPr id="174" name="直線コネクタ 173"/>
        <xdr:cNvCxnSpPr/>
      </xdr:nvCxnSpPr>
      <xdr:spPr>
        <a:xfrm flipV="1">
          <a:off x="2908300" y="1012208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95811</xdr:rowOff>
    </xdr:from>
    <xdr:ext cx="405111" cy="259045"/>
    <xdr:sp macro="" textlink="">
      <xdr:nvSpPr>
        <xdr:cNvPr id="175" name="n_1aveValue【体育館・プール】&#10;有形固定資産減価償却率"/>
        <xdr:cNvSpPr txBox="1"/>
      </xdr:nvSpPr>
      <xdr:spPr>
        <a:xfrm>
          <a:off x="358204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96718</xdr:rowOff>
    </xdr:from>
    <xdr:ext cx="405111" cy="259045"/>
    <xdr:sp macro="" textlink="">
      <xdr:nvSpPr>
        <xdr:cNvPr id="176" name="n_2aveValue【体育館・プール】&#10;有形固定資産減価償却率"/>
        <xdr:cNvSpPr txBox="1"/>
      </xdr:nvSpPr>
      <xdr:spPr>
        <a:xfrm>
          <a:off x="2705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73858</xdr:rowOff>
    </xdr:from>
    <xdr:ext cx="405111" cy="259045"/>
    <xdr:sp macro="" textlink="">
      <xdr:nvSpPr>
        <xdr:cNvPr id="177" name="n_1mainValue【体育館・プール】&#10;有形固定資産減価償却率"/>
        <xdr:cNvSpPr txBox="1"/>
      </xdr:nvSpPr>
      <xdr:spPr>
        <a:xfrm>
          <a:off x="35820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74584</xdr:rowOff>
    </xdr:from>
    <xdr:ext cx="405111" cy="259045"/>
    <xdr:sp macro="" textlink="">
      <xdr:nvSpPr>
        <xdr:cNvPr id="178" name="n_2mainValue【体育館・プール】&#10;有形固定資産減価償却率"/>
        <xdr:cNvSpPr txBox="1"/>
      </xdr:nvSpPr>
      <xdr:spPr>
        <a:xfrm>
          <a:off x="2705744" y="1019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9" name="直線コネクタ 18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0" name="テキスト ボックス 189"/>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1" name="直線コネクタ 19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2" name="テキスト ボックス 191"/>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3" name="直線コネクタ 19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4" name="テキスト ボックス 193"/>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5" name="直線コネクタ 19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6" name="テキスト ボックス 195"/>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8" name="テキスト ボックス 19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66294</xdr:rowOff>
    </xdr:from>
    <xdr:to>
      <xdr:col>54</xdr:col>
      <xdr:colOff>189865</xdr:colOff>
      <xdr:row>63</xdr:row>
      <xdr:rowOff>57150</xdr:rowOff>
    </xdr:to>
    <xdr:cxnSp macro="">
      <xdr:nvCxnSpPr>
        <xdr:cNvPr id="200" name="直線コネクタ 199"/>
        <xdr:cNvCxnSpPr/>
      </xdr:nvCxnSpPr>
      <xdr:spPr>
        <a:xfrm flipV="1">
          <a:off x="10476865" y="983894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60977</xdr:rowOff>
    </xdr:from>
    <xdr:ext cx="469744" cy="259045"/>
    <xdr:sp macro="" textlink="">
      <xdr:nvSpPr>
        <xdr:cNvPr id="201" name="【体育館・プール】&#10;一人当たり面積最小値テキスト"/>
        <xdr:cNvSpPr txBox="1"/>
      </xdr:nvSpPr>
      <xdr:spPr>
        <a:xfrm>
          <a:off x="10515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57150</xdr:rowOff>
    </xdr:from>
    <xdr:to>
      <xdr:col>55</xdr:col>
      <xdr:colOff>88900</xdr:colOff>
      <xdr:row>63</xdr:row>
      <xdr:rowOff>57150</xdr:rowOff>
    </xdr:to>
    <xdr:cxnSp macro="">
      <xdr:nvCxnSpPr>
        <xdr:cNvPr id="202" name="直線コネクタ 201"/>
        <xdr:cNvCxnSpPr/>
      </xdr:nvCxnSpPr>
      <xdr:spPr>
        <a:xfrm>
          <a:off x="10388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12971</xdr:rowOff>
    </xdr:from>
    <xdr:ext cx="469744" cy="259045"/>
    <xdr:sp macro="" textlink="">
      <xdr:nvSpPr>
        <xdr:cNvPr id="203" name="【体育館・プール】&#10;一人当たり面積最大値テキスト"/>
        <xdr:cNvSpPr txBox="1"/>
      </xdr:nvSpPr>
      <xdr:spPr>
        <a:xfrm>
          <a:off x="10515600" y="961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66294</xdr:rowOff>
    </xdr:from>
    <xdr:to>
      <xdr:col>55</xdr:col>
      <xdr:colOff>88900</xdr:colOff>
      <xdr:row>57</xdr:row>
      <xdr:rowOff>66294</xdr:rowOff>
    </xdr:to>
    <xdr:cxnSp macro="">
      <xdr:nvCxnSpPr>
        <xdr:cNvPr id="204" name="直線コネクタ 203"/>
        <xdr:cNvCxnSpPr/>
      </xdr:nvCxnSpPr>
      <xdr:spPr>
        <a:xfrm>
          <a:off x="10388600" y="98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145813</xdr:rowOff>
    </xdr:from>
    <xdr:ext cx="469744" cy="259045"/>
    <xdr:sp macro="" textlink="">
      <xdr:nvSpPr>
        <xdr:cNvPr id="205" name="【体育館・プール】&#10;一人当たり面積平均値テキスト"/>
        <xdr:cNvSpPr txBox="1"/>
      </xdr:nvSpPr>
      <xdr:spPr>
        <a:xfrm>
          <a:off x="10515600" y="10261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122936</xdr:rowOff>
    </xdr:from>
    <xdr:to>
      <xdr:col>55</xdr:col>
      <xdr:colOff>50800</xdr:colOff>
      <xdr:row>61</xdr:row>
      <xdr:rowOff>53086</xdr:rowOff>
    </xdr:to>
    <xdr:sp macro="" textlink="">
      <xdr:nvSpPr>
        <xdr:cNvPr id="206" name="フローチャート: 判断 205"/>
        <xdr:cNvSpPr/>
      </xdr:nvSpPr>
      <xdr:spPr>
        <a:xfrm>
          <a:off x="10426700" y="1040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100076</xdr:rowOff>
    </xdr:from>
    <xdr:to>
      <xdr:col>50</xdr:col>
      <xdr:colOff>165100</xdr:colOff>
      <xdr:row>61</xdr:row>
      <xdr:rowOff>30226</xdr:rowOff>
    </xdr:to>
    <xdr:sp macro="" textlink="">
      <xdr:nvSpPr>
        <xdr:cNvPr id="207" name="フローチャート: 判断 206"/>
        <xdr:cNvSpPr/>
      </xdr:nvSpPr>
      <xdr:spPr>
        <a:xfrm>
          <a:off x="9588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148082</xdr:rowOff>
    </xdr:from>
    <xdr:to>
      <xdr:col>46</xdr:col>
      <xdr:colOff>38100</xdr:colOff>
      <xdr:row>60</xdr:row>
      <xdr:rowOff>78232</xdr:rowOff>
    </xdr:to>
    <xdr:sp macro="" textlink="">
      <xdr:nvSpPr>
        <xdr:cNvPr id="208" name="フローチャート: 判断 207"/>
        <xdr:cNvSpPr/>
      </xdr:nvSpPr>
      <xdr:spPr>
        <a:xfrm>
          <a:off x="8699500" y="1026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164084</xdr:rowOff>
    </xdr:from>
    <xdr:to>
      <xdr:col>55</xdr:col>
      <xdr:colOff>50800</xdr:colOff>
      <xdr:row>61</xdr:row>
      <xdr:rowOff>94234</xdr:rowOff>
    </xdr:to>
    <xdr:sp macro="" textlink="">
      <xdr:nvSpPr>
        <xdr:cNvPr id="214" name="楕円 213"/>
        <xdr:cNvSpPr/>
      </xdr:nvSpPr>
      <xdr:spPr>
        <a:xfrm>
          <a:off x="10426700" y="1045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142511</xdr:rowOff>
    </xdr:from>
    <xdr:ext cx="469744" cy="259045"/>
    <xdr:sp macro="" textlink="">
      <xdr:nvSpPr>
        <xdr:cNvPr id="215" name="【体育館・プール】&#10;一人当たり面積該当値テキスト"/>
        <xdr:cNvSpPr txBox="1"/>
      </xdr:nvSpPr>
      <xdr:spPr>
        <a:xfrm>
          <a:off x="10515600" y="1042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164084</xdr:rowOff>
    </xdr:from>
    <xdr:to>
      <xdr:col>50</xdr:col>
      <xdr:colOff>165100</xdr:colOff>
      <xdr:row>61</xdr:row>
      <xdr:rowOff>94234</xdr:rowOff>
    </xdr:to>
    <xdr:sp macro="" textlink="">
      <xdr:nvSpPr>
        <xdr:cNvPr id="216" name="楕円 215"/>
        <xdr:cNvSpPr/>
      </xdr:nvSpPr>
      <xdr:spPr>
        <a:xfrm>
          <a:off x="9588500" y="1045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43434</xdr:rowOff>
    </xdr:from>
    <xdr:to>
      <xdr:col>55</xdr:col>
      <xdr:colOff>0</xdr:colOff>
      <xdr:row>61</xdr:row>
      <xdr:rowOff>43434</xdr:rowOff>
    </xdr:to>
    <xdr:cxnSp macro="">
      <xdr:nvCxnSpPr>
        <xdr:cNvPr id="217" name="直線コネクタ 216"/>
        <xdr:cNvCxnSpPr/>
      </xdr:nvCxnSpPr>
      <xdr:spPr>
        <a:xfrm>
          <a:off x="9639300" y="105018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159512</xdr:rowOff>
    </xdr:from>
    <xdr:to>
      <xdr:col>46</xdr:col>
      <xdr:colOff>38100</xdr:colOff>
      <xdr:row>61</xdr:row>
      <xdr:rowOff>89662</xdr:rowOff>
    </xdr:to>
    <xdr:sp macro="" textlink="">
      <xdr:nvSpPr>
        <xdr:cNvPr id="218" name="楕円 217"/>
        <xdr:cNvSpPr/>
      </xdr:nvSpPr>
      <xdr:spPr>
        <a:xfrm>
          <a:off x="8699500" y="1044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38862</xdr:rowOff>
    </xdr:from>
    <xdr:to>
      <xdr:col>50</xdr:col>
      <xdr:colOff>114300</xdr:colOff>
      <xdr:row>61</xdr:row>
      <xdr:rowOff>43434</xdr:rowOff>
    </xdr:to>
    <xdr:cxnSp macro="">
      <xdr:nvCxnSpPr>
        <xdr:cNvPr id="219" name="直線コネクタ 218"/>
        <xdr:cNvCxnSpPr/>
      </xdr:nvCxnSpPr>
      <xdr:spPr>
        <a:xfrm>
          <a:off x="8750300" y="104973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46753</xdr:rowOff>
    </xdr:from>
    <xdr:ext cx="469744" cy="259045"/>
    <xdr:sp macro="" textlink="">
      <xdr:nvSpPr>
        <xdr:cNvPr id="220" name="n_1aveValue【体育館・プール】&#10;一人当たり面積"/>
        <xdr:cNvSpPr txBox="1"/>
      </xdr:nvSpPr>
      <xdr:spPr>
        <a:xfrm>
          <a:off x="9391727" y="1016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94759</xdr:rowOff>
    </xdr:from>
    <xdr:ext cx="469744" cy="259045"/>
    <xdr:sp macro="" textlink="">
      <xdr:nvSpPr>
        <xdr:cNvPr id="221" name="n_2aveValue【体育館・プール】&#10;一人当たり面積"/>
        <xdr:cNvSpPr txBox="1"/>
      </xdr:nvSpPr>
      <xdr:spPr>
        <a:xfrm>
          <a:off x="8515427" y="1003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85361</xdr:rowOff>
    </xdr:from>
    <xdr:ext cx="469744" cy="259045"/>
    <xdr:sp macro="" textlink="">
      <xdr:nvSpPr>
        <xdr:cNvPr id="222" name="n_1mainValue【体育館・プール】&#10;一人当たり面積"/>
        <xdr:cNvSpPr txBox="1"/>
      </xdr:nvSpPr>
      <xdr:spPr>
        <a:xfrm>
          <a:off x="9391727" y="1054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80789</xdr:rowOff>
    </xdr:from>
    <xdr:ext cx="469744" cy="259045"/>
    <xdr:sp macro="" textlink="">
      <xdr:nvSpPr>
        <xdr:cNvPr id="223" name="n_2mainValue【体育館・プール】&#10;一人当たり面積"/>
        <xdr:cNvSpPr txBox="1"/>
      </xdr:nvSpPr>
      <xdr:spPr>
        <a:xfrm>
          <a:off x="8515427" y="1053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4" name="テキスト ボックス 23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5" name="直線コネクタ 23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36" name="テキスト ボックス 235"/>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7" name="直線コネクタ 23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8" name="テキスト ボックス 23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9" name="直線コネクタ 23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0" name="テキスト ボックス 23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1" name="直線コネクタ 24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2" name="テキスト ボックス 24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3" name="直線コネクタ 24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4" name="テキスト ボックス 24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5" name="直線コネクタ 24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46" name="テキスト ボックス 245"/>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7" name="直線コネクタ 24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8" name="テキスト ボックス 24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52795</xdr:rowOff>
    </xdr:from>
    <xdr:to>
      <xdr:col>24</xdr:col>
      <xdr:colOff>62865</xdr:colOff>
      <xdr:row>86</xdr:row>
      <xdr:rowOff>67492</xdr:rowOff>
    </xdr:to>
    <xdr:cxnSp macro="">
      <xdr:nvCxnSpPr>
        <xdr:cNvPr id="250" name="直線コネクタ 249"/>
        <xdr:cNvCxnSpPr/>
      </xdr:nvCxnSpPr>
      <xdr:spPr>
        <a:xfrm flipV="1">
          <a:off x="4634865" y="13254445"/>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71319</xdr:rowOff>
    </xdr:from>
    <xdr:ext cx="405111" cy="259045"/>
    <xdr:sp macro="" textlink="">
      <xdr:nvSpPr>
        <xdr:cNvPr id="251" name="【福祉施設】&#10;有形固定資産減価償却率最小値テキスト"/>
        <xdr:cNvSpPr txBox="1"/>
      </xdr:nvSpPr>
      <xdr:spPr>
        <a:xfrm>
          <a:off x="4673600" y="1481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67492</xdr:rowOff>
    </xdr:from>
    <xdr:to>
      <xdr:col>24</xdr:col>
      <xdr:colOff>152400</xdr:colOff>
      <xdr:row>86</xdr:row>
      <xdr:rowOff>67492</xdr:rowOff>
    </xdr:to>
    <xdr:cxnSp macro="">
      <xdr:nvCxnSpPr>
        <xdr:cNvPr id="252" name="直線コネクタ 251"/>
        <xdr:cNvCxnSpPr/>
      </xdr:nvCxnSpPr>
      <xdr:spPr>
        <a:xfrm>
          <a:off x="4546600" y="1481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170922</xdr:rowOff>
    </xdr:from>
    <xdr:ext cx="405111" cy="259045"/>
    <xdr:sp macro="" textlink="">
      <xdr:nvSpPr>
        <xdr:cNvPr id="253" name="【福祉施設】&#10;有形固定資産減価償却率最大値テキスト"/>
        <xdr:cNvSpPr txBox="1"/>
      </xdr:nvSpPr>
      <xdr:spPr>
        <a:xfrm>
          <a:off x="4673600" y="13029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52795</xdr:rowOff>
    </xdr:from>
    <xdr:to>
      <xdr:col>24</xdr:col>
      <xdr:colOff>152400</xdr:colOff>
      <xdr:row>77</xdr:row>
      <xdr:rowOff>52795</xdr:rowOff>
    </xdr:to>
    <xdr:cxnSp macro="">
      <xdr:nvCxnSpPr>
        <xdr:cNvPr id="254" name="直線コネクタ 253"/>
        <xdr:cNvCxnSpPr/>
      </xdr:nvCxnSpPr>
      <xdr:spPr>
        <a:xfrm>
          <a:off x="4546600" y="1325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52632</xdr:rowOff>
    </xdr:from>
    <xdr:ext cx="405111" cy="259045"/>
    <xdr:sp macro="" textlink="">
      <xdr:nvSpPr>
        <xdr:cNvPr id="255" name="【福祉施設】&#10;有形固定資産減価償却率平均値テキスト"/>
        <xdr:cNvSpPr txBox="1"/>
      </xdr:nvSpPr>
      <xdr:spPr>
        <a:xfrm>
          <a:off x="4673600" y="1394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29755</xdr:rowOff>
    </xdr:from>
    <xdr:to>
      <xdr:col>24</xdr:col>
      <xdr:colOff>114300</xdr:colOff>
      <xdr:row>82</xdr:row>
      <xdr:rowOff>131355</xdr:rowOff>
    </xdr:to>
    <xdr:sp macro="" textlink="">
      <xdr:nvSpPr>
        <xdr:cNvPr id="256" name="フローチャート: 判断 255"/>
        <xdr:cNvSpPr/>
      </xdr:nvSpPr>
      <xdr:spPr>
        <a:xfrm>
          <a:off x="45847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158750</xdr:rowOff>
    </xdr:from>
    <xdr:to>
      <xdr:col>20</xdr:col>
      <xdr:colOff>38100</xdr:colOff>
      <xdr:row>82</xdr:row>
      <xdr:rowOff>88900</xdr:rowOff>
    </xdr:to>
    <xdr:sp macro="" textlink="">
      <xdr:nvSpPr>
        <xdr:cNvPr id="257" name="フローチャート: 判断 256"/>
        <xdr:cNvSpPr/>
      </xdr:nvSpPr>
      <xdr:spPr>
        <a:xfrm>
          <a:off x="3746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57513</xdr:rowOff>
    </xdr:from>
    <xdr:to>
      <xdr:col>15</xdr:col>
      <xdr:colOff>101600</xdr:colOff>
      <xdr:row>83</xdr:row>
      <xdr:rowOff>159113</xdr:rowOff>
    </xdr:to>
    <xdr:sp macro="" textlink="">
      <xdr:nvSpPr>
        <xdr:cNvPr id="258" name="フローチャート: 判断 257"/>
        <xdr:cNvSpPr/>
      </xdr:nvSpPr>
      <xdr:spPr>
        <a:xfrm>
          <a:off x="2857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9" name="テキスト ボックス 25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0" name="テキスト ボックス 25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1" name="テキスト ボックス 26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2" name="テキスト ボックス 26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3" name="テキスト ボックス 26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82006</xdr:rowOff>
    </xdr:from>
    <xdr:to>
      <xdr:col>24</xdr:col>
      <xdr:colOff>114300</xdr:colOff>
      <xdr:row>83</xdr:row>
      <xdr:rowOff>12156</xdr:rowOff>
    </xdr:to>
    <xdr:sp macro="" textlink="">
      <xdr:nvSpPr>
        <xdr:cNvPr id="264" name="楕円 263"/>
        <xdr:cNvSpPr/>
      </xdr:nvSpPr>
      <xdr:spPr>
        <a:xfrm>
          <a:off x="4584700" y="141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60433</xdr:rowOff>
    </xdr:from>
    <xdr:ext cx="405111" cy="259045"/>
    <xdr:sp macro="" textlink="">
      <xdr:nvSpPr>
        <xdr:cNvPr id="265" name="【福祉施設】&#10;有形固定資産減価償却率該当値テキスト"/>
        <xdr:cNvSpPr txBox="1"/>
      </xdr:nvSpPr>
      <xdr:spPr>
        <a:xfrm>
          <a:off x="4673600" y="1411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124461</xdr:rowOff>
    </xdr:from>
    <xdr:to>
      <xdr:col>20</xdr:col>
      <xdr:colOff>38100</xdr:colOff>
      <xdr:row>83</xdr:row>
      <xdr:rowOff>54611</xdr:rowOff>
    </xdr:to>
    <xdr:sp macro="" textlink="">
      <xdr:nvSpPr>
        <xdr:cNvPr id="266" name="楕円 265"/>
        <xdr:cNvSpPr/>
      </xdr:nvSpPr>
      <xdr:spPr>
        <a:xfrm>
          <a:off x="3746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132806</xdr:rowOff>
    </xdr:from>
    <xdr:to>
      <xdr:col>24</xdr:col>
      <xdr:colOff>63500</xdr:colOff>
      <xdr:row>83</xdr:row>
      <xdr:rowOff>3811</xdr:rowOff>
    </xdr:to>
    <xdr:cxnSp macro="">
      <xdr:nvCxnSpPr>
        <xdr:cNvPr id="267" name="直線コネクタ 266"/>
        <xdr:cNvCxnSpPr/>
      </xdr:nvCxnSpPr>
      <xdr:spPr>
        <a:xfrm flipV="1">
          <a:off x="3797300" y="14191706"/>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144055</xdr:rowOff>
    </xdr:from>
    <xdr:to>
      <xdr:col>15</xdr:col>
      <xdr:colOff>101600</xdr:colOff>
      <xdr:row>81</xdr:row>
      <xdr:rowOff>74205</xdr:rowOff>
    </xdr:to>
    <xdr:sp macro="" textlink="">
      <xdr:nvSpPr>
        <xdr:cNvPr id="268" name="楕円 267"/>
        <xdr:cNvSpPr/>
      </xdr:nvSpPr>
      <xdr:spPr>
        <a:xfrm>
          <a:off x="2857500" y="1386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23405</xdr:rowOff>
    </xdr:from>
    <xdr:to>
      <xdr:col>19</xdr:col>
      <xdr:colOff>177800</xdr:colOff>
      <xdr:row>83</xdr:row>
      <xdr:rowOff>3811</xdr:rowOff>
    </xdr:to>
    <xdr:cxnSp macro="">
      <xdr:nvCxnSpPr>
        <xdr:cNvPr id="269" name="直線コネクタ 268"/>
        <xdr:cNvCxnSpPr/>
      </xdr:nvCxnSpPr>
      <xdr:spPr>
        <a:xfrm>
          <a:off x="2908300" y="13910855"/>
          <a:ext cx="889000" cy="32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105427</xdr:rowOff>
    </xdr:from>
    <xdr:ext cx="405111" cy="259045"/>
    <xdr:sp macro="" textlink="">
      <xdr:nvSpPr>
        <xdr:cNvPr id="270" name="n_1aveValue【福祉施設】&#10;有形固定資産減価償却率"/>
        <xdr:cNvSpPr txBox="1"/>
      </xdr:nvSpPr>
      <xdr:spPr>
        <a:xfrm>
          <a:off x="35820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150240</xdr:rowOff>
    </xdr:from>
    <xdr:ext cx="405111" cy="259045"/>
    <xdr:sp macro="" textlink="">
      <xdr:nvSpPr>
        <xdr:cNvPr id="271" name="n_2aveValue【福祉施設】&#10;有形固定資産減価償却率"/>
        <xdr:cNvSpPr txBox="1"/>
      </xdr:nvSpPr>
      <xdr:spPr>
        <a:xfrm>
          <a:off x="2705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45738</xdr:rowOff>
    </xdr:from>
    <xdr:ext cx="405111" cy="259045"/>
    <xdr:sp macro="" textlink="">
      <xdr:nvSpPr>
        <xdr:cNvPr id="272" name="n_1mainValue【福祉施設】&#10;有形固定資産減価償却率"/>
        <xdr:cNvSpPr txBox="1"/>
      </xdr:nvSpPr>
      <xdr:spPr>
        <a:xfrm>
          <a:off x="35820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90732</xdr:rowOff>
    </xdr:from>
    <xdr:ext cx="405111" cy="259045"/>
    <xdr:sp macro="" textlink="">
      <xdr:nvSpPr>
        <xdr:cNvPr id="273" name="n_2mainValue【福祉施設】&#10;有形固定資産減価償却率"/>
        <xdr:cNvSpPr txBox="1"/>
      </xdr:nvSpPr>
      <xdr:spPr>
        <a:xfrm>
          <a:off x="2705744" y="1363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2" name="テキスト ボックス 28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3" name="直線コネクタ 28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4" name="直線コネクタ 28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5" name="テキスト ボックス 28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6" name="直線コネクタ 28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7" name="テキスト ボックス 28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8" name="直線コネクタ 28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9" name="テキスト ボックス 28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0" name="直線コネクタ 28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1" name="テキスト ボックス 29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2" name="直線コネクタ 29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3" name="テキスト ボックス 29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4" name="直線コネクタ 29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5" name="テキスト ボックス 29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6" name="直線コネクタ 29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7" name="テキスト ボックス 29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29936</xdr:rowOff>
    </xdr:from>
    <xdr:to>
      <xdr:col>54</xdr:col>
      <xdr:colOff>189865</xdr:colOff>
      <xdr:row>86</xdr:row>
      <xdr:rowOff>70757</xdr:rowOff>
    </xdr:to>
    <xdr:cxnSp macro="">
      <xdr:nvCxnSpPr>
        <xdr:cNvPr id="299" name="直線コネクタ 298"/>
        <xdr:cNvCxnSpPr/>
      </xdr:nvCxnSpPr>
      <xdr:spPr>
        <a:xfrm flipV="1">
          <a:off x="10476865" y="13231586"/>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74584</xdr:rowOff>
    </xdr:from>
    <xdr:ext cx="469744" cy="259045"/>
    <xdr:sp macro="" textlink="">
      <xdr:nvSpPr>
        <xdr:cNvPr id="300" name="【福祉施設】&#10;一人当たり面積最小値テキスト"/>
        <xdr:cNvSpPr txBox="1"/>
      </xdr:nvSpPr>
      <xdr:spPr>
        <a:xfrm>
          <a:off x="10515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70757</xdr:rowOff>
    </xdr:from>
    <xdr:to>
      <xdr:col>55</xdr:col>
      <xdr:colOff>88900</xdr:colOff>
      <xdr:row>86</xdr:row>
      <xdr:rowOff>70757</xdr:rowOff>
    </xdr:to>
    <xdr:cxnSp macro="">
      <xdr:nvCxnSpPr>
        <xdr:cNvPr id="301" name="直線コネクタ 300"/>
        <xdr:cNvCxnSpPr/>
      </xdr:nvCxnSpPr>
      <xdr:spPr>
        <a:xfrm>
          <a:off x="10388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148063</xdr:rowOff>
    </xdr:from>
    <xdr:ext cx="469744" cy="259045"/>
    <xdr:sp macro="" textlink="">
      <xdr:nvSpPr>
        <xdr:cNvPr id="302" name="【福祉施設】&#10;一人当たり面積最大値テキスト"/>
        <xdr:cNvSpPr txBox="1"/>
      </xdr:nvSpPr>
      <xdr:spPr>
        <a:xfrm>
          <a:off x="10515600" y="1300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29936</xdr:rowOff>
    </xdr:from>
    <xdr:to>
      <xdr:col>55</xdr:col>
      <xdr:colOff>88900</xdr:colOff>
      <xdr:row>77</xdr:row>
      <xdr:rowOff>29936</xdr:rowOff>
    </xdr:to>
    <xdr:cxnSp macro="">
      <xdr:nvCxnSpPr>
        <xdr:cNvPr id="303" name="直線コネクタ 302"/>
        <xdr:cNvCxnSpPr/>
      </xdr:nvCxnSpPr>
      <xdr:spPr>
        <a:xfrm>
          <a:off x="10388600" y="1323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71863</xdr:rowOff>
    </xdr:from>
    <xdr:ext cx="469744" cy="259045"/>
    <xdr:sp macro="" textlink="">
      <xdr:nvSpPr>
        <xdr:cNvPr id="304" name="【福祉施設】&#10;一人当たり面積平均値テキスト"/>
        <xdr:cNvSpPr txBox="1"/>
      </xdr:nvSpPr>
      <xdr:spPr>
        <a:xfrm>
          <a:off x="10515600" y="13959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93436</xdr:rowOff>
    </xdr:from>
    <xdr:to>
      <xdr:col>55</xdr:col>
      <xdr:colOff>50800</xdr:colOff>
      <xdr:row>82</xdr:row>
      <xdr:rowOff>23586</xdr:rowOff>
    </xdr:to>
    <xdr:sp macro="" textlink="">
      <xdr:nvSpPr>
        <xdr:cNvPr id="305" name="フローチャート: 判断 304"/>
        <xdr:cNvSpPr/>
      </xdr:nvSpPr>
      <xdr:spPr>
        <a:xfrm>
          <a:off x="104267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109764</xdr:rowOff>
    </xdr:from>
    <xdr:to>
      <xdr:col>50</xdr:col>
      <xdr:colOff>165100</xdr:colOff>
      <xdr:row>82</xdr:row>
      <xdr:rowOff>39914</xdr:rowOff>
    </xdr:to>
    <xdr:sp macro="" textlink="">
      <xdr:nvSpPr>
        <xdr:cNvPr id="306" name="フローチャート: 判断 305"/>
        <xdr:cNvSpPr/>
      </xdr:nvSpPr>
      <xdr:spPr>
        <a:xfrm>
          <a:off x="9588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80</xdr:row>
      <xdr:rowOff>101600</xdr:rowOff>
    </xdr:from>
    <xdr:to>
      <xdr:col>46</xdr:col>
      <xdr:colOff>38100</xdr:colOff>
      <xdr:row>81</xdr:row>
      <xdr:rowOff>31750</xdr:rowOff>
    </xdr:to>
    <xdr:sp macro="" textlink="">
      <xdr:nvSpPr>
        <xdr:cNvPr id="307" name="フローチャート: 判断 306"/>
        <xdr:cNvSpPr/>
      </xdr:nvSpPr>
      <xdr:spPr>
        <a:xfrm>
          <a:off x="86995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8" name="テキスト ボックス 30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9" name="テキスト ボックス 30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0" name="テキスト ボックス 30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1" name="テキスト ボックス 31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2" name="テキスト ボックス 31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44450</xdr:rowOff>
    </xdr:from>
    <xdr:to>
      <xdr:col>55</xdr:col>
      <xdr:colOff>50800</xdr:colOff>
      <xdr:row>81</xdr:row>
      <xdr:rowOff>146050</xdr:rowOff>
    </xdr:to>
    <xdr:sp macro="" textlink="">
      <xdr:nvSpPr>
        <xdr:cNvPr id="313" name="楕円 312"/>
        <xdr:cNvSpPr/>
      </xdr:nvSpPr>
      <xdr:spPr>
        <a:xfrm>
          <a:off x="104267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67327</xdr:rowOff>
    </xdr:from>
    <xdr:ext cx="469744" cy="259045"/>
    <xdr:sp macro="" textlink="">
      <xdr:nvSpPr>
        <xdr:cNvPr id="314" name="【福祉施設】&#10;一人当たり面積該当値テキスト"/>
        <xdr:cNvSpPr txBox="1"/>
      </xdr:nvSpPr>
      <xdr:spPr>
        <a:xfrm>
          <a:off x="10515600"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60779</xdr:rowOff>
    </xdr:from>
    <xdr:to>
      <xdr:col>50</xdr:col>
      <xdr:colOff>165100</xdr:colOff>
      <xdr:row>81</xdr:row>
      <xdr:rowOff>162379</xdr:rowOff>
    </xdr:to>
    <xdr:sp macro="" textlink="">
      <xdr:nvSpPr>
        <xdr:cNvPr id="315" name="楕円 314"/>
        <xdr:cNvSpPr/>
      </xdr:nvSpPr>
      <xdr:spPr>
        <a:xfrm>
          <a:off x="9588500" y="139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95250</xdr:rowOff>
    </xdr:from>
    <xdr:to>
      <xdr:col>55</xdr:col>
      <xdr:colOff>0</xdr:colOff>
      <xdr:row>81</xdr:row>
      <xdr:rowOff>111579</xdr:rowOff>
    </xdr:to>
    <xdr:cxnSp macro="">
      <xdr:nvCxnSpPr>
        <xdr:cNvPr id="316" name="直線コネクタ 315"/>
        <xdr:cNvCxnSpPr/>
      </xdr:nvCxnSpPr>
      <xdr:spPr>
        <a:xfrm flipV="1">
          <a:off x="9639300" y="13982700"/>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44450</xdr:rowOff>
    </xdr:from>
    <xdr:to>
      <xdr:col>46</xdr:col>
      <xdr:colOff>38100</xdr:colOff>
      <xdr:row>79</xdr:row>
      <xdr:rowOff>146050</xdr:rowOff>
    </xdr:to>
    <xdr:sp macro="" textlink="">
      <xdr:nvSpPr>
        <xdr:cNvPr id="317" name="楕円 316"/>
        <xdr:cNvSpPr/>
      </xdr:nvSpPr>
      <xdr:spPr>
        <a:xfrm>
          <a:off x="8699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95250</xdr:rowOff>
    </xdr:from>
    <xdr:to>
      <xdr:col>50</xdr:col>
      <xdr:colOff>114300</xdr:colOff>
      <xdr:row>81</xdr:row>
      <xdr:rowOff>111579</xdr:rowOff>
    </xdr:to>
    <xdr:cxnSp macro="">
      <xdr:nvCxnSpPr>
        <xdr:cNvPr id="318" name="直線コネクタ 317"/>
        <xdr:cNvCxnSpPr/>
      </xdr:nvCxnSpPr>
      <xdr:spPr>
        <a:xfrm>
          <a:off x="8750300" y="13639800"/>
          <a:ext cx="889000" cy="35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31041</xdr:rowOff>
    </xdr:from>
    <xdr:ext cx="469744" cy="259045"/>
    <xdr:sp macro="" textlink="">
      <xdr:nvSpPr>
        <xdr:cNvPr id="319" name="n_1aveValue【福祉施設】&#10;一人当たり面積"/>
        <xdr:cNvSpPr txBox="1"/>
      </xdr:nvSpPr>
      <xdr:spPr>
        <a:xfrm>
          <a:off x="9391727" y="1408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22877</xdr:rowOff>
    </xdr:from>
    <xdr:ext cx="469744" cy="259045"/>
    <xdr:sp macro="" textlink="">
      <xdr:nvSpPr>
        <xdr:cNvPr id="320" name="n_2aveValue【福祉施設】&#10;一人当たり面積"/>
        <xdr:cNvSpPr txBox="1"/>
      </xdr:nvSpPr>
      <xdr:spPr>
        <a:xfrm>
          <a:off x="85154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7456</xdr:rowOff>
    </xdr:from>
    <xdr:ext cx="469744" cy="259045"/>
    <xdr:sp macro="" textlink="">
      <xdr:nvSpPr>
        <xdr:cNvPr id="321" name="n_1mainValue【福祉施設】&#10;一人当たり面積"/>
        <xdr:cNvSpPr txBox="1"/>
      </xdr:nvSpPr>
      <xdr:spPr>
        <a:xfrm>
          <a:off x="9391727" y="137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162577</xdr:rowOff>
    </xdr:from>
    <xdr:ext cx="469744" cy="259045"/>
    <xdr:sp macro="" textlink="">
      <xdr:nvSpPr>
        <xdr:cNvPr id="322" name="n_2mainValue【福祉施設】&#10;一人当たり面積"/>
        <xdr:cNvSpPr txBox="1"/>
      </xdr:nvSpPr>
      <xdr:spPr>
        <a:xfrm>
          <a:off x="85154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3" name="正方形/長方形 32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4" name="正方形/長方形 32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5" name="正方形/長方形 32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6" name="正方形/長方形 32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7" name="正方形/長方形 32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8" name="正方形/長方形 32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9" name="正方形/長方形 32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0" name="正方形/長方形 32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1" name="テキスト ボックス 33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2" name="直線コネクタ 33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3" name="テキスト ボックス 332"/>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34" name="直線コネクタ 333"/>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35" name="テキスト ボックス 334"/>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36" name="直線コネクタ 335"/>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37" name="テキスト ボックス 336"/>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38" name="直線コネクタ 337"/>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39" name="テキスト ボックス 338"/>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40" name="直線コネクタ 339"/>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41" name="テキスト ボックス 340"/>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2" name="直線コネクタ 34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3" name="テキスト ボックス 34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147065</xdr:rowOff>
    </xdr:from>
    <xdr:to>
      <xdr:col>24</xdr:col>
      <xdr:colOff>62865</xdr:colOff>
      <xdr:row>106</xdr:row>
      <xdr:rowOff>99061</xdr:rowOff>
    </xdr:to>
    <xdr:cxnSp macro="">
      <xdr:nvCxnSpPr>
        <xdr:cNvPr id="345" name="直線コネクタ 344"/>
        <xdr:cNvCxnSpPr/>
      </xdr:nvCxnSpPr>
      <xdr:spPr>
        <a:xfrm flipV="1">
          <a:off x="4634865" y="17120615"/>
          <a:ext cx="0" cy="1152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102888</xdr:rowOff>
    </xdr:from>
    <xdr:ext cx="405111" cy="259045"/>
    <xdr:sp macro="" textlink="">
      <xdr:nvSpPr>
        <xdr:cNvPr id="346" name="【市民会館】&#10;有形固定資産減価償却率最小値テキスト"/>
        <xdr:cNvSpPr txBox="1"/>
      </xdr:nvSpPr>
      <xdr:spPr>
        <a:xfrm>
          <a:off x="4673600" y="1827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99061</xdr:rowOff>
    </xdr:from>
    <xdr:to>
      <xdr:col>24</xdr:col>
      <xdr:colOff>152400</xdr:colOff>
      <xdr:row>106</xdr:row>
      <xdr:rowOff>99061</xdr:rowOff>
    </xdr:to>
    <xdr:cxnSp macro="">
      <xdr:nvCxnSpPr>
        <xdr:cNvPr id="347" name="直線コネクタ 346"/>
        <xdr:cNvCxnSpPr/>
      </xdr:nvCxnSpPr>
      <xdr:spPr>
        <a:xfrm>
          <a:off x="4546600" y="1827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93742</xdr:rowOff>
    </xdr:from>
    <xdr:ext cx="405111" cy="259045"/>
    <xdr:sp macro="" textlink="">
      <xdr:nvSpPr>
        <xdr:cNvPr id="348" name="【市民会館】&#10;有形固定資産減価償却率最大値テキスト"/>
        <xdr:cNvSpPr txBox="1"/>
      </xdr:nvSpPr>
      <xdr:spPr>
        <a:xfrm>
          <a:off x="4673600" y="16895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147065</xdr:rowOff>
    </xdr:from>
    <xdr:to>
      <xdr:col>24</xdr:col>
      <xdr:colOff>152400</xdr:colOff>
      <xdr:row>99</xdr:row>
      <xdr:rowOff>147065</xdr:rowOff>
    </xdr:to>
    <xdr:cxnSp macro="">
      <xdr:nvCxnSpPr>
        <xdr:cNvPr id="349" name="直線コネクタ 348"/>
        <xdr:cNvCxnSpPr/>
      </xdr:nvCxnSpPr>
      <xdr:spPr>
        <a:xfrm>
          <a:off x="4546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2557</xdr:rowOff>
    </xdr:from>
    <xdr:ext cx="405111" cy="259045"/>
    <xdr:sp macro="" textlink="">
      <xdr:nvSpPr>
        <xdr:cNvPr id="350" name="【市民会館】&#10;有形固定資産減価償却率平均値テキスト"/>
        <xdr:cNvSpPr txBox="1"/>
      </xdr:nvSpPr>
      <xdr:spPr>
        <a:xfrm>
          <a:off x="4673600" y="1766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151130</xdr:rowOff>
    </xdr:from>
    <xdr:to>
      <xdr:col>24</xdr:col>
      <xdr:colOff>114300</xdr:colOff>
      <xdr:row>104</xdr:row>
      <xdr:rowOff>81280</xdr:rowOff>
    </xdr:to>
    <xdr:sp macro="" textlink="">
      <xdr:nvSpPr>
        <xdr:cNvPr id="351" name="フローチャート: 判断 350"/>
        <xdr:cNvSpPr/>
      </xdr:nvSpPr>
      <xdr:spPr>
        <a:xfrm>
          <a:off x="4584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41402</xdr:rowOff>
    </xdr:from>
    <xdr:to>
      <xdr:col>20</xdr:col>
      <xdr:colOff>38100</xdr:colOff>
      <xdr:row>104</xdr:row>
      <xdr:rowOff>143002</xdr:rowOff>
    </xdr:to>
    <xdr:sp macro="" textlink="">
      <xdr:nvSpPr>
        <xdr:cNvPr id="352" name="フローチャート: 判断 351"/>
        <xdr:cNvSpPr/>
      </xdr:nvSpPr>
      <xdr:spPr>
        <a:xfrm>
          <a:off x="3746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121413</xdr:rowOff>
    </xdr:from>
    <xdr:to>
      <xdr:col>15</xdr:col>
      <xdr:colOff>101600</xdr:colOff>
      <xdr:row>104</xdr:row>
      <xdr:rowOff>51563</xdr:rowOff>
    </xdr:to>
    <xdr:sp macro="" textlink="">
      <xdr:nvSpPr>
        <xdr:cNvPr id="353" name="フローチャート: 判断 352"/>
        <xdr:cNvSpPr/>
      </xdr:nvSpPr>
      <xdr:spPr>
        <a:xfrm>
          <a:off x="2857500" y="17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4" name="テキスト ボックス 35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5" name="テキスト ボックス 35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6" name="テキスト ボックス 35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7" name="テキスト ボックス 35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8" name="テキスト ボックス 35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153415</xdr:rowOff>
    </xdr:from>
    <xdr:to>
      <xdr:col>24</xdr:col>
      <xdr:colOff>114300</xdr:colOff>
      <xdr:row>105</xdr:row>
      <xdr:rowOff>83565</xdr:rowOff>
    </xdr:to>
    <xdr:sp macro="" textlink="">
      <xdr:nvSpPr>
        <xdr:cNvPr id="359" name="楕円 358"/>
        <xdr:cNvSpPr/>
      </xdr:nvSpPr>
      <xdr:spPr>
        <a:xfrm>
          <a:off x="4584700" y="1798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131842</xdr:rowOff>
    </xdr:from>
    <xdr:ext cx="405111" cy="259045"/>
    <xdr:sp macro="" textlink="">
      <xdr:nvSpPr>
        <xdr:cNvPr id="360" name="【市民会館】&#10;有形固定資産減価償却率該当値テキスト"/>
        <xdr:cNvSpPr txBox="1"/>
      </xdr:nvSpPr>
      <xdr:spPr>
        <a:xfrm>
          <a:off x="4673600" y="17962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32258</xdr:rowOff>
    </xdr:from>
    <xdr:to>
      <xdr:col>20</xdr:col>
      <xdr:colOff>38100</xdr:colOff>
      <xdr:row>105</xdr:row>
      <xdr:rowOff>133858</xdr:rowOff>
    </xdr:to>
    <xdr:sp macro="" textlink="">
      <xdr:nvSpPr>
        <xdr:cNvPr id="361" name="楕円 360"/>
        <xdr:cNvSpPr/>
      </xdr:nvSpPr>
      <xdr:spPr>
        <a:xfrm>
          <a:off x="3746500" y="1803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32765</xdr:rowOff>
    </xdr:from>
    <xdr:to>
      <xdr:col>24</xdr:col>
      <xdr:colOff>63500</xdr:colOff>
      <xdr:row>105</xdr:row>
      <xdr:rowOff>83058</xdr:rowOff>
    </xdr:to>
    <xdr:cxnSp macro="">
      <xdr:nvCxnSpPr>
        <xdr:cNvPr id="362" name="直線コネクタ 361"/>
        <xdr:cNvCxnSpPr/>
      </xdr:nvCxnSpPr>
      <xdr:spPr>
        <a:xfrm flipV="1">
          <a:off x="3797300" y="18035015"/>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59689</xdr:rowOff>
    </xdr:from>
    <xdr:to>
      <xdr:col>15</xdr:col>
      <xdr:colOff>101600</xdr:colOff>
      <xdr:row>102</xdr:row>
      <xdr:rowOff>161289</xdr:rowOff>
    </xdr:to>
    <xdr:sp macro="" textlink="">
      <xdr:nvSpPr>
        <xdr:cNvPr id="363" name="楕円 362"/>
        <xdr:cNvSpPr/>
      </xdr:nvSpPr>
      <xdr:spPr>
        <a:xfrm>
          <a:off x="2857500" y="1754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110489</xdr:rowOff>
    </xdr:from>
    <xdr:to>
      <xdr:col>19</xdr:col>
      <xdr:colOff>177800</xdr:colOff>
      <xdr:row>105</xdr:row>
      <xdr:rowOff>83058</xdr:rowOff>
    </xdr:to>
    <xdr:cxnSp macro="">
      <xdr:nvCxnSpPr>
        <xdr:cNvPr id="364" name="直線コネクタ 363"/>
        <xdr:cNvCxnSpPr/>
      </xdr:nvCxnSpPr>
      <xdr:spPr>
        <a:xfrm>
          <a:off x="2908300" y="17598389"/>
          <a:ext cx="889000" cy="48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159529</xdr:rowOff>
    </xdr:from>
    <xdr:ext cx="405111" cy="259045"/>
    <xdr:sp macro="" textlink="">
      <xdr:nvSpPr>
        <xdr:cNvPr id="365" name="n_1aveValue【市民会館】&#10;有形固定資産減価償却率"/>
        <xdr:cNvSpPr txBox="1"/>
      </xdr:nvSpPr>
      <xdr:spPr>
        <a:xfrm>
          <a:off x="3582044" y="1764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42690</xdr:rowOff>
    </xdr:from>
    <xdr:ext cx="405111" cy="259045"/>
    <xdr:sp macro="" textlink="">
      <xdr:nvSpPr>
        <xdr:cNvPr id="366" name="n_2aveValue【市民会館】&#10;有形固定資産減価償却率"/>
        <xdr:cNvSpPr txBox="1"/>
      </xdr:nvSpPr>
      <xdr:spPr>
        <a:xfrm>
          <a:off x="2705744" y="1787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124985</xdr:rowOff>
    </xdr:from>
    <xdr:ext cx="405111" cy="259045"/>
    <xdr:sp macro="" textlink="">
      <xdr:nvSpPr>
        <xdr:cNvPr id="367" name="n_1mainValue【市民会館】&#10;有形固定資産減価償却率"/>
        <xdr:cNvSpPr txBox="1"/>
      </xdr:nvSpPr>
      <xdr:spPr>
        <a:xfrm>
          <a:off x="3582044" y="1812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6366</xdr:rowOff>
    </xdr:from>
    <xdr:ext cx="405111" cy="259045"/>
    <xdr:sp macro="" textlink="">
      <xdr:nvSpPr>
        <xdr:cNvPr id="368" name="n_2mainValue【市民会館】&#10;有形固定資産減価償却率"/>
        <xdr:cNvSpPr txBox="1"/>
      </xdr:nvSpPr>
      <xdr:spPr>
        <a:xfrm>
          <a:off x="2705744" y="1732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0" name="正方形/長方形 3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1" name="正方形/長方形 3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2" name="正方形/長方形 3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3" name="正方形/長方形 3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4" name="正方形/長方形 3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5" name="正方形/長方形 3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6" name="正方形/長方形 37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7" name="テキスト ボックス 37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8" name="直線コネクタ 37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79" name="テキスト ボックス 378"/>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152400</xdr:rowOff>
    </xdr:from>
    <xdr:to>
      <xdr:col>59</xdr:col>
      <xdr:colOff>50800</xdr:colOff>
      <xdr:row>108</xdr:row>
      <xdr:rowOff>152400</xdr:rowOff>
    </xdr:to>
    <xdr:cxnSp macro="">
      <xdr:nvCxnSpPr>
        <xdr:cNvPr id="380" name="直線コネクタ 37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1" name="テキスト ボックス 38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2" name="直線コネクタ 38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3" name="テキスト ボックス 38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4" name="直線コネクタ 38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5" name="テキスト ボックス 38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6" name="直線コネクタ 38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7" name="テキスト ボックス 38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8" name="直線コネクタ 38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9" name="テキスト ボックス 38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0" name="直線コネクタ 38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1" name="テキスト ボックス 39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11430</xdr:rowOff>
    </xdr:from>
    <xdr:to>
      <xdr:col>54</xdr:col>
      <xdr:colOff>189865</xdr:colOff>
      <xdr:row>109</xdr:row>
      <xdr:rowOff>64770</xdr:rowOff>
    </xdr:to>
    <xdr:cxnSp macro="">
      <xdr:nvCxnSpPr>
        <xdr:cNvPr id="393" name="直線コネクタ 392"/>
        <xdr:cNvCxnSpPr/>
      </xdr:nvCxnSpPr>
      <xdr:spPr>
        <a:xfrm flipV="1">
          <a:off x="10476865" y="173278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68597</xdr:rowOff>
    </xdr:from>
    <xdr:ext cx="469744" cy="259045"/>
    <xdr:sp macro="" textlink="">
      <xdr:nvSpPr>
        <xdr:cNvPr id="394" name="【市民会館】&#10;一人当たり面積最小値テキスト"/>
        <xdr:cNvSpPr txBox="1"/>
      </xdr:nvSpPr>
      <xdr:spPr>
        <a:xfrm>
          <a:off x="10515600" y="187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64770</xdr:rowOff>
    </xdr:from>
    <xdr:to>
      <xdr:col>55</xdr:col>
      <xdr:colOff>88900</xdr:colOff>
      <xdr:row>109</xdr:row>
      <xdr:rowOff>64770</xdr:rowOff>
    </xdr:to>
    <xdr:cxnSp macro="">
      <xdr:nvCxnSpPr>
        <xdr:cNvPr id="395" name="直線コネクタ 394"/>
        <xdr:cNvCxnSpPr/>
      </xdr:nvCxnSpPr>
      <xdr:spPr>
        <a:xfrm>
          <a:off x="10388600" y="1875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129557</xdr:rowOff>
    </xdr:from>
    <xdr:ext cx="469744" cy="259045"/>
    <xdr:sp macro="" textlink="">
      <xdr:nvSpPr>
        <xdr:cNvPr id="396" name="【市民会館】&#10;一人当たり面積最大値テキスト"/>
        <xdr:cNvSpPr txBox="1"/>
      </xdr:nvSpPr>
      <xdr:spPr>
        <a:xfrm>
          <a:off x="10515600" y="1710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11430</xdr:rowOff>
    </xdr:from>
    <xdr:to>
      <xdr:col>55</xdr:col>
      <xdr:colOff>88900</xdr:colOff>
      <xdr:row>101</xdr:row>
      <xdr:rowOff>11430</xdr:rowOff>
    </xdr:to>
    <xdr:cxnSp macro="">
      <xdr:nvCxnSpPr>
        <xdr:cNvPr id="397" name="直線コネクタ 396"/>
        <xdr:cNvCxnSpPr/>
      </xdr:nvCxnSpPr>
      <xdr:spPr>
        <a:xfrm>
          <a:off x="10388600" y="1732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3827</xdr:rowOff>
    </xdr:from>
    <xdr:ext cx="469744" cy="259045"/>
    <xdr:sp macro="" textlink="">
      <xdr:nvSpPr>
        <xdr:cNvPr id="398" name="【市民会館】&#10;一人当たり面積平均値テキスト"/>
        <xdr:cNvSpPr txBox="1"/>
      </xdr:nvSpPr>
      <xdr:spPr>
        <a:xfrm>
          <a:off x="10515600" y="1817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25400</xdr:rowOff>
    </xdr:from>
    <xdr:to>
      <xdr:col>55</xdr:col>
      <xdr:colOff>50800</xdr:colOff>
      <xdr:row>106</xdr:row>
      <xdr:rowOff>127000</xdr:rowOff>
    </xdr:to>
    <xdr:sp macro="" textlink="">
      <xdr:nvSpPr>
        <xdr:cNvPr id="399" name="フローチャート: 判断 398"/>
        <xdr:cNvSpPr/>
      </xdr:nvSpPr>
      <xdr:spPr>
        <a:xfrm>
          <a:off x="10426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158750</xdr:rowOff>
    </xdr:from>
    <xdr:to>
      <xdr:col>50</xdr:col>
      <xdr:colOff>165100</xdr:colOff>
      <xdr:row>106</xdr:row>
      <xdr:rowOff>88900</xdr:rowOff>
    </xdr:to>
    <xdr:sp macro="" textlink="">
      <xdr:nvSpPr>
        <xdr:cNvPr id="400" name="フローチャート: 判断 399"/>
        <xdr:cNvSpPr/>
      </xdr:nvSpPr>
      <xdr:spPr>
        <a:xfrm>
          <a:off x="95885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52070</xdr:rowOff>
    </xdr:from>
    <xdr:to>
      <xdr:col>46</xdr:col>
      <xdr:colOff>38100</xdr:colOff>
      <xdr:row>105</xdr:row>
      <xdr:rowOff>153670</xdr:rowOff>
    </xdr:to>
    <xdr:sp macro="" textlink="">
      <xdr:nvSpPr>
        <xdr:cNvPr id="401" name="フローチャート: 判断 400"/>
        <xdr:cNvSpPr/>
      </xdr:nvSpPr>
      <xdr:spPr>
        <a:xfrm>
          <a:off x="8699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2" name="テキスト ボックス 40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3" name="テキスト ボックス 40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4" name="テキスト ボックス 40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5" name="テキスト ボックス 40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6" name="テキスト ボックス 40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44450</xdr:rowOff>
    </xdr:from>
    <xdr:to>
      <xdr:col>55</xdr:col>
      <xdr:colOff>50800</xdr:colOff>
      <xdr:row>103</xdr:row>
      <xdr:rowOff>146050</xdr:rowOff>
    </xdr:to>
    <xdr:sp macro="" textlink="">
      <xdr:nvSpPr>
        <xdr:cNvPr id="407" name="楕円 406"/>
        <xdr:cNvSpPr/>
      </xdr:nvSpPr>
      <xdr:spPr>
        <a:xfrm>
          <a:off x="104267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67327</xdr:rowOff>
    </xdr:from>
    <xdr:ext cx="469744" cy="259045"/>
    <xdr:sp macro="" textlink="">
      <xdr:nvSpPr>
        <xdr:cNvPr id="408" name="【市民会館】&#10;一人当たり面積該当値テキスト"/>
        <xdr:cNvSpPr txBox="1"/>
      </xdr:nvSpPr>
      <xdr:spPr>
        <a:xfrm>
          <a:off x="10515600" y="1755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36830</xdr:rowOff>
    </xdr:from>
    <xdr:to>
      <xdr:col>50</xdr:col>
      <xdr:colOff>165100</xdr:colOff>
      <xdr:row>103</xdr:row>
      <xdr:rowOff>138430</xdr:rowOff>
    </xdr:to>
    <xdr:sp macro="" textlink="">
      <xdr:nvSpPr>
        <xdr:cNvPr id="409" name="楕円 408"/>
        <xdr:cNvSpPr/>
      </xdr:nvSpPr>
      <xdr:spPr>
        <a:xfrm>
          <a:off x="9588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87630</xdr:rowOff>
    </xdr:from>
    <xdr:to>
      <xdr:col>55</xdr:col>
      <xdr:colOff>0</xdr:colOff>
      <xdr:row>103</xdr:row>
      <xdr:rowOff>95250</xdr:rowOff>
    </xdr:to>
    <xdr:cxnSp macro="">
      <xdr:nvCxnSpPr>
        <xdr:cNvPr id="410" name="直線コネクタ 409"/>
        <xdr:cNvCxnSpPr/>
      </xdr:nvCxnSpPr>
      <xdr:spPr>
        <a:xfrm>
          <a:off x="9639300" y="177469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21589</xdr:rowOff>
    </xdr:from>
    <xdr:to>
      <xdr:col>46</xdr:col>
      <xdr:colOff>38100</xdr:colOff>
      <xdr:row>103</xdr:row>
      <xdr:rowOff>123189</xdr:rowOff>
    </xdr:to>
    <xdr:sp macro="" textlink="">
      <xdr:nvSpPr>
        <xdr:cNvPr id="411" name="楕円 410"/>
        <xdr:cNvSpPr/>
      </xdr:nvSpPr>
      <xdr:spPr>
        <a:xfrm>
          <a:off x="8699500" y="176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72389</xdr:rowOff>
    </xdr:from>
    <xdr:to>
      <xdr:col>50</xdr:col>
      <xdr:colOff>114300</xdr:colOff>
      <xdr:row>103</xdr:row>
      <xdr:rowOff>87630</xdr:rowOff>
    </xdr:to>
    <xdr:cxnSp macro="">
      <xdr:nvCxnSpPr>
        <xdr:cNvPr id="412" name="直線コネクタ 411"/>
        <xdr:cNvCxnSpPr/>
      </xdr:nvCxnSpPr>
      <xdr:spPr>
        <a:xfrm>
          <a:off x="8750300" y="177317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80027</xdr:rowOff>
    </xdr:from>
    <xdr:ext cx="469744" cy="259045"/>
    <xdr:sp macro="" textlink="">
      <xdr:nvSpPr>
        <xdr:cNvPr id="413" name="n_1aveValue【市民会館】&#10;一人当たり面積"/>
        <xdr:cNvSpPr txBox="1"/>
      </xdr:nvSpPr>
      <xdr:spPr>
        <a:xfrm>
          <a:off x="9391727"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144797</xdr:rowOff>
    </xdr:from>
    <xdr:ext cx="469744" cy="259045"/>
    <xdr:sp macro="" textlink="">
      <xdr:nvSpPr>
        <xdr:cNvPr id="414" name="n_2aveValue【市民会館】&#10;一人当たり面積"/>
        <xdr:cNvSpPr txBox="1"/>
      </xdr:nvSpPr>
      <xdr:spPr>
        <a:xfrm>
          <a:off x="8515427"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154957</xdr:rowOff>
    </xdr:from>
    <xdr:ext cx="469744" cy="259045"/>
    <xdr:sp macro="" textlink="">
      <xdr:nvSpPr>
        <xdr:cNvPr id="415" name="n_1mainValue【市民会館】&#10;一人当たり面積"/>
        <xdr:cNvSpPr txBox="1"/>
      </xdr:nvSpPr>
      <xdr:spPr>
        <a:xfrm>
          <a:off x="9391727" y="1747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139716</xdr:rowOff>
    </xdr:from>
    <xdr:ext cx="469744" cy="259045"/>
    <xdr:sp macro="" textlink="">
      <xdr:nvSpPr>
        <xdr:cNvPr id="416" name="n_2mainValue【市民会館】&#10;一人当たり面積"/>
        <xdr:cNvSpPr txBox="1"/>
      </xdr:nvSpPr>
      <xdr:spPr>
        <a:xfrm>
          <a:off x="8515427" y="1745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7" name="正方形/長方形 41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8" name="正方形/長方形 41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9" name="正方形/長方形 41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0" name="正方形/長方形 41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1" name="正方形/長方形 42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2" name="正方形/長方形 42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3" name="正方形/長方形 42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4" name="正方形/長方形 42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5" name="テキスト ボックス 42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6" name="直線コネクタ 42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27" name="テキスト ボックス 42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8" name="直線コネクタ 42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9" name="テキスト ボックス 42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0" name="直線コネクタ 42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1" name="テキスト ボックス 43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2" name="直線コネクタ 43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33" name="テキスト ボックス 43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4" name="直線コネクタ 43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5" name="テキスト ボックス 43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6" name="直線コネクタ 43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37" name="テキスト ボックス 43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8" name="直線コネクタ 43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9" name="テキスト ボックス 43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150495</xdr:rowOff>
    </xdr:from>
    <xdr:to>
      <xdr:col>85</xdr:col>
      <xdr:colOff>126364</xdr:colOff>
      <xdr:row>41</xdr:row>
      <xdr:rowOff>148590</xdr:rowOff>
    </xdr:to>
    <xdr:cxnSp macro="">
      <xdr:nvCxnSpPr>
        <xdr:cNvPr id="441" name="直線コネクタ 440"/>
        <xdr:cNvCxnSpPr/>
      </xdr:nvCxnSpPr>
      <xdr:spPr>
        <a:xfrm flipV="1">
          <a:off x="16318864" y="5808345"/>
          <a:ext cx="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152417</xdr:rowOff>
    </xdr:from>
    <xdr:ext cx="405111" cy="259045"/>
    <xdr:sp macro="" textlink="">
      <xdr:nvSpPr>
        <xdr:cNvPr id="442" name="【一般廃棄物処理施設】&#10;有形固定資産減価償却率最小値テキスト"/>
        <xdr:cNvSpPr txBox="1"/>
      </xdr:nvSpPr>
      <xdr:spPr>
        <a:xfrm>
          <a:off x="16357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148590</xdr:rowOff>
    </xdr:from>
    <xdr:to>
      <xdr:col>86</xdr:col>
      <xdr:colOff>25400</xdr:colOff>
      <xdr:row>41</xdr:row>
      <xdr:rowOff>148590</xdr:rowOff>
    </xdr:to>
    <xdr:cxnSp macro="">
      <xdr:nvCxnSpPr>
        <xdr:cNvPr id="443" name="直線コネクタ 442"/>
        <xdr:cNvCxnSpPr/>
      </xdr:nvCxnSpPr>
      <xdr:spPr>
        <a:xfrm>
          <a:off x="16230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97172</xdr:rowOff>
    </xdr:from>
    <xdr:ext cx="405111" cy="259045"/>
    <xdr:sp macro="" textlink="">
      <xdr:nvSpPr>
        <xdr:cNvPr id="444" name="【一般廃棄物処理施設】&#10;有形固定資産減価償却率最大値テキスト"/>
        <xdr:cNvSpPr txBox="1"/>
      </xdr:nvSpPr>
      <xdr:spPr>
        <a:xfrm>
          <a:off x="16357600" y="558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150495</xdr:rowOff>
    </xdr:from>
    <xdr:to>
      <xdr:col>86</xdr:col>
      <xdr:colOff>25400</xdr:colOff>
      <xdr:row>33</xdr:row>
      <xdr:rowOff>150495</xdr:rowOff>
    </xdr:to>
    <xdr:cxnSp macro="">
      <xdr:nvCxnSpPr>
        <xdr:cNvPr id="445" name="直線コネクタ 444"/>
        <xdr:cNvCxnSpPr/>
      </xdr:nvCxnSpPr>
      <xdr:spPr>
        <a:xfrm>
          <a:off x="16230600" y="580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95902</xdr:rowOff>
    </xdr:from>
    <xdr:ext cx="405111" cy="259045"/>
    <xdr:sp macro="" textlink="">
      <xdr:nvSpPr>
        <xdr:cNvPr id="446" name="【一般廃棄物処理施設】&#10;有形固定資産減価償却率平均値テキスト"/>
        <xdr:cNvSpPr txBox="1"/>
      </xdr:nvSpPr>
      <xdr:spPr>
        <a:xfrm>
          <a:off x="16357600" y="6096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73025</xdr:rowOff>
    </xdr:from>
    <xdr:to>
      <xdr:col>85</xdr:col>
      <xdr:colOff>177800</xdr:colOff>
      <xdr:row>37</xdr:row>
      <xdr:rowOff>3175</xdr:rowOff>
    </xdr:to>
    <xdr:sp macro="" textlink="">
      <xdr:nvSpPr>
        <xdr:cNvPr id="447" name="フローチャート: 判断 446"/>
        <xdr:cNvSpPr/>
      </xdr:nvSpPr>
      <xdr:spPr>
        <a:xfrm>
          <a:off x="16268700" y="62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101600</xdr:rowOff>
    </xdr:from>
    <xdr:to>
      <xdr:col>81</xdr:col>
      <xdr:colOff>101600</xdr:colOff>
      <xdr:row>37</xdr:row>
      <xdr:rowOff>31750</xdr:rowOff>
    </xdr:to>
    <xdr:sp macro="" textlink="">
      <xdr:nvSpPr>
        <xdr:cNvPr id="448" name="フローチャート: 判断 447"/>
        <xdr:cNvSpPr/>
      </xdr:nvSpPr>
      <xdr:spPr>
        <a:xfrm>
          <a:off x="15430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8255</xdr:rowOff>
    </xdr:from>
    <xdr:to>
      <xdr:col>76</xdr:col>
      <xdr:colOff>165100</xdr:colOff>
      <xdr:row>36</xdr:row>
      <xdr:rowOff>109855</xdr:rowOff>
    </xdr:to>
    <xdr:sp macro="" textlink="">
      <xdr:nvSpPr>
        <xdr:cNvPr id="449" name="フローチャート: 判断 448"/>
        <xdr:cNvSpPr/>
      </xdr:nvSpPr>
      <xdr:spPr>
        <a:xfrm>
          <a:off x="14541500" y="6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0" name="テキスト ボックス 44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1" name="テキスト ボックス 45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2" name="テキスト ボックス 45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3" name="テキスト ボックス 45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4" name="テキスト ボックス 45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97790</xdr:rowOff>
    </xdr:from>
    <xdr:to>
      <xdr:col>85</xdr:col>
      <xdr:colOff>177800</xdr:colOff>
      <xdr:row>42</xdr:row>
      <xdr:rowOff>27940</xdr:rowOff>
    </xdr:to>
    <xdr:sp macro="" textlink="">
      <xdr:nvSpPr>
        <xdr:cNvPr id="455" name="楕円 454"/>
        <xdr:cNvSpPr/>
      </xdr:nvSpPr>
      <xdr:spPr>
        <a:xfrm>
          <a:off x="162687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12717</xdr:rowOff>
    </xdr:from>
    <xdr:ext cx="405111" cy="259045"/>
    <xdr:sp macro="" textlink="">
      <xdr:nvSpPr>
        <xdr:cNvPr id="456" name="【一般廃棄物処理施設】&#10;有形固定資産減価償却率該当値テキスト"/>
        <xdr:cNvSpPr txBox="1"/>
      </xdr:nvSpPr>
      <xdr:spPr>
        <a:xfrm>
          <a:off x="16357600" y="7042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143510</xdr:rowOff>
    </xdr:from>
    <xdr:to>
      <xdr:col>81</xdr:col>
      <xdr:colOff>101600</xdr:colOff>
      <xdr:row>42</xdr:row>
      <xdr:rowOff>73660</xdr:rowOff>
    </xdr:to>
    <xdr:sp macro="" textlink="">
      <xdr:nvSpPr>
        <xdr:cNvPr id="457" name="楕円 456"/>
        <xdr:cNvSpPr/>
      </xdr:nvSpPr>
      <xdr:spPr>
        <a:xfrm>
          <a:off x="15430500" y="717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148590</xdr:rowOff>
    </xdr:from>
    <xdr:to>
      <xdr:col>85</xdr:col>
      <xdr:colOff>127000</xdr:colOff>
      <xdr:row>42</xdr:row>
      <xdr:rowOff>22860</xdr:rowOff>
    </xdr:to>
    <xdr:cxnSp macro="">
      <xdr:nvCxnSpPr>
        <xdr:cNvPr id="458" name="直線コネクタ 457"/>
        <xdr:cNvCxnSpPr/>
      </xdr:nvCxnSpPr>
      <xdr:spPr>
        <a:xfrm flipV="1">
          <a:off x="15481300" y="71780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149225</xdr:rowOff>
    </xdr:from>
    <xdr:to>
      <xdr:col>76</xdr:col>
      <xdr:colOff>165100</xdr:colOff>
      <xdr:row>37</xdr:row>
      <xdr:rowOff>79375</xdr:rowOff>
    </xdr:to>
    <xdr:sp macro="" textlink="">
      <xdr:nvSpPr>
        <xdr:cNvPr id="459" name="楕円 458"/>
        <xdr:cNvSpPr/>
      </xdr:nvSpPr>
      <xdr:spPr>
        <a:xfrm>
          <a:off x="145415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28575</xdr:rowOff>
    </xdr:from>
    <xdr:to>
      <xdr:col>81</xdr:col>
      <xdr:colOff>50800</xdr:colOff>
      <xdr:row>42</xdr:row>
      <xdr:rowOff>22860</xdr:rowOff>
    </xdr:to>
    <xdr:cxnSp macro="">
      <xdr:nvCxnSpPr>
        <xdr:cNvPr id="460" name="直線コネクタ 459"/>
        <xdr:cNvCxnSpPr/>
      </xdr:nvCxnSpPr>
      <xdr:spPr>
        <a:xfrm>
          <a:off x="14592300" y="6372225"/>
          <a:ext cx="889000" cy="85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48277</xdr:rowOff>
    </xdr:from>
    <xdr:ext cx="405111" cy="259045"/>
    <xdr:sp macro="" textlink="">
      <xdr:nvSpPr>
        <xdr:cNvPr id="461" name="n_1aveValue【一般廃棄物処理施設】&#10;有形固定資産減価償却率"/>
        <xdr:cNvSpPr txBox="1"/>
      </xdr:nvSpPr>
      <xdr:spPr>
        <a:xfrm>
          <a:off x="15266044"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126382</xdr:rowOff>
    </xdr:from>
    <xdr:ext cx="405111" cy="259045"/>
    <xdr:sp macro="" textlink="">
      <xdr:nvSpPr>
        <xdr:cNvPr id="462" name="n_2aveValue【一般廃棄物処理施設】&#10;有形固定資産減価償却率"/>
        <xdr:cNvSpPr txBox="1"/>
      </xdr:nvSpPr>
      <xdr:spPr>
        <a:xfrm>
          <a:off x="14389744" y="595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64787</xdr:rowOff>
    </xdr:from>
    <xdr:ext cx="405111" cy="259045"/>
    <xdr:sp macro="" textlink="">
      <xdr:nvSpPr>
        <xdr:cNvPr id="463" name="n_1mainValue【一般廃棄物処理施設】&#10;有形固定資産減価償却率"/>
        <xdr:cNvSpPr txBox="1"/>
      </xdr:nvSpPr>
      <xdr:spPr>
        <a:xfrm>
          <a:off x="15266044" y="726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70502</xdr:rowOff>
    </xdr:from>
    <xdr:ext cx="405111" cy="259045"/>
    <xdr:sp macro="" textlink="">
      <xdr:nvSpPr>
        <xdr:cNvPr id="464" name="n_2mainValue【一般廃棄物処理施設】&#10;有形固定資産減価償却率"/>
        <xdr:cNvSpPr txBox="1"/>
      </xdr:nvSpPr>
      <xdr:spPr>
        <a:xfrm>
          <a:off x="14389744" y="641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5" name="正方形/長方形 46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6" name="正方形/長方形 46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7" name="正方形/長方形 46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8" name="正方形/長方形 46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9" name="正方形/長方形 46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0" name="正方形/長方形 46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1" name="正方形/長方形 47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2" name="正方形/長方形 47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3" name="テキスト ボックス 47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4" name="直線コネクタ 47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75" name="直線コネクタ 47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76" name="テキスト ボックス 47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7" name="直線コネクタ 47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78" name="テキスト ボックス 47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9" name="直線コネクタ 47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80" name="テキスト ボックス 47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81" name="直線コネクタ 48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82" name="テキスト ボックス 48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83" name="直線コネクタ 48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84" name="テキスト ボックス 48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5" name="直線コネクタ 48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6" name="テキスト ボックス 48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122949</xdr:rowOff>
    </xdr:from>
    <xdr:to>
      <xdr:col>116</xdr:col>
      <xdr:colOff>62864</xdr:colOff>
      <xdr:row>42</xdr:row>
      <xdr:rowOff>9967</xdr:rowOff>
    </xdr:to>
    <xdr:cxnSp macro="">
      <xdr:nvCxnSpPr>
        <xdr:cNvPr id="488" name="直線コネクタ 487"/>
        <xdr:cNvCxnSpPr/>
      </xdr:nvCxnSpPr>
      <xdr:spPr>
        <a:xfrm flipV="1">
          <a:off x="22160864" y="5780799"/>
          <a:ext cx="0" cy="143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13794</xdr:rowOff>
    </xdr:from>
    <xdr:ext cx="469744" cy="259045"/>
    <xdr:sp macro="" textlink="">
      <xdr:nvSpPr>
        <xdr:cNvPr id="489" name="【一般廃棄物処理施設】&#10;一人当たり有形固定資産（償却資産）額最小値テキスト"/>
        <xdr:cNvSpPr txBox="1"/>
      </xdr:nvSpPr>
      <xdr:spPr>
        <a:xfrm>
          <a:off x="22199600" y="7214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9967</xdr:rowOff>
    </xdr:from>
    <xdr:to>
      <xdr:col>116</xdr:col>
      <xdr:colOff>152400</xdr:colOff>
      <xdr:row>42</xdr:row>
      <xdr:rowOff>9967</xdr:rowOff>
    </xdr:to>
    <xdr:cxnSp macro="">
      <xdr:nvCxnSpPr>
        <xdr:cNvPr id="490" name="直線コネクタ 489"/>
        <xdr:cNvCxnSpPr/>
      </xdr:nvCxnSpPr>
      <xdr:spPr>
        <a:xfrm>
          <a:off x="22072600" y="721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69626</xdr:rowOff>
    </xdr:from>
    <xdr:ext cx="599010" cy="259045"/>
    <xdr:sp macro="" textlink="">
      <xdr:nvSpPr>
        <xdr:cNvPr id="491" name="【一般廃棄物処理施設】&#10;一人当たり有形固定資産（償却資産）額最大値テキスト"/>
        <xdr:cNvSpPr txBox="1"/>
      </xdr:nvSpPr>
      <xdr:spPr>
        <a:xfrm>
          <a:off x="22199600" y="5556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122949</xdr:rowOff>
    </xdr:from>
    <xdr:to>
      <xdr:col>116</xdr:col>
      <xdr:colOff>152400</xdr:colOff>
      <xdr:row>33</xdr:row>
      <xdr:rowOff>122949</xdr:rowOff>
    </xdr:to>
    <xdr:cxnSp macro="">
      <xdr:nvCxnSpPr>
        <xdr:cNvPr id="492" name="直線コネクタ 491"/>
        <xdr:cNvCxnSpPr/>
      </xdr:nvCxnSpPr>
      <xdr:spPr>
        <a:xfrm>
          <a:off x="22072600" y="5780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41363</xdr:rowOff>
    </xdr:from>
    <xdr:ext cx="534377" cy="259045"/>
    <xdr:sp macro="" textlink="">
      <xdr:nvSpPr>
        <xdr:cNvPr id="493" name="【一般廃棄物処理施設】&#10;一人当たり有形固定資産（償却資産）額平均値テキスト"/>
        <xdr:cNvSpPr txBox="1"/>
      </xdr:nvSpPr>
      <xdr:spPr>
        <a:xfrm>
          <a:off x="22199600" y="6556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62936</xdr:rowOff>
    </xdr:from>
    <xdr:to>
      <xdr:col>116</xdr:col>
      <xdr:colOff>114300</xdr:colOff>
      <xdr:row>38</xdr:row>
      <xdr:rowOff>164536</xdr:rowOff>
    </xdr:to>
    <xdr:sp macro="" textlink="">
      <xdr:nvSpPr>
        <xdr:cNvPr id="494" name="フローチャート: 判断 493"/>
        <xdr:cNvSpPr/>
      </xdr:nvSpPr>
      <xdr:spPr>
        <a:xfrm>
          <a:off x="22110700" y="657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102743</xdr:rowOff>
    </xdr:from>
    <xdr:to>
      <xdr:col>112</xdr:col>
      <xdr:colOff>38100</xdr:colOff>
      <xdr:row>39</xdr:row>
      <xdr:rowOff>32893</xdr:rowOff>
    </xdr:to>
    <xdr:sp macro="" textlink="">
      <xdr:nvSpPr>
        <xdr:cNvPr id="495" name="フローチャート: 判断 494"/>
        <xdr:cNvSpPr/>
      </xdr:nvSpPr>
      <xdr:spPr>
        <a:xfrm>
          <a:off x="21272500" y="66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17011</xdr:rowOff>
    </xdr:from>
    <xdr:to>
      <xdr:col>107</xdr:col>
      <xdr:colOff>101600</xdr:colOff>
      <xdr:row>38</xdr:row>
      <xdr:rowOff>118611</xdr:rowOff>
    </xdr:to>
    <xdr:sp macro="" textlink="">
      <xdr:nvSpPr>
        <xdr:cNvPr id="496" name="フローチャート: 判断 495"/>
        <xdr:cNvSpPr/>
      </xdr:nvSpPr>
      <xdr:spPr>
        <a:xfrm>
          <a:off x="20383500" y="653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7" name="テキスト ボックス 49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8" name="テキスト ボックス 49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9" name="テキスト ボックス 49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0" name="テキスト ボックス 49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1" name="テキスト ボックス 50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46652</xdr:rowOff>
    </xdr:from>
    <xdr:to>
      <xdr:col>116</xdr:col>
      <xdr:colOff>114300</xdr:colOff>
      <xdr:row>37</xdr:row>
      <xdr:rowOff>148252</xdr:rowOff>
    </xdr:to>
    <xdr:sp macro="" textlink="">
      <xdr:nvSpPr>
        <xdr:cNvPr id="502" name="楕円 501"/>
        <xdr:cNvSpPr/>
      </xdr:nvSpPr>
      <xdr:spPr>
        <a:xfrm>
          <a:off x="22110700" y="639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69529</xdr:rowOff>
    </xdr:from>
    <xdr:ext cx="599010" cy="259045"/>
    <xdr:sp macro="" textlink="">
      <xdr:nvSpPr>
        <xdr:cNvPr id="503" name="【一般廃棄物処理施設】&#10;一人当たり有形固定資産（償却資産）額該当値テキスト"/>
        <xdr:cNvSpPr txBox="1"/>
      </xdr:nvSpPr>
      <xdr:spPr>
        <a:xfrm>
          <a:off x="22199600" y="6241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47010</xdr:rowOff>
    </xdr:from>
    <xdr:to>
      <xdr:col>112</xdr:col>
      <xdr:colOff>38100</xdr:colOff>
      <xdr:row>37</xdr:row>
      <xdr:rowOff>148610</xdr:rowOff>
    </xdr:to>
    <xdr:sp macro="" textlink="">
      <xdr:nvSpPr>
        <xdr:cNvPr id="504" name="楕円 503"/>
        <xdr:cNvSpPr/>
      </xdr:nvSpPr>
      <xdr:spPr>
        <a:xfrm>
          <a:off x="21272500" y="639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97452</xdr:rowOff>
    </xdr:from>
    <xdr:to>
      <xdr:col>116</xdr:col>
      <xdr:colOff>63500</xdr:colOff>
      <xdr:row>37</xdr:row>
      <xdr:rowOff>97810</xdr:rowOff>
    </xdr:to>
    <xdr:cxnSp macro="">
      <xdr:nvCxnSpPr>
        <xdr:cNvPr id="505" name="直線コネクタ 504"/>
        <xdr:cNvCxnSpPr/>
      </xdr:nvCxnSpPr>
      <xdr:spPr>
        <a:xfrm flipV="1">
          <a:off x="21323300" y="6441102"/>
          <a:ext cx="8382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70305</xdr:rowOff>
    </xdr:from>
    <xdr:to>
      <xdr:col>107</xdr:col>
      <xdr:colOff>101600</xdr:colOff>
      <xdr:row>41</xdr:row>
      <xdr:rowOff>455</xdr:rowOff>
    </xdr:to>
    <xdr:sp macro="" textlink="">
      <xdr:nvSpPr>
        <xdr:cNvPr id="506" name="楕円 505"/>
        <xdr:cNvSpPr/>
      </xdr:nvSpPr>
      <xdr:spPr>
        <a:xfrm>
          <a:off x="20383500" y="692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97810</xdr:rowOff>
    </xdr:from>
    <xdr:to>
      <xdr:col>111</xdr:col>
      <xdr:colOff>177800</xdr:colOff>
      <xdr:row>40</xdr:row>
      <xdr:rowOff>121105</xdr:rowOff>
    </xdr:to>
    <xdr:cxnSp macro="">
      <xdr:nvCxnSpPr>
        <xdr:cNvPr id="507" name="直線コネクタ 506"/>
        <xdr:cNvCxnSpPr/>
      </xdr:nvCxnSpPr>
      <xdr:spPr>
        <a:xfrm flipV="1">
          <a:off x="20434300" y="6441460"/>
          <a:ext cx="889000" cy="53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24020</xdr:rowOff>
    </xdr:from>
    <xdr:ext cx="534377" cy="259045"/>
    <xdr:sp macro="" textlink="">
      <xdr:nvSpPr>
        <xdr:cNvPr id="508" name="n_1aveValue【一般廃棄物処理施設】&#10;一人当たり有形固定資産（償却資産）額"/>
        <xdr:cNvSpPr txBox="1"/>
      </xdr:nvSpPr>
      <xdr:spPr>
        <a:xfrm>
          <a:off x="21043411" y="671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135137</xdr:rowOff>
    </xdr:from>
    <xdr:ext cx="534377" cy="259045"/>
    <xdr:sp macro="" textlink="">
      <xdr:nvSpPr>
        <xdr:cNvPr id="509" name="n_2aveValue【一般廃棄物処理施設】&#10;一人当たり有形固定資産（償却資産）額"/>
        <xdr:cNvSpPr txBox="1"/>
      </xdr:nvSpPr>
      <xdr:spPr>
        <a:xfrm>
          <a:off x="20167111" y="630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165137</xdr:rowOff>
    </xdr:from>
    <xdr:ext cx="599010" cy="259045"/>
    <xdr:sp macro="" textlink="">
      <xdr:nvSpPr>
        <xdr:cNvPr id="510" name="n_1mainValue【一般廃棄物処理施設】&#10;一人当たり有形固定資産（償却資産）額"/>
        <xdr:cNvSpPr txBox="1"/>
      </xdr:nvSpPr>
      <xdr:spPr>
        <a:xfrm>
          <a:off x="21011095" y="6165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163032</xdr:rowOff>
    </xdr:from>
    <xdr:ext cx="534377" cy="259045"/>
    <xdr:sp macro="" textlink="">
      <xdr:nvSpPr>
        <xdr:cNvPr id="511" name="n_2mainValue【一般廃棄物処理施設】&#10;一人当たり有形固定資産（償却資産）額"/>
        <xdr:cNvSpPr txBox="1"/>
      </xdr:nvSpPr>
      <xdr:spPr>
        <a:xfrm>
          <a:off x="20167111" y="702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22" name="直線コネクタ 52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23" name="テキスト ボックス 52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4" name="直線コネクタ 52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5" name="テキスト ボックス 52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6" name="直線コネクタ 52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7" name="テキスト ボックス 52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8" name="直線コネクタ 52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9" name="テキスト ボックス 52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0" name="直線コネクタ 52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1" name="テキスト ボックス 53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2" name="直線コネクタ 53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33" name="テキスト ボックス 53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5" name="テキスト ボックス 53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29391</xdr:rowOff>
    </xdr:from>
    <xdr:to>
      <xdr:col>85</xdr:col>
      <xdr:colOff>126364</xdr:colOff>
      <xdr:row>64</xdr:row>
      <xdr:rowOff>97972</xdr:rowOff>
    </xdr:to>
    <xdr:cxnSp macro="">
      <xdr:nvCxnSpPr>
        <xdr:cNvPr id="537" name="直線コネクタ 536"/>
        <xdr:cNvCxnSpPr/>
      </xdr:nvCxnSpPr>
      <xdr:spPr>
        <a:xfrm flipV="1">
          <a:off x="16318864" y="9630591"/>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538"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539" name="直線コネクタ 538"/>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147518</xdr:rowOff>
    </xdr:from>
    <xdr:ext cx="405111" cy="259045"/>
    <xdr:sp macro="" textlink="">
      <xdr:nvSpPr>
        <xdr:cNvPr id="540" name="【保健センター・保健所】&#10;有形固定資産減価償却率最大値テキスト"/>
        <xdr:cNvSpPr txBox="1"/>
      </xdr:nvSpPr>
      <xdr:spPr>
        <a:xfrm>
          <a:off x="16357600" y="9405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29391</xdr:rowOff>
    </xdr:from>
    <xdr:to>
      <xdr:col>86</xdr:col>
      <xdr:colOff>25400</xdr:colOff>
      <xdr:row>56</xdr:row>
      <xdr:rowOff>29391</xdr:rowOff>
    </xdr:to>
    <xdr:cxnSp macro="">
      <xdr:nvCxnSpPr>
        <xdr:cNvPr id="541" name="直線コネクタ 540"/>
        <xdr:cNvCxnSpPr/>
      </xdr:nvCxnSpPr>
      <xdr:spPr>
        <a:xfrm>
          <a:off x="16230600" y="9630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135000</xdr:rowOff>
    </xdr:from>
    <xdr:ext cx="405111" cy="259045"/>
    <xdr:sp macro="" textlink="">
      <xdr:nvSpPr>
        <xdr:cNvPr id="542" name="【保健センター・保健所】&#10;有形固定資産減価償却率平均値テキスト"/>
        <xdr:cNvSpPr txBox="1"/>
      </xdr:nvSpPr>
      <xdr:spPr>
        <a:xfrm>
          <a:off x="16357600" y="10250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156573</xdr:rowOff>
    </xdr:from>
    <xdr:to>
      <xdr:col>85</xdr:col>
      <xdr:colOff>177800</xdr:colOff>
      <xdr:row>60</xdr:row>
      <xdr:rowOff>86723</xdr:rowOff>
    </xdr:to>
    <xdr:sp macro="" textlink="">
      <xdr:nvSpPr>
        <xdr:cNvPr id="543" name="フローチャート: 判断 542"/>
        <xdr:cNvSpPr/>
      </xdr:nvSpPr>
      <xdr:spPr>
        <a:xfrm>
          <a:off x="16268700" y="1027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39007</xdr:rowOff>
    </xdr:from>
    <xdr:to>
      <xdr:col>81</xdr:col>
      <xdr:colOff>101600</xdr:colOff>
      <xdr:row>60</xdr:row>
      <xdr:rowOff>140607</xdr:rowOff>
    </xdr:to>
    <xdr:sp macro="" textlink="">
      <xdr:nvSpPr>
        <xdr:cNvPr id="544" name="フローチャート: 判断 543"/>
        <xdr:cNvSpPr/>
      </xdr:nvSpPr>
      <xdr:spPr>
        <a:xfrm>
          <a:off x="15430500" y="103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73297</xdr:rowOff>
    </xdr:from>
    <xdr:to>
      <xdr:col>76</xdr:col>
      <xdr:colOff>165100</xdr:colOff>
      <xdr:row>61</xdr:row>
      <xdr:rowOff>3447</xdr:rowOff>
    </xdr:to>
    <xdr:sp macro="" textlink="">
      <xdr:nvSpPr>
        <xdr:cNvPr id="545" name="フローチャート: 判断 544"/>
        <xdr:cNvSpPr/>
      </xdr:nvSpPr>
      <xdr:spPr>
        <a:xfrm>
          <a:off x="14541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128815</xdr:rowOff>
    </xdr:from>
    <xdr:to>
      <xdr:col>85</xdr:col>
      <xdr:colOff>177800</xdr:colOff>
      <xdr:row>59</xdr:row>
      <xdr:rowOff>58965</xdr:rowOff>
    </xdr:to>
    <xdr:sp macro="" textlink="">
      <xdr:nvSpPr>
        <xdr:cNvPr id="551" name="楕円 550"/>
        <xdr:cNvSpPr/>
      </xdr:nvSpPr>
      <xdr:spPr>
        <a:xfrm>
          <a:off x="162687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151692</xdr:rowOff>
    </xdr:from>
    <xdr:ext cx="405111" cy="259045"/>
    <xdr:sp macro="" textlink="">
      <xdr:nvSpPr>
        <xdr:cNvPr id="552" name="【保健センター・保健所】&#10;有形固定資産減価償却率該当値テキスト"/>
        <xdr:cNvSpPr txBox="1"/>
      </xdr:nvSpPr>
      <xdr:spPr>
        <a:xfrm>
          <a:off x="16357600" y="9924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161472</xdr:rowOff>
    </xdr:from>
    <xdr:to>
      <xdr:col>81</xdr:col>
      <xdr:colOff>101600</xdr:colOff>
      <xdr:row>59</xdr:row>
      <xdr:rowOff>91622</xdr:rowOff>
    </xdr:to>
    <xdr:sp macro="" textlink="">
      <xdr:nvSpPr>
        <xdr:cNvPr id="553" name="楕円 552"/>
        <xdr:cNvSpPr/>
      </xdr:nvSpPr>
      <xdr:spPr>
        <a:xfrm>
          <a:off x="15430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8165</xdr:rowOff>
    </xdr:from>
    <xdr:to>
      <xdr:col>85</xdr:col>
      <xdr:colOff>127000</xdr:colOff>
      <xdr:row>59</xdr:row>
      <xdr:rowOff>40822</xdr:rowOff>
    </xdr:to>
    <xdr:cxnSp macro="">
      <xdr:nvCxnSpPr>
        <xdr:cNvPr id="554" name="直線コネクタ 553"/>
        <xdr:cNvCxnSpPr/>
      </xdr:nvCxnSpPr>
      <xdr:spPr>
        <a:xfrm flipV="1">
          <a:off x="15481300" y="101237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161472</xdr:rowOff>
    </xdr:from>
    <xdr:to>
      <xdr:col>76</xdr:col>
      <xdr:colOff>165100</xdr:colOff>
      <xdr:row>59</xdr:row>
      <xdr:rowOff>91622</xdr:rowOff>
    </xdr:to>
    <xdr:sp macro="" textlink="">
      <xdr:nvSpPr>
        <xdr:cNvPr id="555" name="楕円 554"/>
        <xdr:cNvSpPr/>
      </xdr:nvSpPr>
      <xdr:spPr>
        <a:xfrm>
          <a:off x="14541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40822</xdr:rowOff>
    </xdr:from>
    <xdr:to>
      <xdr:col>81</xdr:col>
      <xdr:colOff>50800</xdr:colOff>
      <xdr:row>59</xdr:row>
      <xdr:rowOff>40822</xdr:rowOff>
    </xdr:to>
    <xdr:cxnSp macro="">
      <xdr:nvCxnSpPr>
        <xdr:cNvPr id="556" name="直線コネクタ 555"/>
        <xdr:cNvCxnSpPr/>
      </xdr:nvCxnSpPr>
      <xdr:spPr>
        <a:xfrm>
          <a:off x="14592300" y="101563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131734</xdr:rowOff>
    </xdr:from>
    <xdr:ext cx="405111" cy="259045"/>
    <xdr:sp macro="" textlink="">
      <xdr:nvSpPr>
        <xdr:cNvPr id="557" name="n_1aveValue【保健センター・保健所】&#10;有形固定資産減価償却率"/>
        <xdr:cNvSpPr txBox="1"/>
      </xdr:nvSpPr>
      <xdr:spPr>
        <a:xfrm>
          <a:off x="15266044" y="1041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166024</xdr:rowOff>
    </xdr:from>
    <xdr:ext cx="405111" cy="259045"/>
    <xdr:sp macro="" textlink="">
      <xdr:nvSpPr>
        <xdr:cNvPr id="558" name="n_2aveValue【保健センター・保健所】&#10;有形固定資産減価償却率"/>
        <xdr:cNvSpPr txBox="1"/>
      </xdr:nvSpPr>
      <xdr:spPr>
        <a:xfrm>
          <a:off x="14389744"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108149</xdr:rowOff>
    </xdr:from>
    <xdr:ext cx="405111" cy="259045"/>
    <xdr:sp macro="" textlink="">
      <xdr:nvSpPr>
        <xdr:cNvPr id="559" name="n_1mainValue【保健センター・保健所】&#10;有形固定資産減価償却率"/>
        <xdr:cNvSpPr txBox="1"/>
      </xdr:nvSpPr>
      <xdr:spPr>
        <a:xfrm>
          <a:off x="152660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108149</xdr:rowOff>
    </xdr:from>
    <xdr:ext cx="405111" cy="259045"/>
    <xdr:sp macro="" textlink="">
      <xdr:nvSpPr>
        <xdr:cNvPr id="560" name="n_2mainValue【保健センター・保健所】&#10;有形固定資産減価償却率"/>
        <xdr:cNvSpPr txBox="1"/>
      </xdr:nvSpPr>
      <xdr:spPr>
        <a:xfrm>
          <a:off x="14389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1" name="正方形/長方形 5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2" name="正方形/長方形 5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3" name="正方形/長方形 5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4" name="正方形/長方形 5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5" name="正方形/長方形 5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6" name="正方形/長方形 5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7" name="正方形/長方形 5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8" name="正方形/長方形 5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9" name="テキスト ボックス 5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0" name="直線コネクタ 5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1" name="直線コネクタ 57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2" name="テキスト ボックス 57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3" name="直線コネクタ 57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4" name="テキスト ボックス 57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5" name="直線コネクタ 57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6" name="テキスト ボックス 57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7" name="直線コネクタ 57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8" name="テキスト ボックス 57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9" name="直線コネクタ 5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0" name="テキスト ボックス 57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80010</xdr:rowOff>
    </xdr:to>
    <xdr:cxnSp macro="">
      <xdr:nvCxnSpPr>
        <xdr:cNvPr id="582" name="直線コネクタ 581"/>
        <xdr:cNvCxnSpPr/>
      </xdr:nvCxnSpPr>
      <xdr:spPr>
        <a:xfrm flipV="1">
          <a:off x="22160864" y="96012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83837</xdr:rowOff>
    </xdr:from>
    <xdr:ext cx="469744" cy="259045"/>
    <xdr:sp macro="" textlink="">
      <xdr:nvSpPr>
        <xdr:cNvPr id="583" name="【保健センター・保健所】&#10;一人当たり面積最小値テキスト"/>
        <xdr:cNvSpPr txBox="1"/>
      </xdr:nvSpPr>
      <xdr:spPr>
        <a:xfrm>
          <a:off x="221996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80010</xdr:rowOff>
    </xdr:from>
    <xdr:to>
      <xdr:col>116</xdr:col>
      <xdr:colOff>152400</xdr:colOff>
      <xdr:row>63</xdr:row>
      <xdr:rowOff>80010</xdr:rowOff>
    </xdr:to>
    <xdr:cxnSp macro="">
      <xdr:nvCxnSpPr>
        <xdr:cNvPr id="584" name="直線コネクタ 583"/>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85"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86" name="直線コネクタ 585"/>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167657</xdr:rowOff>
    </xdr:from>
    <xdr:ext cx="469744" cy="259045"/>
    <xdr:sp macro="" textlink="">
      <xdr:nvSpPr>
        <xdr:cNvPr id="587" name="【保健センター・保健所】&#10;一人当たり面積平均値テキスト"/>
        <xdr:cNvSpPr txBox="1"/>
      </xdr:nvSpPr>
      <xdr:spPr>
        <a:xfrm>
          <a:off x="22199600" y="1028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17780</xdr:rowOff>
    </xdr:from>
    <xdr:to>
      <xdr:col>116</xdr:col>
      <xdr:colOff>114300</xdr:colOff>
      <xdr:row>60</xdr:row>
      <xdr:rowOff>119380</xdr:rowOff>
    </xdr:to>
    <xdr:sp macro="" textlink="">
      <xdr:nvSpPr>
        <xdr:cNvPr id="588" name="フローチャート: 判断 587"/>
        <xdr:cNvSpPr/>
      </xdr:nvSpPr>
      <xdr:spPr>
        <a:xfrm>
          <a:off x="22110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166370</xdr:rowOff>
    </xdr:from>
    <xdr:to>
      <xdr:col>112</xdr:col>
      <xdr:colOff>38100</xdr:colOff>
      <xdr:row>60</xdr:row>
      <xdr:rowOff>96520</xdr:rowOff>
    </xdr:to>
    <xdr:sp macro="" textlink="">
      <xdr:nvSpPr>
        <xdr:cNvPr id="589" name="フローチャート: 判断 588"/>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63500</xdr:rowOff>
    </xdr:from>
    <xdr:to>
      <xdr:col>107</xdr:col>
      <xdr:colOff>101600</xdr:colOff>
      <xdr:row>58</xdr:row>
      <xdr:rowOff>165100</xdr:rowOff>
    </xdr:to>
    <xdr:sp macro="" textlink="">
      <xdr:nvSpPr>
        <xdr:cNvPr id="590" name="フローチャート: 判断 589"/>
        <xdr:cNvSpPr/>
      </xdr:nvSpPr>
      <xdr:spPr>
        <a:xfrm>
          <a:off x="203835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1" name="テキスト ボックス 5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2" name="テキスト ボックス 5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3" name="テキスト ボックス 5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4" name="テキスト ボックス 5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5" name="テキスト ボックス 5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97790</xdr:rowOff>
    </xdr:from>
    <xdr:to>
      <xdr:col>116</xdr:col>
      <xdr:colOff>114300</xdr:colOff>
      <xdr:row>60</xdr:row>
      <xdr:rowOff>27940</xdr:rowOff>
    </xdr:to>
    <xdr:sp macro="" textlink="">
      <xdr:nvSpPr>
        <xdr:cNvPr id="596" name="楕円 595"/>
        <xdr:cNvSpPr/>
      </xdr:nvSpPr>
      <xdr:spPr>
        <a:xfrm>
          <a:off x="221107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120667</xdr:rowOff>
    </xdr:from>
    <xdr:ext cx="469744" cy="259045"/>
    <xdr:sp macro="" textlink="">
      <xdr:nvSpPr>
        <xdr:cNvPr id="597" name="【保健センター・保健所】&#10;一人当たり面積該当値テキスト"/>
        <xdr:cNvSpPr txBox="1"/>
      </xdr:nvSpPr>
      <xdr:spPr>
        <a:xfrm>
          <a:off x="22199600" y="1006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97790</xdr:rowOff>
    </xdr:from>
    <xdr:to>
      <xdr:col>112</xdr:col>
      <xdr:colOff>38100</xdr:colOff>
      <xdr:row>60</xdr:row>
      <xdr:rowOff>27940</xdr:rowOff>
    </xdr:to>
    <xdr:sp macro="" textlink="">
      <xdr:nvSpPr>
        <xdr:cNvPr id="598" name="楕円 597"/>
        <xdr:cNvSpPr/>
      </xdr:nvSpPr>
      <xdr:spPr>
        <a:xfrm>
          <a:off x="21272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148590</xdr:rowOff>
    </xdr:from>
    <xdr:to>
      <xdr:col>116</xdr:col>
      <xdr:colOff>63500</xdr:colOff>
      <xdr:row>59</xdr:row>
      <xdr:rowOff>148590</xdr:rowOff>
    </xdr:to>
    <xdr:cxnSp macro="">
      <xdr:nvCxnSpPr>
        <xdr:cNvPr id="599" name="直線コネクタ 598"/>
        <xdr:cNvCxnSpPr/>
      </xdr:nvCxnSpPr>
      <xdr:spPr>
        <a:xfrm>
          <a:off x="21323300" y="102641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97790</xdr:rowOff>
    </xdr:from>
    <xdr:to>
      <xdr:col>107</xdr:col>
      <xdr:colOff>101600</xdr:colOff>
      <xdr:row>60</xdr:row>
      <xdr:rowOff>27940</xdr:rowOff>
    </xdr:to>
    <xdr:sp macro="" textlink="">
      <xdr:nvSpPr>
        <xdr:cNvPr id="600" name="楕円 599"/>
        <xdr:cNvSpPr/>
      </xdr:nvSpPr>
      <xdr:spPr>
        <a:xfrm>
          <a:off x="20383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148590</xdr:rowOff>
    </xdr:from>
    <xdr:to>
      <xdr:col>111</xdr:col>
      <xdr:colOff>177800</xdr:colOff>
      <xdr:row>59</xdr:row>
      <xdr:rowOff>148590</xdr:rowOff>
    </xdr:to>
    <xdr:cxnSp macro="">
      <xdr:nvCxnSpPr>
        <xdr:cNvPr id="601" name="直線コネクタ 600"/>
        <xdr:cNvCxnSpPr/>
      </xdr:nvCxnSpPr>
      <xdr:spPr>
        <a:xfrm>
          <a:off x="20434300" y="10264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87647</xdr:rowOff>
    </xdr:from>
    <xdr:ext cx="469744" cy="259045"/>
    <xdr:sp macro="" textlink="">
      <xdr:nvSpPr>
        <xdr:cNvPr id="602" name="n_1aveValue【保健センター・保健所】&#10;一人当たり面積"/>
        <xdr:cNvSpPr txBox="1"/>
      </xdr:nvSpPr>
      <xdr:spPr>
        <a:xfrm>
          <a:off x="21075727" y="103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10177</xdr:rowOff>
    </xdr:from>
    <xdr:ext cx="469744" cy="259045"/>
    <xdr:sp macro="" textlink="">
      <xdr:nvSpPr>
        <xdr:cNvPr id="603" name="n_2aveValue【保健センター・保健所】&#10;一人当たり面積"/>
        <xdr:cNvSpPr txBox="1"/>
      </xdr:nvSpPr>
      <xdr:spPr>
        <a:xfrm>
          <a:off x="20199427" y="978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44467</xdr:rowOff>
    </xdr:from>
    <xdr:ext cx="469744" cy="259045"/>
    <xdr:sp macro="" textlink="">
      <xdr:nvSpPr>
        <xdr:cNvPr id="604" name="n_1mainValue【保健センター・保健所】&#10;一人当たり面積"/>
        <xdr:cNvSpPr txBox="1"/>
      </xdr:nvSpPr>
      <xdr:spPr>
        <a:xfrm>
          <a:off x="21075727" y="998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19067</xdr:rowOff>
    </xdr:from>
    <xdr:ext cx="469744" cy="259045"/>
    <xdr:sp macro="" textlink="">
      <xdr:nvSpPr>
        <xdr:cNvPr id="605" name="n_2mainValue【保健センター・保健所】&#10;一人当たり面積"/>
        <xdr:cNvSpPr txBox="1"/>
      </xdr:nvSpPr>
      <xdr:spPr>
        <a:xfrm>
          <a:off x="20199427" y="1030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6" name="正方形/長方形 60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7" name="正方形/長方形 60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8" name="正方形/長方形 60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9" name="正方形/長方形 60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0" name="正方形/長方形 60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1" name="正方形/長方形 61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2" name="正方形/長方形 61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3" name="正方形/長方形 61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4" name="テキスト ボックス 61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5" name="直線コネクタ 61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16" name="テキスト ボックス 61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7" name="直線コネクタ 61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8" name="テキスト ボックス 61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9" name="直線コネクタ 61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0" name="テキスト ボックス 61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1" name="直線コネクタ 62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2" name="テキスト ボックス 62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3" name="直線コネクタ 62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4" name="テキスト ボックス 62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5" name="直線コネクタ 62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26" name="テキスト ボックス 62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7" name="直線コネクタ 62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8" name="テキスト ボックス 62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114300</xdr:rowOff>
    </xdr:from>
    <xdr:to>
      <xdr:col>85</xdr:col>
      <xdr:colOff>126364</xdr:colOff>
      <xdr:row>87</xdr:row>
      <xdr:rowOff>34289</xdr:rowOff>
    </xdr:to>
    <xdr:cxnSp macro="">
      <xdr:nvCxnSpPr>
        <xdr:cNvPr id="630" name="直線コネクタ 629"/>
        <xdr:cNvCxnSpPr/>
      </xdr:nvCxnSpPr>
      <xdr:spPr>
        <a:xfrm flipV="1">
          <a:off x="16318864" y="134874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38116</xdr:rowOff>
    </xdr:from>
    <xdr:ext cx="405111" cy="259045"/>
    <xdr:sp macro="" textlink="">
      <xdr:nvSpPr>
        <xdr:cNvPr id="631" name="【消防施設】&#10;有形固定資産減価償却率最小値テキスト"/>
        <xdr:cNvSpPr txBox="1"/>
      </xdr:nvSpPr>
      <xdr:spPr>
        <a:xfrm>
          <a:off x="16357600" y="1495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34289</xdr:rowOff>
    </xdr:from>
    <xdr:to>
      <xdr:col>86</xdr:col>
      <xdr:colOff>25400</xdr:colOff>
      <xdr:row>87</xdr:row>
      <xdr:rowOff>34289</xdr:rowOff>
    </xdr:to>
    <xdr:cxnSp macro="">
      <xdr:nvCxnSpPr>
        <xdr:cNvPr id="632" name="直線コネクタ 631"/>
        <xdr:cNvCxnSpPr/>
      </xdr:nvCxnSpPr>
      <xdr:spPr>
        <a:xfrm>
          <a:off x="16230600" y="1495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60977</xdr:rowOff>
    </xdr:from>
    <xdr:ext cx="405111" cy="259045"/>
    <xdr:sp macro="" textlink="">
      <xdr:nvSpPr>
        <xdr:cNvPr id="633" name="【消防施設】&#10;有形固定資産減価償却率最大値テキスト"/>
        <xdr:cNvSpPr txBox="1"/>
      </xdr:nvSpPr>
      <xdr:spPr>
        <a:xfrm>
          <a:off x="16357600" y="1326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114300</xdr:rowOff>
    </xdr:from>
    <xdr:to>
      <xdr:col>86</xdr:col>
      <xdr:colOff>25400</xdr:colOff>
      <xdr:row>78</xdr:row>
      <xdr:rowOff>114300</xdr:rowOff>
    </xdr:to>
    <xdr:cxnSp macro="">
      <xdr:nvCxnSpPr>
        <xdr:cNvPr id="634" name="直線コネクタ 633"/>
        <xdr:cNvCxnSpPr/>
      </xdr:nvCxnSpPr>
      <xdr:spPr>
        <a:xfrm>
          <a:off x="16230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76216</xdr:rowOff>
    </xdr:from>
    <xdr:ext cx="405111" cy="259045"/>
    <xdr:sp macro="" textlink="">
      <xdr:nvSpPr>
        <xdr:cNvPr id="635" name="【消防施設】&#10;有形固定資産減価償却率平均値テキスト"/>
        <xdr:cNvSpPr txBox="1"/>
      </xdr:nvSpPr>
      <xdr:spPr>
        <a:xfrm>
          <a:off x="16357600" y="1413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636" name="フローチャート: 判断 635"/>
        <xdr:cNvSpPr/>
      </xdr:nvSpPr>
      <xdr:spPr>
        <a:xfrm>
          <a:off x="16268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132080</xdr:rowOff>
    </xdr:from>
    <xdr:to>
      <xdr:col>81</xdr:col>
      <xdr:colOff>101600</xdr:colOff>
      <xdr:row>83</xdr:row>
      <xdr:rowOff>62230</xdr:rowOff>
    </xdr:to>
    <xdr:sp macro="" textlink="">
      <xdr:nvSpPr>
        <xdr:cNvPr id="637" name="フローチャート: 判断 636"/>
        <xdr:cNvSpPr/>
      </xdr:nvSpPr>
      <xdr:spPr>
        <a:xfrm>
          <a:off x="15430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52070</xdr:rowOff>
    </xdr:from>
    <xdr:to>
      <xdr:col>76</xdr:col>
      <xdr:colOff>165100</xdr:colOff>
      <xdr:row>82</xdr:row>
      <xdr:rowOff>153670</xdr:rowOff>
    </xdr:to>
    <xdr:sp macro="" textlink="">
      <xdr:nvSpPr>
        <xdr:cNvPr id="638" name="フローチャート: 判断 637"/>
        <xdr:cNvSpPr/>
      </xdr:nvSpPr>
      <xdr:spPr>
        <a:xfrm>
          <a:off x="14541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9" name="テキスト ボックス 63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0" name="テキスト ボックス 63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1" name="テキスト ボックス 64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2" name="テキスト ボックス 64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3" name="テキスト ボックス 64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42545</xdr:rowOff>
    </xdr:from>
    <xdr:to>
      <xdr:col>85</xdr:col>
      <xdr:colOff>177800</xdr:colOff>
      <xdr:row>80</xdr:row>
      <xdr:rowOff>144145</xdr:rowOff>
    </xdr:to>
    <xdr:sp macro="" textlink="">
      <xdr:nvSpPr>
        <xdr:cNvPr id="644" name="楕円 643"/>
        <xdr:cNvSpPr/>
      </xdr:nvSpPr>
      <xdr:spPr>
        <a:xfrm>
          <a:off x="16268700" y="1375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65422</xdr:rowOff>
    </xdr:from>
    <xdr:ext cx="405111" cy="259045"/>
    <xdr:sp macro="" textlink="">
      <xdr:nvSpPr>
        <xdr:cNvPr id="645" name="【消防施設】&#10;有形固定資産減価償却率該当値テキスト"/>
        <xdr:cNvSpPr txBox="1"/>
      </xdr:nvSpPr>
      <xdr:spPr>
        <a:xfrm>
          <a:off x="16357600" y="1360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74930</xdr:rowOff>
    </xdr:from>
    <xdr:to>
      <xdr:col>81</xdr:col>
      <xdr:colOff>101600</xdr:colOff>
      <xdr:row>81</xdr:row>
      <xdr:rowOff>5080</xdr:rowOff>
    </xdr:to>
    <xdr:sp macro="" textlink="">
      <xdr:nvSpPr>
        <xdr:cNvPr id="646" name="楕円 645"/>
        <xdr:cNvSpPr/>
      </xdr:nvSpPr>
      <xdr:spPr>
        <a:xfrm>
          <a:off x="15430500" y="1379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93345</xdr:rowOff>
    </xdr:from>
    <xdr:to>
      <xdr:col>85</xdr:col>
      <xdr:colOff>127000</xdr:colOff>
      <xdr:row>80</xdr:row>
      <xdr:rowOff>125730</xdr:rowOff>
    </xdr:to>
    <xdr:cxnSp macro="">
      <xdr:nvCxnSpPr>
        <xdr:cNvPr id="647" name="直線コネクタ 646"/>
        <xdr:cNvCxnSpPr/>
      </xdr:nvCxnSpPr>
      <xdr:spPr>
        <a:xfrm flipV="1">
          <a:off x="15481300" y="1380934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168275</xdr:rowOff>
    </xdr:from>
    <xdr:to>
      <xdr:col>76</xdr:col>
      <xdr:colOff>165100</xdr:colOff>
      <xdr:row>82</xdr:row>
      <xdr:rowOff>98425</xdr:rowOff>
    </xdr:to>
    <xdr:sp macro="" textlink="">
      <xdr:nvSpPr>
        <xdr:cNvPr id="648" name="楕円 647"/>
        <xdr:cNvSpPr/>
      </xdr:nvSpPr>
      <xdr:spPr>
        <a:xfrm>
          <a:off x="14541500" y="1405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125730</xdr:rowOff>
    </xdr:from>
    <xdr:to>
      <xdr:col>81</xdr:col>
      <xdr:colOff>50800</xdr:colOff>
      <xdr:row>82</xdr:row>
      <xdr:rowOff>47625</xdr:rowOff>
    </xdr:to>
    <xdr:cxnSp macro="">
      <xdr:nvCxnSpPr>
        <xdr:cNvPr id="649" name="直線コネクタ 648"/>
        <xdr:cNvCxnSpPr/>
      </xdr:nvCxnSpPr>
      <xdr:spPr>
        <a:xfrm flipV="1">
          <a:off x="14592300" y="13841730"/>
          <a:ext cx="889000" cy="26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53357</xdr:rowOff>
    </xdr:from>
    <xdr:ext cx="405111" cy="259045"/>
    <xdr:sp macro="" textlink="">
      <xdr:nvSpPr>
        <xdr:cNvPr id="650" name="n_1aveValue【消防施設】&#10;有形固定資産減価償却率"/>
        <xdr:cNvSpPr txBox="1"/>
      </xdr:nvSpPr>
      <xdr:spPr>
        <a:xfrm>
          <a:off x="152660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144797</xdr:rowOff>
    </xdr:from>
    <xdr:ext cx="405111" cy="259045"/>
    <xdr:sp macro="" textlink="">
      <xdr:nvSpPr>
        <xdr:cNvPr id="651" name="n_2aveValue【消防施設】&#10;有形固定資産減価償却率"/>
        <xdr:cNvSpPr txBox="1"/>
      </xdr:nvSpPr>
      <xdr:spPr>
        <a:xfrm>
          <a:off x="14389744" y="1420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21607</xdr:rowOff>
    </xdr:from>
    <xdr:ext cx="405111" cy="259045"/>
    <xdr:sp macro="" textlink="">
      <xdr:nvSpPr>
        <xdr:cNvPr id="652" name="n_1mainValue【消防施設】&#10;有形固定資産減価償却率"/>
        <xdr:cNvSpPr txBox="1"/>
      </xdr:nvSpPr>
      <xdr:spPr>
        <a:xfrm>
          <a:off x="15266044" y="1356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114952</xdr:rowOff>
    </xdr:from>
    <xdr:ext cx="405111" cy="259045"/>
    <xdr:sp macro="" textlink="">
      <xdr:nvSpPr>
        <xdr:cNvPr id="653" name="n_2mainValue【消防施設】&#10;有形固定資産減価償却率"/>
        <xdr:cNvSpPr txBox="1"/>
      </xdr:nvSpPr>
      <xdr:spPr>
        <a:xfrm>
          <a:off x="143897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4" name="正方形/長方形 65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5" name="正方形/長方形 65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6" name="正方形/長方形 65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7" name="正方形/長方形 65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8" name="正方形/長方形 65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9" name="正方形/長方形 65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0" name="正方形/長方形 65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1" name="正方形/長方形 66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2" name="テキスト ボックス 66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3" name="直線コネクタ 66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4" name="直線コネクタ 66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5" name="テキスト ボックス 66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6" name="直線コネクタ 66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7" name="テキスト ボックス 66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8" name="直線コネクタ 66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9" name="テキスト ボックス 66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0" name="直線コネクタ 66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1" name="テキスト ボックス 67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2" name="直線コネクタ 67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3" name="テキスト ボックス 67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4" name="直線コネクタ 67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5" name="テキスト ボックス 67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148589</xdr:rowOff>
    </xdr:from>
    <xdr:to>
      <xdr:col>116</xdr:col>
      <xdr:colOff>62864</xdr:colOff>
      <xdr:row>86</xdr:row>
      <xdr:rowOff>91439</xdr:rowOff>
    </xdr:to>
    <xdr:cxnSp macro="">
      <xdr:nvCxnSpPr>
        <xdr:cNvPr id="677" name="直線コネクタ 676"/>
        <xdr:cNvCxnSpPr/>
      </xdr:nvCxnSpPr>
      <xdr:spPr>
        <a:xfrm flipV="1">
          <a:off x="22160864" y="1335023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95266</xdr:rowOff>
    </xdr:from>
    <xdr:ext cx="469744" cy="259045"/>
    <xdr:sp macro="" textlink="">
      <xdr:nvSpPr>
        <xdr:cNvPr id="678" name="【消防施設】&#10;一人当たり面積最小値テキスト"/>
        <xdr:cNvSpPr txBox="1"/>
      </xdr:nvSpPr>
      <xdr:spPr>
        <a:xfrm>
          <a:off x="22199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91439</xdr:rowOff>
    </xdr:from>
    <xdr:to>
      <xdr:col>116</xdr:col>
      <xdr:colOff>152400</xdr:colOff>
      <xdr:row>86</xdr:row>
      <xdr:rowOff>91439</xdr:rowOff>
    </xdr:to>
    <xdr:cxnSp macro="">
      <xdr:nvCxnSpPr>
        <xdr:cNvPr id="679" name="直線コネクタ 678"/>
        <xdr:cNvCxnSpPr/>
      </xdr:nvCxnSpPr>
      <xdr:spPr>
        <a:xfrm>
          <a:off x="22072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95266</xdr:rowOff>
    </xdr:from>
    <xdr:ext cx="469744" cy="259045"/>
    <xdr:sp macro="" textlink="">
      <xdr:nvSpPr>
        <xdr:cNvPr id="680" name="【消防施設】&#10;一人当たり面積最大値テキスト"/>
        <xdr:cNvSpPr txBox="1"/>
      </xdr:nvSpPr>
      <xdr:spPr>
        <a:xfrm>
          <a:off x="22199600" y="1312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148589</xdr:rowOff>
    </xdr:from>
    <xdr:to>
      <xdr:col>116</xdr:col>
      <xdr:colOff>152400</xdr:colOff>
      <xdr:row>77</xdr:row>
      <xdr:rowOff>148589</xdr:rowOff>
    </xdr:to>
    <xdr:cxnSp macro="">
      <xdr:nvCxnSpPr>
        <xdr:cNvPr id="681" name="直線コネクタ 680"/>
        <xdr:cNvCxnSpPr/>
      </xdr:nvCxnSpPr>
      <xdr:spPr>
        <a:xfrm>
          <a:off x="22072600" y="1335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2557</xdr:rowOff>
    </xdr:from>
    <xdr:ext cx="469744" cy="259045"/>
    <xdr:sp macro="" textlink="">
      <xdr:nvSpPr>
        <xdr:cNvPr id="682" name="【消防施設】&#10;一人当たり面積平均値テキスト"/>
        <xdr:cNvSpPr txBox="1"/>
      </xdr:nvSpPr>
      <xdr:spPr>
        <a:xfrm>
          <a:off x="22199600" y="1423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151130</xdr:rowOff>
    </xdr:from>
    <xdr:to>
      <xdr:col>116</xdr:col>
      <xdr:colOff>114300</xdr:colOff>
      <xdr:row>84</xdr:row>
      <xdr:rowOff>81280</xdr:rowOff>
    </xdr:to>
    <xdr:sp macro="" textlink="">
      <xdr:nvSpPr>
        <xdr:cNvPr id="683" name="フローチャート: 判断 682"/>
        <xdr:cNvSpPr/>
      </xdr:nvSpPr>
      <xdr:spPr>
        <a:xfrm>
          <a:off x="221107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17780</xdr:rowOff>
    </xdr:from>
    <xdr:to>
      <xdr:col>112</xdr:col>
      <xdr:colOff>38100</xdr:colOff>
      <xdr:row>84</xdr:row>
      <xdr:rowOff>119380</xdr:rowOff>
    </xdr:to>
    <xdr:sp macro="" textlink="">
      <xdr:nvSpPr>
        <xdr:cNvPr id="684" name="フローチャート: 判断 683"/>
        <xdr:cNvSpPr/>
      </xdr:nvSpPr>
      <xdr:spPr>
        <a:xfrm>
          <a:off x="21272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17780</xdr:rowOff>
    </xdr:from>
    <xdr:to>
      <xdr:col>107</xdr:col>
      <xdr:colOff>101600</xdr:colOff>
      <xdr:row>84</xdr:row>
      <xdr:rowOff>119380</xdr:rowOff>
    </xdr:to>
    <xdr:sp macro="" textlink="">
      <xdr:nvSpPr>
        <xdr:cNvPr id="685" name="フローチャート: 判断 684"/>
        <xdr:cNvSpPr/>
      </xdr:nvSpPr>
      <xdr:spPr>
        <a:xfrm>
          <a:off x="20383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6" name="テキスト ボックス 68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7" name="テキスト ボックス 68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8" name="テキスト ボックス 68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9" name="テキスト ボックス 68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0" name="テキスト ボックス 68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10161</xdr:rowOff>
    </xdr:from>
    <xdr:to>
      <xdr:col>116</xdr:col>
      <xdr:colOff>114300</xdr:colOff>
      <xdr:row>86</xdr:row>
      <xdr:rowOff>111761</xdr:rowOff>
    </xdr:to>
    <xdr:sp macro="" textlink="">
      <xdr:nvSpPr>
        <xdr:cNvPr id="691" name="楕円 690"/>
        <xdr:cNvSpPr/>
      </xdr:nvSpPr>
      <xdr:spPr>
        <a:xfrm>
          <a:off x="221107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96538</xdr:rowOff>
    </xdr:from>
    <xdr:ext cx="469744" cy="259045"/>
    <xdr:sp macro="" textlink="">
      <xdr:nvSpPr>
        <xdr:cNvPr id="692" name="【消防施設】&#10;一人当たり面積該当値テキスト"/>
        <xdr:cNvSpPr txBox="1"/>
      </xdr:nvSpPr>
      <xdr:spPr>
        <a:xfrm>
          <a:off x="22199600" y="1466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10161</xdr:rowOff>
    </xdr:from>
    <xdr:to>
      <xdr:col>112</xdr:col>
      <xdr:colOff>38100</xdr:colOff>
      <xdr:row>86</xdr:row>
      <xdr:rowOff>111761</xdr:rowOff>
    </xdr:to>
    <xdr:sp macro="" textlink="">
      <xdr:nvSpPr>
        <xdr:cNvPr id="693" name="楕円 692"/>
        <xdr:cNvSpPr/>
      </xdr:nvSpPr>
      <xdr:spPr>
        <a:xfrm>
          <a:off x="21272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60961</xdr:rowOff>
    </xdr:from>
    <xdr:to>
      <xdr:col>116</xdr:col>
      <xdr:colOff>63500</xdr:colOff>
      <xdr:row>86</xdr:row>
      <xdr:rowOff>60961</xdr:rowOff>
    </xdr:to>
    <xdr:cxnSp macro="">
      <xdr:nvCxnSpPr>
        <xdr:cNvPr id="694" name="直線コネクタ 693"/>
        <xdr:cNvCxnSpPr/>
      </xdr:nvCxnSpPr>
      <xdr:spPr>
        <a:xfrm>
          <a:off x="21323300" y="148056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2539</xdr:rowOff>
    </xdr:from>
    <xdr:to>
      <xdr:col>107</xdr:col>
      <xdr:colOff>101600</xdr:colOff>
      <xdr:row>86</xdr:row>
      <xdr:rowOff>104139</xdr:rowOff>
    </xdr:to>
    <xdr:sp macro="" textlink="">
      <xdr:nvSpPr>
        <xdr:cNvPr id="695" name="楕円 694"/>
        <xdr:cNvSpPr/>
      </xdr:nvSpPr>
      <xdr:spPr>
        <a:xfrm>
          <a:off x="203835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53339</xdr:rowOff>
    </xdr:from>
    <xdr:to>
      <xdr:col>111</xdr:col>
      <xdr:colOff>177800</xdr:colOff>
      <xdr:row>86</xdr:row>
      <xdr:rowOff>60961</xdr:rowOff>
    </xdr:to>
    <xdr:cxnSp macro="">
      <xdr:nvCxnSpPr>
        <xdr:cNvPr id="696" name="直線コネクタ 695"/>
        <xdr:cNvCxnSpPr/>
      </xdr:nvCxnSpPr>
      <xdr:spPr>
        <a:xfrm>
          <a:off x="20434300" y="147980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135907</xdr:rowOff>
    </xdr:from>
    <xdr:ext cx="469744" cy="259045"/>
    <xdr:sp macro="" textlink="">
      <xdr:nvSpPr>
        <xdr:cNvPr id="697" name="n_1aveValue【消防施設】&#10;一人当たり面積"/>
        <xdr:cNvSpPr txBox="1"/>
      </xdr:nvSpPr>
      <xdr:spPr>
        <a:xfrm>
          <a:off x="210757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135907</xdr:rowOff>
    </xdr:from>
    <xdr:ext cx="469744" cy="259045"/>
    <xdr:sp macro="" textlink="">
      <xdr:nvSpPr>
        <xdr:cNvPr id="698" name="n_2aveValue【消防施設】&#10;一人当たり面積"/>
        <xdr:cNvSpPr txBox="1"/>
      </xdr:nvSpPr>
      <xdr:spPr>
        <a:xfrm>
          <a:off x="20199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102888</xdr:rowOff>
    </xdr:from>
    <xdr:ext cx="469744" cy="259045"/>
    <xdr:sp macro="" textlink="">
      <xdr:nvSpPr>
        <xdr:cNvPr id="699" name="n_1mainValue【消防施設】&#10;一人当たり面積"/>
        <xdr:cNvSpPr txBox="1"/>
      </xdr:nvSpPr>
      <xdr:spPr>
        <a:xfrm>
          <a:off x="210757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95266</xdr:rowOff>
    </xdr:from>
    <xdr:ext cx="469744" cy="259045"/>
    <xdr:sp macro="" textlink="">
      <xdr:nvSpPr>
        <xdr:cNvPr id="700" name="n_2mainValue【消防施設】&#10;一人当たり面積"/>
        <xdr:cNvSpPr txBox="1"/>
      </xdr:nvSpPr>
      <xdr:spPr>
        <a:xfrm>
          <a:off x="20199427"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1" name="正方形/長方形 7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2" name="正方形/長方形 70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3" name="正方形/長方形 70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4" name="正方形/長方形 70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5" name="正方形/長方形 70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6" name="正方形/長方形 70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7" name="正方形/長方形 70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正方形/長方形 70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9" name="テキスト ボックス 70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0" name="直線コネクタ 70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11" name="テキスト ボックス 71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2" name="直線コネクタ 71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13" name="テキスト ボックス 71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4" name="直線コネクタ 71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5" name="テキスト ボックス 71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6" name="直線コネクタ 71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7" name="テキスト ボックス 71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8" name="直線コネクタ 71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9" name="テキスト ボックス 71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0" name="直線コネクタ 71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21" name="テキスト ボックス 72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2" name="直線コネクタ 72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23" name="テキスト ボックス 72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93345</xdr:rowOff>
    </xdr:from>
    <xdr:to>
      <xdr:col>85</xdr:col>
      <xdr:colOff>126364</xdr:colOff>
      <xdr:row>109</xdr:row>
      <xdr:rowOff>47625</xdr:rowOff>
    </xdr:to>
    <xdr:cxnSp macro="">
      <xdr:nvCxnSpPr>
        <xdr:cNvPr id="725" name="直線コネクタ 724"/>
        <xdr:cNvCxnSpPr/>
      </xdr:nvCxnSpPr>
      <xdr:spPr>
        <a:xfrm flipV="1">
          <a:off x="16318864" y="1740979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51452</xdr:rowOff>
    </xdr:from>
    <xdr:ext cx="405111" cy="259045"/>
    <xdr:sp macro="" textlink="">
      <xdr:nvSpPr>
        <xdr:cNvPr id="726" name="【庁舎】&#10;有形固定資産減価償却率最小値テキスト"/>
        <xdr:cNvSpPr txBox="1"/>
      </xdr:nvSpPr>
      <xdr:spPr>
        <a:xfrm>
          <a:off x="16357600" y="187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47625</xdr:rowOff>
    </xdr:from>
    <xdr:to>
      <xdr:col>86</xdr:col>
      <xdr:colOff>25400</xdr:colOff>
      <xdr:row>109</xdr:row>
      <xdr:rowOff>47625</xdr:rowOff>
    </xdr:to>
    <xdr:cxnSp macro="">
      <xdr:nvCxnSpPr>
        <xdr:cNvPr id="727" name="直線コネクタ 726"/>
        <xdr:cNvCxnSpPr/>
      </xdr:nvCxnSpPr>
      <xdr:spPr>
        <a:xfrm>
          <a:off x="16230600" y="1873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40022</xdr:rowOff>
    </xdr:from>
    <xdr:ext cx="405111" cy="259045"/>
    <xdr:sp macro="" textlink="">
      <xdr:nvSpPr>
        <xdr:cNvPr id="728" name="【庁舎】&#10;有形固定資産減価償却率最大値テキスト"/>
        <xdr:cNvSpPr txBox="1"/>
      </xdr:nvSpPr>
      <xdr:spPr>
        <a:xfrm>
          <a:off x="16357600" y="1718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93345</xdr:rowOff>
    </xdr:from>
    <xdr:to>
      <xdr:col>86</xdr:col>
      <xdr:colOff>25400</xdr:colOff>
      <xdr:row>101</xdr:row>
      <xdr:rowOff>93345</xdr:rowOff>
    </xdr:to>
    <xdr:cxnSp macro="">
      <xdr:nvCxnSpPr>
        <xdr:cNvPr id="729" name="直線コネクタ 728"/>
        <xdr:cNvCxnSpPr/>
      </xdr:nvCxnSpPr>
      <xdr:spPr>
        <a:xfrm>
          <a:off x="16230600" y="1740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104791</xdr:rowOff>
    </xdr:from>
    <xdr:ext cx="405111" cy="259045"/>
    <xdr:sp macro="" textlink="">
      <xdr:nvSpPr>
        <xdr:cNvPr id="730" name="【庁舎】&#10;有形固定資産減価償却率平均値テキスト"/>
        <xdr:cNvSpPr txBox="1"/>
      </xdr:nvSpPr>
      <xdr:spPr>
        <a:xfrm>
          <a:off x="16357600" y="18107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126364</xdr:rowOff>
    </xdr:from>
    <xdr:to>
      <xdr:col>85</xdr:col>
      <xdr:colOff>177800</xdr:colOff>
      <xdr:row>106</xdr:row>
      <xdr:rowOff>56514</xdr:rowOff>
    </xdr:to>
    <xdr:sp macro="" textlink="">
      <xdr:nvSpPr>
        <xdr:cNvPr id="731" name="フローチャート: 判断 730"/>
        <xdr:cNvSpPr/>
      </xdr:nvSpPr>
      <xdr:spPr>
        <a:xfrm>
          <a:off x="16268700" y="1812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95886</xdr:rowOff>
    </xdr:from>
    <xdr:to>
      <xdr:col>81</xdr:col>
      <xdr:colOff>101600</xdr:colOff>
      <xdr:row>106</xdr:row>
      <xdr:rowOff>26036</xdr:rowOff>
    </xdr:to>
    <xdr:sp macro="" textlink="">
      <xdr:nvSpPr>
        <xdr:cNvPr id="732" name="フローチャート: 判断 731"/>
        <xdr:cNvSpPr/>
      </xdr:nvSpPr>
      <xdr:spPr>
        <a:xfrm>
          <a:off x="15430500" y="1809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15875</xdr:rowOff>
    </xdr:from>
    <xdr:to>
      <xdr:col>76</xdr:col>
      <xdr:colOff>165100</xdr:colOff>
      <xdr:row>105</xdr:row>
      <xdr:rowOff>117475</xdr:rowOff>
    </xdr:to>
    <xdr:sp macro="" textlink="">
      <xdr:nvSpPr>
        <xdr:cNvPr id="733" name="フローチャート: 判断 732"/>
        <xdr:cNvSpPr/>
      </xdr:nvSpPr>
      <xdr:spPr>
        <a:xfrm>
          <a:off x="14541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4" name="テキスト ボックス 73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5" name="テキスト ボックス 73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6" name="テキスト ボックス 73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7" name="テキスト ボックス 73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8" name="テキスト ボックス 73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69214</xdr:rowOff>
    </xdr:from>
    <xdr:to>
      <xdr:col>85</xdr:col>
      <xdr:colOff>177800</xdr:colOff>
      <xdr:row>104</xdr:row>
      <xdr:rowOff>170814</xdr:rowOff>
    </xdr:to>
    <xdr:sp macro="" textlink="">
      <xdr:nvSpPr>
        <xdr:cNvPr id="739" name="楕円 738"/>
        <xdr:cNvSpPr/>
      </xdr:nvSpPr>
      <xdr:spPr>
        <a:xfrm>
          <a:off x="16268700" y="1790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92091</xdr:rowOff>
    </xdr:from>
    <xdr:ext cx="405111" cy="259045"/>
    <xdr:sp macro="" textlink="">
      <xdr:nvSpPr>
        <xdr:cNvPr id="740" name="【庁舎】&#10;有形固定資産減価償却率該当値テキスト"/>
        <xdr:cNvSpPr txBox="1"/>
      </xdr:nvSpPr>
      <xdr:spPr>
        <a:xfrm>
          <a:off x="16357600" y="1775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93980</xdr:rowOff>
    </xdr:from>
    <xdr:to>
      <xdr:col>81</xdr:col>
      <xdr:colOff>101600</xdr:colOff>
      <xdr:row>105</xdr:row>
      <xdr:rowOff>24130</xdr:rowOff>
    </xdr:to>
    <xdr:sp macro="" textlink="">
      <xdr:nvSpPr>
        <xdr:cNvPr id="741" name="楕円 740"/>
        <xdr:cNvSpPr/>
      </xdr:nvSpPr>
      <xdr:spPr>
        <a:xfrm>
          <a:off x="15430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120014</xdr:rowOff>
    </xdr:from>
    <xdr:to>
      <xdr:col>85</xdr:col>
      <xdr:colOff>127000</xdr:colOff>
      <xdr:row>104</xdr:row>
      <xdr:rowOff>144780</xdr:rowOff>
    </xdr:to>
    <xdr:cxnSp macro="">
      <xdr:nvCxnSpPr>
        <xdr:cNvPr id="742" name="直線コネクタ 741"/>
        <xdr:cNvCxnSpPr/>
      </xdr:nvCxnSpPr>
      <xdr:spPr>
        <a:xfrm flipV="1">
          <a:off x="15481300" y="17950814"/>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52070</xdr:rowOff>
    </xdr:from>
    <xdr:to>
      <xdr:col>76</xdr:col>
      <xdr:colOff>165100</xdr:colOff>
      <xdr:row>104</xdr:row>
      <xdr:rowOff>153670</xdr:rowOff>
    </xdr:to>
    <xdr:sp macro="" textlink="">
      <xdr:nvSpPr>
        <xdr:cNvPr id="743" name="楕円 742"/>
        <xdr:cNvSpPr/>
      </xdr:nvSpPr>
      <xdr:spPr>
        <a:xfrm>
          <a:off x="14541500" y="1788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102870</xdr:rowOff>
    </xdr:from>
    <xdr:to>
      <xdr:col>81</xdr:col>
      <xdr:colOff>50800</xdr:colOff>
      <xdr:row>104</xdr:row>
      <xdr:rowOff>144780</xdr:rowOff>
    </xdr:to>
    <xdr:cxnSp macro="">
      <xdr:nvCxnSpPr>
        <xdr:cNvPr id="744" name="直線コネクタ 743"/>
        <xdr:cNvCxnSpPr/>
      </xdr:nvCxnSpPr>
      <xdr:spPr>
        <a:xfrm>
          <a:off x="14592300" y="179336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17163</xdr:rowOff>
    </xdr:from>
    <xdr:ext cx="405111" cy="259045"/>
    <xdr:sp macro="" textlink="">
      <xdr:nvSpPr>
        <xdr:cNvPr id="745" name="n_1aveValue【庁舎】&#10;有形固定資産減価償却率"/>
        <xdr:cNvSpPr txBox="1"/>
      </xdr:nvSpPr>
      <xdr:spPr>
        <a:xfrm>
          <a:off x="15266044" y="1819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108602</xdr:rowOff>
    </xdr:from>
    <xdr:ext cx="405111" cy="259045"/>
    <xdr:sp macro="" textlink="">
      <xdr:nvSpPr>
        <xdr:cNvPr id="746" name="n_2aveValue【庁舎】&#10;有形固定資産減価償却率"/>
        <xdr:cNvSpPr txBox="1"/>
      </xdr:nvSpPr>
      <xdr:spPr>
        <a:xfrm>
          <a:off x="14389744" y="181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40657</xdr:rowOff>
    </xdr:from>
    <xdr:ext cx="405111" cy="259045"/>
    <xdr:sp macro="" textlink="">
      <xdr:nvSpPr>
        <xdr:cNvPr id="747" name="n_1mainValue【庁舎】&#10;有形固定資産減価償却率"/>
        <xdr:cNvSpPr txBox="1"/>
      </xdr:nvSpPr>
      <xdr:spPr>
        <a:xfrm>
          <a:off x="152660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170197</xdr:rowOff>
    </xdr:from>
    <xdr:ext cx="405111" cy="259045"/>
    <xdr:sp macro="" textlink="">
      <xdr:nvSpPr>
        <xdr:cNvPr id="748" name="n_2mainValue【庁舎】&#10;有形固定資産減価償却率"/>
        <xdr:cNvSpPr txBox="1"/>
      </xdr:nvSpPr>
      <xdr:spPr>
        <a:xfrm>
          <a:off x="14389744" y="1765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9" name="正方形/長方形 74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0" name="正方形/長方形 74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1" name="正方形/長方形 75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2" name="正方形/長方形 75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3" name="正方形/長方形 75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4" name="正方形/長方形 75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5" name="正方形/長方形 75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6" name="正方形/長方形 75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7" name="テキスト ボックス 75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8" name="直線コネクタ 75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59" name="直線コネクタ 75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60" name="テキスト ボックス 75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61" name="直線コネクタ 76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62" name="テキスト ボックス 76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63" name="直線コネクタ 76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64" name="テキスト ボックス 76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65" name="直線コネクタ 76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66" name="テキスト ボックス 76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7" name="直線コネクタ 76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8" name="テキスト ボックス 76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153924</xdr:rowOff>
    </xdr:from>
    <xdr:to>
      <xdr:col>116</xdr:col>
      <xdr:colOff>62864</xdr:colOff>
      <xdr:row>106</xdr:row>
      <xdr:rowOff>167639</xdr:rowOff>
    </xdr:to>
    <xdr:cxnSp macro="">
      <xdr:nvCxnSpPr>
        <xdr:cNvPr id="770" name="直線コネクタ 769"/>
        <xdr:cNvCxnSpPr/>
      </xdr:nvCxnSpPr>
      <xdr:spPr>
        <a:xfrm flipV="1">
          <a:off x="22160864" y="17298924"/>
          <a:ext cx="0" cy="1042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xdr:rowOff>
    </xdr:from>
    <xdr:ext cx="469744" cy="259045"/>
    <xdr:sp macro="" textlink="">
      <xdr:nvSpPr>
        <xdr:cNvPr id="771" name="【庁舎】&#10;一人当たり面積最小値テキスト"/>
        <xdr:cNvSpPr txBox="1"/>
      </xdr:nvSpPr>
      <xdr:spPr>
        <a:xfrm>
          <a:off x="22199600"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167639</xdr:rowOff>
    </xdr:from>
    <xdr:to>
      <xdr:col>116</xdr:col>
      <xdr:colOff>152400</xdr:colOff>
      <xdr:row>106</xdr:row>
      <xdr:rowOff>167639</xdr:rowOff>
    </xdr:to>
    <xdr:cxnSp macro="">
      <xdr:nvCxnSpPr>
        <xdr:cNvPr id="772" name="直線コネクタ 771"/>
        <xdr:cNvCxnSpPr/>
      </xdr:nvCxnSpPr>
      <xdr:spPr>
        <a:xfrm>
          <a:off x="22072600" y="18341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100601</xdr:rowOff>
    </xdr:from>
    <xdr:ext cx="469744" cy="259045"/>
    <xdr:sp macro="" textlink="">
      <xdr:nvSpPr>
        <xdr:cNvPr id="773" name="【庁舎】&#10;一人当たり面積最大値テキスト"/>
        <xdr:cNvSpPr txBox="1"/>
      </xdr:nvSpPr>
      <xdr:spPr>
        <a:xfrm>
          <a:off x="22199600" y="1707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153924</xdr:rowOff>
    </xdr:from>
    <xdr:to>
      <xdr:col>116</xdr:col>
      <xdr:colOff>152400</xdr:colOff>
      <xdr:row>100</xdr:row>
      <xdr:rowOff>153924</xdr:rowOff>
    </xdr:to>
    <xdr:cxnSp macro="">
      <xdr:nvCxnSpPr>
        <xdr:cNvPr id="774" name="直線コネクタ 773"/>
        <xdr:cNvCxnSpPr/>
      </xdr:nvCxnSpPr>
      <xdr:spPr>
        <a:xfrm>
          <a:off x="22072600" y="1729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156990</xdr:rowOff>
    </xdr:from>
    <xdr:ext cx="469744" cy="259045"/>
    <xdr:sp macro="" textlink="">
      <xdr:nvSpPr>
        <xdr:cNvPr id="775" name="【庁舎】&#10;一人当たり面積平均値テキスト"/>
        <xdr:cNvSpPr txBox="1"/>
      </xdr:nvSpPr>
      <xdr:spPr>
        <a:xfrm>
          <a:off x="22199600" y="17816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7113</xdr:rowOff>
    </xdr:from>
    <xdr:to>
      <xdr:col>116</xdr:col>
      <xdr:colOff>114300</xdr:colOff>
      <xdr:row>104</xdr:row>
      <xdr:rowOff>108713</xdr:rowOff>
    </xdr:to>
    <xdr:sp macro="" textlink="">
      <xdr:nvSpPr>
        <xdr:cNvPr id="776" name="フローチャート: 判断 775"/>
        <xdr:cNvSpPr/>
      </xdr:nvSpPr>
      <xdr:spPr>
        <a:xfrm>
          <a:off x="22110700" y="178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25400</xdr:rowOff>
    </xdr:from>
    <xdr:to>
      <xdr:col>112</xdr:col>
      <xdr:colOff>38100</xdr:colOff>
      <xdr:row>104</xdr:row>
      <xdr:rowOff>127000</xdr:rowOff>
    </xdr:to>
    <xdr:sp macro="" textlink="">
      <xdr:nvSpPr>
        <xdr:cNvPr id="777" name="フローチャート: 判断 776"/>
        <xdr:cNvSpPr/>
      </xdr:nvSpPr>
      <xdr:spPr>
        <a:xfrm>
          <a:off x="21272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123698</xdr:rowOff>
    </xdr:from>
    <xdr:to>
      <xdr:col>107</xdr:col>
      <xdr:colOff>101600</xdr:colOff>
      <xdr:row>104</xdr:row>
      <xdr:rowOff>53848</xdr:rowOff>
    </xdr:to>
    <xdr:sp macro="" textlink="">
      <xdr:nvSpPr>
        <xdr:cNvPr id="778" name="フローチャート: 判断 777"/>
        <xdr:cNvSpPr/>
      </xdr:nvSpPr>
      <xdr:spPr>
        <a:xfrm>
          <a:off x="20383500" y="1778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9" name="テキスト ボックス 77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0" name="テキスト ボックス 77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1" name="テキスト ボックス 78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2" name="テキスト ボックス 78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3" name="テキスト ボックス 78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41402</xdr:rowOff>
    </xdr:from>
    <xdr:to>
      <xdr:col>116</xdr:col>
      <xdr:colOff>114300</xdr:colOff>
      <xdr:row>103</xdr:row>
      <xdr:rowOff>143002</xdr:rowOff>
    </xdr:to>
    <xdr:sp macro="" textlink="">
      <xdr:nvSpPr>
        <xdr:cNvPr id="784" name="楕円 783"/>
        <xdr:cNvSpPr/>
      </xdr:nvSpPr>
      <xdr:spPr>
        <a:xfrm>
          <a:off x="22110700" y="1770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64279</xdr:rowOff>
    </xdr:from>
    <xdr:ext cx="469744" cy="259045"/>
    <xdr:sp macro="" textlink="">
      <xdr:nvSpPr>
        <xdr:cNvPr id="785" name="【庁舎】&#10;一人当たり面積該当値テキスト"/>
        <xdr:cNvSpPr txBox="1"/>
      </xdr:nvSpPr>
      <xdr:spPr>
        <a:xfrm>
          <a:off x="22199600" y="1755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36830</xdr:rowOff>
    </xdr:from>
    <xdr:to>
      <xdr:col>112</xdr:col>
      <xdr:colOff>38100</xdr:colOff>
      <xdr:row>103</xdr:row>
      <xdr:rowOff>138430</xdr:rowOff>
    </xdr:to>
    <xdr:sp macro="" textlink="">
      <xdr:nvSpPr>
        <xdr:cNvPr id="786" name="楕円 785"/>
        <xdr:cNvSpPr/>
      </xdr:nvSpPr>
      <xdr:spPr>
        <a:xfrm>
          <a:off x="21272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87630</xdr:rowOff>
    </xdr:from>
    <xdr:to>
      <xdr:col>116</xdr:col>
      <xdr:colOff>63500</xdr:colOff>
      <xdr:row>103</xdr:row>
      <xdr:rowOff>92202</xdr:rowOff>
    </xdr:to>
    <xdr:cxnSp macro="">
      <xdr:nvCxnSpPr>
        <xdr:cNvPr id="787" name="直線コネクタ 786"/>
        <xdr:cNvCxnSpPr/>
      </xdr:nvCxnSpPr>
      <xdr:spPr>
        <a:xfrm>
          <a:off x="21323300" y="177469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68835</xdr:rowOff>
    </xdr:from>
    <xdr:to>
      <xdr:col>107</xdr:col>
      <xdr:colOff>101600</xdr:colOff>
      <xdr:row>103</xdr:row>
      <xdr:rowOff>170435</xdr:rowOff>
    </xdr:to>
    <xdr:sp macro="" textlink="">
      <xdr:nvSpPr>
        <xdr:cNvPr id="788" name="楕円 787"/>
        <xdr:cNvSpPr/>
      </xdr:nvSpPr>
      <xdr:spPr>
        <a:xfrm>
          <a:off x="20383500" y="1772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87630</xdr:rowOff>
    </xdr:from>
    <xdr:to>
      <xdr:col>111</xdr:col>
      <xdr:colOff>177800</xdr:colOff>
      <xdr:row>103</xdr:row>
      <xdr:rowOff>119635</xdr:rowOff>
    </xdr:to>
    <xdr:cxnSp macro="">
      <xdr:nvCxnSpPr>
        <xdr:cNvPr id="789" name="直線コネクタ 788"/>
        <xdr:cNvCxnSpPr/>
      </xdr:nvCxnSpPr>
      <xdr:spPr>
        <a:xfrm flipV="1">
          <a:off x="20434300" y="17746980"/>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118127</xdr:rowOff>
    </xdr:from>
    <xdr:ext cx="469744" cy="259045"/>
    <xdr:sp macro="" textlink="">
      <xdr:nvSpPr>
        <xdr:cNvPr id="790" name="n_1aveValue【庁舎】&#10;一人当たり面積"/>
        <xdr:cNvSpPr txBox="1"/>
      </xdr:nvSpPr>
      <xdr:spPr>
        <a:xfrm>
          <a:off x="21075727" y="1794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44975</xdr:rowOff>
    </xdr:from>
    <xdr:ext cx="469744" cy="259045"/>
    <xdr:sp macro="" textlink="">
      <xdr:nvSpPr>
        <xdr:cNvPr id="791" name="n_2aveValue【庁舎】&#10;一人当たり面積"/>
        <xdr:cNvSpPr txBox="1"/>
      </xdr:nvSpPr>
      <xdr:spPr>
        <a:xfrm>
          <a:off x="20199427" y="178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154957</xdr:rowOff>
    </xdr:from>
    <xdr:ext cx="469744" cy="259045"/>
    <xdr:sp macro="" textlink="">
      <xdr:nvSpPr>
        <xdr:cNvPr id="792" name="n_1mainValue【庁舎】&#10;一人当たり面積"/>
        <xdr:cNvSpPr txBox="1"/>
      </xdr:nvSpPr>
      <xdr:spPr>
        <a:xfrm>
          <a:off x="21075727" y="1747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15512</xdr:rowOff>
    </xdr:from>
    <xdr:ext cx="469744" cy="259045"/>
    <xdr:sp macro="" textlink="">
      <xdr:nvSpPr>
        <xdr:cNvPr id="793" name="n_2mainValue【庁舎】&#10;一人当たり面積"/>
        <xdr:cNvSpPr txBox="1"/>
      </xdr:nvSpPr>
      <xdr:spPr>
        <a:xfrm>
          <a:off x="20199427" y="17503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4" name="正方形/長方形 7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5" name="正方形/長方形 7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6" name="テキスト ボックス 79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高くなっている施設は、保健センター、消防施設（防火水槽）、庁舎である。前年度に類似団体平均を上回っていた体育館・プールは改修工事の実施により減価償却率が下がった。保健センター、庁舎については築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年を経過しているため、事業を継続しながら必要な改修を行う。防火水槽については、引き続き適切な維持管理を行っていく。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東京都武蔵野市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144,902
141,864
10.98
66,685,275
63,809,604
2,861,157
41,530,127
15,899,833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基準財政収入額は、利子割交付金や地方消費税交付金の減などにより、前年度から</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％の減となった。基準財政需要額は前年度比</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％の増となった。分母である基準財政需要額が増、分子の基準財政収入額が減となり、財政力指数は</a:t>
          </a:r>
          <a:r>
            <a:rPr kumimoji="1" lang="en-US" altLang="ja-JP" sz="1100">
              <a:solidFill>
                <a:schemeClr val="dk1"/>
              </a:solidFill>
              <a:effectLst/>
              <a:latin typeface="+mn-lt"/>
              <a:ea typeface="+mn-ea"/>
              <a:cs typeface="+mn-cs"/>
            </a:rPr>
            <a:t>0.031</a:t>
          </a:r>
          <a:r>
            <a:rPr kumimoji="1" lang="ja-JP" altLang="ja-JP" sz="1100">
              <a:solidFill>
                <a:schemeClr val="dk1"/>
              </a:solidFill>
              <a:effectLst/>
              <a:latin typeface="+mn-lt"/>
              <a:ea typeface="+mn-ea"/>
              <a:cs typeface="+mn-cs"/>
            </a:rPr>
            <a:t>ポイントの減となった。老朽化した施設の維持管理や更新に係る費用、社会福祉費、児童福祉費等は依然増加傾向にある。</a:t>
          </a:r>
          <a:endParaRPr lang="ja-JP" altLang="ja-JP" sz="1400">
            <a:effectLst/>
          </a:endParaRPr>
        </a:p>
        <a:p>
          <a:r>
            <a:rPr kumimoji="1" lang="ja-JP" altLang="ja-JP" sz="1100">
              <a:solidFill>
                <a:schemeClr val="dk1"/>
              </a:solidFill>
              <a:effectLst/>
              <a:latin typeface="+mn-lt"/>
              <a:ea typeface="+mn-ea"/>
              <a:cs typeface="+mn-cs"/>
            </a:rPr>
            <a:t>市税の中でも個人市民税の割合が高く、安定した税収を保っていることから例年類似団体平均を上回り指数は</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以上を保っているが、引き続き一層の行政の効率化、歳入の確保に努め、財政基盤の強化を図っていく。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166511</xdr:rowOff>
    </xdr:from>
    <xdr:to>
      <xdr:col>23</xdr:col>
      <xdr:colOff>133350</xdr:colOff>
      <xdr:row>44</xdr:row>
      <xdr:rowOff>57855</xdr:rowOff>
    </xdr:to>
    <xdr:cxnSp macro="">
      <xdr:nvCxnSpPr>
        <xdr:cNvPr id="64" name="直線コネクタ 63"/>
        <xdr:cNvCxnSpPr/>
      </xdr:nvCxnSpPr>
      <xdr:spPr>
        <a:xfrm flipV="1">
          <a:off x="4953000" y="6167261"/>
          <a:ext cx="0" cy="1434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81438</xdr:rowOff>
    </xdr:from>
    <xdr:ext cx="762000" cy="259045"/>
    <xdr:sp macro="" textlink="">
      <xdr:nvSpPr>
        <xdr:cNvPr id="67" name="財政力最大値テキスト"/>
        <xdr:cNvSpPr txBox="1"/>
      </xdr:nvSpPr>
      <xdr:spPr>
        <a:xfrm>
          <a:off x="5041900" y="591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166511</xdr:rowOff>
    </xdr:from>
    <xdr:to>
      <xdr:col>24</xdr:col>
      <xdr:colOff>12700</xdr:colOff>
      <xdr:row>35</xdr:row>
      <xdr:rowOff>166511</xdr:rowOff>
    </xdr:to>
    <xdr:cxnSp macro="">
      <xdr:nvCxnSpPr>
        <xdr:cNvPr id="68" name="直線コネクタ 67"/>
        <xdr:cNvCxnSpPr/>
      </xdr:nvCxnSpPr>
      <xdr:spPr>
        <a:xfrm>
          <a:off x="4864100" y="616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35</xdr:row>
      <xdr:rowOff>166511</xdr:rowOff>
    </xdr:from>
    <xdr:to>
      <xdr:col>23</xdr:col>
      <xdr:colOff>133350</xdr:colOff>
      <xdr:row>36</xdr:row>
      <xdr:rowOff>21872</xdr:rowOff>
    </xdr:to>
    <xdr:cxnSp macro="">
      <xdr:nvCxnSpPr>
        <xdr:cNvPr id="69" name="直線コネクタ 68"/>
        <xdr:cNvCxnSpPr/>
      </xdr:nvCxnSpPr>
      <xdr:spPr>
        <a:xfrm flipV="1">
          <a:off x="4114800" y="6167261"/>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21872</xdr:rowOff>
    </xdr:from>
    <xdr:to>
      <xdr:col>19</xdr:col>
      <xdr:colOff>133350</xdr:colOff>
      <xdr:row>36</xdr:row>
      <xdr:rowOff>88900</xdr:rowOff>
    </xdr:to>
    <xdr:cxnSp macro="">
      <xdr:nvCxnSpPr>
        <xdr:cNvPr id="72" name="直線コネクタ 71"/>
        <xdr:cNvCxnSpPr/>
      </xdr:nvCxnSpPr>
      <xdr:spPr>
        <a:xfrm flipV="1">
          <a:off x="3225800" y="6194072"/>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88900</xdr:rowOff>
    </xdr:from>
    <xdr:to>
      <xdr:col>15</xdr:col>
      <xdr:colOff>82550</xdr:colOff>
      <xdr:row>36</xdr:row>
      <xdr:rowOff>129117</xdr:rowOff>
    </xdr:to>
    <xdr:cxnSp macro="">
      <xdr:nvCxnSpPr>
        <xdr:cNvPr id="75" name="直線コネクタ 74"/>
        <xdr:cNvCxnSpPr/>
      </xdr:nvCxnSpPr>
      <xdr:spPr>
        <a:xfrm flipV="1">
          <a:off x="2336800" y="62611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6" name="フローチャート: 判断 75"/>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7" name="テキスト ボックス 76"/>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129117</xdr:rowOff>
    </xdr:from>
    <xdr:to>
      <xdr:col>11</xdr:col>
      <xdr:colOff>31750</xdr:colOff>
      <xdr:row>36</xdr:row>
      <xdr:rowOff>129117</xdr:rowOff>
    </xdr:to>
    <xdr:cxnSp macro="">
      <xdr:nvCxnSpPr>
        <xdr:cNvPr id="78" name="直線コネクタ 77"/>
        <xdr:cNvCxnSpPr/>
      </xdr:nvCxnSpPr>
      <xdr:spPr>
        <a:xfrm>
          <a:off x="1447800" y="63013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35</xdr:row>
      <xdr:rowOff>115711</xdr:rowOff>
    </xdr:from>
    <xdr:to>
      <xdr:col>23</xdr:col>
      <xdr:colOff>184150</xdr:colOff>
      <xdr:row>36</xdr:row>
      <xdr:rowOff>45861</xdr:rowOff>
    </xdr:to>
    <xdr:sp macro="" textlink="">
      <xdr:nvSpPr>
        <xdr:cNvPr id="88" name="楕円 87"/>
        <xdr:cNvSpPr/>
      </xdr:nvSpPr>
      <xdr:spPr>
        <a:xfrm>
          <a:off x="4902200" y="611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36988</xdr:rowOff>
    </xdr:from>
    <xdr:ext cx="762000" cy="259045"/>
    <xdr:sp macro="" textlink="">
      <xdr:nvSpPr>
        <xdr:cNvPr id="89" name="財政力該当値テキスト"/>
        <xdr:cNvSpPr txBox="1"/>
      </xdr:nvSpPr>
      <xdr:spPr>
        <a:xfrm>
          <a:off x="5041900" y="6037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142522</xdr:rowOff>
    </xdr:from>
    <xdr:to>
      <xdr:col>19</xdr:col>
      <xdr:colOff>184150</xdr:colOff>
      <xdr:row>36</xdr:row>
      <xdr:rowOff>72672</xdr:rowOff>
    </xdr:to>
    <xdr:sp macro="" textlink="">
      <xdr:nvSpPr>
        <xdr:cNvPr id="90" name="楕円 89"/>
        <xdr:cNvSpPr/>
      </xdr:nvSpPr>
      <xdr:spPr>
        <a:xfrm>
          <a:off x="4064000" y="61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82849</xdr:rowOff>
    </xdr:from>
    <xdr:ext cx="736600" cy="259045"/>
    <xdr:sp macro="" textlink="">
      <xdr:nvSpPr>
        <xdr:cNvPr id="91" name="テキスト ボックス 90"/>
        <xdr:cNvSpPr txBox="1"/>
      </xdr:nvSpPr>
      <xdr:spPr>
        <a:xfrm>
          <a:off x="3733800" y="5912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38100</xdr:rowOff>
    </xdr:from>
    <xdr:to>
      <xdr:col>15</xdr:col>
      <xdr:colOff>133350</xdr:colOff>
      <xdr:row>36</xdr:row>
      <xdr:rowOff>139700</xdr:rowOff>
    </xdr:to>
    <xdr:sp macro="" textlink="">
      <xdr:nvSpPr>
        <xdr:cNvPr id="92" name="楕円 91"/>
        <xdr:cNvSpPr/>
      </xdr:nvSpPr>
      <xdr:spPr>
        <a:xfrm>
          <a:off x="3175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149877</xdr:rowOff>
    </xdr:from>
    <xdr:ext cx="762000" cy="259045"/>
    <xdr:sp macro="" textlink="">
      <xdr:nvSpPr>
        <xdr:cNvPr id="93" name="テキスト ボックス 92"/>
        <xdr:cNvSpPr txBox="1"/>
      </xdr:nvSpPr>
      <xdr:spPr>
        <a:xfrm>
          <a:off x="2844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78317</xdr:rowOff>
    </xdr:from>
    <xdr:to>
      <xdr:col>11</xdr:col>
      <xdr:colOff>82550</xdr:colOff>
      <xdr:row>37</xdr:row>
      <xdr:rowOff>8467</xdr:rowOff>
    </xdr:to>
    <xdr:sp macro="" textlink="">
      <xdr:nvSpPr>
        <xdr:cNvPr id="94" name="楕円 93"/>
        <xdr:cNvSpPr/>
      </xdr:nvSpPr>
      <xdr:spPr>
        <a:xfrm>
          <a:off x="22860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18644</xdr:rowOff>
    </xdr:from>
    <xdr:ext cx="762000" cy="259045"/>
    <xdr:sp macro="" textlink="">
      <xdr:nvSpPr>
        <xdr:cNvPr id="95" name="テキスト ボックス 94"/>
        <xdr:cNvSpPr txBox="1"/>
      </xdr:nvSpPr>
      <xdr:spPr>
        <a:xfrm>
          <a:off x="1955800" y="601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78317</xdr:rowOff>
    </xdr:from>
    <xdr:to>
      <xdr:col>7</xdr:col>
      <xdr:colOff>31750</xdr:colOff>
      <xdr:row>37</xdr:row>
      <xdr:rowOff>8467</xdr:rowOff>
    </xdr:to>
    <xdr:sp macro="" textlink="">
      <xdr:nvSpPr>
        <xdr:cNvPr id="96" name="楕円 95"/>
        <xdr:cNvSpPr/>
      </xdr:nvSpPr>
      <xdr:spPr>
        <a:xfrm>
          <a:off x="13970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18644</xdr:rowOff>
    </xdr:from>
    <xdr:ext cx="762000" cy="259045"/>
    <xdr:sp macro="" textlink="">
      <xdr:nvSpPr>
        <xdr:cNvPr id="97" name="テキスト ボックス 96"/>
        <xdr:cNvSpPr txBox="1"/>
      </xdr:nvSpPr>
      <xdr:spPr>
        <a:xfrm>
          <a:off x="1066800" y="601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人件費、物件費の増により分子の経常経費充当一般財源は増となった。一方で分母の経常一般財源については、株式等譲渡所得割交付金、地方消費税交付金等の増により増となった。結果として経常収支比率は前年比＋</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ポイントで</a:t>
          </a:r>
          <a:r>
            <a:rPr kumimoji="1" lang="en-US" altLang="ja-JP" sz="1100">
              <a:solidFill>
                <a:schemeClr val="dk1"/>
              </a:solidFill>
              <a:effectLst/>
              <a:latin typeface="+mn-lt"/>
              <a:ea typeface="+mn-ea"/>
              <a:cs typeface="+mn-cs"/>
            </a:rPr>
            <a:t>82.1</a:t>
          </a:r>
          <a:r>
            <a:rPr kumimoji="1" lang="ja-JP" altLang="ja-JP" sz="1100">
              <a:solidFill>
                <a:schemeClr val="dk1"/>
              </a:solidFill>
              <a:effectLst/>
              <a:latin typeface="+mn-lt"/>
              <a:ea typeface="+mn-ea"/>
              <a:cs typeface="+mn-cs"/>
            </a:rPr>
            <a:t>％となった。類似団体平均を下回ってはいるが、税収の大幅な伸びを見込むことは困難であり、扶助費については増加傾向にあることから、比率の低下は考えにくい。「武蔵野市行財政集中改革プラン」を着実に実行し、義務的経費の削減に努め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47244</xdr:rowOff>
    </xdr:from>
    <xdr:to>
      <xdr:col>23</xdr:col>
      <xdr:colOff>133350</xdr:colOff>
      <xdr:row>67</xdr:row>
      <xdr:rowOff>12446</xdr:rowOff>
    </xdr:to>
    <xdr:cxnSp macro="">
      <xdr:nvCxnSpPr>
        <xdr:cNvPr id="125" name="直線コネクタ 124"/>
        <xdr:cNvCxnSpPr/>
      </xdr:nvCxnSpPr>
      <xdr:spPr>
        <a:xfrm flipV="1">
          <a:off x="4953000" y="10162794"/>
          <a:ext cx="0" cy="13368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6"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7" name="直線コネクタ 126"/>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133621</xdr:rowOff>
    </xdr:from>
    <xdr:ext cx="762000" cy="259045"/>
    <xdr:sp macro="" textlink="">
      <xdr:nvSpPr>
        <xdr:cNvPr id="128" name="財政構造の弾力性最大値テキスト"/>
        <xdr:cNvSpPr txBox="1"/>
      </xdr:nvSpPr>
      <xdr:spPr>
        <a:xfrm>
          <a:off x="5041900" y="990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47244</xdr:rowOff>
    </xdr:from>
    <xdr:to>
      <xdr:col>24</xdr:col>
      <xdr:colOff>12700</xdr:colOff>
      <xdr:row>59</xdr:row>
      <xdr:rowOff>47244</xdr:rowOff>
    </xdr:to>
    <xdr:cxnSp macro="">
      <xdr:nvCxnSpPr>
        <xdr:cNvPr id="129" name="直線コネクタ 128"/>
        <xdr:cNvCxnSpPr/>
      </xdr:nvCxnSpPr>
      <xdr:spPr>
        <a:xfrm>
          <a:off x="4864100" y="10162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165608</xdr:rowOff>
    </xdr:from>
    <xdr:to>
      <xdr:col>23</xdr:col>
      <xdr:colOff>133350</xdr:colOff>
      <xdr:row>59</xdr:row>
      <xdr:rowOff>56896</xdr:rowOff>
    </xdr:to>
    <xdr:cxnSp macro="">
      <xdr:nvCxnSpPr>
        <xdr:cNvPr id="130" name="直線コネクタ 129"/>
        <xdr:cNvCxnSpPr/>
      </xdr:nvCxnSpPr>
      <xdr:spPr>
        <a:xfrm>
          <a:off x="4114800" y="10109708"/>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13987</xdr:rowOff>
    </xdr:from>
    <xdr:ext cx="762000" cy="259045"/>
    <xdr:sp macro="" textlink="">
      <xdr:nvSpPr>
        <xdr:cNvPr id="131" name="財政構造の弾力性平均値テキスト"/>
        <xdr:cNvSpPr txBox="1"/>
      </xdr:nvSpPr>
      <xdr:spPr>
        <a:xfrm>
          <a:off x="5041900" y="1064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2" name="フローチャート: 判断 131"/>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165608</xdr:rowOff>
    </xdr:from>
    <xdr:to>
      <xdr:col>19</xdr:col>
      <xdr:colOff>133350</xdr:colOff>
      <xdr:row>58</xdr:row>
      <xdr:rowOff>165608</xdr:rowOff>
    </xdr:to>
    <xdr:cxnSp macro="">
      <xdr:nvCxnSpPr>
        <xdr:cNvPr id="133" name="直線コネクタ 132"/>
        <xdr:cNvCxnSpPr/>
      </xdr:nvCxnSpPr>
      <xdr:spPr>
        <a:xfrm>
          <a:off x="3225800" y="10109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4" name="フローチャート: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133113</xdr:rowOff>
    </xdr:from>
    <xdr:ext cx="736600" cy="259045"/>
    <xdr:sp macro="" textlink="">
      <xdr:nvSpPr>
        <xdr:cNvPr id="135" name="テキスト ボックス 134"/>
        <xdr:cNvSpPr txBox="1"/>
      </xdr:nvSpPr>
      <xdr:spPr>
        <a:xfrm>
          <a:off x="3733800" y="1076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165608</xdr:rowOff>
    </xdr:from>
    <xdr:to>
      <xdr:col>15</xdr:col>
      <xdr:colOff>82550</xdr:colOff>
      <xdr:row>60</xdr:row>
      <xdr:rowOff>10922</xdr:rowOff>
    </xdr:to>
    <xdr:cxnSp macro="">
      <xdr:nvCxnSpPr>
        <xdr:cNvPr id="136" name="直線コネクタ 135"/>
        <xdr:cNvCxnSpPr/>
      </xdr:nvCxnSpPr>
      <xdr:spPr>
        <a:xfrm flipV="1">
          <a:off x="2336800" y="10109708"/>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143510</xdr:rowOff>
    </xdr:from>
    <xdr:to>
      <xdr:col>15</xdr:col>
      <xdr:colOff>133350</xdr:colOff>
      <xdr:row>61</xdr:row>
      <xdr:rowOff>73660</xdr:rowOff>
    </xdr:to>
    <xdr:sp macro="" textlink="">
      <xdr:nvSpPr>
        <xdr:cNvPr id="137" name="フローチャート: 判断 136"/>
        <xdr:cNvSpPr/>
      </xdr:nvSpPr>
      <xdr:spPr>
        <a:xfrm>
          <a:off x="3175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58437</xdr:rowOff>
    </xdr:from>
    <xdr:ext cx="762000" cy="259045"/>
    <xdr:sp macro="" textlink="">
      <xdr:nvSpPr>
        <xdr:cNvPr id="138" name="テキスト ボックス 137"/>
        <xdr:cNvSpPr txBox="1"/>
      </xdr:nvSpPr>
      <xdr:spPr>
        <a:xfrm>
          <a:off x="2844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10922</xdr:rowOff>
    </xdr:from>
    <xdr:to>
      <xdr:col>11</xdr:col>
      <xdr:colOff>31750</xdr:colOff>
      <xdr:row>60</xdr:row>
      <xdr:rowOff>121920</xdr:rowOff>
    </xdr:to>
    <xdr:cxnSp macro="">
      <xdr:nvCxnSpPr>
        <xdr:cNvPr id="139" name="直線コネクタ 138"/>
        <xdr:cNvCxnSpPr/>
      </xdr:nvCxnSpPr>
      <xdr:spPr>
        <a:xfrm flipV="1">
          <a:off x="1447800" y="10297922"/>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83058</xdr:rowOff>
    </xdr:from>
    <xdr:to>
      <xdr:col>11</xdr:col>
      <xdr:colOff>82550</xdr:colOff>
      <xdr:row>62</xdr:row>
      <xdr:rowOff>13208</xdr:rowOff>
    </xdr:to>
    <xdr:sp macro="" textlink="">
      <xdr:nvSpPr>
        <xdr:cNvPr id="140" name="フローチャート: 判断 139"/>
        <xdr:cNvSpPr/>
      </xdr:nvSpPr>
      <xdr:spPr>
        <a:xfrm>
          <a:off x="2286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169435</xdr:rowOff>
    </xdr:from>
    <xdr:ext cx="762000" cy="259045"/>
    <xdr:sp macro="" textlink="">
      <xdr:nvSpPr>
        <xdr:cNvPr id="141" name="テキスト ボックス 140"/>
        <xdr:cNvSpPr txBox="1"/>
      </xdr:nvSpPr>
      <xdr:spPr>
        <a:xfrm>
          <a:off x="19558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42" name="フローチャート: 判断 141"/>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106697</xdr:rowOff>
    </xdr:from>
    <xdr:ext cx="762000" cy="259045"/>
    <xdr:sp macro="" textlink="">
      <xdr:nvSpPr>
        <xdr:cNvPr id="143" name="テキスト ボックス 142"/>
        <xdr:cNvSpPr txBox="1"/>
      </xdr:nvSpPr>
      <xdr:spPr>
        <a:xfrm>
          <a:off x="1066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6096</xdr:rowOff>
    </xdr:from>
    <xdr:to>
      <xdr:col>23</xdr:col>
      <xdr:colOff>184150</xdr:colOff>
      <xdr:row>59</xdr:row>
      <xdr:rowOff>107696</xdr:rowOff>
    </xdr:to>
    <xdr:sp macro="" textlink="">
      <xdr:nvSpPr>
        <xdr:cNvPr id="149" name="楕円 148"/>
        <xdr:cNvSpPr/>
      </xdr:nvSpPr>
      <xdr:spPr>
        <a:xfrm>
          <a:off x="4902200" y="1012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98823</xdr:rowOff>
    </xdr:from>
    <xdr:ext cx="762000" cy="259045"/>
    <xdr:sp macro="" textlink="">
      <xdr:nvSpPr>
        <xdr:cNvPr id="150" name="財政構造の弾力性該当値テキスト"/>
        <xdr:cNvSpPr txBox="1"/>
      </xdr:nvSpPr>
      <xdr:spPr>
        <a:xfrm>
          <a:off x="5041900" y="10042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114808</xdr:rowOff>
    </xdr:from>
    <xdr:to>
      <xdr:col>19</xdr:col>
      <xdr:colOff>184150</xdr:colOff>
      <xdr:row>59</xdr:row>
      <xdr:rowOff>44958</xdr:rowOff>
    </xdr:to>
    <xdr:sp macro="" textlink="">
      <xdr:nvSpPr>
        <xdr:cNvPr id="151" name="楕円 150"/>
        <xdr:cNvSpPr/>
      </xdr:nvSpPr>
      <xdr:spPr>
        <a:xfrm>
          <a:off x="4064000" y="1005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55135</xdr:rowOff>
    </xdr:from>
    <xdr:ext cx="736600" cy="259045"/>
    <xdr:sp macro="" textlink="">
      <xdr:nvSpPr>
        <xdr:cNvPr id="152" name="テキスト ボックス 151"/>
        <xdr:cNvSpPr txBox="1"/>
      </xdr:nvSpPr>
      <xdr:spPr>
        <a:xfrm>
          <a:off x="3733800" y="9827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114808</xdr:rowOff>
    </xdr:from>
    <xdr:to>
      <xdr:col>15</xdr:col>
      <xdr:colOff>133350</xdr:colOff>
      <xdr:row>59</xdr:row>
      <xdr:rowOff>44958</xdr:rowOff>
    </xdr:to>
    <xdr:sp macro="" textlink="">
      <xdr:nvSpPr>
        <xdr:cNvPr id="153" name="楕円 152"/>
        <xdr:cNvSpPr/>
      </xdr:nvSpPr>
      <xdr:spPr>
        <a:xfrm>
          <a:off x="3175000" y="1005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55135</xdr:rowOff>
    </xdr:from>
    <xdr:ext cx="762000" cy="259045"/>
    <xdr:sp macro="" textlink="">
      <xdr:nvSpPr>
        <xdr:cNvPr id="154" name="テキスト ボックス 153"/>
        <xdr:cNvSpPr txBox="1"/>
      </xdr:nvSpPr>
      <xdr:spPr>
        <a:xfrm>
          <a:off x="28448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131572</xdr:rowOff>
    </xdr:from>
    <xdr:to>
      <xdr:col>11</xdr:col>
      <xdr:colOff>82550</xdr:colOff>
      <xdr:row>60</xdr:row>
      <xdr:rowOff>61722</xdr:rowOff>
    </xdr:to>
    <xdr:sp macro="" textlink="">
      <xdr:nvSpPr>
        <xdr:cNvPr id="155" name="楕円 154"/>
        <xdr:cNvSpPr/>
      </xdr:nvSpPr>
      <xdr:spPr>
        <a:xfrm>
          <a:off x="2286000" y="1024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71899</xdr:rowOff>
    </xdr:from>
    <xdr:ext cx="762000" cy="259045"/>
    <xdr:sp macro="" textlink="">
      <xdr:nvSpPr>
        <xdr:cNvPr id="156" name="テキスト ボックス 155"/>
        <xdr:cNvSpPr txBox="1"/>
      </xdr:nvSpPr>
      <xdr:spPr>
        <a:xfrm>
          <a:off x="1955800" y="1001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71120</xdr:rowOff>
    </xdr:from>
    <xdr:to>
      <xdr:col>7</xdr:col>
      <xdr:colOff>31750</xdr:colOff>
      <xdr:row>61</xdr:row>
      <xdr:rowOff>1270</xdr:rowOff>
    </xdr:to>
    <xdr:sp macro="" textlink="">
      <xdr:nvSpPr>
        <xdr:cNvPr id="157" name="楕円 156"/>
        <xdr:cNvSpPr/>
      </xdr:nvSpPr>
      <xdr:spPr>
        <a:xfrm>
          <a:off x="1397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11447</xdr:rowOff>
    </xdr:from>
    <xdr:ext cx="762000" cy="259045"/>
    <xdr:sp macro="" textlink="">
      <xdr:nvSpPr>
        <xdr:cNvPr id="158" name="テキスト ボックス 157"/>
        <xdr:cNvSpPr txBox="1"/>
      </xdr:nvSpPr>
      <xdr:spPr>
        <a:xfrm>
          <a:off x="1066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[162,273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人件費は、退職者が多かった</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年度を除き、微減傾向で推移してきた。平成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年度は地域子ども館事業・学童クラブ事業の子ども協会への委託化に伴う非常勤職員報酬の減により、前年比</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％減となった。物件費については、平成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年度以降増加傾向であり、平成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学童クラブ・あそべえ事業の子ども協会への委託化などにより増となり、今後も業務の外部委託化などが進めば物件費が増加していくと見込まれる。質の高い行政サービスの実施や公共施設の適切な維持管理を行っているため数値が高いが、引き続き行財政改革を推し進め、経費抑制を図っ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75950</xdr:rowOff>
    </xdr:from>
    <xdr:to>
      <xdr:col>23</xdr:col>
      <xdr:colOff>133350</xdr:colOff>
      <xdr:row>90</xdr:row>
      <xdr:rowOff>75462</xdr:rowOff>
    </xdr:to>
    <xdr:cxnSp macro="">
      <xdr:nvCxnSpPr>
        <xdr:cNvPr id="190" name="直線コネクタ 189"/>
        <xdr:cNvCxnSpPr/>
      </xdr:nvCxnSpPr>
      <xdr:spPr>
        <a:xfrm flipV="1">
          <a:off x="4953000" y="13963400"/>
          <a:ext cx="0" cy="1542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47539</xdr:rowOff>
    </xdr:from>
    <xdr:ext cx="762000" cy="259045"/>
    <xdr:sp macro="" textlink="">
      <xdr:nvSpPr>
        <xdr:cNvPr id="191" name="人件費・物件費等の状況最小値テキスト"/>
        <xdr:cNvSpPr txBox="1"/>
      </xdr:nvSpPr>
      <xdr:spPr>
        <a:xfrm>
          <a:off x="5041900" y="15478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75462</xdr:rowOff>
    </xdr:from>
    <xdr:to>
      <xdr:col>24</xdr:col>
      <xdr:colOff>12700</xdr:colOff>
      <xdr:row>90</xdr:row>
      <xdr:rowOff>75462</xdr:rowOff>
    </xdr:to>
    <xdr:cxnSp macro="">
      <xdr:nvCxnSpPr>
        <xdr:cNvPr id="192" name="直線コネクタ 191"/>
        <xdr:cNvCxnSpPr/>
      </xdr:nvCxnSpPr>
      <xdr:spPr>
        <a:xfrm>
          <a:off x="4864100" y="1550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162327</xdr:rowOff>
    </xdr:from>
    <xdr:ext cx="762000" cy="259045"/>
    <xdr:sp macro="" textlink="">
      <xdr:nvSpPr>
        <xdr:cNvPr id="193" name="人件費・物件費等の状況最大値テキスト"/>
        <xdr:cNvSpPr txBox="1"/>
      </xdr:nvSpPr>
      <xdr:spPr>
        <a:xfrm>
          <a:off x="5041900" y="1370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75950</xdr:rowOff>
    </xdr:from>
    <xdr:to>
      <xdr:col>24</xdr:col>
      <xdr:colOff>12700</xdr:colOff>
      <xdr:row>81</xdr:row>
      <xdr:rowOff>75950</xdr:rowOff>
    </xdr:to>
    <xdr:cxnSp macro="">
      <xdr:nvCxnSpPr>
        <xdr:cNvPr id="194" name="直線コネクタ 193"/>
        <xdr:cNvCxnSpPr/>
      </xdr:nvCxnSpPr>
      <xdr:spPr>
        <a:xfrm>
          <a:off x="4864100" y="1396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90</xdr:row>
      <xdr:rowOff>11277</xdr:rowOff>
    </xdr:from>
    <xdr:to>
      <xdr:col>23</xdr:col>
      <xdr:colOff>133350</xdr:colOff>
      <xdr:row>90</xdr:row>
      <xdr:rowOff>75462</xdr:rowOff>
    </xdr:to>
    <xdr:cxnSp macro="">
      <xdr:nvCxnSpPr>
        <xdr:cNvPr id="195" name="直線コネクタ 194"/>
        <xdr:cNvCxnSpPr/>
      </xdr:nvCxnSpPr>
      <xdr:spPr>
        <a:xfrm>
          <a:off x="4114800" y="15441777"/>
          <a:ext cx="838200" cy="6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141470</xdr:rowOff>
    </xdr:from>
    <xdr:ext cx="762000" cy="259045"/>
    <xdr:sp macro="" textlink="">
      <xdr:nvSpPr>
        <xdr:cNvPr id="196" name="人件費・物件費等の状況平均値テキスト"/>
        <xdr:cNvSpPr txBox="1"/>
      </xdr:nvSpPr>
      <xdr:spPr>
        <a:xfrm>
          <a:off x="5041900" y="14371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124943</xdr:rowOff>
    </xdr:from>
    <xdr:to>
      <xdr:col>23</xdr:col>
      <xdr:colOff>184150</xdr:colOff>
      <xdr:row>85</xdr:row>
      <xdr:rowOff>55093</xdr:rowOff>
    </xdr:to>
    <xdr:sp macro="" textlink="">
      <xdr:nvSpPr>
        <xdr:cNvPr id="197" name="フローチャート: 判断 196"/>
        <xdr:cNvSpPr/>
      </xdr:nvSpPr>
      <xdr:spPr>
        <a:xfrm>
          <a:off x="4902200" y="1452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89</xdr:row>
      <xdr:rowOff>170559</xdr:rowOff>
    </xdr:from>
    <xdr:to>
      <xdr:col>19</xdr:col>
      <xdr:colOff>133350</xdr:colOff>
      <xdr:row>90</xdr:row>
      <xdr:rowOff>11277</xdr:rowOff>
    </xdr:to>
    <xdr:cxnSp macro="">
      <xdr:nvCxnSpPr>
        <xdr:cNvPr id="198" name="直線コネクタ 197"/>
        <xdr:cNvCxnSpPr/>
      </xdr:nvCxnSpPr>
      <xdr:spPr>
        <a:xfrm>
          <a:off x="3225800" y="15429609"/>
          <a:ext cx="889000" cy="1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105415</xdr:rowOff>
    </xdr:from>
    <xdr:to>
      <xdr:col>19</xdr:col>
      <xdr:colOff>184150</xdr:colOff>
      <xdr:row>85</xdr:row>
      <xdr:rowOff>35565</xdr:rowOff>
    </xdr:to>
    <xdr:sp macro="" textlink="">
      <xdr:nvSpPr>
        <xdr:cNvPr id="199" name="フローチャート: 判断 198"/>
        <xdr:cNvSpPr/>
      </xdr:nvSpPr>
      <xdr:spPr>
        <a:xfrm>
          <a:off x="4064000" y="1450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45742</xdr:rowOff>
    </xdr:from>
    <xdr:ext cx="736600" cy="259045"/>
    <xdr:sp macro="" textlink="">
      <xdr:nvSpPr>
        <xdr:cNvPr id="200" name="テキスト ボックス 199"/>
        <xdr:cNvSpPr txBox="1"/>
      </xdr:nvSpPr>
      <xdr:spPr>
        <a:xfrm>
          <a:off x="3733800" y="14276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89</xdr:row>
      <xdr:rowOff>140793</xdr:rowOff>
    </xdr:from>
    <xdr:to>
      <xdr:col>15</xdr:col>
      <xdr:colOff>82550</xdr:colOff>
      <xdr:row>89</xdr:row>
      <xdr:rowOff>170559</xdr:rowOff>
    </xdr:to>
    <xdr:cxnSp macro="">
      <xdr:nvCxnSpPr>
        <xdr:cNvPr id="201" name="直線コネクタ 200"/>
        <xdr:cNvCxnSpPr/>
      </xdr:nvCxnSpPr>
      <xdr:spPr>
        <a:xfrm>
          <a:off x="2336800" y="15399843"/>
          <a:ext cx="889000" cy="2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85</xdr:row>
      <xdr:rowOff>53770</xdr:rowOff>
    </xdr:from>
    <xdr:to>
      <xdr:col>15</xdr:col>
      <xdr:colOff>133350</xdr:colOff>
      <xdr:row>85</xdr:row>
      <xdr:rowOff>155370</xdr:rowOff>
    </xdr:to>
    <xdr:sp macro="" textlink="">
      <xdr:nvSpPr>
        <xdr:cNvPr id="202" name="フローチャート: 判断 201"/>
        <xdr:cNvSpPr/>
      </xdr:nvSpPr>
      <xdr:spPr>
        <a:xfrm>
          <a:off x="3175000" y="146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165547</xdr:rowOff>
    </xdr:from>
    <xdr:ext cx="762000" cy="259045"/>
    <xdr:sp macro="" textlink="">
      <xdr:nvSpPr>
        <xdr:cNvPr id="203" name="テキスト ボックス 202"/>
        <xdr:cNvSpPr txBox="1"/>
      </xdr:nvSpPr>
      <xdr:spPr>
        <a:xfrm>
          <a:off x="2844800" y="143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89</xdr:row>
      <xdr:rowOff>125952</xdr:rowOff>
    </xdr:from>
    <xdr:to>
      <xdr:col>11</xdr:col>
      <xdr:colOff>31750</xdr:colOff>
      <xdr:row>89</xdr:row>
      <xdr:rowOff>140793</xdr:rowOff>
    </xdr:to>
    <xdr:cxnSp macro="">
      <xdr:nvCxnSpPr>
        <xdr:cNvPr id="204" name="直線コネクタ 203"/>
        <xdr:cNvCxnSpPr/>
      </xdr:nvCxnSpPr>
      <xdr:spPr>
        <a:xfrm>
          <a:off x="1447800" y="15385002"/>
          <a:ext cx="889000" cy="1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127633</xdr:rowOff>
    </xdr:from>
    <xdr:to>
      <xdr:col>11</xdr:col>
      <xdr:colOff>82550</xdr:colOff>
      <xdr:row>85</xdr:row>
      <xdr:rowOff>57783</xdr:rowOff>
    </xdr:to>
    <xdr:sp macro="" textlink="">
      <xdr:nvSpPr>
        <xdr:cNvPr id="205" name="フローチャート: 判断 204"/>
        <xdr:cNvSpPr/>
      </xdr:nvSpPr>
      <xdr:spPr>
        <a:xfrm>
          <a:off x="2286000" y="1452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67960</xdr:rowOff>
    </xdr:from>
    <xdr:ext cx="762000" cy="259045"/>
    <xdr:sp macro="" textlink="">
      <xdr:nvSpPr>
        <xdr:cNvPr id="206" name="テキスト ボックス 205"/>
        <xdr:cNvSpPr txBox="1"/>
      </xdr:nvSpPr>
      <xdr:spPr>
        <a:xfrm>
          <a:off x="1955800" y="1429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56380</xdr:rowOff>
    </xdr:from>
    <xdr:to>
      <xdr:col>7</xdr:col>
      <xdr:colOff>31750</xdr:colOff>
      <xdr:row>84</xdr:row>
      <xdr:rowOff>157980</xdr:rowOff>
    </xdr:to>
    <xdr:sp macro="" textlink="">
      <xdr:nvSpPr>
        <xdr:cNvPr id="207" name="フローチャート: 判断 206"/>
        <xdr:cNvSpPr/>
      </xdr:nvSpPr>
      <xdr:spPr>
        <a:xfrm>
          <a:off x="13970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168157</xdr:rowOff>
    </xdr:from>
    <xdr:ext cx="762000" cy="259045"/>
    <xdr:sp macro="" textlink="">
      <xdr:nvSpPr>
        <xdr:cNvPr id="208" name="テキスト ボックス 207"/>
        <xdr:cNvSpPr txBox="1"/>
      </xdr:nvSpPr>
      <xdr:spPr>
        <a:xfrm>
          <a:off x="1066800" y="1422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90</xdr:row>
      <xdr:rowOff>24662</xdr:rowOff>
    </xdr:from>
    <xdr:to>
      <xdr:col>23</xdr:col>
      <xdr:colOff>184150</xdr:colOff>
      <xdr:row>90</xdr:row>
      <xdr:rowOff>126262</xdr:rowOff>
    </xdr:to>
    <xdr:sp macro="" textlink="">
      <xdr:nvSpPr>
        <xdr:cNvPr id="214" name="楕円 213"/>
        <xdr:cNvSpPr/>
      </xdr:nvSpPr>
      <xdr:spPr>
        <a:xfrm>
          <a:off x="4902200" y="1545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89</xdr:row>
      <xdr:rowOff>91989</xdr:rowOff>
    </xdr:from>
    <xdr:ext cx="762000" cy="259045"/>
    <xdr:sp macro="" textlink="">
      <xdr:nvSpPr>
        <xdr:cNvPr id="215" name="人件費・物件費等の状況該当値テキスト"/>
        <xdr:cNvSpPr txBox="1"/>
      </xdr:nvSpPr>
      <xdr:spPr>
        <a:xfrm>
          <a:off x="5041900" y="15351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89</xdr:row>
      <xdr:rowOff>131927</xdr:rowOff>
    </xdr:from>
    <xdr:to>
      <xdr:col>19</xdr:col>
      <xdr:colOff>184150</xdr:colOff>
      <xdr:row>90</xdr:row>
      <xdr:rowOff>62077</xdr:rowOff>
    </xdr:to>
    <xdr:sp macro="" textlink="">
      <xdr:nvSpPr>
        <xdr:cNvPr id="216" name="楕円 215"/>
        <xdr:cNvSpPr/>
      </xdr:nvSpPr>
      <xdr:spPr>
        <a:xfrm>
          <a:off x="4064000" y="1539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90</xdr:row>
      <xdr:rowOff>46854</xdr:rowOff>
    </xdr:from>
    <xdr:ext cx="736600" cy="259045"/>
    <xdr:sp macro="" textlink="">
      <xdr:nvSpPr>
        <xdr:cNvPr id="217" name="テキスト ボックス 216"/>
        <xdr:cNvSpPr txBox="1"/>
      </xdr:nvSpPr>
      <xdr:spPr>
        <a:xfrm>
          <a:off x="3733800" y="15477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89</xdr:row>
      <xdr:rowOff>119759</xdr:rowOff>
    </xdr:from>
    <xdr:to>
      <xdr:col>15</xdr:col>
      <xdr:colOff>133350</xdr:colOff>
      <xdr:row>90</xdr:row>
      <xdr:rowOff>49909</xdr:rowOff>
    </xdr:to>
    <xdr:sp macro="" textlink="">
      <xdr:nvSpPr>
        <xdr:cNvPr id="218" name="楕円 217"/>
        <xdr:cNvSpPr/>
      </xdr:nvSpPr>
      <xdr:spPr>
        <a:xfrm>
          <a:off x="3175000" y="1537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90</xdr:row>
      <xdr:rowOff>34686</xdr:rowOff>
    </xdr:from>
    <xdr:ext cx="762000" cy="259045"/>
    <xdr:sp macro="" textlink="">
      <xdr:nvSpPr>
        <xdr:cNvPr id="219" name="テキスト ボックス 218"/>
        <xdr:cNvSpPr txBox="1"/>
      </xdr:nvSpPr>
      <xdr:spPr>
        <a:xfrm>
          <a:off x="2844800" y="15465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89</xdr:row>
      <xdr:rowOff>89993</xdr:rowOff>
    </xdr:from>
    <xdr:to>
      <xdr:col>11</xdr:col>
      <xdr:colOff>82550</xdr:colOff>
      <xdr:row>90</xdr:row>
      <xdr:rowOff>20143</xdr:rowOff>
    </xdr:to>
    <xdr:sp macro="" textlink="">
      <xdr:nvSpPr>
        <xdr:cNvPr id="220" name="楕円 219"/>
        <xdr:cNvSpPr/>
      </xdr:nvSpPr>
      <xdr:spPr>
        <a:xfrm>
          <a:off x="2286000" y="1534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90</xdr:row>
      <xdr:rowOff>4920</xdr:rowOff>
    </xdr:from>
    <xdr:ext cx="762000" cy="259045"/>
    <xdr:sp macro="" textlink="">
      <xdr:nvSpPr>
        <xdr:cNvPr id="221" name="テキスト ボックス 220"/>
        <xdr:cNvSpPr txBox="1"/>
      </xdr:nvSpPr>
      <xdr:spPr>
        <a:xfrm>
          <a:off x="1955800" y="1543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89</xdr:row>
      <xdr:rowOff>75152</xdr:rowOff>
    </xdr:from>
    <xdr:to>
      <xdr:col>7</xdr:col>
      <xdr:colOff>31750</xdr:colOff>
      <xdr:row>90</xdr:row>
      <xdr:rowOff>5302</xdr:rowOff>
    </xdr:to>
    <xdr:sp macro="" textlink="">
      <xdr:nvSpPr>
        <xdr:cNvPr id="222" name="楕円 221"/>
        <xdr:cNvSpPr/>
      </xdr:nvSpPr>
      <xdr:spPr>
        <a:xfrm>
          <a:off x="1397000" y="1533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89</xdr:row>
      <xdr:rowOff>161529</xdr:rowOff>
    </xdr:from>
    <xdr:ext cx="762000" cy="259045"/>
    <xdr:sp macro="" textlink="">
      <xdr:nvSpPr>
        <xdr:cNvPr id="223" name="テキスト ボックス 222"/>
        <xdr:cNvSpPr txBox="1"/>
      </xdr:nvSpPr>
      <xdr:spPr>
        <a:xfrm>
          <a:off x="1066800" y="1542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月１日より、民間・他団体との給与水準の均衡を図るため、市の独自表から都表へ移行した。また、</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歳以上昇給抑制や扶養手当の減額等を実施し、給与制度の改革を行っている。</a:t>
          </a:r>
          <a:endParaRPr lang="ja-JP" altLang="ja-JP" sz="1400">
            <a:effectLst/>
          </a:endParaRPr>
        </a:p>
        <a:p>
          <a:pPr eaLnBrk="1" fontAlgn="auto" latinLnBrk="0" hangingPunct="1"/>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年度数値については、前年度数値を引用している。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907</xdr:rowOff>
    </xdr:to>
    <xdr:cxnSp macro="">
      <xdr:nvCxnSpPr>
        <xdr:cNvPr id="254" name="直線コネクタ 253"/>
        <xdr:cNvCxnSpPr/>
      </xdr:nvCxnSpPr>
      <xdr:spPr>
        <a:xfrm flipV="1">
          <a:off x="17018000" y="13881100"/>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55" name="給与水準   （国との比較）最小値テキスト"/>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56" name="直線コネクタ 255"/>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907</xdr:rowOff>
    </xdr:from>
    <xdr:to>
      <xdr:col>81</xdr:col>
      <xdr:colOff>44450</xdr:colOff>
      <xdr:row>89</xdr:row>
      <xdr:rowOff>907</xdr:rowOff>
    </xdr:to>
    <xdr:cxnSp macro="">
      <xdr:nvCxnSpPr>
        <xdr:cNvPr id="259" name="直線コネクタ 258"/>
        <xdr:cNvCxnSpPr/>
      </xdr:nvCxnSpPr>
      <xdr:spPr>
        <a:xfrm>
          <a:off x="16179800" y="15259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90309</xdr:rowOff>
    </xdr:from>
    <xdr:ext cx="762000" cy="259045"/>
    <xdr:sp macro="" textlink="">
      <xdr:nvSpPr>
        <xdr:cNvPr id="260" name="給与水準   （国との比較）平均値テキスト"/>
        <xdr:cNvSpPr txBox="1"/>
      </xdr:nvSpPr>
      <xdr:spPr>
        <a:xfrm>
          <a:off x="17106900" y="14663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73782</xdr:rowOff>
    </xdr:from>
    <xdr:to>
      <xdr:col>81</xdr:col>
      <xdr:colOff>95250</xdr:colOff>
      <xdr:row>87</xdr:row>
      <xdr:rowOff>3932</xdr:rowOff>
    </xdr:to>
    <xdr:sp macro="" textlink="">
      <xdr:nvSpPr>
        <xdr:cNvPr id="261" name="フローチャート: 判断 260"/>
        <xdr:cNvSpPr/>
      </xdr:nvSpPr>
      <xdr:spPr>
        <a:xfrm>
          <a:off x="169672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907</xdr:rowOff>
    </xdr:from>
    <xdr:to>
      <xdr:col>77</xdr:col>
      <xdr:colOff>44450</xdr:colOff>
      <xdr:row>89</xdr:row>
      <xdr:rowOff>46868</xdr:rowOff>
    </xdr:to>
    <xdr:cxnSp macro="">
      <xdr:nvCxnSpPr>
        <xdr:cNvPr id="262" name="直線コネクタ 261"/>
        <xdr:cNvCxnSpPr/>
      </xdr:nvCxnSpPr>
      <xdr:spPr>
        <a:xfrm flipV="1">
          <a:off x="15290800" y="15259957"/>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73782</xdr:rowOff>
    </xdr:from>
    <xdr:to>
      <xdr:col>77</xdr:col>
      <xdr:colOff>95250</xdr:colOff>
      <xdr:row>87</xdr:row>
      <xdr:rowOff>3932</xdr:rowOff>
    </xdr:to>
    <xdr:sp macro="" textlink="">
      <xdr:nvSpPr>
        <xdr:cNvPr id="263" name="フローチャート: 判断 262"/>
        <xdr:cNvSpPr/>
      </xdr:nvSpPr>
      <xdr:spPr>
        <a:xfrm>
          <a:off x="161290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14109</xdr:rowOff>
    </xdr:from>
    <xdr:ext cx="736600" cy="259045"/>
    <xdr:sp macro="" textlink="">
      <xdr:nvSpPr>
        <xdr:cNvPr id="264" name="テキスト ボックス 263"/>
        <xdr:cNvSpPr txBox="1"/>
      </xdr:nvSpPr>
      <xdr:spPr>
        <a:xfrm>
          <a:off x="15798800" y="14587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46868</xdr:rowOff>
    </xdr:from>
    <xdr:to>
      <xdr:col>72</xdr:col>
      <xdr:colOff>203200</xdr:colOff>
      <xdr:row>89</xdr:row>
      <xdr:rowOff>92832</xdr:rowOff>
    </xdr:to>
    <xdr:cxnSp macro="">
      <xdr:nvCxnSpPr>
        <xdr:cNvPr id="265" name="直線コネクタ 264"/>
        <xdr:cNvCxnSpPr/>
      </xdr:nvCxnSpPr>
      <xdr:spPr>
        <a:xfrm flipV="1">
          <a:off x="14401800" y="15305918"/>
          <a:ext cx="889000" cy="4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6" name="フローチャート: 判断 265"/>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7" name="テキスト ボックス 266"/>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46868</xdr:rowOff>
    </xdr:from>
    <xdr:to>
      <xdr:col>68</xdr:col>
      <xdr:colOff>152400</xdr:colOff>
      <xdr:row>89</xdr:row>
      <xdr:rowOff>92832</xdr:rowOff>
    </xdr:to>
    <xdr:cxnSp macro="">
      <xdr:nvCxnSpPr>
        <xdr:cNvPr id="268" name="直線コネクタ 267"/>
        <xdr:cNvCxnSpPr/>
      </xdr:nvCxnSpPr>
      <xdr:spPr>
        <a:xfrm>
          <a:off x="13512800" y="15305918"/>
          <a:ext cx="889000" cy="4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9" name="フローチャート: 判断 268"/>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70" name="テキスト ボックス 269"/>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1" name="フローチャート: 判断 270"/>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72" name="テキスト ボックス 271"/>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121557</xdr:rowOff>
    </xdr:from>
    <xdr:to>
      <xdr:col>81</xdr:col>
      <xdr:colOff>95250</xdr:colOff>
      <xdr:row>89</xdr:row>
      <xdr:rowOff>51707</xdr:rowOff>
    </xdr:to>
    <xdr:sp macro="" textlink="">
      <xdr:nvSpPr>
        <xdr:cNvPr id="278" name="楕円 277"/>
        <xdr:cNvSpPr/>
      </xdr:nvSpPr>
      <xdr:spPr>
        <a:xfrm>
          <a:off x="169672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17434</xdr:rowOff>
    </xdr:from>
    <xdr:ext cx="762000" cy="259045"/>
    <xdr:sp macro="" textlink="">
      <xdr:nvSpPr>
        <xdr:cNvPr id="279" name="給与水準   （国との比較）該当値テキスト"/>
        <xdr:cNvSpPr txBox="1"/>
      </xdr:nvSpPr>
      <xdr:spPr>
        <a:xfrm>
          <a:off x="17106900" y="1510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121557</xdr:rowOff>
    </xdr:from>
    <xdr:to>
      <xdr:col>77</xdr:col>
      <xdr:colOff>95250</xdr:colOff>
      <xdr:row>89</xdr:row>
      <xdr:rowOff>51707</xdr:rowOff>
    </xdr:to>
    <xdr:sp macro="" textlink="">
      <xdr:nvSpPr>
        <xdr:cNvPr id="280" name="楕円 279"/>
        <xdr:cNvSpPr/>
      </xdr:nvSpPr>
      <xdr:spPr>
        <a:xfrm>
          <a:off x="16129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36484</xdr:rowOff>
    </xdr:from>
    <xdr:ext cx="736600" cy="259045"/>
    <xdr:sp macro="" textlink="">
      <xdr:nvSpPr>
        <xdr:cNvPr id="281" name="テキスト ボックス 280"/>
        <xdr:cNvSpPr txBox="1"/>
      </xdr:nvSpPr>
      <xdr:spPr>
        <a:xfrm>
          <a:off x="15798800" y="1529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167518</xdr:rowOff>
    </xdr:from>
    <xdr:to>
      <xdr:col>73</xdr:col>
      <xdr:colOff>44450</xdr:colOff>
      <xdr:row>89</xdr:row>
      <xdr:rowOff>97668</xdr:rowOff>
    </xdr:to>
    <xdr:sp macro="" textlink="">
      <xdr:nvSpPr>
        <xdr:cNvPr id="282" name="楕円 281"/>
        <xdr:cNvSpPr/>
      </xdr:nvSpPr>
      <xdr:spPr>
        <a:xfrm>
          <a:off x="15240000" y="1525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82445</xdr:rowOff>
    </xdr:from>
    <xdr:ext cx="762000" cy="259045"/>
    <xdr:sp macro="" textlink="">
      <xdr:nvSpPr>
        <xdr:cNvPr id="283" name="テキスト ボックス 282"/>
        <xdr:cNvSpPr txBox="1"/>
      </xdr:nvSpPr>
      <xdr:spPr>
        <a:xfrm>
          <a:off x="14909800" y="15341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42032</xdr:rowOff>
    </xdr:from>
    <xdr:to>
      <xdr:col>68</xdr:col>
      <xdr:colOff>203200</xdr:colOff>
      <xdr:row>89</xdr:row>
      <xdr:rowOff>143632</xdr:rowOff>
    </xdr:to>
    <xdr:sp macro="" textlink="">
      <xdr:nvSpPr>
        <xdr:cNvPr id="284" name="楕円 283"/>
        <xdr:cNvSpPr/>
      </xdr:nvSpPr>
      <xdr:spPr>
        <a:xfrm>
          <a:off x="14351000" y="1530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128409</xdr:rowOff>
    </xdr:from>
    <xdr:ext cx="762000" cy="259045"/>
    <xdr:sp macro="" textlink="">
      <xdr:nvSpPr>
        <xdr:cNvPr id="285" name="テキスト ボックス 284"/>
        <xdr:cNvSpPr txBox="1"/>
      </xdr:nvSpPr>
      <xdr:spPr>
        <a:xfrm>
          <a:off x="14020800" y="1538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167518</xdr:rowOff>
    </xdr:from>
    <xdr:to>
      <xdr:col>64</xdr:col>
      <xdr:colOff>152400</xdr:colOff>
      <xdr:row>89</xdr:row>
      <xdr:rowOff>97668</xdr:rowOff>
    </xdr:to>
    <xdr:sp macro="" textlink="">
      <xdr:nvSpPr>
        <xdr:cNvPr id="286" name="楕円 285"/>
        <xdr:cNvSpPr/>
      </xdr:nvSpPr>
      <xdr:spPr>
        <a:xfrm>
          <a:off x="13462000" y="1525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82445</xdr:rowOff>
    </xdr:from>
    <xdr:ext cx="762000" cy="259045"/>
    <xdr:sp macro="" textlink="">
      <xdr:nvSpPr>
        <xdr:cNvPr id="287" name="テキスト ボックス 286"/>
        <xdr:cNvSpPr txBox="1"/>
      </xdr:nvSpPr>
      <xdr:spPr>
        <a:xfrm>
          <a:off x="13131800" y="15341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健全財政を持続しつつ必要な市民サービスを維持する財源を生み出し、効果的で効率的な組織・職員体制を構築するため、「第６次職員定数適正化計画」（平成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実施により職員の削減を図った。３つの基本方針「第五次武蔵野市行財政改革を推進するための基本方針」、「武蔵野市行財政改革アクションプラン」、「武蔵野市人材育成基本方針」に基づき、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年度の４か年を期間とする「第７次職員定数適正化計画」を平成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年２月に策定したため、今後は計画期間中に</a:t>
          </a:r>
          <a:r>
            <a:rPr kumimoji="1" lang="en-US" altLang="ja-JP" sz="1100">
              <a:solidFill>
                <a:schemeClr val="dk1"/>
              </a:solidFill>
              <a:effectLst/>
              <a:latin typeface="+mn-lt"/>
              <a:ea typeface="+mn-ea"/>
              <a:cs typeface="+mn-cs"/>
            </a:rPr>
            <a:t>68</a:t>
          </a:r>
          <a:r>
            <a:rPr kumimoji="1" lang="ja-JP" altLang="ja-JP" sz="1100">
              <a:solidFill>
                <a:schemeClr val="dk1"/>
              </a:solidFill>
              <a:effectLst/>
              <a:latin typeface="+mn-lt"/>
              <a:ea typeface="+mn-ea"/>
              <a:cs typeface="+mn-cs"/>
            </a:rPr>
            <a:t>人の定数削減を目指す。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110384</xdr:rowOff>
    </xdr:from>
    <xdr:to>
      <xdr:col>81</xdr:col>
      <xdr:colOff>44450</xdr:colOff>
      <xdr:row>66</xdr:row>
      <xdr:rowOff>60431</xdr:rowOff>
    </xdr:to>
    <xdr:cxnSp macro="">
      <xdr:nvCxnSpPr>
        <xdr:cNvPr id="317" name="直線コネクタ 316"/>
        <xdr:cNvCxnSpPr/>
      </xdr:nvCxnSpPr>
      <xdr:spPr>
        <a:xfrm flipV="1">
          <a:off x="17018000" y="10225934"/>
          <a:ext cx="0" cy="11501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32508</xdr:rowOff>
    </xdr:from>
    <xdr:ext cx="762000" cy="259045"/>
    <xdr:sp macro="" textlink="">
      <xdr:nvSpPr>
        <xdr:cNvPr id="318" name="定員管理の状況最小値テキスト"/>
        <xdr:cNvSpPr txBox="1"/>
      </xdr:nvSpPr>
      <xdr:spPr>
        <a:xfrm>
          <a:off x="17106900" y="11348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60431</xdr:rowOff>
    </xdr:from>
    <xdr:to>
      <xdr:col>81</xdr:col>
      <xdr:colOff>133350</xdr:colOff>
      <xdr:row>66</xdr:row>
      <xdr:rowOff>60431</xdr:rowOff>
    </xdr:to>
    <xdr:cxnSp macro="">
      <xdr:nvCxnSpPr>
        <xdr:cNvPr id="319" name="直線コネクタ 318"/>
        <xdr:cNvCxnSpPr/>
      </xdr:nvCxnSpPr>
      <xdr:spPr>
        <a:xfrm>
          <a:off x="16929100" y="1137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25311</xdr:rowOff>
    </xdr:from>
    <xdr:ext cx="762000" cy="259045"/>
    <xdr:sp macro="" textlink="">
      <xdr:nvSpPr>
        <xdr:cNvPr id="320" name="定員管理の状況最大値テキスト"/>
        <xdr:cNvSpPr txBox="1"/>
      </xdr:nvSpPr>
      <xdr:spPr>
        <a:xfrm>
          <a:off x="17106900" y="996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110384</xdr:rowOff>
    </xdr:from>
    <xdr:to>
      <xdr:col>81</xdr:col>
      <xdr:colOff>133350</xdr:colOff>
      <xdr:row>59</xdr:row>
      <xdr:rowOff>110384</xdr:rowOff>
    </xdr:to>
    <xdr:cxnSp macro="">
      <xdr:nvCxnSpPr>
        <xdr:cNvPr id="321" name="直線コネクタ 320"/>
        <xdr:cNvCxnSpPr/>
      </xdr:nvCxnSpPr>
      <xdr:spPr>
        <a:xfrm>
          <a:off x="16929100" y="1022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128905</xdr:rowOff>
    </xdr:from>
    <xdr:to>
      <xdr:col>81</xdr:col>
      <xdr:colOff>44450</xdr:colOff>
      <xdr:row>62</xdr:row>
      <xdr:rowOff>136948</xdr:rowOff>
    </xdr:to>
    <xdr:cxnSp macro="">
      <xdr:nvCxnSpPr>
        <xdr:cNvPr id="322" name="直線コネクタ 321"/>
        <xdr:cNvCxnSpPr/>
      </xdr:nvCxnSpPr>
      <xdr:spPr>
        <a:xfrm flipV="1">
          <a:off x="16179800" y="10758805"/>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82356</xdr:rowOff>
    </xdr:from>
    <xdr:ext cx="762000" cy="259045"/>
    <xdr:sp macro="" textlink="">
      <xdr:nvSpPr>
        <xdr:cNvPr id="323" name="定員管理の状況平均値テキスト"/>
        <xdr:cNvSpPr txBox="1"/>
      </xdr:nvSpPr>
      <xdr:spPr>
        <a:xfrm>
          <a:off x="17106900" y="107122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110279</xdr:rowOff>
    </xdr:from>
    <xdr:to>
      <xdr:col>81</xdr:col>
      <xdr:colOff>95250</xdr:colOff>
      <xdr:row>63</xdr:row>
      <xdr:rowOff>40429</xdr:rowOff>
    </xdr:to>
    <xdr:sp macro="" textlink="">
      <xdr:nvSpPr>
        <xdr:cNvPr id="324" name="フローチャート: 判断 323"/>
        <xdr:cNvSpPr/>
      </xdr:nvSpPr>
      <xdr:spPr>
        <a:xfrm>
          <a:off x="16967200" y="1074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136948</xdr:rowOff>
    </xdr:from>
    <xdr:to>
      <xdr:col>77</xdr:col>
      <xdr:colOff>44450</xdr:colOff>
      <xdr:row>62</xdr:row>
      <xdr:rowOff>147003</xdr:rowOff>
    </xdr:to>
    <xdr:cxnSp macro="">
      <xdr:nvCxnSpPr>
        <xdr:cNvPr id="325" name="直線コネクタ 324"/>
        <xdr:cNvCxnSpPr/>
      </xdr:nvCxnSpPr>
      <xdr:spPr>
        <a:xfrm flipV="1">
          <a:off x="15290800" y="10766848"/>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108268</xdr:rowOff>
    </xdr:from>
    <xdr:to>
      <xdr:col>77</xdr:col>
      <xdr:colOff>95250</xdr:colOff>
      <xdr:row>63</xdr:row>
      <xdr:rowOff>38418</xdr:rowOff>
    </xdr:to>
    <xdr:sp macro="" textlink="">
      <xdr:nvSpPr>
        <xdr:cNvPr id="326" name="フローチャート: 判断 325"/>
        <xdr:cNvSpPr/>
      </xdr:nvSpPr>
      <xdr:spPr>
        <a:xfrm>
          <a:off x="16129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23195</xdr:rowOff>
    </xdr:from>
    <xdr:ext cx="736600" cy="259045"/>
    <xdr:sp macro="" textlink="">
      <xdr:nvSpPr>
        <xdr:cNvPr id="327" name="テキスト ボックス 326"/>
        <xdr:cNvSpPr txBox="1"/>
      </xdr:nvSpPr>
      <xdr:spPr>
        <a:xfrm>
          <a:off x="15798800" y="1082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147003</xdr:rowOff>
    </xdr:from>
    <xdr:to>
      <xdr:col>72</xdr:col>
      <xdr:colOff>203200</xdr:colOff>
      <xdr:row>62</xdr:row>
      <xdr:rowOff>165100</xdr:rowOff>
    </xdr:to>
    <xdr:cxnSp macro="">
      <xdr:nvCxnSpPr>
        <xdr:cNvPr id="328" name="直線コネクタ 327"/>
        <xdr:cNvCxnSpPr/>
      </xdr:nvCxnSpPr>
      <xdr:spPr>
        <a:xfrm flipV="1">
          <a:off x="14401800" y="10776903"/>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63</xdr:row>
      <xdr:rowOff>31327</xdr:rowOff>
    </xdr:from>
    <xdr:to>
      <xdr:col>73</xdr:col>
      <xdr:colOff>44450</xdr:colOff>
      <xdr:row>63</xdr:row>
      <xdr:rowOff>132927</xdr:rowOff>
    </xdr:to>
    <xdr:sp macro="" textlink="">
      <xdr:nvSpPr>
        <xdr:cNvPr id="329" name="フローチャート: 判断 328"/>
        <xdr:cNvSpPr/>
      </xdr:nvSpPr>
      <xdr:spPr>
        <a:xfrm>
          <a:off x="15240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117704</xdr:rowOff>
    </xdr:from>
    <xdr:ext cx="762000" cy="259045"/>
    <xdr:sp macro="" textlink="">
      <xdr:nvSpPr>
        <xdr:cNvPr id="330" name="テキスト ボックス 329"/>
        <xdr:cNvSpPr txBox="1"/>
      </xdr:nvSpPr>
      <xdr:spPr>
        <a:xfrm>
          <a:off x="14909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165100</xdr:rowOff>
    </xdr:from>
    <xdr:to>
      <xdr:col>68</xdr:col>
      <xdr:colOff>152400</xdr:colOff>
      <xdr:row>63</xdr:row>
      <xdr:rowOff>15769</xdr:rowOff>
    </xdr:to>
    <xdr:cxnSp macro="">
      <xdr:nvCxnSpPr>
        <xdr:cNvPr id="331" name="直線コネクタ 330"/>
        <xdr:cNvCxnSpPr/>
      </xdr:nvCxnSpPr>
      <xdr:spPr>
        <a:xfrm flipV="1">
          <a:off x="13512800" y="10795000"/>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19262</xdr:rowOff>
    </xdr:from>
    <xdr:to>
      <xdr:col>68</xdr:col>
      <xdr:colOff>203200</xdr:colOff>
      <xdr:row>63</xdr:row>
      <xdr:rowOff>120862</xdr:rowOff>
    </xdr:to>
    <xdr:sp macro="" textlink="">
      <xdr:nvSpPr>
        <xdr:cNvPr id="332" name="フローチャート: 判断 331"/>
        <xdr:cNvSpPr/>
      </xdr:nvSpPr>
      <xdr:spPr>
        <a:xfrm>
          <a:off x="14351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105639</xdr:rowOff>
    </xdr:from>
    <xdr:ext cx="762000" cy="259045"/>
    <xdr:sp macro="" textlink="">
      <xdr:nvSpPr>
        <xdr:cNvPr id="333" name="テキスト ボックス 332"/>
        <xdr:cNvSpPr txBox="1"/>
      </xdr:nvSpPr>
      <xdr:spPr>
        <a:xfrm>
          <a:off x="14020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23283</xdr:rowOff>
    </xdr:from>
    <xdr:to>
      <xdr:col>64</xdr:col>
      <xdr:colOff>152400</xdr:colOff>
      <xdr:row>63</xdr:row>
      <xdr:rowOff>124883</xdr:rowOff>
    </xdr:to>
    <xdr:sp macro="" textlink="">
      <xdr:nvSpPr>
        <xdr:cNvPr id="334" name="フローチャート: 判断 333"/>
        <xdr:cNvSpPr/>
      </xdr:nvSpPr>
      <xdr:spPr>
        <a:xfrm>
          <a:off x="13462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109660</xdr:rowOff>
    </xdr:from>
    <xdr:ext cx="762000" cy="259045"/>
    <xdr:sp macro="" textlink="">
      <xdr:nvSpPr>
        <xdr:cNvPr id="335" name="テキスト ボックス 334"/>
        <xdr:cNvSpPr txBox="1"/>
      </xdr:nvSpPr>
      <xdr:spPr>
        <a:xfrm>
          <a:off x="13131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78105</xdr:rowOff>
    </xdr:from>
    <xdr:to>
      <xdr:col>81</xdr:col>
      <xdr:colOff>95250</xdr:colOff>
      <xdr:row>63</xdr:row>
      <xdr:rowOff>8255</xdr:rowOff>
    </xdr:to>
    <xdr:sp macro="" textlink="">
      <xdr:nvSpPr>
        <xdr:cNvPr id="341" name="楕円 340"/>
        <xdr:cNvSpPr/>
      </xdr:nvSpPr>
      <xdr:spPr>
        <a:xfrm>
          <a:off x="169672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94632</xdr:rowOff>
    </xdr:from>
    <xdr:ext cx="762000" cy="259045"/>
    <xdr:sp macro="" textlink="">
      <xdr:nvSpPr>
        <xdr:cNvPr id="342" name="定員管理の状況該当値テキスト"/>
        <xdr:cNvSpPr txBox="1"/>
      </xdr:nvSpPr>
      <xdr:spPr>
        <a:xfrm>
          <a:off x="171069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86148</xdr:rowOff>
    </xdr:from>
    <xdr:to>
      <xdr:col>77</xdr:col>
      <xdr:colOff>95250</xdr:colOff>
      <xdr:row>63</xdr:row>
      <xdr:rowOff>16298</xdr:rowOff>
    </xdr:to>
    <xdr:sp macro="" textlink="">
      <xdr:nvSpPr>
        <xdr:cNvPr id="343" name="楕円 342"/>
        <xdr:cNvSpPr/>
      </xdr:nvSpPr>
      <xdr:spPr>
        <a:xfrm>
          <a:off x="16129000" y="107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26475</xdr:rowOff>
    </xdr:from>
    <xdr:ext cx="736600" cy="259045"/>
    <xdr:sp macro="" textlink="">
      <xdr:nvSpPr>
        <xdr:cNvPr id="344" name="テキスト ボックス 343"/>
        <xdr:cNvSpPr txBox="1"/>
      </xdr:nvSpPr>
      <xdr:spPr>
        <a:xfrm>
          <a:off x="15798800" y="10484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96203</xdr:rowOff>
    </xdr:from>
    <xdr:to>
      <xdr:col>73</xdr:col>
      <xdr:colOff>44450</xdr:colOff>
      <xdr:row>63</xdr:row>
      <xdr:rowOff>26353</xdr:rowOff>
    </xdr:to>
    <xdr:sp macro="" textlink="">
      <xdr:nvSpPr>
        <xdr:cNvPr id="345" name="楕円 344"/>
        <xdr:cNvSpPr/>
      </xdr:nvSpPr>
      <xdr:spPr>
        <a:xfrm>
          <a:off x="15240000" y="1072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36530</xdr:rowOff>
    </xdr:from>
    <xdr:ext cx="762000" cy="259045"/>
    <xdr:sp macro="" textlink="">
      <xdr:nvSpPr>
        <xdr:cNvPr id="346" name="テキスト ボックス 345"/>
        <xdr:cNvSpPr txBox="1"/>
      </xdr:nvSpPr>
      <xdr:spPr>
        <a:xfrm>
          <a:off x="14909800" y="1049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114300</xdr:rowOff>
    </xdr:from>
    <xdr:to>
      <xdr:col>68</xdr:col>
      <xdr:colOff>203200</xdr:colOff>
      <xdr:row>63</xdr:row>
      <xdr:rowOff>44450</xdr:rowOff>
    </xdr:to>
    <xdr:sp macro="" textlink="">
      <xdr:nvSpPr>
        <xdr:cNvPr id="347" name="楕円 346"/>
        <xdr:cNvSpPr/>
      </xdr:nvSpPr>
      <xdr:spPr>
        <a:xfrm>
          <a:off x="14351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54627</xdr:rowOff>
    </xdr:from>
    <xdr:ext cx="762000" cy="259045"/>
    <xdr:sp macro="" textlink="">
      <xdr:nvSpPr>
        <xdr:cNvPr id="348" name="テキスト ボックス 347"/>
        <xdr:cNvSpPr txBox="1"/>
      </xdr:nvSpPr>
      <xdr:spPr>
        <a:xfrm>
          <a:off x="14020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136419</xdr:rowOff>
    </xdr:from>
    <xdr:to>
      <xdr:col>64</xdr:col>
      <xdr:colOff>152400</xdr:colOff>
      <xdr:row>63</xdr:row>
      <xdr:rowOff>66569</xdr:rowOff>
    </xdr:to>
    <xdr:sp macro="" textlink="">
      <xdr:nvSpPr>
        <xdr:cNvPr id="349" name="楕円 348"/>
        <xdr:cNvSpPr/>
      </xdr:nvSpPr>
      <xdr:spPr>
        <a:xfrm>
          <a:off x="13462000" y="1076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76746</xdr:rowOff>
    </xdr:from>
    <xdr:ext cx="762000" cy="259045"/>
    <xdr:sp macro="" textlink="">
      <xdr:nvSpPr>
        <xdr:cNvPr id="350" name="テキスト ボックス 349"/>
        <xdr:cNvSpPr txBox="1"/>
      </xdr:nvSpPr>
      <xdr:spPr>
        <a:xfrm>
          <a:off x="13131800" y="10535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実質公債費比率は３カ年平均の値であり、数値の低い平成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1.54996</a:t>
          </a:r>
          <a:r>
            <a:rPr kumimoji="1" lang="ja-JP" altLang="ja-JP" sz="1100">
              <a:solidFill>
                <a:schemeClr val="dk1"/>
              </a:solidFill>
              <a:effectLst/>
              <a:latin typeface="+mn-lt"/>
              <a:ea typeface="+mn-ea"/>
              <a:cs typeface="+mn-cs"/>
            </a:rPr>
            <a:t>）が抜け、新たに平成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0.71904</a:t>
          </a:r>
          <a:r>
            <a:rPr kumimoji="1" lang="ja-JP" altLang="ja-JP" sz="1100">
              <a:solidFill>
                <a:schemeClr val="dk1"/>
              </a:solidFill>
              <a:effectLst/>
              <a:latin typeface="+mn-lt"/>
              <a:ea typeface="+mn-ea"/>
              <a:cs typeface="+mn-cs"/>
            </a:rPr>
            <a:t>）が加わったため、前年度より比率がプラスとなった。平成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年度単年度については、分子は公債費に準ずる債務負担行為に係るものの増などにより増となり、分母は標準税収入額の減などにより減となり、結果として単年度の実質公債比率は前年度比</a:t>
          </a:r>
          <a:r>
            <a:rPr kumimoji="1" lang="en-US" altLang="ja-JP" sz="1100">
              <a:solidFill>
                <a:schemeClr val="dk1"/>
              </a:solidFill>
              <a:effectLst/>
              <a:latin typeface="+mn-lt"/>
              <a:ea typeface="+mn-ea"/>
              <a:cs typeface="+mn-cs"/>
            </a:rPr>
            <a:t>0.56997</a:t>
          </a:r>
          <a:r>
            <a:rPr kumimoji="1" lang="ja-JP" altLang="ja-JP" sz="1100">
              <a:solidFill>
                <a:schemeClr val="dk1"/>
              </a:solidFill>
              <a:effectLst/>
              <a:latin typeface="+mn-lt"/>
              <a:ea typeface="+mn-ea"/>
              <a:cs typeface="+mn-cs"/>
            </a:rPr>
            <a:t>の増となった。</a:t>
          </a:r>
          <a:endParaRPr lang="ja-JP" altLang="ja-JP" sz="1400">
            <a:effectLst/>
          </a:endParaRPr>
        </a:p>
        <a:p>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H25:△0.67350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H26:△1.54996</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H27:△0.34359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1.28901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0.71904</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94933</xdr:rowOff>
    </xdr:from>
    <xdr:to>
      <xdr:col>81</xdr:col>
      <xdr:colOff>44450</xdr:colOff>
      <xdr:row>43</xdr:row>
      <xdr:rowOff>107315</xdr:rowOff>
    </xdr:to>
    <xdr:cxnSp macro="">
      <xdr:nvCxnSpPr>
        <xdr:cNvPr id="375" name="直線コネクタ 374"/>
        <xdr:cNvCxnSpPr/>
      </xdr:nvCxnSpPr>
      <xdr:spPr>
        <a:xfrm flipV="1">
          <a:off x="17018000" y="626713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79392</xdr:rowOff>
    </xdr:from>
    <xdr:ext cx="762000" cy="259045"/>
    <xdr:sp macro="" textlink="">
      <xdr:nvSpPr>
        <xdr:cNvPr id="376" name="公債費負担の状況最小値テキスト"/>
        <xdr:cNvSpPr txBox="1"/>
      </xdr:nvSpPr>
      <xdr:spPr>
        <a:xfrm>
          <a:off x="17106900" y="745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107315</xdr:rowOff>
    </xdr:from>
    <xdr:to>
      <xdr:col>81</xdr:col>
      <xdr:colOff>133350</xdr:colOff>
      <xdr:row>43</xdr:row>
      <xdr:rowOff>107315</xdr:rowOff>
    </xdr:to>
    <xdr:cxnSp macro="">
      <xdr:nvCxnSpPr>
        <xdr:cNvPr id="377" name="直線コネクタ 376"/>
        <xdr:cNvCxnSpPr/>
      </xdr:nvCxnSpPr>
      <xdr:spPr>
        <a:xfrm>
          <a:off x="16929100" y="747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9860</xdr:rowOff>
    </xdr:from>
    <xdr:ext cx="762000" cy="259045"/>
    <xdr:sp macro="" textlink="">
      <xdr:nvSpPr>
        <xdr:cNvPr id="378" name="公債費負担の状況最大値テキスト"/>
        <xdr:cNvSpPr txBox="1"/>
      </xdr:nvSpPr>
      <xdr:spPr>
        <a:xfrm>
          <a:off x="17106900" y="601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94933</xdr:rowOff>
    </xdr:from>
    <xdr:to>
      <xdr:col>81</xdr:col>
      <xdr:colOff>133350</xdr:colOff>
      <xdr:row>36</xdr:row>
      <xdr:rowOff>94933</xdr:rowOff>
    </xdr:to>
    <xdr:cxnSp macro="">
      <xdr:nvCxnSpPr>
        <xdr:cNvPr id="379" name="直線コネクタ 378"/>
        <xdr:cNvCxnSpPr/>
      </xdr:nvCxnSpPr>
      <xdr:spPr>
        <a:xfrm>
          <a:off x="16929100" y="626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149225</xdr:rowOff>
    </xdr:from>
    <xdr:to>
      <xdr:col>81</xdr:col>
      <xdr:colOff>44450</xdr:colOff>
      <xdr:row>36</xdr:row>
      <xdr:rowOff>167322</xdr:rowOff>
    </xdr:to>
    <xdr:cxnSp macro="">
      <xdr:nvCxnSpPr>
        <xdr:cNvPr id="380" name="直線コネクタ 379"/>
        <xdr:cNvCxnSpPr/>
      </xdr:nvCxnSpPr>
      <xdr:spPr>
        <a:xfrm>
          <a:off x="16179800" y="6321425"/>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77487</xdr:rowOff>
    </xdr:from>
    <xdr:ext cx="762000" cy="259045"/>
    <xdr:sp macro="" textlink="">
      <xdr:nvSpPr>
        <xdr:cNvPr id="381" name="公債費負担の状況平均値テキスト"/>
        <xdr:cNvSpPr txBox="1"/>
      </xdr:nvSpPr>
      <xdr:spPr>
        <a:xfrm>
          <a:off x="17106900" y="6592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105410</xdr:rowOff>
    </xdr:from>
    <xdr:to>
      <xdr:col>81</xdr:col>
      <xdr:colOff>95250</xdr:colOff>
      <xdr:row>39</xdr:row>
      <xdr:rowOff>35560</xdr:rowOff>
    </xdr:to>
    <xdr:sp macro="" textlink="">
      <xdr:nvSpPr>
        <xdr:cNvPr id="382" name="フローチャート: 判断 381"/>
        <xdr:cNvSpPr/>
      </xdr:nvSpPr>
      <xdr:spPr>
        <a:xfrm>
          <a:off x="169672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149225</xdr:rowOff>
    </xdr:from>
    <xdr:to>
      <xdr:col>77</xdr:col>
      <xdr:colOff>44450</xdr:colOff>
      <xdr:row>36</xdr:row>
      <xdr:rowOff>161290</xdr:rowOff>
    </xdr:to>
    <xdr:cxnSp macro="">
      <xdr:nvCxnSpPr>
        <xdr:cNvPr id="383" name="直線コネクタ 382"/>
        <xdr:cNvCxnSpPr/>
      </xdr:nvCxnSpPr>
      <xdr:spPr>
        <a:xfrm flipV="1">
          <a:off x="15290800" y="632142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117475</xdr:rowOff>
    </xdr:from>
    <xdr:to>
      <xdr:col>77</xdr:col>
      <xdr:colOff>95250</xdr:colOff>
      <xdr:row>39</xdr:row>
      <xdr:rowOff>47625</xdr:rowOff>
    </xdr:to>
    <xdr:sp macro="" textlink="">
      <xdr:nvSpPr>
        <xdr:cNvPr id="384" name="フローチャート: 判断 383"/>
        <xdr:cNvSpPr/>
      </xdr:nvSpPr>
      <xdr:spPr>
        <a:xfrm>
          <a:off x="161290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32402</xdr:rowOff>
    </xdr:from>
    <xdr:ext cx="736600" cy="259045"/>
    <xdr:sp macro="" textlink="">
      <xdr:nvSpPr>
        <xdr:cNvPr id="385" name="テキスト ボックス 384"/>
        <xdr:cNvSpPr txBox="1"/>
      </xdr:nvSpPr>
      <xdr:spPr>
        <a:xfrm>
          <a:off x="15798800" y="671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131128</xdr:rowOff>
    </xdr:from>
    <xdr:to>
      <xdr:col>72</xdr:col>
      <xdr:colOff>203200</xdr:colOff>
      <xdr:row>36</xdr:row>
      <xdr:rowOff>161290</xdr:rowOff>
    </xdr:to>
    <xdr:cxnSp macro="">
      <xdr:nvCxnSpPr>
        <xdr:cNvPr id="386" name="直線コネクタ 385"/>
        <xdr:cNvCxnSpPr/>
      </xdr:nvCxnSpPr>
      <xdr:spPr>
        <a:xfrm>
          <a:off x="14401800" y="630332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78740</xdr:rowOff>
    </xdr:from>
    <xdr:to>
      <xdr:col>73</xdr:col>
      <xdr:colOff>44450</xdr:colOff>
      <xdr:row>40</xdr:row>
      <xdr:rowOff>8890</xdr:rowOff>
    </xdr:to>
    <xdr:sp macro="" textlink="">
      <xdr:nvSpPr>
        <xdr:cNvPr id="387" name="フローチャート: 判断 386"/>
        <xdr:cNvSpPr/>
      </xdr:nvSpPr>
      <xdr:spPr>
        <a:xfrm>
          <a:off x="15240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165117</xdr:rowOff>
    </xdr:from>
    <xdr:ext cx="762000" cy="259045"/>
    <xdr:sp macro="" textlink="">
      <xdr:nvSpPr>
        <xdr:cNvPr id="388" name="テキスト ボックス 387"/>
        <xdr:cNvSpPr txBox="1"/>
      </xdr:nvSpPr>
      <xdr:spPr>
        <a:xfrm>
          <a:off x="14909800" y="685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125095</xdr:rowOff>
    </xdr:from>
    <xdr:to>
      <xdr:col>68</xdr:col>
      <xdr:colOff>152400</xdr:colOff>
      <xdr:row>36</xdr:row>
      <xdr:rowOff>131128</xdr:rowOff>
    </xdr:to>
    <xdr:cxnSp macro="">
      <xdr:nvCxnSpPr>
        <xdr:cNvPr id="389" name="直線コネクタ 388"/>
        <xdr:cNvCxnSpPr/>
      </xdr:nvCxnSpPr>
      <xdr:spPr>
        <a:xfrm>
          <a:off x="13512800" y="629729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72707</xdr:rowOff>
    </xdr:from>
    <xdr:to>
      <xdr:col>68</xdr:col>
      <xdr:colOff>203200</xdr:colOff>
      <xdr:row>40</xdr:row>
      <xdr:rowOff>2857</xdr:rowOff>
    </xdr:to>
    <xdr:sp macro="" textlink="">
      <xdr:nvSpPr>
        <xdr:cNvPr id="390" name="フローチャート: 判断 389"/>
        <xdr:cNvSpPr/>
      </xdr:nvSpPr>
      <xdr:spPr>
        <a:xfrm>
          <a:off x="14351000" y="675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159084</xdr:rowOff>
    </xdr:from>
    <xdr:ext cx="762000" cy="259045"/>
    <xdr:sp macro="" textlink="">
      <xdr:nvSpPr>
        <xdr:cNvPr id="391" name="テキスト ボックス 390"/>
        <xdr:cNvSpPr txBox="1"/>
      </xdr:nvSpPr>
      <xdr:spPr>
        <a:xfrm>
          <a:off x="14020800" y="68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120968</xdr:rowOff>
    </xdr:from>
    <xdr:to>
      <xdr:col>64</xdr:col>
      <xdr:colOff>152400</xdr:colOff>
      <xdr:row>40</xdr:row>
      <xdr:rowOff>51118</xdr:rowOff>
    </xdr:to>
    <xdr:sp macro="" textlink="">
      <xdr:nvSpPr>
        <xdr:cNvPr id="392" name="フローチャート: 判断 391"/>
        <xdr:cNvSpPr/>
      </xdr:nvSpPr>
      <xdr:spPr>
        <a:xfrm>
          <a:off x="13462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35895</xdr:rowOff>
    </xdr:from>
    <xdr:ext cx="762000" cy="259045"/>
    <xdr:sp macro="" textlink="">
      <xdr:nvSpPr>
        <xdr:cNvPr id="393" name="テキスト ボックス 392"/>
        <xdr:cNvSpPr txBox="1"/>
      </xdr:nvSpPr>
      <xdr:spPr>
        <a:xfrm>
          <a:off x="13131800" y="689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116522</xdr:rowOff>
    </xdr:from>
    <xdr:to>
      <xdr:col>81</xdr:col>
      <xdr:colOff>95250</xdr:colOff>
      <xdr:row>37</xdr:row>
      <xdr:rowOff>46672</xdr:rowOff>
    </xdr:to>
    <xdr:sp macro="" textlink="">
      <xdr:nvSpPr>
        <xdr:cNvPr id="399" name="楕円 398"/>
        <xdr:cNvSpPr/>
      </xdr:nvSpPr>
      <xdr:spPr>
        <a:xfrm>
          <a:off x="16967200" y="62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37799</xdr:rowOff>
    </xdr:from>
    <xdr:ext cx="762000" cy="259045"/>
    <xdr:sp macro="" textlink="">
      <xdr:nvSpPr>
        <xdr:cNvPr id="400" name="公債費負担の状況該当値テキスト"/>
        <xdr:cNvSpPr txBox="1"/>
      </xdr:nvSpPr>
      <xdr:spPr>
        <a:xfrm>
          <a:off x="17106900" y="6209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98425</xdr:rowOff>
    </xdr:from>
    <xdr:to>
      <xdr:col>77</xdr:col>
      <xdr:colOff>95250</xdr:colOff>
      <xdr:row>37</xdr:row>
      <xdr:rowOff>28575</xdr:rowOff>
    </xdr:to>
    <xdr:sp macro="" textlink="">
      <xdr:nvSpPr>
        <xdr:cNvPr id="401" name="楕円 400"/>
        <xdr:cNvSpPr/>
      </xdr:nvSpPr>
      <xdr:spPr>
        <a:xfrm>
          <a:off x="16129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38752</xdr:rowOff>
    </xdr:from>
    <xdr:ext cx="736600" cy="259045"/>
    <xdr:sp macro="" textlink="">
      <xdr:nvSpPr>
        <xdr:cNvPr id="402" name="テキスト ボックス 401"/>
        <xdr:cNvSpPr txBox="1"/>
      </xdr:nvSpPr>
      <xdr:spPr>
        <a:xfrm>
          <a:off x="15798800" y="6039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110490</xdr:rowOff>
    </xdr:from>
    <xdr:to>
      <xdr:col>73</xdr:col>
      <xdr:colOff>44450</xdr:colOff>
      <xdr:row>37</xdr:row>
      <xdr:rowOff>40640</xdr:rowOff>
    </xdr:to>
    <xdr:sp macro="" textlink="">
      <xdr:nvSpPr>
        <xdr:cNvPr id="403" name="楕円 402"/>
        <xdr:cNvSpPr/>
      </xdr:nvSpPr>
      <xdr:spPr>
        <a:xfrm>
          <a:off x="15240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50817</xdr:rowOff>
    </xdr:from>
    <xdr:ext cx="762000" cy="259045"/>
    <xdr:sp macro="" textlink="">
      <xdr:nvSpPr>
        <xdr:cNvPr id="404" name="テキスト ボックス 403"/>
        <xdr:cNvSpPr txBox="1"/>
      </xdr:nvSpPr>
      <xdr:spPr>
        <a:xfrm>
          <a:off x="14909800" y="605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80328</xdr:rowOff>
    </xdr:from>
    <xdr:to>
      <xdr:col>68</xdr:col>
      <xdr:colOff>203200</xdr:colOff>
      <xdr:row>37</xdr:row>
      <xdr:rowOff>10478</xdr:rowOff>
    </xdr:to>
    <xdr:sp macro="" textlink="">
      <xdr:nvSpPr>
        <xdr:cNvPr id="405" name="楕円 404"/>
        <xdr:cNvSpPr/>
      </xdr:nvSpPr>
      <xdr:spPr>
        <a:xfrm>
          <a:off x="14351000" y="6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20655</xdr:rowOff>
    </xdr:from>
    <xdr:ext cx="762000" cy="259045"/>
    <xdr:sp macro="" textlink="">
      <xdr:nvSpPr>
        <xdr:cNvPr id="406" name="テキスト ボックス 405"/>
        <xdr:cNvSpPr txBox="1"/>
      </xdr:nvSpPr>
      <xdr:spPr>
        <a:xfrm>
          <a:off x="14020800" y="602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74295</xdr:rowOff>
    </xdr:from>
    <xdr:to>
      <xdr:col>64</xdr:col>
      <xdr:colOff>152400</xdr:colOff>
      <xdr:row>37</xdr:row>
      <xdr:rowOff>4445</xdr:rowOff>
    </xdr:to>
    <xdr:sp macro="" textlink="">
      <xdr:nvSpPr>
        <xdr:cNvPr id="407" name="楕円 406"/>
        <xdr:cNvSpPr/>
      </xdr:nvSpPr>
      <xdr:spPr>
        <a:xfrm>
          <a:off x="13462000" y="624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14622</xdr:rowOff>
    </xdr:from>
    <xdr:ext cx="762000" cy="259045"/>
    <xdr:sp macro="" textlink="">
      <xdr:nvSpPr>
        <xdr:cNvPr id="408" name="テキスト ボックス 407"/>
        <xdr:cNvSpPr txBox="1"/>
      </xdr:nvSpPr>
      <xdr:spPr>
        <a:xfrm>
          <a:off x="13131800" y="6015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将来負担額に対して充当可能財源が超過しているため将来負担比率がマイナスである（平成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70.3</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78.9</a:t>
          </a:r>
          <a:r>
            <a:rPr kumimoji="1" lang="ja-JP" altLang="ja-JP" sz="1100">
              <a:solidFill>
                <a:schemeClr val="dk1"/>
              </a:solidFill>
              <a:effectLst/>
              <a:latin typeface="+mn-lt"/>
              <a:ea typeface="+mn-ea"/>
              <a:cs typeface="+mn-cs"/>
            </a:rPr>
            <a:t>％、実増減数値　△</a:t>
          </a:r>
          <a:r>
            <a:rPr kumimoji="1" lang="en-US" altLang="ja-JP" sz="1100">
              <a:solidFill>
                <a:schemeClr val="dk1"/>
              </a:solidFill>
              <a:effectLst/>
              <a:latin typeface="+mn-lt"/>
              <a:ea typeface="+mn-ea"/>
              <a:cs typeface="+mn-cs"/>
            </a:rPr>
            <a:t>8.6</a:t>
          </a:r>
          <a:r>
            <a:rPr kumimoji="1" lang="ja-JP" altLang="ja-JP" sz="1100">
              <a:solidFill>
                <a:schemeClr val="dk1"/>
              </a:solidFill>
              <a:effectLst/>
              <a:latin typeface="+mn-lt"/>
              <a:ea typeface="+mn-ea"/>
              <a:cs typeface="+mn-cs"/>
            </a:rPr>
            <a:t>ポイント）。地方債の現在高の減等により将来負担額が減、標準財政規模が減となり、将来負担比率が前年と比べてマイナスとなった。今後、老朽化した公共施設、都市基盤の更新による市債の新規発行が見込まれるが、引き続き計画的な事業執行により財政の健全性を維持し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83094</xdr:rowOff>
    </xdr:to>
    <xdr:cxnSp macro="">
      <xdr:nvCxnSpPr>
        <xdr:cNvPr id="439" name="直線コネクタ 438"/>
        <xdr:cNvCxnSpPr/>
      </xdr:nvCxnSpPr>
      <xdr:spPr>
        <a:xfrm flipV="1">
          <a:off x="17018000" y="2313214"/>
          <a:ext cx="0" cy="1713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55171</xdr:rowOff>
    </xdr:from>
    <xdr:ext cx="762000" cy="259045"/>
    <xdr:sp macro="" textlink="">
      <xdr:nvSpPr>
        <xdr:cNvPr id="440" name="将来負担の状況最小値テキスト"/>
        <xdr:cNvSpPr txBox="1"/>
      </xdr:nvSpPr>
      <xdr:spPr>
        <a:xfrm>
          <a:off x="17106900" y="399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83094</xdr:rowOff>
    </xdr:from>
    <xdr:to>
      <xdr:col>81</xdr:col>
      <xdr:colOff>133350</xdr:colOff>
      <xdr:row>23</xdr:row>
      <xdr:rowOff>83094</xdr:rowOff>
    </xdr:to>
    <xdr:cxnSp macro="">
      <xdr:nvCxnSpPr>
        <xdr:cNvPr id="441" name="直線コネクタ 440"/>
        <xdr:cNvCxnSpPr/>
      </xdr:nvCxnSpPr>
      <xdr:spPr>
        <a:xfrm>
          <a:off x="16929100" y="40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145825</xdr:rowOff>
    </xdr:from>
    <xdr:ext cx="762000" cy="259045"/>
    <xdr:sp macro="" textlink="">
      <xdr:nvSpPr>
        <xdr:cNvPr id="444" name="将来負担の状況平均値テキスト"/>
        <xdr:cNvSpPr txBox="1"/>
      </xdr:nvSpPr>
      <xdr:spPr>
        <a:xfrm>
          <a:off x="17106900" y="2374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2298</xdr:rowOff>
    </xdr:from>
    <xdr:to>
      <xdr:col>81</xdr:col>
      <xdr:colOff>95250</xdr:colOff>
      <xdr:row>14</xdr:row>
      <xdr:rowOff>103898</xdr:rowOff>
    </xdr:to>
    <xdr:sp macro="" textlink="">
      <xdr:nvSpPr>
        <xdr:cNvPr id="445" name="フローチャート: 判断 444"/>
        <xdr:cNvSpPr/>
      </xdr:nvSpPr>
      <xdr:spPr>
        <a:xfrm>
          <a:off x="16967200" y="240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34471</xdr:rowOff>
    </xdr:from>
    <xdr:to>
      <xdr:col>77</xdr:col>
      <xdr:colOff>95250</xdr:colOff>
      <xdr:row>14</xdr:row>
      <xdr:rowOff>136071</xdr:rowOff>
    </xdr:to>
    <xdr:sp macro="" textlink="">
      <xdr:nvSpPr>
        <xdr:cNvPr id="446" name="フローチャート: 判断 445"/>
        <xdr:cNvSpPr/>
      </xdr:nvSpPr>
      <xdr:spPr>
        <a:xfrm>
          <a:off x="16129000" y="243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146248</xdr:rowOff>
    </xdr:from>
    <xdr:ext cx="736600" cy="259045"/>
    <xdr:sp macro="" textlink="">
      <xdr:nvSpPr>
        <xdr:cNvPr id="447" name="テキスト ボックス 446"/>
        <xdr:cNvSpPr txBox="1"/>
      </xdr:nvSpPr>
      <xdr:spPr>
        <a:xfrm>
          <a:off x="15798800" y="2203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91682</xdr:rowOff>
    </xdr:from>
    <xdr:to>
      <xdr:col>73</xdr:col>
      <xdr:colOff>44450</xdr:colOff>
      <xdr:row>16</xdr:row>
      <xdr:rowOff>21832</xdr:rowOff>
    </xdr:to>
    <xdr:sp macro="" textlink="">
      <xdr:nvSpPr>
        <xdr:cNvPr id="448" name="フローチャート: 判断 447"/>
        <xdr:cNvSpPr/>
      </xdr:nvSpPr>
      <xdr:spPr>
        <a:xfrm>
          <a:off x="15240000" y="26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32009</xdr:rowOff>
    </xdr:from>
    <xdr:ext cx="762000" cy="259045"/>
    <xdr:sp macro="" textlink="">
      <xdr:nvSpPr>
        <xdr:cNvPr id="449" name="テキスト ボックス 448"/>
        <xdr:cNvSpPr txBox="1"/>
      </xdr:nvSpPr>
      <xdr:spPr>
        <a:xfrm>
          <a:off x="14909800" y="243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79042</xdr:rowOff>
    </xdr:from>
    <xdr:to>
      <xdr:col>68</xdr:col>
      <xdr:colOff>203200</xdr:colOff>
      <xdr:row>16</xdr:row>
      <xdr:rowOff>9192</xdr:rowOff>
    </xdr:to>
    <xdr:sp macro="" textlink="">
      <xdr:nvSpPr>
        <xdr:cNvPr id="450" name="フローチャート: 判断 449"/>
        <xdr:cNvSpPr/>
      </xdr:nvSpPr>
      <xdr:spPr>
        <a:xfrm>
          <a:off x="14351000" y="26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19369</xdr:rowOff>
    </xdr:from>
    <xdr:ext cx="762000" cy="259045"/>
    <xdr:sp macro="" textlink="">
      <xdr:nvSpPr>
        <xdr:cNvPr id="451" name="テキスト ボックス 450"/>
        <xdr:cNvSpPr txBox="1"/>
      </xdr:nvSpPr>
      <xdr:spPr>
        <a:xfrm>
          <a:off x="14020800" y="241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122706</xdr:rowOff>
    </xdr:from>
    <xdr:to>
      <xdr:col>64</xdr:col>
      <xdr:colOff>152400</xdr:colOff>
      <xdr:row>16</xdr:row>
      <xdr:rowOff>52856</xdr:rowOff>
    </xdr:to>
    <xdr:sp macro="" textlink="">
      <xdr:nvSpPr>
        <xdr:cNvPr id="452" name="フローチャート: 判断 451"/>
        <xdr:cNvSpPr/>
      </xdr:nvSpPr>
      <xdr:spPr>
        <a:xfrm>
          <a:off x="13462000" y="26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63033</xdr:rowOff>
    </xdr:from>
    <xdr:ext cx="762000" cy="259045"/>
    <xdr:sp macro="" textlink="">
      <xdr:nvSpPr>
        <xdr:cNvPr id="453" name="テキスト ボックス 452"/>
        <xdr:cNvSpPr txBox="1"/>
      </xdr:nvSpPr>
      <xdr:spPr>
        <a:xfrm>
          <a:off x="13131800" y="246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東京都武蔵野市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144,902
141,864
10.98
66,685,275
63,809,604
2,861,157
41,530,127
15,899,833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共済組合負担金の増や期末勤勉手当の増などにより、前年度比</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％の増となった。今後も、平成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年度の４か年を期間とする「第７次職員定数適正化計画」により、計画期間中に</a:t>
          </a:r>
          <a:r>
            <a:rPr kumimoji="1" lang="en-US" altLang="ja-JP" sz="1100">
              <a:solidFill>
                <a:schemeClr val="dk1"/>
              </a:solidFill>
              <a:effectLst/>
              <a:latin typeface="+mn-lt"/>
              <a:ea typeface="+mn-ea"/>
              <a:cs typeface="+mn-cs"/>
            </a:rPr>
            <a:t>68</a:t>
          </a:r>
          <a:r>
            <a:rPr kumimoji="1" lang="ja-JP" altLang="ja-JP" sz="1100">
              <a:solidFill>
                <a:schemeClr val="dk1"/>
              </a:solidFill>
              <a:effectLst/>
              <a:latin typeface="+mn-lt"/>
              <a:ea typeface="+mn-ea"/>
              <a:cs typeface="+mn-cs"/>
            </a:rPr>
            <a:t>人の定数削減を目指す。民間・他団体との給与水準の均衡を図るため、平成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月より都表へ移行するとともに、合わせて、</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歳以上昇給抑制や扶養手当の減額等を実施し、給与制度の改革を行っている。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31750</xdr:rowOff>
    </xdr:to>
    <xdr:cxnSp macro="">
      <xdr:nvCxnSpPr>
        <xdr:cNvPr id="61" name="直線コネクタ 60"/>
        <xdr:cNvCxnSpPr/>
      </xdr:nvCxnSpPr>
      <xdr:spPr>
        <a:xfrm flipV="1">
          <a:off x="4826000" y="58191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66040</xdr:rowOff>
    </xdr:from>
    <xdr:to>
      <xdr:col>24</xdr:col>
      <xdr:colOff>25400</xdr:colOff>
      <xdr:row>34</xdr:row>
      <xdr:rowOff>119380</xdr:rowOff>
    </xdr:to>
    <xdr:cxnSp macro="">
      <xdr:nvCxnSpPr>
        <xdr:cNvPr id="66" name="直線コネクタ 65"/>
        <xdr:cNvCxnSpPr/>
      </xdr:nvCxnSpPr>
      <xdr:spPr>
        <a:xfrm>
          <a:off x="3987800" y="58953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86377</xdr:rowOff>
    </xdr:from>
    <xdr:ext cx="762000" cy="259045"/>
    <xdr:sp macro="" textlink="">
      <xdr:nvSpPr>
        <xdr:cNvPr id="67" name="人件費平均値テキスト"/>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66040</xdr:rowOff>
    </xdr:from>
    <xdr:to>
      <xdr:col>19</xdr:col>
      <xdr:colOff>187325</xdr:colOff>
      <xdr:row>34</xdr:row>
      <xdr:rowOff>119380</xdr:rowOff>
    </xdr:to>
    <xdr:cxnSp macro="">
      <xdr:nvCxnSpPr>
        <xdr:cNvPr id="69" name="直線コネクタ 68"/>
        <xdr:cNvCxnSpPr/>
      </xdr:nvCxnSpPr>
      <xdr:spPr>
        <a:xfrm flipV="1">
          <a:off x="3098800" y="58953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119380</xdr:rowOff>
    </xdr:from>
    <xdr:to>
      <xdr:col>15</xdr:col>
      <xdr:colOff>98425</xdr:colOff>
      <xdr:row>35</xdr:row>
      <xdr:rowOff>8890</xdr:rowOff>
    </xdr:to>
    <xdr:cxnSp macro="">
      <xdr:nvCxnSpPr>
        <xdr:cNvPr id="72" name="直線コネクタ 71"/>
        <xdr:cNvCxnSpPr/>
      </xdr:nvCxnSpPr>
      <xdr:spPr>
        <a:xfrm flipV="1">
          <a:off x="2209800" y="59486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140970</xdr:rowOff>
    </xdr:from>
    <xdr:to>
      <xdr:col>15</xdr:col>
      <xdr:colOff>149225</xdr:colOff>
      <xdr:row>36</xdr:row>
      <xdr:rowOff>71120</xdr:rowOff>
    </xdr:to>
    <xdr:sp macro="" textlink="">
      <xdr:nvSpPr>
        <xdr:cNvPr id="73" name="フローチャート: 判断 72"/>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55897</xdr:rowOff>
    </xdr:from>
    <xdr:ext cx="762000" cy="259045"/>
    <xdr:sp macro="" textlink="">
      <xdr:nvSpPr>
        <xdr:cNvPr id="74" name="テキスト ボックス 73"/>
        <xdr:cNvSpPr txBox="1"/>
      </xdr:nvSpPr>
      <xdr:spPr>
        <a:xfrm>
          <a:off x="2717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8890</xdr:rowOff>
    </xdr:from>
    <xdr:to>
      <xdr:col>11</xdr:col>
      <xdr:colOff>9525</xdr:colOff>
      <xdr:row>35</xdr:row>
      <xdr:rowOff>100330</xdr:rowOff>
    </xdr:to>
    <xdr:cxnSp macro="">
      <xdr:nvCxnSpPr>
        <xdr:cNvPr id="75" name="直線コネクタ 74"/>
        <xdr:cNvCxnSpPr/>
      </xdr:nvCxnSpPr>
      <xdr:spPr>
        <a:xfrm flipV="1">
          <a:off x="1320800" y="60096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106680</xdr:rowOff>
    </xdr:from>
    <xdr:to>
      <xdr:col>11</xdr:col>
      <xdr:colOff>60325</xdr:colOff>
      <xdr:row>37</xdr:row>
      <xdr:rowOff>36830</xdr:rowOff>
    </xdr:to>
    <xdr:sp macro="" textlink="">
      <xdr:nvSpPr>
        <xdr:cNvPr id="76" name="フローチャート: 判断 75"/>
        <xdr:cNvSpPr/>
      </xdr:nvSpPr>
      <xdr:spPr>
        <a:xfrm>
          <a:off x="2159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21607</xdr:rowOff>
    </xdr:from>
    <xdr:ext cx="762000" cy="259045"/>
    <xdr:sp macro="" textlink="">
      <xdr:nvSpPr>
        <xdr:cNvPr id="77" name="テキスト ボックス 76"/>
        <xdr:cNvSpPr txBox="1"/>
      </xdr:nvSpPr>
      <xdr:spPr>
        <a:xfrm>
          <a:off x="1828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78" name="フローチャート: 判断 77"/>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21607</xdr:rowOff>
    </xdr:from>
    <xdr:ext cx="762000" cy="259045"/>
    <xdr:sp macro="" textlink="">
      <xdr:nvSpPr>
        <xdr:cNvPr id="79" name="テキスト ボックス 78"/>
        <xdr:cNvSpPr txBox="1"/>
      </xdr:nvSpPr>
      <xdr:spPr>
        <a:xfrm>
          <a:off x="93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68580</xdr:rowOff>
    </xdr:from>
    <xdr:to>
      <xdr:col>24</xdr:col>
      <xdr:colOff>76200</xdr:colOff>
      <xdr:row>34</xdr:row>
      <xdr:rowOff>170180</xdr:rowOff>
    </xdr:to>
    <xdr:sp macro="" textlink="">
      <xdr:nvSpPr>
        <xdr:cNvPr id="85" name="楕円 84"/>
        <xdr:cNvSpPr/>
      </xdr:nvSpPr>
      <xdr:spPr>
        <a:xfrm>
          <a:off x="47752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85107</xdr:rowOff>
    </xdr:from>
    <xdr:ext cx="762000" cy="259045"/>
    <xdr:sp macro="" textlink="">
      <xdr:nvSpPr>
        <xdr:cNvPr id="86" name="人件費該当値テキスト"/>
        <xdr:cNvSpPr txBox="1"/>
      </xdr:nvSpPr>
      <xdr:spPr>
        <a:xfrm>
          <a:off x="49149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15240</xdr:rowOff>
    </xdr:from>
    <xdr:to>
      <xdr:col>20</xdr:col>
      <xdr:colOff>38100</xdr:colOff>
      <xdr:row>34</xdr:row>
      <xdr:rowOff>116840</xdr:rowOff>
    </xdr:to>
    <xdr:sp macro="" textlink="">
      <xdr:nvSpPr>
        <xdr:cNvPr id="87" name="楕円 86"/>
        <xdr:cNvSpPr/>
      </xdr:nvSpPr>
      <xdr:spPr>
        <a:xfrm>
          <a:off x="3937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127017</xdr:rowOff>
    </xdr:from>
    <xdr:ext cx="736600" cy="259045"/>
    <xdr:sp macro="" textlink="">
      <xdr:nvSpPr>
        <xdr:cNvPr id="88" name="テキスト ボックス 87"/>
        <xdr:cNvSpPr txBox="1"/>
      </xdr:nvSpPr>
      <xdr:spPr>
        <a:xfrm>
          <a:off x="3606800" y="561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68580</xdr:rowOff>
    </xdr:from>
    <xdr:to>
      <xdr:col>15</xdr:col>
      <xdr:colOff>149225</xdr:colOff>
      <xdr:row>34</xdr:row>
      <xdr:rowOff>170180</xdr:rowOff>
    </xdr:to>
    <xdr:sp macro="" textlink="">
      <xdr:nvSpPr>
        <xdr:cNvPr id="89" name="楕円 88"/>
        <xdr:cNvSpPr/>
      </xdr:nvSpPr>
      <xdr:spPr>
        <a:xfrm>
          <a:off x="3048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8907</xdr:rowOff>
    </xdr:from>
    <xdr:ext cx="762000" cy="259045"/>
    <xdr:sp macro="" textlink="">
      <xdr:nvSpPr>
        <xdr:cNvPr id="90" name="テキスト ボックス 89"/>
        <xdr:cNvSpPr txBox="1"/>
      </xdr:nvSpPr>
      <xdr:spPr>
        <a:xfrm>
          <a:off x="2717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129540</xdr:rowOff>
    </xdr:from>
    <xdr:to>
      <xdr:col>11</xdr:col>
      <xdr:colOff>60325</xdr:colOff>
      <xdr:row>35</xdr:row>
      <xdr:rowOff>59690</xdr:rowOff>
    </xdr:to>
    <xdr:sp macro="" textlink="">
      <xdr:nvSpPr>
        <xdr:cNvPr id="91" name="楕円 90"/>
        <xdr:cNvSpPr/>
      </xdr:nvSpPr>
      <xdr:spPr>
        <a:xfrm>
          <a:off x="2159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69867</xdr:rowOff>
    </xdr:from>
    <xdr:ext cx="762000" cy="259045"/>
    <xdr:sp macro="" textlink="">
      <xdr:nvSpPr>
        <xdr:cNvPr id="92" name="テキスト ボックス 91"/>
        <xdr:cNvSpPr txBox="1"/>
      </xdr:nvSpPr>
      <xdr:spPr>
        <a:xfrm>
          <a:off x="1828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49530</xdr:rowOff>
    </xdr:from>
    <xdr:to>
      <xdr:col>6</xdr:col>
      <xdr:colOff>171450</xdr:colOff>
      <xdr:row>35</xdr:row>
      <xdr:rowOff>151130</xdr:rowOff>
    </xdr:to>
    <xdr:sp macro="" textlink="">
      <xdr:nvSpPr>
        <xdr:cNvPr id="93" name="楕円 92"/>
        <xdr:cNvSpPr/>
      </xdr:nvSpPr>
      <xdr:spPr>
        <a:xfrm>
          <a:off x="1270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161307</xdr:rowOff>
    </xdr:from>
    <xdr:ext cx="762000" cy="259045"/>
    <xdr:sp macro="" textlink="">
      <xdr:nvSpPr>
        <xdr:cNvPr id="94" name="テキスト ボックス 93"/>
        <xdr:cNvSpPr txBox="1"/>
      </xdr:nvSpPr>
      <xdr:spPr>
        <a:xfrm>
          <a:off x="939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経常一般財源は前年度比増となり、経常的経費についても前年度比増により、物件費の経常収支比率は増となった。主な増要因は、武蔵野クリーンセンター運転管理委託やあそべえ事業の運営委託等の増である。物件費の比率が高いが、アウトソーシングを推進していることと、充実した施設の維持管理によるものが大きく、今後も業務の外部委託化が進めば物件費が増加していくと見込まれるが事務事業の見直し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xdr:rowOff>
    </xdr:from>
    <xdr:to>
      <xdr:col>82</xdr:col>
      <xdr:colOff>107950</xdr:colOff>
      <xdr:row>20</xdr:row>
      <xdr:rowOff>12700</xdr:rowOff>
    </xdr:to>
    <xdr:cxnSp macro="">
      <xdr:nvCxnSpPr>
        <xdr:cNvPr id="122" name="直線コネクタ 121"/>
        <xdr:cNvCxnSpPr/>
      </xdr:nvCxnSpPr>
      <xdr:spPr>
        <a:xfrm flipV="1">
          <a:off x="16510000" y="22301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156227</xdr:rowOff>
    </xdr:from>
    <xdr:ext cx="762000" cy="259045"/>
    <xdr:sp macro="" textlink="">
      <xdr:nvSpPr>
        <xdr:cNvPr id="123" name="物件費最小値テキスト"/>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xdr:rowOff>
    </xdr:from>
    <xdr:to>
      <xdr:col>82</xdr:col>
      <xdr:colOff>196850</xdr:colOff>
      <xdr:row>20</xdr:row>
      <xdr:rowOff>12700</xdr:rowOff>
    </xdr:to>
    <xdr:cxnSp macro="">
      <xdr:nvCxnSpPr>
        <xdr:cNvPr id="124" name="直線コネクタ 123"/>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87647</xdr:rowOff>
    </xdr:from>
    <xdr:ext cx="762000" cy="259045"/>
    <xdr:sp macro="" textlink="">
      <xdr:nvSpPr>
        <xdr:cNvPr id="125" name="物件費最大値テキスト"/>
        <xdr:cNvSpPr txBox="1"/>
      </xdr:nvSpPr>
      <xdr:spPr>
        <a:xfrm>
          <a:off x="16598900" y="197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xdr:rowOff>
    </xdr:from>
    <xdr:to>
      <xdr:col>82</xdr:col>
      <xdr:colOff>196850</xdr:colOff>
      <xdr:row>13</xdr:row>
      <xdr:rowOff>1270</xdr:rowOff>
    </xdr:to>
    <xdr:cxnSp macro="">
      <xdr:nvCxnSpPr>
        <xdr:cNvPr id="126" name="直線コネクタ 125"/>
        <xdr:cNvCxnSpPr/>
      </xdr:nvCxnSpPr>
      <xdr:spPr>
        <a:xfrm>
          <a:off x="16421100" y="223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138430</xdr:rowOff>
    </xdr:from>
    <xdr:to>
      <xdr:col>82</xdr:col>
      <xdr:colOff>107950</xdr:colOff>
      <xdr:row>20</xdr:row>
      <xdr:rowOff>12700</xdr:rowOff>
    </xdr:to>
    <xdr:cxnSp macro="">
      <xdr:nvCxnSpPr>
        <xdr:cNvPr id="127" name="直線コネクタ 126"/>
        <xdr:cNvCxnSpPr/>
      </xdr:nvCxnSpPr>
      <xdr:spPr>
        <a:xfrm>
          <a:off x="15671800" y="33959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142257</xdr:rowOff>
    </xdr:from>
    <xdr:ext cx="762000" cy="259045"/>
    <xdr:sp macro="" textlink="">
      <xdr:nvSpPr>
        <xdr:cNvPr id="128" name="物件費平均値テキスト"/>
        <xdr:cNvSpPr txBox="1"/>
      </xdr:nvSpPr>
      <xdr:spPr>
        <a:xfrm>
          <a:off x="16598900" y="2542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125730</xdr:rowOff>
    </xdr:from>
    <xdr:to>
      <xdr:col>82</xdr:col>
      <xdr:colOff>158750</xdr:colOff>
      <xdr:row>16</xdr:row>
      <xdr:rowOff>55880</xdr:rowOff>
    </xdr:to>
    <xdr:sp macro="" textlink="">
      <xdr:nvSpPr>
        <xdr:cNvPr id="129" name="フローチャート: 判断 128"/>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138430</xdr:rowOff>
    </xdr:from>
    <xdr:to>
      <xdr:col>78</xdr:col>
      <xdr:colOff>69850</xdr:colOff>
      <xdr:row>20</xdr:row>
      <xdr:rowOff>12700</xdr:rowOff>
    </xdr:to>
    <xdr:cxnSp macro="">
      <xdr:nvCxnSpPr>
        <xdr:cNvPr id="130" name="直線コネクタ 129"/>
        <xdr:cNvCxnSpPr/>
      </xdr:nvCxnSpPr>
      <xdr:spPr>
        <a:xfrm flipV="1">
          <a:off x="14782800" y="3395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110490</xdr:rowOff>
    </xdr:from>
    <xdr:to>
      <xdr:col>78</xdr:col>
      <xdr:colOff>120650</xdr:colOff>
      <xdr:row>16</xdr:row>
      <xdr:rowOff>40640</xdr:rowOff>
    </xdr:to>
    <xdr:sp macro="" textlink="">
      <xdr:nvSpPr>
        <xdr:cNvPr id="131" name="フローチャート: 判断 130"/>
        <xdr:cNvSpPr/>
      </xdr:nvSpPr>
      <xdr:spPr>
        <a:xfrm>
          <a:off x="15621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50817</xdr:rowOff>
    </xdr:from>
    <xdr:ext cx="736600" cy="259045"/>
    <xdr:sp macro="" textlink="">
      <xdr:nvSpPr>
        <xdr:cNvPr id="132" name="テキスト ボックス 131"/>
        <xdr:cNvSpPr txBox="1"/>
      </xdr:nvSpPr>
      <xdr:spPr>
        <a:xfrm>
          <a:off x="15290800" y="2451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12700</xdr:rowOff>
    </xdr:from>
    <xdr:to>
      <xdr:col>73</xdr:col>
      <xdr:colOff>180975</xdr:colOff>
      <xdr:row>20</xdr:row>
      <xdr:rowOff>58420</xdr:rowOff>
    </xdr:to>
    <xdr:cxnSp macro="">
      <xdr:nvCxnSpPr>
        <xdr:cNvPr id="133" name="直線コネクタ 132"/>
        <xdr:cNvCxnSpPr/>
      </xdr:nvCxnSpPr>
      <xdr:spPr>
        <a:xfrm flipV="1">
          <a:off x="13893800" y="3441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167640</xdr:rowOff>
    </xdr:from>
    <xdr:to>
      <xdr:col>74</xdr:col>
      <xdr:colOff>31750</xdr:colOff>
      <xdr:row>15</xdr:row>
      <xdr:rowOff>97790</xdr:rowOff>
    </xdr:to>
    <xdr:sp macro="" textlink="">
      <xdr:nvSpPr>
        <xdr:cNvPr id="134" name="フローチャート: 判断 133"/>
        <xdr:cNvSpPr/>
      </xdr:nvSpPr>
      <xdr:spPr>
        <a:xfrm>
          <a:off x="14732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107967</xdr:rowOff>
    </xdr:from>
    <xdr:ext cx="762000" cy="259045"/>
    <xdr:sp macro="" textlink="">
      <xdr:nvSpPr>
        <xdr:cNvPr id="135" name="テキスト ボックス 134"/>
        <xdr:cNvSpPr txBox="1"/>
      </xdr:nvSpPr>
      <xdr:spPr>
        <a:xfrm>
          <a:off x="14401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58420</xdr:rowOff>
    </xdr:from>
    <xdr:to>
      <xdr:col>69</xdr:col>
      <xdr:colOff>92075</xdr:colOff>
      <xdr:row>20</xdr:row>
      <xdr:rowOff>73660</xdr:rowOff>
    </xdr:to>
    <xdr:cxnSp macro="">
      <xdr:nvCxnSpPr>
        <xdr:cNvPr id="136" name="直線コネクタ 135"/>
        <xdr:cNvCxnSpPr/>
      </xdr:nvCxnSpPr>
      <xdr:spPr>
        <a:xfrm flipV="1">
          <a:off x="13004800" y="34874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34290</xdr:rowOff>
    </xdr:from>
    <xdr:to>
      <xdr:col>69</xdr:col>
      <xdr:colOff>142875</xdr:colOff>
      <xdr:row>15</xdr:row>
      <xdr:rowOff>135890</xdr:rowOff>
    </xdr:to>
    <xdr:sp macro="" textlink="">
      <xdr:nvSpPr>
        <xdr:cNvPr id="137" name="フローチャート: 判断 136"/>
        <xdr:cNvSpPr/>
      </xdr:nvSpPr>
      <xdr:spPr>
        <a:xfrm>
          <a:off x="138430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146067</xdr:rowOff>
    </xdr:from>
    <xdr:ext cx="762000" cy="259045"/>
    <xdr:sp macro="" textlink="">
      <xdr:nvSpPr>
        <xdr:cNvPr id="138" name="テキスト ボックス 137"/>
        <xdr:cNvSpPr txBox="1"/>
      </xdr:nvSpPr>
      <xdr:spPr>
        <a:xfrm>
          <a:off x="13512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152400</xdr:rowOff>
    </xdr:from>
    <xdr:to>
      <xdr:col>65</xdr:col>
      <xdr:colOff>53975</xdr:colOff>
      <xdr:row>15</xdr:row>
      <xdr:rowOff>82550</xdr:rowOff>
    </xdr:to>
    <xdr:sp macro="" textlink="">
      <xdr:nvSpPr>
        <xdr:cNvPr id="139" name="フローチャート: 判断 138"/>
        <xdr:cNvSpPr/>
      </xdr:nvSpPr>
      <xdr:spPr>
        <a:xfrm>
          <a:off x="12954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92727</xdr:rowOff>
    </xdr:from>
    <xdr:ext cx="762000" cy="259045"/>
    <xdr:sp macro="" textlink="">
      <xdr:nvSpPr>
        <xdr:cNvPr id="140" name="テキスト ボックス 139"/>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133350</xdr:rowOff>
    </xdr:from>
    <xdr:to>
      <xdr:col>82</xdr:col>
      <xdr:colOff>158750</xdr:colOff>
      <xdr:row>20</xdr:row>
      <xdr:rowOff>63500</xdr:rowOff>
    </xdr:to>
    <xdr:sp macro="" textlink="">
      <xdr:nvSpPr>
        <xdr:cNvPr id="146" name="楕円 145"/>
        <xdr:cNvSpPr/>
      </xdr:nvSpPr>
      <xdr:spPr>
        <a:xfrm>
          <a:off x="164592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41927</xdr:rowOff>
    </xdr:from>
    <xdr:ext cx="762000" cy="259045"/>
    <xdr:sp macro="" textlink="">
      <xdr:nvSpPr>
        <xdr:cNvPr id="147" name="物件費該当値テキスト"/>
        <xdr:cNvSpPr txBox="1"/>
      </xdr:nvSpPr>
      <xdr:spPr>
        <a:xfrm>
          <a:off x="16598900" y="32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87630</xdr:rowOff>
    </xdr:from>
    <xdr:to>
      <xdr:col>78</xdr:col>
      <xdr:colOff>120650</xdr:colOff>
      <xdr:row>20</xdr:row>
      <xdr:rowOff>17780</xdr:rowOff>
    </xdr:to>
    <xdr:sp macro="" textlink="">
      <xdr:nvSpPr>
        <xdr:cNvPr id="148" name="楕円 147"/>
        <xdr:cNvSpPr/>
      </xdr:nvSpPr>
      <xdr:spPr>
        <a:xfrm>
          <a:off x="156210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2557</xdr:rowOff>
    </xdr:from>
    <xdr:ext cx="736600" cy="259045"/>
    <xdr:sp macro="" textlink="">
      <xdr:nvSpPr>
        <xdr:cNvPr id="149" name="テキスト ボックス 148"/>
        <xdr:cNvSpPr txBox="1"/>
      </xdr:nvSpPr>
      <xdr:spPr>
        <a:xfrm>
          <a:off x="15290800" y="343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133350</xdr:rowOff>
    </xdr:from>
    <xdr:to>
      <xdr:col>74</xdr:col>
      <xdr:colOff>31750</xdr:colOff>
      <xdr:row>20</xdr:row>
      <xdr:rowOff>63500</xdr:rowOff>
    </xdr:to>
    <xdr:sp macro="" textlink="">
      <xdr:nvSpPr>
        <xdr:cNvPr id="150" name="楕円 149"/>
        <xdr:cNvSpPr/>
      </xdr:nvSpPr>
      <xdr:spPr>
        <a:xfrm>
          <a:off x="14732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48277</xdr:rowOff>
    </xdr:from>
    <xdr:ext cx="762000" cy="259045"/>
    <xdr:sp macro="" textlink="">
      <xdr:nvSpPr>
        <xdr:cNvPr id="151" name="テキスト ボックス 150"/>
        <xdr:cNvSpPr txBox="1"/>
      </xdr:nvSpPr>
      <xdr:spPr>
        <a:xfrm>
          <a:off x="14401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7620</xdr:rowOff>
    </xdr:from>
    <xdr:to>
      <xdr:col>69</xdr:col>
      <xdr:colOff>142875</xdr:colOff>
      <xdr:row>20</xdr:row>
      <xdr:rowOff>109220</xdr:rowOff>
    </xdr:to>
    <xdr:sp macro="" textlink="">
      <xdr:nvSpPr>
        <xdr:cNvPr id="152" name="楕円 151"/>
        <xdr:cNvSpPr/>
      </xdr:nvSpPr>
      <xdr:spPr>
        <a:xfrm>
          <a:off x="138430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93997</xdr:rowOff>
    </xdr:from>
    <xdr:ext cx="762000" cy="259045"/>
    <xdr:sp macro="" textlink="">
      <xdr:nvSpPr>
        <xdr:cNvPr id="153" name="テキスト ボックス 152"/>
        <xdr:cNvSpPr txBox="1"/>
      </xdr:nvSpPr>
      <xdr:spPr>
        <a:xfrm>
          <a:off x="13512800" y="352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22860</xdr:rowOff>
    </xdr:from>
    <xdr:to>
      <xdr:col>65</xdr:col>
      <xdr:colOff>53975</xdr:colOff>
      <xdr:row>20</xdr:row>
      <xdr:rowOff>124460</xdr:rowOff>
    </xdr:to>
    <xdr:sp macro="" textlink="">
      <xdr:nvSpPr>
        <xdr:cNvPr id="154" name="楕円 153"/>
        <xdr:cNvSpPr/>
      </xdr:nvSpPr>
      <xdr:spPr>
        <a:xfrm>
          <a:off x="12954000" y="345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109237</xdr:rowOff>
    </xdr:from>
    <xdr:ext cx="762000" cy="259045"/>
    <xdr:sp macro="" textlink="">
      <xdr:nvSpPr>
        <xdr:cNvPr id="155" name="テキスト ボックス 154"/>
        <xdr:cNvSpPr txBox="1"/>
      </xdr:nvSpPr>
      <xdr:spPr>
        <a:xfrm>
          <a:off x="12623800" y="353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増加した主な要因は、保育所等運営委託・給付事業、障害者自立支援給付等事業（介護・訓練等給付費）、認可外保育施設助成事業などであり、今後も扶助費全体として増加する傾向が続く。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5" name="直線コネクタ 184"/>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6"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7" name="直線コネクタ 186"/>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61685</xdr:rowOff>
    </xdr:from>
    <xdr:to>
      <xdr:col>24</xdr:col>
      <xdr:colOff>25400</xdr:colOff>
      <xdr:row>54</xdr:row>
      <xdr:rowOff>72572</xdr:rowOff>
    </xdr:to>
    <xdr:cxnSp macro="">
      <xdr:nvCxnSpPr>
        <xdr:cNvPr id="190" name="直線コネクタ 189"/>
        <xdr:cNvCxnSpPr/>
      </xdr:nvCxnSpPr>
      <xdr:spPr>
        <a:xfrm>
          <a:off x="3987800" y="93199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40112</xdr:rowOff>
    </xdr:from>
    <xdr:ext cx="762000" cy="259045"/>
    <xdr:sp macro="" textlink="">
      <xdr:nvSpPr>
        <xdr:cNvPr id="191" name="扶助費平均値テキスト"/>
        <xdr:cNvSpPr txBox="1"/>
      </xdr:nvSpPr>
      <xdr:spPr>
        <a:xfrm>
          <a:off x="4914900" y="9469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192" name="フローチャート: 判断 191"/>
        <xdr:cNvSpPr/>
      </xdr:nvSpPr>
      <xdr:spPr>
        <a:xfrm>
          <a:off x="4775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167822</xdr:rowOff>
    </xdr:from>
    <xdr:to>
      <xdr:col>19</xdr:col>
      <xdr:colOff>187325</xdr:colOff>
      <xdr:row>54</xdr:row>
      <xdr:rowOff>61685</xdr:rowOff>
    </xdr:to>
    <xdr:cxnSp macro="">
      <xdr:nvCxnSpPr>
        <xdr:cNvPr id="193" name="直線コネクタ 192"/>
        <xdr:cNvCxnSpPr/>
      </xdr:nvCxnSpPr>
      <xdr:spPr>
        <a:xfrm>
          <a:off x="3098800" y="92546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13607</xdr:rowOff>
    </xdr:from>
    <xdr:to>
      <xdr:col>20</xdr:col>
      <xdr:colOff>38100</xdr:colOff>
      <xdr:row>55</xdr:row>
      <xdr:rowOff>115207</xdr:rowOff>
    </xdr:to>
    <xdr:sp macro="" textlink="">
      <xdr:nvSpPr>
        <xdr:cNvPr id="194" name="フローチャート: 判断 193"/>
        <xdr:cNvSpPr/>
      </xdr:nvSpPr>
      <xdr:spPr>
        <a:xfrm>
          <a:off x="3937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99984</xdr:rowOff>
    </xdr:from>
    <xdr:ext cx="736600" cy="259045"/>
    <xdr:sp macro="" textlink="">
      <xdr:nvSpPr>
        <xdr:cNvPr id="195" name="テキスト ボックス 194"/>
        <xdr:cNvSpPr txBox="1"/>
      </xdr:nvSpPr>
      <xdr:spPr>
        <a:xfrm>
          <a:off x="3606800" y="952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102507</xdr:rowOff>
    </xdr:from>
    <xdr:to>
      <xdr:col>15</xdr:col>
      <xdr:colOff>98425</xdr:colOff>
      <xdr:row>53</xdr:row>
      <xdr:rowOff>167822</xdr:rowOff>
    </xdr:to>
    <xdr:cxnSp macro="">
      <xdr:nvCxnSpPr>
        <xdr:cNvPr id="196" name="直線コネクタ 195"/>
        <xdr:cNvCxnSpPr/>
      </xdr:nvCxnSpPr>
      <xdr:spPr>
        <a:xfrm>
          <a:off x="2209800" y="91893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130628</xdr:rowOff>
    </xdr:from>
    <xdr:to>
      <xdr:col>15</xdr:col>
      <xdr:colOff>149225</xdr:colOff>
      <xdr:row>55</xdr:row>
      <xdr:rowOff>60778</xdr:rowOff>
    </xdr:to>
    <xdr:sp macro="" textlink="">
      <xdr:nvSpPr>
        <xdr:cNvPr id="197" name="フローチャート: 判断 196"/>
        <xdr:cNvSpPr/>
      </xdr:nvSpPr>
      <xdr:spPr>
        <a:xfrm>
          <a:off x="3048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45555</xdr:rowOff>
    </xdr:from>
    <xdr:ext cx="762000" cy="259045"/>
    <xdr:sp macro="" textlink="">
      <xdr:nvSpPr>
        <xdr:cNvPr id="198" name="テキスト ボックス 197"/>
        <xdr:cNvSpPr txBox="1"/>
      </xdr:nvSpPr>
      <xdr:spPr>
        <a:xfrm>
          <a:off x="2717800" y="947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102507</xdr:rowOff>
    </xdr:from>
    <xdr:to>
      <xdr:col>11</xdr:col>
      <xdr:colOff>9525</xdr:colOff>
      <xdr:row>53</xdr:row>
      <xdr:rowOff>102507</xdr:rowOff>
    </xdr:to>
    <xdr:cxnSp macro="">
      <xdr:nvCxnSpPr>
        <xdr:cNvPr id="199" name="直線コネクタ 198"/>
        <xdr:cNvCxnSpPr/>
      </xdr:nvCxnSpPr>
      <xdr:spPr>
        <a:xfrm>
          <a:off x="1320800" y="9189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53</xdr:row>
      <xdr:rowOff>160565</xdr:rowOff>
    </xdr:from>
    <xdr:to>
      <xdr:col>11</xdr:col>
      <xdr:colOff>60325</xdr:colOff>
      <xdr:row>54</xdr:row>
      <xdr:rowOff>90715</xdr:rowOff>
    </xdr:to>
    <xdr:sp macro="" textlink="">
      <xdr:nvSpPr>
        <xdr:cNvPr id="200" name="フローチャート: 判断 199"/>
        <xdr:cNvSpPr/>
      </xdr:nvSpPr>
      <xdr:spPr>
        <a:xfrm>
          <a:off x="2159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75492</xdr:rowOff>
    </xdr:from>
    <xdr:ext cx="762000" cy="259045"/>
    <xdr:sp macro="" textlink="">
      <xdr:nvSpPr>
        <xdr:cNvPr id="201" name="テキスト ボックス 200"/>
        <xdr:cNvSpPr txBox="1"/>
      </xdr:nvSpPr>
      <xdr:spPr>
        <a:xfrm>
          <a:off x="1828800" y="933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117022</xdr:rowOff>
    </xdr:from>
    <xdr:to>
      <xdr:col>6</xdr:col>
      <xdr:colOff>171450</xdr:colOff>
      <xdr:row>54</xdr:row>
      <xdr:rowOff>47172</xdr:rowOff>
    </xdr:to>
    <xdr:sp macro="" textlink="">
      <xdr:nvSpPr>
        <xdr:cNvPr id="202" name="フローチャート: 判断 201"/>
        <xdr:cNvSpPr/>
      </xdr:nvSpPr>
      <xdr:spPr>
        <a:xfrm>
          <a:off x="1270000" y="920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31949</xdr:rowOff>
    </xdr:from>
    <xdr:ext cx="762000" cy="259045"/>
    <xdr:sp macro="" textlink="">
      <xdr:nvSpPr>
        <xdr:cNvPr id="203" name="テキスト ボックス 202"/>
        <xdr:cNvSpPr txBox="1"/>
      </xdr:nvSpPr>
      <xdr:spPr>
        <a:xfrm>
          <a:off x="939800" y="929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21772</xdr:rowOff>
    </xdr:from>
    <xdr:to>
      <xdr:col>24</xdr:col>
      <xdr:colOff>76200</xdr:colOff>
      <xdr:row>54</xdr:row>
      <xdr:rowOff>123372</xdr:rowOff>
    </xdr:to>
    <xdr:sp macro="" textlink="">
      <xdr:nvSpPr>
        <xdr:cNvPr id="209" name="楕円 208"/>
        <xdr:cNvSpPr/>
      </xdr:nvSpPr>
      <xdr:spPr>
        <a:xfrm>
          <a:off x="47752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38299</xdr:rowOff>
    </xdr:from>
    <xdr:ext cx="762000" cy="259045"/>
    <xdr:sp macro="" textlink="">
      <xdr:nvSpPr>
        <xdr:cNvPr id="210" name="扶助費該当値テキスト"/>
        <xdr:cNvSpPr txBox="1"/>
      </xdr:nvSpPr>
      <xdr:spPr>
        <a:xfrm>
          <a:off x="49149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10885</xdr:rowOff>
    </xdr:from>
    <xdr:to>
      <xdr:col>20</xdr:col>
      <xdr:colOff>38100</xdr:colOff>
      <xdr:row>54</xdr:row>
      <xdr:rowOff>112485</xdr:rowOff>
    </xdr:to>
    <xdr:sp macro="" textlink="">
      <xdr:nvSpPr>
        <xdr:cNvPr id="211" name="楕円 210"/>
        <xdr:cNvSpPr/>
      </xdr:nvSpPr>
      <xdr:spPr>
        <a:xfrm>
          <a:off x="3937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122662</xdr:rowOff>
    </xdr:from>
    <xdr:ext cx="736600" cy="259045"/>
    <xdr:sp macro="" textlink="">
      <xdr:nvSpPr>
        <xdr:cNvPr id="212" name="テキスト ボックス 211"/>
        <xdr:cNvSpPr txBox="1"/>
      </xdr:nvSpPr>
      <xdr:spPr>
        <a:xfrm>
          <a:off x="3606800" y="90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117022</xdr:rowOff>
    </xdr:from>
    <xdr:to>
      <xdr:col>15</xdr:col>
      <xdr:colOff>149225</xdr:colOff>
      <xdr:row>54</xdr:row>
      <xdr:rowOff>47172</xdr:rowOff>
    </xdr:to>
    <xdr:sp macro="" textlink="">
      <xdr:nvSpPr>
        <xdr:cNvPr id="213" name="楕円 212"/>
        <xdr:cNvSpPr/>
      </xdr:nvSpPr>
      <xdr:spPr>
        <a:xfrm>
          <a:off x="3048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57349</xdr:rowOff>
    </xdr:from>
    <xdr:ext cx="762000" cy="259045"/>
    <xdr:sp macro="" textlink="">
      <xdr:nvSpPr>
        <xdr:cNvPr id="214" name="テキスト ボックス 213"/>
        <xdr:cNvSpPr txBox="1"/>
      </xdr:nvSpPr>
      <xdr:spPr>
        <a:xfrm>
          <a:off x="2717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51707</xdr:rowOff>
    </xdr:from>
    <xdr:to>
      <xdr:col>11</xdr:col>
      <xdr:colOff>60325</xdr:colOff>
      <xdr:row>53</xdr:row>
      <xdr:rowOff>153307</xdr:rowOff>
    </xdr:to>
    <xdr:sp macro="" textlink="">
      <xdr:nvSpPr>
        <xdr:cNvPr id="215" name="楕円 214"/>
        <xdr:cNvSpPr/>
      </xdr:nvSpPr>
      <xdr:spPr>
        <a:xfrm>
          <a:off x="2159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163484</xdr:rowOff>
    </xdr:from>
    <xdr:ext cx="762000" cy="259045"/>
    <xdr:sp macro="" textlink="">
      <xdr:nvSpPr>
        <xdr:cNvPr id="216" name="テキスト ボックス 215"/>
        <xdr:cNvSpPr txBox="1"/>
      </xdr:nvSpPr>
      <xdr:spPr>
        <a:xfrm>
          <a:off x="1828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51707</xdr:rowOff>
    </xdr:from>
    <xdr:to>
      <xdr:col>6</xdr:col>
      <xdr:colOff>171450</xdr:colOff>
      <xdr:row>53</xdr:row>
      <xdr:rowOff>153307</xdr:rowOff>
    </xdr:to>
    <xdr:sp macro="" textlink="">
      <xdr:nvSpPr>
        <xdr:cNvPr id="217" name="楕円 216"/>
        <xdr:cNvSpPr/>
      </xdr:nvSpPr>
      <xdr:spPr>
        <a:xfrm>
          <a:off x="1270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163484</xdr:rowOff>
    </xdr:from>
    <xdr:ext cx="762000" cy="259045"/>
    <xdr:sp macro="" textlink="">
      <xdr:nvSpPr>
        <xdr:cNvPr id="218" name="テキスト ボックス 217"/>
        <xdr:cNvSpPr txBox="1"/>
      </xdr:nvSpPr>
      <xdr:spPr>
        <a:xfrm>
          <a:off x="939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平均を下回っているのは、公営企業会計が少ないことと、分母となる経常一般財源の額によるものである。国民健康保険事業会計繰出金は保険給付費が下がったことにより減少。介護保険事業会計繰出金は保険給付費の増などにより増加。後期高齢者医療会計繰出金は保険料軽減対象者数の減少などにより減少。下水道事業会計繰出金は人件費の増などにより増加。今後も繰出金の減少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62</xdr:row>
      <xdr:rowOff>50800</xdr:rowOff>
    </xdr:to>
    <xdr:cxnSp macro="">
      <xdr:nvCxnSpPr>
        <xdr:cNvPr id="246" name="直線コネクタ 245"/>
        <xdr:cNvCxnSpPr/>
      </xdr:nvCxnSpPr>
      <xdr:spPr>
        <a:xfrm flipV="1">
          <a:off x="16510000" y="9271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22877</xdr:rowOff>
    </xdr:from>
    <xdr:ext cx="762000" cy="259045"/>
    <xdr:sp macro="" textlink="">
      <xdr:nvSpPr>
        <xdr:cNvPr id="247"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50800</xdr:rowOff>
    </xdr:from>
    <xdr:to>
      <xdr:col>82</xdr:col>
      <xdr:colOff>196850</xdr:colOff>
      <xdr:row>62</xdr:row>
      <xdr:rowOff>50800</xdr:rowOff>
    </xdr:to>
    <xdr:cxnSp macro="">
      <xdr:nvCxnSpPr>
        <xdr:cNvPr id="248" name="直線コネクタ 247"/>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9"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50" name="直線コネクタ 249"/>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158750</xdr:rowOff>
    </xdr:from>
    <xdr:to>
      <xdr:col>82</xdr:col>
      <xdr:colOff>107950</xdr:colOff>
      <xdr:row>54</xdr:row>
      <xdr:rowOff>25400</xdr:rowOff>
    </xdr:to>
    <xdr:cxnSp macro="">
      <xdr:nvCxnSpPr>
        <xdr:cNvPr id="251" name="直線コネクタ 250"/>
        <xdr:cNvCxnSpPr/>
      </xdr:nvCxnSpPr>
      <xdr:spPr>
        <a:xfrm>
          <a:off x="15671800" y="9245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73677</xdr:rowOff>
    </xdr:from>
    <xdr:ext cx="762000" cy="259045"/>
    <xdr:sp macro="" textlink="">
      <xdr:nvSpPr>
        <xdr:cNvPr id="252" name="その他平均値テキスト"/>
        <xdr:cNvSpPr txBox="1"/>
      </xdr:nvSpPr>
      <xdr:spPr>
        <a:xfrm>
          <a:off x="16598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101600</xdr:rowOff>
    </xdr:from>
    <xdr:to>
      <xdr:col>82</xdr:col>
      <xdr:colOff>158750</xdr:colOff>
      <xdr:row>57</xdr:row>
      <xdr:rowOff>31750</xdr:rowOff>
    </xdr:to>
    <xdr:sp macro="" textlink="">
      <xdr:nvSpPr>
        <xdr:cNvPr id="253" name="フローチャート: 判断 252"/>
        <xdr:cNvSpPr/>
      </xdr:nvSpPr>
      <xdr:spPr>
        <a:xfrm>
          <a:off x="164592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82550</xdr:rowOff>
    </xdr:from>
    <xdr:to>
      <xdr:col>78</xdr:col>
      <xdr:colOff>69850</xdr:colOff>
      <xdr:row>53</xdr:row>
      <xdr:rowOff>158750</xdr:rowOff>
    </xdr:to>
    <xdr:cxnSp macro="">
      <xdr:nvCxnSpPr>
        <xdr:cNvPr id="254" name="直線コネクタ 253"/>
        <xdr:cNvCxnSpPr/>
      </xdr:nvCxnSpPr>
      <xdr:spPr>
        <a:xfrm>
          <a:off x="14782800" y="9169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127000</xdr:rowOff>
    </xdr:from>
    <xdr:to>
      <xdr:col>78</xdr:col>
      <xdr:colOff>120650</xdr:colOff>
      <xdr:row>57</xdr:row>
      <xdr:rowOff>57150</xdr:rowOff>
    </xdr:to>
    <xdr:sp macro="" textlink="">
      <xdr:nvSpPr>
        <xdr:cNvPr id="255" name="フローチャート: 判断 254"/>
        <xdr:cNvSpPr/>
      </xdr:nvSpPr>
      <xdr:spPr>
        <a:xfrm>
          <a:off x="15621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41927</xdr:rowOff>
    </xdr:from>
    <xdr:ext cx="736600" cy="259045"/>
    <xdr:sp macro="" textlink="">
      <xdr:nvSpPr>
        <xdr:cNvPr id="256" name="テキスト ボックス 255"/>
        <xdr:cNvSpPr txBox="1"/>
      </xdr:nvSpPr>
      <xdr:spPr>
        <a:xfrm>
          <a:off x="15290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82550</xdr:rowOff>
    </xdr:from>
    <xdr:to>
      <xdr:col>73</xdr:col>
      <xdr:colOff>180975</xdr:colOff>
      <xdr:row>53</xdr:row>
      <xdr:rowOff>120650</xdr:rowOff>
    </xdr:to>
    <xdr:cxnSp macro="">
      <xdr:nvCxnSpPr>
        <xdr:cNvPr id="257" name="直線コネクタ 256"/>
        <xdr:cNvCxnSpPr/>
      </xdr:nvCxnSpPr>
      <xdr:spPr>
        <a:xfrm flipV="1">
          <a:off x="13893800" y="9169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12700</xdr:rowOff>
    </xdr:from>
    <xdr:to>
      <xdr:col>74</xdr:col>
      <xdr:colOff>31750</xdr:colOff>
      <xdr:row>56</xdr:row>
      <xdr:rowOff>114300</xdr:rowOff>
    </xdr:to>
    <xdr:sp macro="" textlink="">
      <xdr:nvSpPr>
        <xdr:cNvPr id="258" name="フローチャート: 判断 257"/>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99077</xdr:rowOff>
    </xdr:from>
    <xdr:ext cx="762000" cy="259045"/>
    <xdr:sp macro="" textlink="">
      <xdr:nvSpPr>
        <xdr:cNvPr id="259" name="テキスト ボックス 258"/>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120650</xdr:rowOff>
    </xdr:from>
    <xdr:to>
      <xdr:col>69</xdr:col>
      <xdr:colOff>92075</xdr:colOff>
      <xdr:row>53</xdr:row>
      <xdr:rowOff>146050</xdr:rowOff>
    </xdr:to>
    <xdr:cxnSp macro="">
      <xdr:nvCxnSpPr>
        <xdr:cNvPr id="260" name="直線コネクタ 259"/>
        <xdr:cNvCxnSpPr/>
      </xdr:nvCxnSpPr>
      <xdr:spPr>
        <a:xfrm flipV="1">
          <a:off x="13004800" y="9207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61" name="フローチャート: 判断 260"/>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162577</xdr:rowOff>
    </xdr:from>
    <xdr:ext cx="762000" cy="259045"/>
    <xdr:sp macro="" textlink="">
      <xdr:nvSpPr>
        <xdr:cNvPr id="262" name="テキスト ボックス 261"/>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25400</xdr:rowOff>
    </xdr:from>
    <xdr:to>
      <xdr:col>65</xdr:col>
      <xdr:colOff>53975</xdr:colOff>
      <xdr:row>56</xdr:row>
      <xdr:rowOff>127000</xdr:rowOff>
    </xdr:to>
    <xdr:sp macro="" textlink="">
      <xdr:nvSpPr>
        <xdr:cNvPr id="263" name="フローチャート: 判断 262"/>
        <xdr:cNvSpPr/>
      </xdr:nvSpPr>
      <xdr:spPr>
        <a:xfrm>
          <a:off x="12954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111777</xdr:rowOff>
    </xdr:from>
    <xdr:ext cx="762000" cy="259045"/>
    <xdr:sp macro="" textlink="">
      <xdr:nvSpPr>
        <xdr:cNvPr id="264" name="テキスト ボックス 263"/>
        <xdr:cNvSpPr txBox="1"/>
      </xdr:nvSpPr>
      <xdr:spPr>
        <a:xfrm>
          <a:off x="12623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146050</xdr:rowOff>
    </xdr:from>
    <xdr:to>
      <xdr:col>82</xdr:col>
      <xdr:colOff>158750</xdr:colOff>
      <xdr:row>54</xdr:row>
      <xdr:rowOff>76200</xdr:rowOff>
    </xdr:to>
    <xdr:sp macro="" textlink="">
      <xdr:nvSpPr>
        <xdr:cNvPr id="270" name="楕円 269"/>
        <xdr:cNvSpPr/>
      </xdr:nvSpPr>
      <xdr:spPr>
        <a:xfrm>
          <a:off x="164592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54627</xdr:rowOff>
    </xdr:from>
    <xdr:ext cx="762000" cy="259045"/>
    <xdr:sp macro="" textlink="">
      <xdr:nvSpPr>
        <xdr:cNvPr id="271" name="その他該当値テキスト"/>
        <xdr:cNvSpPr txBox="1"/>
      </xdr:nvSpPr>
      <xdr:spPr>
        <a:xfrm>
          <a:off x="16598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107950</xdr:rowOff>
    </xdr:from>
    <xdr:to>
      <xdr:col>78</xdr:col>
      <xdr:colOff>120650</xdr:colOff>
      <xdr:row>54</xdr:row>
      <xdr:rowOff>38100</xdr:rowOff>
    </xdr:to>
    <xdr:sp macro="" textlink="">
      <xdr:nvSpPr>
        <xdr:cNvPr id="272" name="楕円 271"/>
        <xdr:cNvSpPr/>
      </xdr:nvSpPr>
      <xdr:spPr>
        <a:xfrm>
          <a:off x="15621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48277</xdr:rowOff>
    </xdr:from>
    <xdr:ext cx="736600" cy="259045"/>
    <xdr:sp macro="" textlink="">
      <xdr:nvSpPr>
        <xdr:cNvPr id="273" name="テキスト ボックス 272"/>
        <xdr:cNvSpPr txBox="1"/>
      </xdr:nvSpPr>
      <xdr:spPr>
        <a:xfrm>
          <a:off x="15290800" y="896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31750</xdr:rowOff>
    </xdr:from>
    <xdr:to>
      <xdr:col>74</xdr:col>
      <xdr:colOff>31750</xdr:colOff>
      <xdr:row>53</xdr:row>
      <xdr:rowOff>133350</xdr:rowOff>
    </xdr:to>
    <xdr:sp macro="" textlink="">
      <xdr:nvSpPr>
        <xdr:cNvPr id="274" name="楕円 273"/>
        <xdr:cNvSpPr/>
      </xdr:nvSpPr>
      <xdr:spPr>
        <a:xfrm>
          <a:off x="14732000" y="91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143527</xdr:rowOff>
    </xdr:from>
    <xdr:ext cx="762000" cy="259045"/>
    <xdr:sp macro="" textlink="">
      <xdr:nvSpPr>
        <xdr:cNvPr id="275" name="テキスト ボックス 274"/>
        <xdr:cNvSpPr txBox="1"/>
      </xdr:nvSpPr>
      <xdr:spPr>
        <a:xfrm>
          <a:off x="144018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69850</xdr:rowOff>
    </xdr:from>
    <xdr:to>
      <xdr:col>69</xdr:col>
      <xdr:colOff>142875</xdr:colOff>
      <xdr:row>54</xdr:row>
      <xdr:rowOff>0</xdr:rowOff>
    </xdr:to>
    <xdr:sp macro="" textlink="">
      <xdr:nvSpPr>
        <xdr:cNvPr id="276" name="楕円 275"/>
        <xdr:cNvSpPr/>
      </xdr:nvSpPr>
      <xdr:spPr>
        <a:xfrm>
          <a:off x="13843000" y="91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10177</xdr:rowOff>
    </xdr:from>
    <xdr:ext cx="762000" cy="259045"/>
    <xdr:sp macro="" textlink="">
      <xdr:nvSpPr>
        <xdr:cNvPr id="277" name="テキスト ボックス 276"/>
        <xdr:cNvSpPr txBox="1"/>
      </xdr:nvSpPr>
      <xdr:spPr>
        <a:xfrm>
          <a:off x="13512800" y="892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95250</xdr:rowOff>
    </xdr:from>
    <xdr:to>
      <xdr:col>65</xdr:col>
      <xdr:colOff>53975</xdr:colOff>
      <xdr:row>54</xdr:row>
      <xdr:rowOff>25400</xdr:rowOff>
    </xdr:to>
    <xdr:sp macro="" textlink="">
      <xdr:nvSpPr>
        <xdr:cNvPr id="278" name="楕円 277"/>
        <xdr:cNvSpPr/>
      </xdr:nvSpPr>
      <xdr:spPr>
        <a:xfrm>
          <a:off x="12954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35577</xdr:rowOff>
    </xdr:from>
    <xdr:ext cx="762000" cy="259045"/>
    <xdr:sp macro="" textlink="">
      <xdr:nvSpPr>
        <xdr:cNvPr id="279" name="テキスト ボックス 278"/>
        <xdr:cNvSpPr txBox="1"/>
      </xdr:nvSpPr>
      <xdr:spPr>
        <a:xfrm>
          <a:off x="12623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補助費等のうち主な減要因は、子ども協会認定こども園事業補助金などである。経常一般財源が増加し、補助費等の経常的経費が減少したことにより、補助費等の経常収支比率は減少した。例年類似団体の平均を上回っているのは充実した補助事業によるものであるが、引き続き「行財政改革を推進するための基本方針」に基づき、補助金の見直しと経費縮減を行う。</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139700</xdr:rowOff>
    </xdr:from>
    <xdr:to>
      <xdr:col>82</xdr:col>
      <xdr:colOff>107950</xdr:colOff>
      <xdr:row>41</xdr:row>
      <xdr:rowOff>95250</xdr:rowOff>
    </xdr:to>
    <xdr:cxnSp macro="">
      <xdr:nvCxnSpPr>
        <xdr:cNvPr id="307" name="直線コネクタ 306"/>
        <xdr:cNvCxnSpPr/>
      </xdr:nvCxnSpPr>
      <xdr:spPr>
        <a:xfrm flipV="1">
          <a:off x="16510000" y="56261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67327</xdr:rowOff>
    </xdr:from>
    <xdr:ext cx="762000" cy="259045"/>
    <xdr:sp macro="" textlink="">
      <xdr:nvSpPr>
        <xdr:cNvPr id="308" name="補助費等最小値テキスト"/>
        <xdr:cNvSpPr txBox="1"/>
      </xdr:nvSpPr>
      <xdr:spPr>
        <a:xfrm>
          <a:off x="16598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95250</xdr:rowOff>
    </xdr:from>
    <xdr:to>
      <xdr:col>82</xdr:col>
      <xdr:colOff>196850</xdr:colOff>
      <xdr:row>41</xdr:row>
      <xdr:rowOff>95250</xdr:rowOff>
    </xdr:to>
    <xdr:cxnSp macro="">
      <xdr:nvCxnSpPr>
        <xdr:cNvPr id="309" name="直線コネクタ 308"/>
        <xdr:cNvCxnSpPr/>
      </xdr:nvCxnSpPr>
      <xdr:spPr>
        <a:xfrm>
          <a:off x="164211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54627</xdr:rowOff>
    </xdr:from>
    <xdr:ext cx="762000" cy="259045"/>
    <xdr:sp macro="" textlink="">
      <xdr:nvSpPr>
        <xdr:cNvPr id="310" name="補助費等最大値テキスト"/>
        <xdr:cNvSpPr txBox="1"/>
      </xdr:nvSpPr>
      <xdr:spPr>
        <a:xfrm>
          <a:off x="16598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139700</xdr:rowOff>
    </xdr:from>
    <xdr:to>
      <xdr:col>82</xdr:col>
      <xdr:colOff>196850</xdr:colOff>
      <xdr:row>32</xdr:row>
      <xdr:rowOff>139700</xdr:rowOff>
    </xdr:to>
    <xdr:cxnSp macro="">
      <xdr:nvCxnSpPr>
        <xdr:cNvPr id="311" name="直線コネクタ 310"/>
        <xdr:cNvCxnSpPr/>
      </xdr:nvCxnSpPr>
      <xdr:spPr>
        <a:xfrm>
          <a:off x="16421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76200</xdr:rowOff>
    </xdr:from>
    <xdr:to>
      <xdr:col>82</xdr:col>
      <xdr:colOff>107950</xdr:colOff>
      <xdr:row>38</xdr:row>
      <xdr:rowOff>114300</xdr:rowOff>
    </xdr:to>
    <xdr:cxnSp macro="">
      <xdr:nvCxnSpPr>
        <xdr:cNvPr id="312" name="直線コネクタ 311"/>
        <xdr:cNvCxnSpPr/>
      </xdr:nvCxnSpPr>
      <xdr:spPr>
        <a:xfrm flipV="1">
          <a:off x="15671800" y="6591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124477</xdr:rowOff>
    </xdr:from>
    <xdr:ext cx="762000" cy="259045"/>
    <xdr:sp macro="" textlink="">
      <xdr:nvSpPr>
        <xdr:cNvPr id="313" name="補助費等平均値テキスト"/>
        <xdr:cNvSpPr txBox="1"/>
      </xdr:nvSpPr>
      <xdr:spPr>
        <a:xfrm>
          <a:off x="16598900" y="629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107950</xdr:rowOff>
    </xdr:from>
    <xdr:to>
      <xdr:col>82</xdr:col>
      <xdr:colOff>158750</xdr:colOff>
      <xdr:row>38</xdr:row>
      <xdr:rowOff>38100</xdr:rowOff>
    </xdr:to>
    <xdr:sp macro="" textlink="">
      <xdr:nvSpPr>
        <xdr:cNvPr id="314" name="フローチャート: 判断 313"/>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101600</xdr:rowOff>
    </xdr:from>
    <xdr:to>
      <xdr:col>78</xdr:col>
      <xdr:colOff>69850</xdr:colOff>
      <xdr:row>38</xdr:row>
      <xdr:rowOff>114300</xdr:rowOff>
    </xdr:to>
    <xdr:cxnSp macro="">
      <xdr:nvCxnSpPr>
        <xdr:cNvPr id="315" name="直線コネクタ 314"/>
        <xdr:cNvCxnSpPr/>
      </xdr:nvCxnSpPr>
      <xdr:spPr>
        <a:xfrm>
          <a:off x="14782800" y="6616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107950</xdr:rowOff>
    </xdr:from>
    <xdr:to>
      <xdr:col>78</xdr:col>
      <xdr:colOff>120650</xdr:colOff>
      <xdr:row>38</xdr:row>
      <xdr:rowOff>38100</xdr:rowOff>
    </xdr:to>
    <xdr:sp macro="" textlink="">
      <xdr:nvSpPr>
        <xdr:cNvPr id="316" name="フローチャート: 判断 315"/>
        <xdr:cNvSpPr/>
      </xdr:nvSpPr>
      <xdr:spPr>
        <a:xfrm>
          <a:off x="15621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48277</xdr:rowOff>
    </xdr:from>
    <xdr:ext cx="736600" cy="259045"/>
    <xdr:sp macro="" textlink="">
      <xdr:nvSpPr>
        <xdr:cNvPr id="317" name="テキスト ボックス 316"/>
        <xdr:cNvSpPr txBox="1"/>
      </xdr:nvSpPr>
      <xdr:spPr>
        <a:xfrm>
          <a:off x="15290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101600</xdr:rowOff>
    </xdr:from>
    <xdr:to>
      <xdr:col>73</xdr:col>
      <xdr:colOff>180975</xdr:colOff>
      <xdr:row>39</xdr:row>
      <xdr:rowOff>95250</xdr:rowOff>
    </xdr:to>
    <xdr:cxnSp macro="">
      <xdr:nvCxnSpPr>
        <xdr:cNvPr id="318" name="直線コネクタ 317"/>
        <xdr:cNvCxnSpPr/>
      </xdr:nvCxnSpPr>
      <xdr:spPr>
        <a:xfrm flipV="1">
          <a:off x="13893800" y="66167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69850</xdr:rowOff>
    </xdr:from>
    <xdr:to>
      <xdr:col>74</xdr:col>
      <xdr:colOff>31750</xdr:colOff>
      <xdr:row>38</xdr:row>
      <xdr:rowOff>0</xdr:rowOff>
    </xdr:to>
    <xdr:sp macro="" textlink="">
      <xdr:nvSpPr>
        <xdr:cNvPr id="319" name="フローチャート: 判断 318"/>
        <xdr:cNvSpPr/>
      </xdr:nvSpPr>
      <xdr:spPr>
        <a:xfrm>
          <a:off x="147320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10177</xdr:rowOff>
    </xdr:from>
    <xdr:ext cx="762000" cy="259045"/>
    <xdr:sp macro="" textlink="">
      <xdr:nvSpPr>
        <xdr:cNvPr id="320" name="テキスト ボックス 319"/>
        <xdr:cNvSpPr txBox="1"/>
      </xdr:nvSpPr>
      <xdr:spPr>
        <a:xfrm>
          <a:off x="14401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95250</xdr:rowOff>
    </xdr:from>
    <xdr:to>
      <xdr:col>69</xdr:col>
      <xdr:colOff>92075</xdr:colOff>
      <xdr:row>39</xdr:row>
      <xdr:rowOff>146050</xdr:rowOff>
    </xdr:to>
    <xdr:cxnSp macro="">
      <xdr:nvCxnSpPr>
        <xdr:cNvPr id="321" name="直線コネクタ 320"/>
        <xdr:cNvCxnSpPr/>
      </xdr:nvCxnSpPr>
      <xdr:spPr>
        <a:xfrm flipV="1">
          <a:off x="13004800" y="6781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22" name="フローチャート: 判断 321"/>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130827</xdr:rowOff>
    </xdr:from>
    <xdr:ext cx="762000" cy="259045"/>
    <xdr:sp macro="" textlink="">
      <xdr:nvSpPr>
        <xdr:cNvPr id="323" name="テキスト ボックス 322"/>
        <xdr:cNvSpPr txBox="1"/>
      </xdr:nvSpPr>
      <xdr:spPr>
        <a:xfrm>
          <a:off x="13512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6350</xdr:rowOff>
    </xdr:from>
    <xdr:to>
      <xdr:col>65</xdr:col>
      <xdr:colOff>53975</xdr:colOff>
      <xdr:row>37</xdr:row>
      <xdr:rowOff>107950</xdr:rowOff>
    </xdr:to>
    <xdr:sp macro="" textlink="">
      <xdr:nvSpPr>
        <xdr:cNvPr id="324" name="フローチャート: 判断 323"/>
        <xdr:cNvSpPr/>
      </xdr:nvSpPr>
      <xdr:spPr>
        <a:xfrm>
          <a:off x="12954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118127</xdr:rowOff>
    </xdr:from>
    <xdr:ext cx="762000" cy="259045"/>
    <xdr:sp macro="" textlink="">
      <xdr:nvSpPr>
        <xdr:cNvPr id="325" name="テキスト ボックス 324"/>
        <xdr:cNvSpPr txBox="1"/>
      </xdr:nvSpPr>
      <xdr:spPr>
        <a:xfrm>
          <a:off x="12623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25400</xdr:rowOff>
    </xdr:from>
    <xdr:to>
      <xdr:col>82</xdr:col>
      <xdr:colOff>158750</xdr:colOff>
      <xdr:row>38</xdr:row>
      <xdr:rowOff>127000</xdr:rowOff>
    </xdr:to>
    <xdr:sp macro="" textlink="">
      <xdr:nvSpPr>
        <xdr:cNvPr id="331" name="楕円 330"/>
        <xdr:cNvSpPr/>
      </xdr:nvSpPr>
      <xdr:spPr>
        <a:xfrm>
          <a:off x="164592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168927</xdr:rowOff>
    </xdr:from>
    <xdr:ext cx="762000" cy="259045"/>
    <xdr:sp macro="" textlink="">
      <xdr:nvSpPr>
        <xdr:cNvPr id="332" name="補助費等該当値テキスト"/>
        <xdr:cNvSpPr txBox="1"/>
      </xdr:nvSpPr>
      <xdr:spPr>
        <a:xfrm>
          <a:off x="165989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63500</xdr:rowOff>
    </xdr:from>
    <xdr:to>
      <xdr:col>78</xdr:col>
      <xdr:colOff>120650</xdr:colOff>
      <xdr:row>38</xdr:row>
      <xdr:rowOff>165100</xdr:rowOff>
    </xdr:to>
    <xdr:sp macro="" textlink="">
      <xdr:nvSpPr>
        <xdr:cNvPr id="333" name="楕円 332"/>
        <xdr:cNvSpPr/>
      </xdr:nvSpPr>
      <xdr:spPr>
        <a:xfrm>
          <a:off x="156210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149877</xdr:rowOff>
    </xdr:from>
    <xdr:ext cx="736600" cy="259045"/>
    <xdr:sp macro="" textlink="">
      <xdr:nvSpPr>
        <xdr:cNvPr id="334" name="テキスト ボックス 333"/>
        <xdr:cNvSpPr txBox="1"/>
      </xdr:nvSpPr>
      <xdr:spPr>
        <a:xfrm>
          <a:off x="15290800" y="666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50800</xdr:rowOff>
    </xdr:from>
    <xdr:to>
      <xdr:col>74</xdr:col>
      <xdr:colOff>31750</xdr:colOff>
      <xdr:row>38</xdr:row>
      <xdr:rowOff>152400</xdr:rowOff>
    </xdr:to>
    <xdr:sp macro="" textlink="">
      <xdr:nvSpPr>
        <xdr:cNvPr id="335" name="楕円 334"/>
        <xdr:cNvSpPr/>
      </xdr:nvSpPr>
      <xdr:spPr>
        <a:xfrm>
          <a:off x="147320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137177</xdr:rowOff>
    </xdr:from>
    <xdr:ext cx="762000" cy="259045"/>
    <xdr:sp macro="" textlink="">
      <xdr:nvSpPr>
        <xdr:cNvPr id="336" name="テキスト ボックス 335"/>
        <xdr:cNvSpPr txBox="1"/>
      </xdr:nvSpPr>
      <xdr:spPr>
        <a:xfrm>
          <a:off x="144018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44450</xdr:rowOff>
    </xdr:from>
    <xdr:to>
      <xdr:col>69</xdr:col>
      <xdr:colOff>142875</xdr:colOff>
      <xdr:row>39</xdr:row>
      <xdr:rowOff>146050</xdr:rowOff>
    </xdr:to>
    <xdr:sp macro="" textlink="">
      <xdr:nvSpPr>
        <xdr:cNvPr id="337" name="楕円 336"/>
        <xdr:cNvSpPr/>
      </xdr:nvSpPr>
      <xdr:spPr>
        <a:xfrm>
          <a:off x="138430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130827</xdr:rowOff>
    </xdr:from>
    <xdr:ext cx="762000" cy="259045"/>
    <xdr:sp macro="" textlink="">
      <xdr:nvSpPr>
        <xdr:cNvPr id="338" name="テキスト ボックス 337"/>
        <xdr:cNvSpPr txBox="1"/>
      </xdr:nvSpPr>
      <xdr:spPr>
        <a:xfrm>
          <a:off x="13512800" y="681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95250</xdr:rowOff>
    </xdr:from>
    <xdr:to>
      <xdr:col>65</xdr:col>
      <xdr:colOff>53975</xdr:colOff>
      <xdr:row>40</xdr:row>
      <xdr:rowOff>25400</xdr:rowOff>
    </xdr:to>
    <xdr:sp macro="" textlink="">
      <xdr:nvSpPr>
        <xdr:cNvPr id="339" name="楕円 338"/>
        <xdr:cNvSpPr/>
      </xdr:nvSpPr>
      <xdr:spPr>
        <a:xfrm>
          <a:off x="12954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10177</xdr:rowOff>
    </xdr:from>
    <xdr:ext cx="762000" cy="259045"/>
    <xdr:sp macro="" textlink="">
      <xdr:nvSpPr>
        <xdr:cNvPr id="340" name="テキスト ボックス 339"/>
        <xdr:cNvSpPr txBox="1"/>
      </xdr:nvSpPr>
      <xdr:spPr>
        <a:xfrm>
          <a:off x="12623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元金の償還が開始（すくすく泉用地買収、武蔵野クリーンセンター建設事業等）されることによる増があるが、償還終了（境保育園改築、八幡通り公園用地買収等）による減</a:t>
          </a:r>
          <a:r>
            <a:rPr kumimoji="1" lang="ja-JP" altLang="ja-JP" sz="1100">
              <a:solidFill>
                <a:schemeClr val="dk1"/>
              </a:solidFill>
              <a:effectLst/>
              <a:latin typeface="+mn-lt"/>
              <a:ea typeface="+mn-ea"/>
              <a:cs typeface="+mn-cs"/>
            </a:rPr>
            <a:t>等により、償還元利金が減となった。老朽化した公共施設の更新、都市基盤のリニューアルなどにより、今後中長期にわたり市債の発行増が予想される。適切な公共施設の配置や財政規律を維持しながら計画的かつ着実に事業を実施し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99568</xdr:rowOff>
    </xdr:from>
    <xdr:to>
      <xdr:col>24</xdr:col>
      <xdr:colOff>25400</xdr:colOff>
      <xdr:row>80</xdr:row>
      <xdr:rowOff>3556</xdr:rowOff>
    </xdr:to>
    <xdr:cxnSp macro="">
      <xdr:nvCxnSpPr>
        <xdr:cNvPr id="365" name="直線コネクタ 364"/>
        <xdr:cNvCxnSpPr/>
      </xdr:nvCxnSpPr>
      <xdr:spPr>
        <a:xfrm flipV="1">
          <a:off x="4826000" y="12786868"/>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147083</xdr:rowOff>
    </xdr:from>
    <xdr:ext cx="762000" cy="259045"/>
    <xdr:sp macro="" textlink="">
      <xdr:nvSpPr>
        <xdr:cNvPr id="366" name="公債費最小値テキスト"/>
        <xdr:cNvSpPr txBox="1"/>
      </xdr:nvSpPr>
      <xdr:spPr>
        <a:xfrm>
          <a:off x="4914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xdr:rowOff>
    </xdr:from>
    <xdr:to>
      <xdr:col>24</xdr:col>
      <xdr:colOff>114300</xdr:colOff>
      <xdr:row>80</xdr:row>
      <xdr:rowOff>3556</xdr:rowOff>
    </xdr:to>
    <xdr:cxnSp macro="">
      <xdr:nvCxnSpPr>
        <xdr:cNvPr id="367" name="直線コネクタ 366"/>
        <xdr:cNvCxnSpPr/>
      </xdr:nvCxnSpPr>
      <xdr:spPr>
        <a:xfrm>
          <a:off x="4737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14495</xdr:rowOff>
    </xdr:from>
    <xdr:ext cx="762000" cy="259045"/>
    <xdr:sp macro="" textlink="">
      <xdr:nvSpPr>
        <xdr:cNvPr id="368" name="公債費最大値テキスト"/>
        <xdr:cNvSpPr txBox="1"/>
      </xdr:nvSpPr>
      <xdr:spPr>
        <a:xfrm>
          <a:off x="4914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99568</xdr:rowOff>
    </xdr:from>
    <xdr:to>
      <xdr:col>24</xdr:col>
      <xdr:colOff>114300</xdr:colOff>
      <xdr:row>74</xdr:row>
      <xdr:rowOff>99568</xdr:rowOff>
    </xdr:to>
    <xdr:cxnSp macro="">
      <xdr:nvCxnSpPr>
        <xdr:cNvPr id="369" name="直線コネクタ 368"/>
        <xdr:cNvCxnSpPr/>
      </xdr:nvCxnSpPr>
      <xdr:spPr>
        <a:xfrm>
          <a:off x="4737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99568</xdr:rowOff>
    </xdr:from>
    <xdr:to>
      <xdr:col>24</xdr:col>
      <xdr:colOff>25400</xdr:colOff>
      <xdr:row>74</xdr:row>
      <xdr:rowOff>104140</xdr:rowOff>
    </xdr:to>
    <xdr:cxnSp macro="">
      <xdr:nvCxnSpPr>
        <xdr:cNvPr id="370" name="直線コネクタ 369"/>
        <xdr:cNvCxnSpPr/>
      </xdr:nvCxnSpPr>
      <xdr:spPr>
        <a:xfrm flipV="1">
          <a:off x="3987800" y="1278686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71" name="公債費平均値テキスト"/>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2" name="フローチャート: 判断 371"/>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104140</xdr:rowOff>
    </xdr:from>
    <xdr:to>
      <xdr:col>19</xdr:col>
      <xdr:colOff>187325</xdr:colOff>
      <xdr:row>74</xdr:row>
      <xdr:rowOff>104140</xdr:rowOff>
    </xdr:to>
    <xdr:cxnSp macro="">
      <xdr:nvCxnSpPr>
        <xdr:cNvPr id="373" name="直線コネクタ 372"/>
        <xdr:cNvCxnSpPr/>
      </xdr:nvCxnSpPr>
      <xdr:spPr>
        <a:xfrm>
          <a:off x="3098800" y="12791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4" name="フローチャート: 判断 373"/>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5" name="テキスト ボックス 374"/>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104140</xdr:rowOff>
    </xdr:from>
    <xdr:to>
      <xdr:col>15</xdr:col>
      <xdr:colOff>98425</xdr:colOff>
      <xdr:row>75</xdr:row>
      <xdr:rowOff>1270</xdr:rowOff>
    </xdr:to>
    <xdr:cxnSp macro="">
      <xdr:nvCxnSpPr>
        <xdr:cNvPr id="376" name="直線コネクタ 375"/>
        <xdr:cNvCxnSpPr/>
      </xdr:nvCxnSpPr>
      <xdr:spPr>
        <a:xfrm flipV="1">
          <a:off x="2209800" y="127914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7" name="フローチャート: 判断 376"/>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78" name="テキスト ボックス 377"/>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1270</xdr:rowOff>
    </xdr:from>
    <xdr:to>
      <xdr:col>11</xdr:col>
      <xdr:colOff>9525</xdr:colOff>
      <xdr:row>75</xdr:row>
      <xdr:rowOff>14986</xdr:rowOff>
    </xdr:to>
    <xdr:cxnSp macro="">
      <xdr:nvCxnSpPr>
        <xdr:cNvPr id="379" name="直線コネクタ 378"/>
        <xdr:cNvCxnSpPr/>
      </xdr:nvCxnSpPr>
      <xdr:spPr>
        <a:xfrm flipV="1">
          <a:off x="1320800" y="128600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92202</xdr:rowOff>
    </xdr:from>
    <xdr:to>
      <xdr:col>11</xdr:col>
      <xdr:colOff>60325</xdr:colOff>
      <xdr:row>78</xdr:row>
      <xdr:rowOff>22352</xdr:rowOff>
    </xdr:to>
    <xdr:sp macro="" textlink="">
      <xdr:nvSpPr>
        <xdr:cNvPr id="380" name="フローチャート: 判断 379"/>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7129</xdr:rowOff>
    </xdr:from>
    <xdr:ext cx="762000" cy="259045"/>
    <xdr:sp macro="" textlink="">
      <xdr:nvSpPr>
        <xdr:cNvPr id="381" name="テキスト ボックス 380"/>
        <xdr:cNvSpPr txBox="1"/>
      </xdr:nvSpPr>
      <xdr:spPr>
        <a:xfrm>
          <a:off x="1828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82" name="フローチャート: 判断 381"/>
        <xdr:cNvSpPr/>
      </xdr:nvSpPr>
      <xdr:spPr>
        <a:xfrm>
          <a:off x="1270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20845</xdr:rowOff>
    </xdr:from>
    <xdr:ext cx="762000" cy="259045"/>
    <xdr:sp macro="" textlink="">
      <xdr:nvSpPr>
        <xdr:cNvPr id="383" name="テキスト ボックス 382"/>
        <xdr:cNvSpPr txBox="1"/>
      </xdr:nvSpPr>
      <xdr:spPr>
        <a:xfrm>
          <a:off x="939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48768</xdr:rowOff>
    </xdr:from>
    <xdr:to>
      <xdr:col>24</xdr:col>
      <xdr:colOff>76200</xdr:colOff>
      <xdr:row>74</xdr:row>
      <xdr:rowOff>150368</xdr:rowOff>
    </xdr:to>
    <xdr:sp macro="" textlink="">
      <xdr:nvSpPr>
        <xdr:cNvPr id="389" name="楕円 388"/>
        <xdr:cNvSpPr/>
      </xdr:nvSpPr>
      <xdr:spPr>
        <a:xfrm>
          <a:off x="4775200" y="1273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128795</xdr:rowOff>
    </xdr:from>
    <xdr:ext cx="762000" cy="259045"/>
    <xdr:sp macro="" textlink="">
      <xdr:nvSpPr>
        <xdr:cNvPr id="390" name="公債費該当値テキスト"/>
        <xdr:cNvSpPr txBox="1"/>
      </xdr:nvSpPr>
      <xdr:spPr>
        <a:xfrm>
          <a:off x="4914900" y="12644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53340</xdr:rowOff>
    </xdr:from>
    <xdr:to>
      <xdr:col>20</xdr:col>
      <xdr:colOff>38100</xdr:colOff>
      <xdr:row>74</xdr:row>
      <xdr:rowOff>154940</xdr:rowOff>
    </xdr:to>
    <xdr:sp macro="" textlink="">
      <xdr:nvSpPr>
        <xdr:cNvPr id="391" name="楕円 390"/>
        <xdr:cNvSpPr/>
      </xdr:nvSpPr>
      <xdr:spPr>
        <a:xfrm>
          <a:off x="3937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165117</xdr:rowOff>
    </xdr:from>
    <xdr:ext cx="736600" cy="259045"/>
    <xdr:sp macro="" textlink="">
      <xdr:nvSpPr>
        <xdr:cNvPr id="392" name="テキスト ボックス 391"/>
        <xdr:cNvSpPr txBox="1"/>
      </xdr:nvSpPr>
      <xdr:spPr>
        <a:xfrm>
          <a:off x="3606800" y="1250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53340</xdr:rowOff>
    </xdr:from>
    <xdr:to>
      <xdr:col>15</xdr:col>
      <xdr:colOff>149225</xdr:colOff>
      <xdr:row>74</xdr:row>
      <xdr:rowOff>154940</xdr:rowOff>
    </xdr:to>
    <xdr:sp macro="" textlink="">
      <xdr:nvSpPr>
        <xdr:cNvPr id="393" name="楕円 392"/>
        <xdr:cNvSpPr/>
      </xdr:nvSpPr>
      <xdr:spPr>
        <a:xfrm>
          <a:off x="3048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165117</xdr:rowOff>
    </xdr:from>
    <xdr:ext cx="762000" cy="259045"/>
    <xdr:sp macro="" textlink="">
      <xdr:nvSpPr>
        <xdr:cNvPr id="394" name="テキスト ボックス 393"/>
        <xdr:cNvSpPr txBox="1"/>
      </xdr:nvSpPr>
      <xdr:spPr>
        <a:xfrm>
          <a:off x="2717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121920</xdr:rowOff>
    </xdr:from>
    <xdr:to>
      <xdr:col>11</xdr:col>
      <xdr:colOff>60325</xdr:colOff>
      <xdr:row>75</xdr:row>
      <xdr:rowOff>52070</xdr:rowOff>
    </xdr:to>
    <xdr:sp macro="" textlink="">
      <xdr:nvSpPr>
        <xdr:cNvPr id="395" name="楕円 394"/>
        <xdr:cNvSpPr/>
      </xdr:nvSpPr>
      <xdr:spPr>
        <a:xfrm>
          <a:off x="2159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62247</xdr:rowOff>
    </xdr:from>
    <xdr:ext cx="762000" cy="259045"/>
    <xdr:sp macro="" textlink="">
      <xdr:nvSpPr>
        <xdr:cNvPr id="396" name="テキスト ボックス 395"/>
        <xdr:cNvSpPr txBox="1"/>
      </xdr:nvSpPr>
      <xdr:spPr>
        <a:xfrm>
          <a:off x="1828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135636</xdr:rowOff>
    </xdr:from>
    <xdr:to>
      <xdr:col>6</xdr:col>
      <xdr:colOff>171450</xdr:colOff>
      <xdr:row>75</xdr:row>
      <xdr:rowOff>65786</xdr:rowOff>
    </xdr:to>
    <xdr:sp macro="" textlink="">
      <xdr:nvSpPr>
        <xdr:cNvPr id="397" name="楕円 396"/>
        <xdr:cNvSpPr/>
      </xdr:nvSpPr>
      <xdr:spPr>
        <a:xfrm>
          <a:off x="1270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75963</xdr:rowOff>
    </xdr:from>
    <xdr:ext cx="762000" cy="259045"/>
    <xdr:sp macro="" textlink="">
      <xdr:nvSpPr>
        <xdr:cNvPr id="398" name="テキスト ボックス 397"/>
        <xdr:cNvSpPr txBox="1"/>
      </xdr:nvSpPr>
      <xdr:spPr>
        <a:xfrm>
          <a:off x="939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経常経費一般財源の歳出増、経常一般財源の歳入増などにより、前年度と比べて</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ポイント増となった。今後も経常的な業務の見直し等の行財政改革を推進し、経常経費の抑制に努める。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14986</xdr:rowOff>
    </xdr:from>
    <xdr:to>
      <xdr:col>82</xdr:col>
      <xdr:colOff>107950</xdr:colOff>
      <xdr:row>80</xdr:row>
      <xdr:rowOff>108713</xdr:rowOff>
    </xdr:to>
    <xdr:cxnSp macro="">
      <xdr:nvCxnSpPr>
        <xdr:cNvPr id="424" name="直線コネクタ 423"/>
        <xdr:cNvCxnSpPr/>
      </xdr:nvCxnSpPr>
      <xdr:spPr>
        <a:xfrm flipV="1">
          <a:off x="16510000" y="12873736"/>
          <a:ext cx="0" cy="950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80790</xdr:rowOff>
    </xdr:from>
    <xdr:ext cx="762000" cy="259045"/>
    <xdr:sp macro="" textlink="">
      <xdr:nvSpPr>
        <xdr:cNvPr id="425" name="公債費以外最小値テキスト"/>
        <xdr:cNvSpPr txBox="1"/>
      </xdr:nvSpPr>
      <xdr:spPr>
        <a:xfrm>
          <a:off x="16598900" y="13796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108713</xdr:rowOff>
    </xdr:from>
    <xdr:to>
      <xdr:col>82</xdr:col>
      <xdr:colOff>196850</xdr:colOff>
      <xdr:row>80</xdr:row>
      <xdr:rowOff>108713</xdr:rowOff>
    </xdr:to>
    <xdr:cxnSp macro="">
      <xdr:nvCxnSpPr>
        <xdr:cNvPr id="426" name="直線コネクタ 425"/>
        <xdr:cNvCxnSpPr/>
      </xdr:nvCxnSpPr>
      <xdr:spPr>
        <a:xfrm>
          <a:off x="16421100" y="13824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101363</xdr:rowOff>
    </xdr:from>
    <xdr:ext cx="762000" cy="259045"/>
    <xdr:sp macro="" textlink="">
      <xdr:nvSpPr>
        <xdr:cNvPr id="427" name="公債費以外最大値テキスト"/>
        <xdr:cNvSpPr txBox="1"/>
      </xdr:nvSpPr>
      <xdr:spPr>
        <a:xfrm>
          <a:off x="16598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14986</xdr:rowOff>
    </xdr:from>
    <xdr:to>
      <xdr:col>82</xdr:col>
      <xdr:colOff>196850</xdr:colOff>
      <xdr:row>75</xdr:row>
      <xdr:rowOff>14986</xdr:rowOff>
    </xdr:to>
    <xdr:cxnSp macro="">
      <xdr:nvCxnSpPr>
        <xdr:cNvPr id="428" name="直線コネクタ 427"/>
        <xdr:cNvCxnSpPr/>
      </xdr:nvCxnSpPr>
      <xdr:spPr>
        <a:xfrm>
          <a:off x="16421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129287</xdr:rowOff>
    </xdr:from>
    <xdr:to>
      <xdr:col>82</xdr:col>
      <xdr:colOff>107950</xdr:colOff>
      <xdr:row>78</xdr:row>
      <xdr:rowOff>21844</xdr:rowOff>
    </xdr:to>
    <xdr:cxnSp macro="">
      <xdr:nvCxnSpPr>
        <xdr:cNvPr id="429" name="直線コネクタ 428"/>
        <xdr:cNvCxnSpPr/>
      </xdr:nvCxnSpPr>
      <xdr:spPr>
        <a:xfrm>
          <a:off x="15671800" y="13330937"/>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160290</xdr:rowOff>
    </xdr:from>
    <xdr:ext cx="762000" cy="259045"/>
    <xdr:sp macro="" textlink="">
      <xdr:nvSpPr>
        <xdr:cNvPr id="430" name="公債費以外平均値テキスト"/>
        <xdr:cNvSpPr txBox="1"/>
      </xdr:nvSpPr>
      <xdr:spPr>
        <a:xfrm>
          <a:off x="16598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16763</xdr:rowOff>
    </xdr:from>
    <xdr:to>
      <xdr:col>82</xdr:col>
      <xdr:colOff>158750</xdr:colOff>
      <xdr:row>78</xdr:row>
      <xdr:rowOff>118363</xdr:rowOff>
    </xdr:to>
    <xdr:sp macro="" textlink="">
      <xdr:nvSpPr>
        <xdr:cNvPr id="431" name="フローチャート: 判断 430"/>
        <xdr:cNvSpPr/>
      </xdr:nvSpPr>
      <xdr:spPr>
        <a:xfrm>
          <a:off x="16459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129287</xdr:rowOff>
    </xdr:from>
    <xdr:to>
      <xdr:col>78</xdr:col>
      <xdr:colOff>69850</xdr:colOff>
      <xdr:row>77</xdr:row>
      <xdr:rowOff>129287</xdr:rowOff>
    </xdr:to>
    <xdr:cxnSp macro="">
      <xdr:nvCxnSpPr>
        <xdr:cNvPr id="432" name="直線コネクタ 431"/>
        <xdr:cNvCxnSpPr/>
      </xdr:nvCxnSpPr>
      <xdr:spPr>
        <a:xfrm>
          <a:off x="14782800" y="13330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33" name="フローチャート: 判断 432"/>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93997</xdr:rowOff>
    </xdr:from>
    <xdr:ext cx="736600" cy="259045"/>
    <xdr:sp macro="" textlink="">
      <xdr:nvSpPr>
        <xdr:cNvPr id="434" name="テキスト ボックス 433"/>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129287</xdr:rowOff>
    </xdr:from>
    <xdr:to>
      <xdr:col>73</xdr:col>
      <xdr:colOff>180975</xdr:colOff>
      <xdr:row>78</xdr:row>
      <xdr:rowOff>67563</xdr:rowOff>
    </xdr:to>
    <xdr:cxnSp macro="">
      <xdr:nvCxnSpPr>
        <xdr:cNvPr id="435" name="直線コネクタ 434"/>
        <xdr:cNvCxnSpPr/>
      </xdr:nvCxnSpPr>
      <xdr:spPr>
        <a:xfrm flipV="1">
          <a:off x="13893800" y="13330937"/>
          <a:ext cx="889000" cy="10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103632</xdr:rowOff>
    </xdr:from>
    <xdr:to>
      <xdr:col>74</xdr:col>
      <xdr:colOff>31750</xdr:colOff>
      <xdr:row>77</xdr:row>
      <xdr:rowOff>33782</xdr:rowOff>
    </xdr:to>
    <xdr:sp macro="" textlink="">
      <xdr:nvSpPr>
        <xdr:cNvPr id="436" name="フローチャート: 判断 435"/>
        <xdr:cNvSpPr/>
      </xdr:nvSpPr>
      <xdr:spPr>
        <a:xfrm>
          <a:off x="14732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43959</xdr:rowOff>
    </xdr:from>
    <xdr:ext cx="762000" cy="259045"/>
    <xdr:sp macro="" textlink="">
      <xdr:nvSpPr>
        <xdr:cNvPr id="437" name="テキスト ボックス 436"/>
        <xdr:cNvSpPr txBox="1"/>
      </xdr:nvSpPr>
      <xdr:spPr>
        <a:xfrm>
          <a:off x="14401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67563</xdr:rowOff>
    </xdr:from>
    <xdr:to>
      <xdr:col>69</xdr:col>
      <xdr:colOff>92075</xdr:colOff>
      <xdr:row>78</xdr:row>
      <xdr:rowOff>159004</xdr:rowOff>
    </xdr:to>
    <xdr:cxnSp macro="">
      <xdr:nvCxnSpPr>
        <xdr:cNvPr id="438" name="直線コネクタ 437"/>
        <xdr:cNvCxnSpPr/>
      </xdr:nvCxnSpPr>
      <xdr:spPr>
        <a:xfrm flipV="1">
          <a:off x="13004800" y="13440663"/>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9" name="フローチャート: 判断 438"/>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94251</xdr:rowOff>
    </xdr:from>
    <xdr:ext cx="762000" cy="259045"/>
    <xdr:sp macro="" textlink="">
      <xdr:nvSpPr>
        <xdr:cNvPr id="440" name="テキスト ボックス 439"/>
        <xdr:cNvSpPr txBox="1"/>
      </xdr:nvSpPr>
      <xdr:spPr>
        <a:xfrm>
          <a:off x="13512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41" name="フローチャート: 判断 440"/>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42" name="テキスト ボックス 441"/>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142494</xdr:rowOff>
    </xdr:from>
    <xdr:to>
      <xdr:col>82</xdr:col>
      <xdr:colOff>158750</xdr:colOff>
      <xdr:row>78</xdr:row>
      <xdr:rowOff>72644</xdr:rowOff>
    </xdr:to>
    <xdr:sp macro="" textlink="">
      <xdr:nvSpPr>
        <xdr:cNvPr id="448" name="楕円 447"/>
        <xdr:cNvSpPr/>
      </xdr:nvSpPr>
      <xdr:spPr>
        <a:xfrm>
          <a:off x="164592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159021</xdr:rowOff>
    </xdr:from>
    <xdr:ext cx="762000" cy="259045"/>
    <xdr:sp macro="" textlink="">
      <xdr:nvSpPr>
        <xdr:cNvPr id="449" name="公債費以外該当値テキスト"/>
        <xdr:cNvSpPr txBox="1"/>
      </xdr:nvSpPr>
      <xdr:spPr>
        <a:xfrm>
          <a:off x="16598900" y="1318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78487</xdr:rowOff>
    </xdr:from>
    <xdr:to>
      <xdr:col>78</xdr:col>
      <xdr:colOff>120650</xdr:colOff>
      <xdr:row>78</xdr:row>
      <xdr:rowOff>8637</xdr:rowOff>
    </xdr:to>
    <xdr:sp macro="" textlink="">
      <xdr:nvSpPr>
        <xdr:cNvPr id="450" name="楕円 449"/>
        <xdr:cNvSpPr/>
      </xdr:nvSpPr>
      <xdr:spPr>
        <a:xfrm>
          <a:off x="15621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18814</xdr:rowOff>
    </xdr:from>
    <xdr:ext cx="736600" cy="259045"/>
    <xdr:sp macro="" textlink="">
      <xdr:nvSpPr>
        <xdr:cNvPr id="451" name="テキスト ボックス 450"/>
        <xdr:cNvSpPr txBox="1"/>
      </xdr:nvSpPr>
      <xdr:spPr>
        <a:xfrm>
          <a:off x="15290800" y="13049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78487</xdr:rowOff>
    </xdr:from>
    <xdr:to>
      <xdr:col>74</xdr:col>
      <xdr:colOff>31750</xdr:colOff>
      <xdr:row>78</xdr:row>
      <xdr:rowOff>8637</xdr:rowOff>
    </xdr:to>
    <xdr:sp macro="" textlink="">
      <xdr:nvSpPr>
        <xdr:cNvPr id="452" name="楕円 451"/>
        <xdr:cNvSpPr/>
      </xdr:nvSpPr>
      <xdr:spPr>
        <a:xfrm>
          <a:off x="14732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164864</xdr:rowOff>
    </xdr:from>
    <xdr:ext cx="762000" cy="259045"/>
    <xdr:sp macro="" textlink="">
      <xdr:nvSpPr>
        <xdr:cNvPr id="453" name="テキスト ボックス 452"/>
        <xdr:cNvSpPr txBox="1"/>
      </xdr:nvSpPr>
      <xdr:spPr>
        <a:xfrm>
          <a:off x="14401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16763</xdr:rowOff>
    </xdr:from>
    <xdr:to>
      <xdr:col>69</xdr:col>
      <xdr:colOff>142875</xdr:colOff>
      <xdr:row>78</xdr:row>
      <xdr:rowOff>118363</xdr:rowOff>
    </xdr:to>
    <xdr:sp macro="" textlink="">
      <xdr:nvSpPr>
        <xdr:cNvPr id="454" name="楕円 453"/>
        <xdr:cNvSpPr/>
      </xdr:nvSpPr>
      <xdr:spPr>
        <a:xfrm>
          <a:off x="13843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103140</xdr:rowOff>
    </xdr:from>
    <xdr:ext cx="762000" cy="259045"/>
    <xdr:sp macro="" textlink="">
      <xdr:nvSpPr>
        <xdr:cNvPr id="455" name="テキスト ボックス 454"/>
        <xdr:cNvSpPr txBox="1"/>
      </xdr:nvSpPr>
      <xdr:spPr>
        <a:xfrm>
          <a:off x="13512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108204</xdr:rowOff>
    </xdr:from>
    <xdr:to>
      <xdr:col>65</xdr:col>
      <xdr:colOff>53975</xdr:colOff>
      <xdr:row>79</xdr:row>
      <xdr:rowOff>38354</xdr:rowOff>
    </xdr:to>
    <xdr:sp macro="" textlink="">
      <xdr:nvSpPr>
        <xdr:cNvPr id="456" name="楕円 455"/>
        <xdr:cNvSpPr/>
      </xdr:nvSpPr>
      <xdr:spPr>
        <a:xfrm>
          <a:off x="12954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23131</xdr:rowOff>
    </xdr:from>
    <xdr:ext cx="762000" cy="259045"/>
    <xdr:sp macro="" textlink="">
      <xdr:nvSpPr>
        <xdr:cNvPr id="457" name="テキスト ボックス 456"/>
        <xdr:cNvSpPr txBox="1"/>
      </xdr:nvSpPr>
      <xdr:spPr>
        <a:xfrm>
          <a:off x="12623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東京都武蔵野市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161954</xdr:rowOff>
    </xdr:from>
    <xdr:to>
      <xdr:col>29</xdr:col>
      <xdr:colOff>127000</xdr:colOff>
      <xdr:row>20</xdr:row>
      <xdr:rowOff>46315</xdr:rowOff>
    </xdr:to>
    <xdr:cxnSp macro="">
      <xdr:nvCxnSpPr>
        <xdr:cNvPr id="47" name="直線コネクタ 46"/>
        <xdr:cNvCxnSpPr/>
      </xdr:nvCxnSpPr>
      <xdr:spPr bwMode="auto">
        <a:xfrm flipV="1">
          <a:off x="5651500" y="2095529"/>
          <a:ext cx="0" cy="14274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18392</xdr:rowOff>
    </xdr:from>
    <xdr:ext cx="762000" cy="259045"/>
    <xdr:sp macro="" textlink="">
      <xdr:nvSpPr>
        <xdr:cNvPr id="48" name="人口1人当たり決算額の推移最小値テキスト130"/>
        <xdr:cNvSpPr txBox="1"/>
      </xdr:nvSpPr>
      <xdr:spPr>
        <a:xfrm>
          <a:off x="5740400" y="349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46315</xdr:rowOff>
    </xdr:from>
    <xdr:to>
      <xdr:col>30</xdr:col>
      <xdr:colOff>25400</xdr:colOff>
      <xdr:row>20</xdr:row>
      <xdr:rowOff>46315</xdr:rowOff>
    </xdr:to>
    <xdr:cxnSp macro="">
      <xdr:nvCxnSpPr>
        <xdr:cNvPr id="49" name="直線コネクタ 48"/>
        <xdr:cNvCxnSpPr/>
      </xdr:nvCxnSpPr>
      <xdr:spPr bwMode="auto">
        <a:xfrm>
          <a:off x="5562600" y="35229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76881</xdr:rowOff>
    </xdr:from>
    <xdr:ext cx="762000" cy="259045"/>
    <xdr:sp macro="" textlink="">
      <xdr:nvSpPr>
        <xdr:cNvPr id="50" name="人口1人当たり決算額の推移最大値テキスト130"/>
        <xdr:cNvSpPr txBox="1"/>
      </xdr:nvSpPr>
      <xdr:spPr>
        <a:xfrm>
          <a:off x="5740400" y="1839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161954</xdr:rowOff>
    </xdr:from>
    <xdr:to>
      <xdr:col>30</xdr:col>
      <xdr:colOff>25400</xdr:colOff>
      <xdr:row>11</xdr:row>
      <xdr:rowOff>161954</xdr:rowOff>
    </xdr:to>
    <xdr:cxnSp macro="">
      <xdr:nvCxnSpPr>
        <xdr:cNvPr id="51" name="直線コネクタ 50"/>
        <xdr:cNvCxnSpPr/>
      </xdr:nvCxnSpPr>
      <xdr:spPr bwMode="auto">
        <a:xfrm>
          <a:off x="5562600" y="20955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118259</xdr:rowOff>
    </xdr:from>
    <xdr:to>
      <xdr:col>29</xdr:col>
      <xdr:colOff>127000</xdr:colOff>
      <xdr:row>17</xdr:row>
      <xdr:rowOff>19308</xdr:rowOff>
    </xdr:to>
    <xdr:cxnSp macro="">
      <xdr:nvCxnSpPr>
        <xdr:cNvPr id="52" name="直線コネクタ 51"/>
        <xdr:cNvCxnSpPr/>
      </xdr:nvCxnSpPr>
      <xdr:spPr bwMode="auto">
        <a:xfrm>
          <a:off x="5003800" y="2909084"/>
          <a:ext cx="647700" cy="72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35392</xdr:rowOff>
    </xdr:from>
    <xdr:ext cx="762000" cy="259045"/>
    <xdr:sp macro="" textlink="">
      <xdr:nvSpPr>
        <xdr:cNvPr id="53" name="人口1人当たり決算額の推移平均値テキスト130"/>
        <xdr:cNvSpPr txBox="1"/>
      </xdr:nvSpPr>
      <xdr:spPr>
        <a:xfrm>
          <a:off x="5740400" y="265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18865</xdr:rowOff>
    </xdr:from>
    <xdr:to>
      <xdr:col>29</xdr:col>
      <xdr:colOff>177800</xdr:colOff>
      <xdr:row>16</xdr:row>
      <xdr:rowOff>120465</xdr:rowOff>
    </xdr:to>
    <xdr:sp macro="" textlink="">
      <xdr:nvSpPr>
        <xdr:cNvPr id="54" name="フローチャート: 判断 53"/>
        <xdr:cNvSpPr/>
      </xdr:nvSpPr>
      <xdr:spPr bwMode="auto">
        <a:xfrm>
          <a:off x="56007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18753</xdr:rowOff>
    </xdr:from>
    <xdr:to>
      <xdr:col>26</xdr:col>
      <xdr:colOff>50800</xdr:colOff>
      <xdr:row>16</xdr:row>
      <xdr:rowOff>118259</xdr:rowOff>
    </xdr:to>
    <xdr:cxnSp macro="">
      <xdr:nvCxnSpPr>
        <xdr:cNvPr id="55" name="直線コネクタ 54"/>
        <xdr:cNvCxnSpPr/>
      </xdr:nvCxnSpPr>
      <xdr:spPr bwMode="auto">
        <a:xfrm>
          <a:off x="4305300" y="2809578"/>
          <a:ext cx="698500" cy="99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24678</xdr:rowOff>
    </xdr:from>
    <xdr:to>
      <xdr:col>26</xdr:col>
      <xdr:colOff>101600</xdr:colOff>
      <xdr:row>16</xdr:row>
      <xdr:rowOff>126278</xdr:rowOff>
    </xdr:to>
    <xdr:sp macro="" textlink="">
      <xdr:nvSpPr>
        <xdr:cNvPr id="56" name="フローチャート: 判断 55"/>
        <xdr:cNvSpPr/>
      </xdr:nvSpPr>
      <xdr:spPr bwMode="auto">
        <a:xfrm>
          <a:off x="49530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136455</xdr:rowOff>
    </xdr:from>
    <xdr:ext cx="736600" cy="259045"/>
    <xdr:sp macro="" textlink="">
      <xdr:nvSpPr>
        <xdr:cNvPr id="57" name="テキスト ボックス 56"/>
        <xdr:cNvSpPr txBox="1"/>
      </xdr:nvSpPr>
      <xdr:spPr>
        <a:xfrm>
          <a:off x="4622800" y="2584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18753</xdr:rowOff>
    </xdr:from>
    <xdr:to>
      <xdr:col>22</xdr:col>
      <xdr:colOff>114300</xdr:colOff>
      <xdr:row>16</xdr:row>
      <xdr:rowOff>40208</xdr:rowOff>
    </xdr:to>
    <xdr:cxnSp macro="">
      <xdr:nvCxnSpPr>
        <xdr:cNvPr id="58" name="直線コネクタ 57"/>
        <xdr:cNvCxnSpPr/>
      </xdr:nvCxnSpPr>
      <xdr:spPr bwMode="auto">
        <a:xfrm flipV="1">
          <a:off x="3606800" y="2809578"/>
          <a:ext cx="698500" cy="214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54820</xdr:rowOff>
    </xdr:from>
    <xdr:to>
      <xdr:col>22</xdr:col>
      <xdr:colOff>165100</xdr:colOff>
      <xdr:row>15</xdr:row>
      <xdr:rowOff>156420</xdr:rowOff>
    </xdr:to>
    <xdr:sp macro="" textlink="">
      <xdr:nvSpPr>
        <xdr:cNvPr id="59" name="フローチャート: 判断 58"/>
        <xdr:cNvSpPr/>
      </xdr:nvSpPr>
      <xdr:spPr bwMode="auto">
        <a:xfrm>
          <a:off x="4254500" y="2674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166597</xdr:rowOff>
    </xdr:from>
    <xdr:ext cx="762000" cy="259045"/>
    <xdr:sp macro="" textlink="">
      <xdr:nvSpPr>
        <xdr:cNvPr id="60" name="テキスト ボックス 59"/>
        <xdr:cNvSpPr txBox="1"/>
      </xdr:nvSpPr>
      <xdr:spPr>
        <a:xfrm>
          <a:off x="3924300" y="244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40208</xdr:rowOff>
    </xdr:from>
    <xdr:to>
      <xdr:col>18</xdr:col>
      <xdr:colOff>177800</xdr:colOff>
      <xdr:row>16</xdr:row>
      <xdr:rowOff>138114</xdr:rowOff>
    </xdr:to>
    <xdr:cxnSp macro="">
      <xdr:nvCxnSpPr>
        <xdr:cNvPr id="61" name="直線コネクタ 60"/>
        <xdr:cNvCxnSpPr/>
      </xdr:nvCxnSpPr>
      <xdr:spPr bwMode="auto">
        <a:xfrm flipV="1">
          <a:off x="2908300" y="2831033"/>
          <a:ext cx="698500" cy="97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118698</xdr:rowOff>
    </xdr:from>
    <xdr:to>
      <xdr:col>19</xdr:col>
      <xdr:colOff>38100</xdr:colOff>
      <xdr:row>16</xdr:row>
      <xdr:rowOff>48848</xdr:rowOff>
    </xdr:to>
    <xdr:sp macro="" textlink="">
      <xdr:nvSpPr>
        <xdr:cNvPr id="62" name="フローチャート: 判断 61"/>
        <xdr:cNvSpPr/>
      </xdr:nvSpPr>
      <xdr:spPr bwMode="auto">
        <a:xfrm>
          <a:off x="35560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59025</xdr:rowOff>
    </xdr:from>
    <xdr:ext cx="762000" cy="259045"/>
    <xdr:sp macro="" textlink="">
      <xdr:nvSpPr>
        <xdr:cNvPr id="63" name="テキスト ボックス 62"/>
        <xdr:cNvSpPr txBox="1"/>
      </xdr:nvSpPr>
      <xdr:spPr>
        <a:xfrm>
          <a:off x="3225800" y="250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162556</xdr:rowOff>
    </xdr:from>
    <xdr:to>
      <xdr:col>15</xdr:col>
      <xdr:colOff>101600</xdr:colOff>
      <xdr:row>16</xdr:row>
      <xdr:rowOff>92706</xdr:rowOff>
    </xdr:to>
    <xdr:sp macro="" textlink="">
      <xdr:nvSpPr>
        <xdr:cNvPr id="64" name="フローチャート: 判断 63"/>
        <xdr:cNvSpPr/>
      </xdr:nvSpPr>
      <xdr:spPr bwMode="auto">
        <a:xfrm>
          <a:off x="28575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102883</xdr:rowOff>
    </xdr:from>
    <xdr:ext cx="762000" cy="259045"/>
    <xdr:sp macro="" textlink="">
      <xdr:nvSpPr>
        <xdr:cNvPr id="65" name="テキスト ボックス 64"/>
        <xdr:cNvSpPr txBox="1"/>
      </xdr:nvSpPr>
      <xdr:spPr>
        <a:xfrm>
          <a:off x="2527300" y="255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139958</xdr:rowOff>
    </xdr:from>
    <xdr:to>
      <xdr:col>29</xdr:col>
      <xdr:colOff>177800</xdr:colOff>
      <xdr:row>17</xdr:row>
      <xdr:rowOff>70108</xdr:rowOff>
    </xdr:to>
    <xdr:sp macro="" textlink="">
      <xdr:nvSpPr>
        <xdr:cNvPr id="71" name="楕円 70"/>
        <xdr:cNvSpPr/>
      </xdr:nvSpPr>
      <xdr:spPr bwMode="auto">
        <a:xfrm>
          <a:off x="5600700" y="2930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112035</xdr:rowOff>
    </xdr:from>
    <xdr:ext cx="762000" cy="259045"/>
    <xdr:sp macro="" textlink="">
      <xdr:nvSpPr>
        <xdr:cNvPr id="72" name="人口1人当たり決算額の推移該当値テキスト130"/>
        <xdr:cNvSpPr txBox="1"/>
      </xdr:nvSpPr>
      <xdr:spPr>
        <a:xfrm>
          <a:off x="5740400" y="290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67459</xdr:rowOff>
    </xdr:from>
    <xdr:to>
      <xdr:col>26</xdr:col>
      <xdr:colOff>101600</xdr:colOff>
      <xdr:row>16</xdr:row>
      <xdr:rowOff>169059</xdr:rowOff>
    </xdr:to>
    <xdr:sp macro="" textlink="">
      <xdr:nvSpPr>
        <xdr:cNvPr id="73" name="楕円 72"/>
        <xdr:cNvSpPr/>
      </xdr:nvSpPr>
      <xdr:spPr bwMode="auto">
        <a:xfrm>
          <a:off x="4953000" y="2858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153836</xdr:rowOff>
    </xdr:from>
    <xdr:ext cx="736600" cy="259045"/>
    <xdr:sp macro="" textlink="">
      <xdr:nvSpPr>
        <xdr:cNvPr id="74" name="テキスト ボックス 73"/>
        <xdr:cNvSpPr txBox="1"/>
      </xdr:nvSpPr>
      <xdr:spPr>
        <a:xfrm>
          <a:off x="4622800" y="294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139403</xdr:rowOff>
    </xdr:from>
    <xdr:to>
      <xdr:col>22</xdr:col>
      <xdr:colOff>165100</xdr:colOff>
      <xdr:row>16</xdr:row>
      <xdr:rowOff>69553</xdr:rowOff>
    </xdr:to>
    <xdr:sp macro="" textlink="">
      <xdr:nvSpPr>
        <xdr:cNvPr id="75" name="楕円 74"/>
        <xdr:cNvSpPr/>
      </xdr:nvSpPr>
      <xdr:spPr bwMode="auto">
        <a:xfrm>
          <a:off x="4254500" y="2758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54330</xdr:rowOff>
    </xdr:from>
    <xdr:ext cx="762000" cy="259045"/>
    <xdr:sp macro="" textlink="">
      <xdr:nvSpPr>
        <xdr:cNvPr id="76" name="テキスト ボックス 75"/>
        <xdr:cNvSpPr txBox="1"/>
      </xdr:nvSpPr>
      <xdr:spPr>
        <a:xfrm>
          <a:off x="3924300" y="284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160858</xdr:rowOff>
    </xdr:from>
    <xdr:to>
      <xdr:col>19</xdr:col>
      <xdr:colOff>38100</xdr:colOff>
      <xdr:row>16</xdr:row>
      <xdr:rowOff>91008</xdr:rowOff>
    </xdr:to>
    <xdr:sp macro="" textlink="">
      <xdr:nvSpPr>
        <xdr:cNvPr id="77" name="楕円 76"/>
        <xdr:cNvSpPr/>
      </xdr:nvSpPr>
      <xdr:spPr bwMode="auto">
        <a:xfrm>
          <a:off x="3556000" y="2780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75785</xdr:rowOff>
    </xdr:from>
    <xdr:ext cx="762000" cy="259045"/>
    <xdr:sp macro="" textlink="">
      <xdr:nvSpPr>
        <xdr:cNvPr id="78" name="テキスト ボックス 77"/>
        <xdr:cNvSpPr txBox="1"/>
      </xdr:nvSpPr>
      <xdr:spPr>
        <a:xfrm>
          <a:off x="3225800" y="286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87314</xdr:rowOff>
    </xdr:from>
    <xdr:to>
      <xdr:col>15</xdr:col>
      <xdr:colOff>101600</xdr:colOff>
      <xdr:row>17</xdr:row>
      <xdr:rowOff>17464</xdr:rowOff>
    </xdr:to>
    <xdr:sp macro="" textlink="">
      <xdr:nvSpPr>
        <xdr:cNvPr id="79" name="楕円 78"/>
        <xdr:cNvSpPr/>
      </xdr:nvSpPr>
      <xdr:spPr bwMode="auto">
        <a:xfrm>
          <a:off x="2857500" y="2878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2241</xdr:rowOff>
    </xdr:from>
    <xdr:ext cx="762000" cy="259045"/>
    <xdr:sp macro="" textlink="">
      <xdr:nvSpPr>
        <xdr:cNvPr id="80" name="テキスト ボックス 79"/>
        <xdr:cNvSpPr txBox="1"/>
      </xdr:nvSpPr>
      <xdr:spPr>
        <a:xfrm>
          <a:off x="2527300" y="29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165519</xdr:rowOff>
    </xdr:from>
    <xdr:to>
      <xdr:col>29</xdr:col>
      <xdr:colOff>127000</xdr:colOff>
      <xdr:row>37</xdr:row>
      <xdr:rowOff>231089</xdr:rowOff>
    </xdr:to>
    <xdr:cxnSp macro="">
      <xdr:nvCxnSpPr>
        <xdr:cNvPr id="108" name="直線コネクタ 107"/>
        <xdr:cNvCxnSpPr/>
      </xdr:nvCxnSpPr>
      <xdr:spPr bwMode="auto">
        <a:xfrm flipV="1">
          <a:off x="5651500" y="6090069"/>
          <a:ext cx="0" cy="12657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203166</xdr:rowOff>
    </xdr:from>
    <xdr:ext cx="762000" cy="259045"/>
    <xdr:sp macro="" textlink="">
      <xdr:nvSpPr>
        <xdr:cNvPr id="109" name="人口1人当たり決算額の推移最小値テキスト445"/>
        <xdr:cNvSpPr txBox="1"/>
      </xdr:nvSpPr>
      <xdr:spPr>
        <a:xfrm>
          <a:off x="5740400" y="7327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231089</xdr:rowOff>
    </xdr:from>
    <xdr:to>
      <xdr:col>30</xdr:col>
      <xdr:colOff>25400</xdr:colOff>
      <xdr:row>37</xdr:row>
      <xdr:rowOff>231089</xdr:rowOff>
    </xdr:to>
    <xdr:cxnSp macro="">
      <xdr:nvCxnSpPr>
        <xdr:cNvPr id="110" name="直線コネクタ 109"/>
        <xdr:cNvCxnSpPr/>
      </xdr:nvCxnSpPr>
      <xdr:spPr bwMode="auto">
        <a:xfrm>
          <a:off x="5562600" y="73557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80446</xdr:rowOff>
    </xdr:from>
    <xdr:ext cx="762000" cy="259045"/>
    <xdr:sp macro="" textlink="">
      <xdr:nvSpPr>
        <xdr:cNvPr id="111" name="人口1人当たり決算額の推移最大値テキスト445"/>
        <xdr:cNvSpPr txBox="1"/>
      </xdr:nvSpPr>
      <xdr:spPr>
        <a:xfrm>
          <a:off x="5740400" y="583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165519</xdr:rowOff>
    </xdr:from>
    <xdr:to>
      <xdr:col>30</xdr:col>
      <xdr:colOff>25400</xdr:colOff>
      <xdr:row>33</xdr:row>
      <xdr:rowOff>165519</xdr:rowOff>
    </xdr:to>
    <xdr:cxnSp macro="">
      <xdr:nvCxnSpPr>
        <xdr:cNvPr id="112" name="直線コネクタ 111"/>
        <xdr:cNvCxnSpPr/>
      </xdr:nvCxnSpPr>
      <xdr:spPr bwMode="auto">
        <a:xfrm>
          <a:off x="5562600" y="60900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125361</xdr:rowOff>
    </xdr:from>
    <xdr:to>
      <xdr:col>29</xdr:col>
      <xdr:colOff>127000</xdr:colOff>
      <xdr:row>37</xdr:row>
      <xdr:rowOff>186017</xdr:rowOff>
    </xdr:to>
    <xdr:cxnSp macro="">
      <xdr:nvCxnSpPr>
        <xdr:cNvPr id="113" name="直線コネクタ 112"/>
        <xdr:cNvCxnSpPr/>
      </xdr:nvCxnSpPr>
      <xdr:spPr bwMode="auto">
        <a:xfrm flipV="1">
          <a:off x="5003800" y="7250061"/>
          <a:ext cx="647700" cy="606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42816</xdr:rowOff>
    </xdr:from>
    <xdr:ext cx="762000" cy="259045"/>
    <xdr:sp macro="" textlink="">
      <xdr:nvSpPr>
        <xdr:cNvPr id="114" name="人口1人当たり決算額の推移平均値テキスト445"/>
        <xdr:cNvSpPr txBox="1"/>
      </xdr:nvSpPr>
      <xdr:spPr>
        <a:xfrm>
          <a:off x="5740400" y="6653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197739</xdr:rowOff>
    </xdr:from>
    <xdr:to>
      <xdr:col>29</xdr:col>
      <xdr:colOff>177800</xdr:colOff>
      <xdr:row>35</xdr:row>
      <xdr:rowOff>299339</xdr:rowOff>
    </xdr:to>
    <xdr:sp macro="" textlink="">
      <xdr:nvSpPr>
        <xdr:cNvPr id="115" name="フローチャート: 判断 114"/>
        <xdr:cNvSpPr/>
      </xdr:nvSpPr>
      <xdr:spPr bwMode="auto">
        <a:xfrm>
          <a:off x="56007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85281</xdr:rowOff>
    </xdr:from>
    <xdr:to>
      <xdr:col>26</xdr:col>
      <xdr:colOff>50800</xdr:colOff>
      <xdr:row>37</xdr:row>
      <xdr:rowOff>186017</xdr:rowOff>
    </xdr:to>
    <xdr:cxnSp macro="">
      <xdr:nvCxnSpPr>
        <xdr:cNvPr id="116" name="直線コネクタ 115"/>
        <xdr:cNvCxnSpPr/>
      </xdr:nvCxnSpPr>
      <xdr:spPr bwMode="auto">
        <a:xfrm>
          <a:off x="4305300" y="7209981"/>
          <a:ext cx="698500" cy="100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180746</xdr:rowOff>
    </xdr:from>
    <xdr:to>
      <xdr:col>26</xdr:col>
      <xdr:colOff>101600</xdr:colOff>
      <xdr:row>35</xdr:row>
      <xdr:rowOff>282346</xdr:rowOff>
    </xdr:to>
    <xdr:sp macro="" textlink="">
      <xdr:nvSpPr>
        <xdr:cNvPr id="117" name="フローチャート: 判断 116"/>
        <xdr:cNvSpPr/>
      </xdr:nvSpPr>
      <xdr:spPr bwMode="auto">
        <a:xfrm>
          <a:off x="4953000" y="6791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292523</xdr:rowOff>
    </xdr:from>
    <xdr:ext cx="736600" cy="259045"/>
    <xdr:sp macro="" textlink="">
      <xdr:nvSpPr>
        <xdr:cNvPr id="118" name="テキスト ボックス 117"/>
        <xdr:cNvSpPr txBox="1"/>
      </xdr:nvSpPr>
      <xdr:spPr>
        <a:xfrm>
          <a:off x="4622800" y="655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85281</xdr:rowOff>
    </xdr:from>
    <xdr:to>
      <xdr:col>22</xdr:col>
      <xdr:colOff>114300</xdr:colOff>
      <xdr:row>37</xdr:row>
      <xdr:rowOff>199542</xdr:rowOff>
    </xdr:to>
    <xdr:cxnSp macro="">
      <xdr:nvCxnSpPr>
        <xdr:cNvPr id="119" name="直線コネクタ 118"/>
        <xdr:cNvCxnSpPr/>
      </xdr:nvCxnSpPr>
      <xdr:spPr bwMode="auto">
        <a:xfrm flipV="1">
          <a:off x="3606800" y="7209981"/>
          <a:ext cx="698500" cy="114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2439</xdr:rowOff>
    </xdr:from>
    <xdr:to>
      <xdr:col>22</xdr:col>
      <xdr:colOff>165100</xdr:colOff>
      <xdr:row>35</xdr:row>
      <xdr:rowOff>104039</xdr:rowOff>
    </xdr:to>
    <xdr:sp macro="" textlink="">
      <xdr:nvSpPr>
        <xdr:cNvPr id="120" name="フローチャート: 判断 119"/>
        <xdr:cNvSpPr/>
      </xdr:nvSpPr>
      <xdr:spPr bwMode="auto">
        <a:xfrm>
          <a:off x="4254500" y="6612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114215</xdr:rowOff>
    </xdr:from>
    <xdr:ext cx="762000" cy="259045"/>
    <xdr:sp macro="" textlink="">
      <xdr:nvSpPr>
        <xdr:cNvPr id="121" name="テキスト ボックス 120"/>
        <xdr:cNvSpPr txBox="1"/>
      </xdr:nvSpPr>
      <xdr:spPr>
        <a:xfrm>
          <a:off x="3924300" y="63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113588</xdr:rowOff>
    </xdr:from>
    <xdr:to>
      <xdr:col>18</xdr:col>
      <xdr:colOff>177800</xdr:colOff>
      <xdr:row>37</xdr:row>
      <xdr:rowOff>199542</xdr:rowOff>
    </xdr:to>
    <xdr:cxnSp macro="">
      <xdr:nvCxnSpPr>
        <xdr:cNvPr id="122" name="直線コネクタ 121"/>
        <xdr:cNvCxnSpPr/>
      </xdr:nvCxnSpPr>
      <xdr:spPr bwMode="auto">
        <a:xfrm>
          <a:off x="2908300" y="7238288"/>
          <a:ext cx="698500" cy="85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69114</xdr:rowOff>
    </xdr:from>
    <xdr:to>
      <xdr:col>19</xdr:col>
      <xdr:colOff>38100</xdr:colOff>
      <xdr:row>35</xdr:row>
      <xdr:rowOff>170714</xdr:rowOff>
    </xdr:to>
    <xdr:sp macro="" textlink="">
      <xdr:nvSpPr>
        <xdr:cNvPr id="123" name="フローチャート: 判断 122"/>
        <xdr:cNvSpPr/>
      </xdr:nvSpPr>
      <xdr:spPr bwMode="auto">
        <a:xfrm>
          <a:off x="35560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180891</xdr:rowOff>
    </xdr:from>
    <xdr:ext cx="762000" cy="259045"/>
    <xdr:sp macro="" textlink="">
      <xdr:nvSpPr>
        <xdr:cNvPr id="124" name="テキスト ボックス 123"/>
        <xdr:cNvSpPr txBox="1"/>
      </xdr:nvSpPr>
      <xdr:spPr>
        <a:xfrm>
          <a:off x="3225800" y="64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338404</xdr:rowOff>
    </xdr:from>
    <xdr:to>
      <xdr:col>15</xdr:col>
      <xdr:colOff>101600</xdr:colOff>
      <xdr:row>35</xdr:row>
      <xdr:rowOff>97104</xdr:rowOff>
    </xdr:to>
    <xdr:sp macro="" textlink="">
      <xdr:nvSpPr>
        <xdr:cNvPr id="125" name="フローチャート: 判断 124"/>
        <xdr:cNvSpPr/>
      </xdr:nvSpPr>
      <xdr:spPr bwMode="auto">
        <a:xfrm>
          <a:off x="28575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107281</xdr:rowOff>
    </xdr:from>
    <xdr:ext cx="762000" cy="259045"/>
    <xdr:sp macro="" textlink="">
      <xdr:nvSpPr>
        <xdr:cNvPr id="126" name="テキスト ボックス 125"/>
        <xdr:cNvSpPr txBox="1"/>
      </xdr:nvSpPr>
      <xdr:spPr>
        <a:xfrm>
          <a:off x="2527300" y="6374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74561</xdr:rowOff>
    </xdr:from>
    <xdr:to>
      <xdr:col>29</xdr:col>
      <xdr:colOff>177800</xdr:colOff>
      <xdr:row>37</xdr:row>
      <xdr:rowOff>176161</xdr:rowOff>
    </xdr:to>
    <xdr:sp macro="" textlink="">
      <xdr:nvSpPr>
        <xdr:cNvPr id="132" name="楕円 131"/>
        <xdr:cNvSpPr/>
      </xdr:nvSpPr>
      <xdr:spPr bwMode="auto">
        <a:xfrm>
          <a:off x="5600700" y="7199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154588</xdr:rowOff>
    </xdr:from>
    <xdr:ext cx="762000" cy="259045"/>
    <xdr:sp macro="" textlink="">
      <xdr:nvSpPr>
        <xdr:cNvPr id="133" name="人口1人当たり決算額の推移該当値テキスト445"/>
        <xdr:cNvSpPr txBox="1"/>
      </xdr:nvSpPr>
      <xdr:spPr>
        <a:xfrm>
          <a:off x="5740400" y="7107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135217</xdr:rowOff>
    </xdr:from>
    <xdr:to>
      <xdr:col>26</xdr:col>
      <xdr:colOff>101600</xdr:colOff>
      <xdr:row>37</xdr:row>
      <xdr:rowOff>236817</xdr:rowOff>
    </xdr:to>
    <xdr:sp macro="" textlink="">
      <xdr:nvSpPr>
        <xdr:cNvPr id="134" name="楕円 133"/>
        <xdr:cNvSpPr/>
      </xdr:nvSpPr>
      <xdr:spPr bwMode="auto">
        <a:xfrm>
          <a:off x="4953000" y="7259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221594</xdr:rowOff>
    </xdr:from>
    <xdr:ext cx="736600" cy="259045"/>
    <xdr:sp macro="" textlink="">
      <xdr:nvSpPr>
        <xdr:cNvPr id="135" name="テキスト ボックス 134"/>
        <xdr:cNvSpPr txBox="1"/>
      </xdr:nvSpPr>
      <xdr:spPr>
        <a:xfrm>
          <a:off x="4622800" y="7346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34481</xdr:rowOff>
    </xdr:from>
    <xdr:to>
      <xdr:col>22</xdr:col>
      <xdr:colOff>165100</xdr:colOff>
      <xdr:row>37</xdr:row>
      <xdr:rowOff>136081</xdr:rowOff>
    </xdr:to>
    <xdr:sp macro="" textlink="">
      <xdr:nvSpPr>
        <xdr:cNvPr id="136" name="楕円 135"/>
        <xdr:cNvSpPr/>
      </xdr:nvSpPr>
      <xdr:spPr bwMode="auto">
        <a:xfrm>
          <a:off x="4254500" y="7159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120858</xdr:rowOff>
    </xdr:from>
    <xdr:ext cx="762000" cy="259045"/>
    <xdr:sp macro="" textlink="">
      <xdr:nvSpPr>
        <xdr:cNvPr id="137" name="テキスト ボックス 136"/>
        <xdr:cNvSpPr txBox="1"/>
      </xdr:nvSpPr>
      <xdr:spPr>
        <a:xfrm>
          <a:off x="3924300" y="724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148742</xdr:rowOff>
    </xdr:from>
    <xdr:to>
      <xdr:col>19</xdr:col>
      <xdr:colOff>38100</xdr:colOff>
      <xdr:row>37</xdr:row>
      <xdr:rowOff>250342</xdr:rowOff>
    </xdr:to>
    <xdr:sp macro="" textlink="">
      <xdr:nvSpPr>
        <xdr:cNvPr id="138" name="楕円 137"/>
        <xdr:cNvSpPr/>
      </xdr:nvSpPr>
      <xdr:spPr bwMode="auto">
        <a:xfrm>
          <a:off x="3556000" y="7273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235119</xdr:rowOff>
    </xdr:from>
    <xdr:ext cx="762000" cy="259045"/>
    <xdr:sp macro="" textlink="">
      <xdr:nvSpPr>
        <xdr:cNvPr id="139" name="テキスト ボックス 138"/>
        <xdr:cNvSpPr txBox="1"/>
      </xdr:nvSpPr>
      <xdr:spPr>
        <a:xfrm>
          <a:off x="3225800" y="735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62788</xdr:rowOff>
    </xdr:from>
    <xdr:to>
      <xdr:col>15</xdr:col>
      <xdr:colOff>101600</xdr:colOff>
      <xdr:row>37</xdr:row>
      <xdr:rowOff>164388</xdr:rowOff>
    </xdr:to>
    <xdr:sp macro="" textlink="">
      <xdr:nvSpPr>
        <xdr:cNvPr id="140" name="楕円 139"/>
        <xdr:cNvSpPr/>
      </xdr:nvSpPr>
      <xdr:spPr bwMode="auto">
        <a:xfrm>
          <a:off x="2857500" y="7187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149165</xdr:rowOff>
    </xdr:from>
    <xdr:ext cx="762000" cy="259045"/>
    <xdr:sp macro="" textlink="">
      <xdr:nvSpPr>
        <xdr:cNvPr id="141" name="テキスト ボックス 140"/>
        <xdr:cNvSpPr txBox="1"/>
      </xdr:nvSpPr>
      <xdr:spPr>
        <a:xfrm>
          <a:off x="2527300" y="727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東京都武蔵野市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144,902
141,864
10.98
66,685,275
63,809,604
2,861,157
41,530,127
15,899,833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125004</xdr:rowOff>
    </xdr:from>
    <xdr:to>
      <xdr:col>24</xdr:col>
      <xdr:colOff>62865</xdr:colOff>
      <xdr:row>38</xdr:row>
      <xdr:rowOff>162201</xdr:rowOff>
    </xdr:to>
    <xdr:cxnSp macro="">
      <xdr:nvCxnSpPr>
        <xdr:cNvPr id="58" name="直線コネクタ 57"/>
        <xdr:cNvCxnSpPr/>
      </xdr:nvCxnSpPr>
      <xdr:spPr>
        <a:xfrm flipV="1">
          <a:off x="4633595" y="5268504"/>
          <a:ext cx="1270" cy="140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166028</xdr:rowOff>
    </xdr:from>
    <xdr:ext cx="534377" cy="259045"/>
    <xdr:sp macro="" textlink="">
      <xdr:nvSpPr>
        <xdr:cNvPr id="59" name="人件費最小値テキスト"/>
        <xdr:cNvSpPr txBox="1"/>
      </xdr:nvSpPr>
      <xdr:spPr>
        <a:xfrm>
          <a:off x="4686300" y="668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162201</xdr:rowOff>
    </xdr:from>
    <xdr:to>
      <xdr:col>24</xdr:col>
      <xdr:colOff>152400</xdr:colOff>
      <xdr:row>38</xdr:row>
      <xdr:rowOff>162201</xdr:rowOff>
    </xdr:to>
    <xdr:cxnSp macro="">
      <xdr:nvCxnSpPr>
        <xdr:cNvPr id="60" name="直線コネクタ 59"/>
        <xdr:cNvCxnSpPr/>
      </xdr:nvCxnSpPr>
      <xdr:spPr>
        <a:xfrm>
          <a:off x="4546600" y="6677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71681</xdr:rowOff>
    </xdr:from>
    <xdr:ext cx="534377" cy="259045"/>
    <xdr:sp macro="" textlink="">
      <xdr:nvSpPr>
        <xdr:cNvPr id="61" name="人件費最大値テキスト"/>
        <xdr:cNvSpPr txBox="1"/>
      </xdr:nvSpPr>
      <xdr:spPr>
        <a:xfrm>
          <a:off x="4686300" y="504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125004</xdr:rowOff>
    </xdr:from>
    <xdr:to>
      <xdr:col>24</xdr:col>
      <xdr:colOff>152400</xdr:colOff>
      <xdr:row>30</xdr:row>
      <xdr:rowOff>125004</xdr:rowOff>
    </xdr:to>
    <xdr:cxnSp macro="">
      <xdr:nvCxnSpPr>
        <xdr:cNvPr id="62" name="直線コネクタ 61"/>
        <xdr:cNvCxnSpPr/>
      </xdr:nvCxnSpPr>
      <xdr:spPr>
        <a:xfrm>
          <a:off x="4546600" y="5268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113836</xdr:rowOff>
    </xdr:from>
    <xdr:to>
      <xdr:col>24</xdr:col>
      <xdr:colOff>63500</xdr:colOff>
      <xdr:row>33</xdr:row>
      <xdr:rowOff>127453</xdr:rowOff>
    </xdr:to>
    <xdr:cxnSp macro="">
      <xdr:nvCxnSpPr>
        <xdr:cNvPr id="63" name="直線コネクタ 62"/>
        <xdr:cNvCxnSpPr/>
      </xdr:nvCxnSpPr>
      <xdr:spPr>
        <a:xfrm>
          <a:off x="3797300" y="5771686"/>
          <a:ext cx="838200" cy="1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23305</xdr:rowOff>
    </xdr:from>
    <xdr:ext cx="534377" cy="259045"/>
    <xdr:sp macro="" textlink="">
      <xdr:nvSpPr>
        <xdr:cNvPr id="64" name="人件費平均値テキスト"/>
        <xdr:cNvSpPr txBox="1"/>
      </xdr:nvSpPr>
      <xdr:spPr>
        <a:xfrm>
          <a:off x="4686300" y="5852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44878</xdr:rowOff>
    </xdr:from>
    <xdr:to>
      <xdr:col>24</xdr:col>
      <xdr:colOff>114300</xdr:colOff>
      <xdr:row>34</xdr:row>
      <xdr:rowOff>146478</xdr:rowOff>
    </xdr:to>
    <xdr:sp macro="" textlink="">
      <xdr:nvSpPr>
        <xdr:cNvPr id="65" name="フローチャート: 判断 64"/>
        <xdr:cNvSpPr/>
      </xdr:nvSpPr>
      <xdr:spPr>
        <a:xfrm>
          <a:off x="45847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51460</xdr:rowOff>
    </xdr:from>
    <xdr:to>
      <xdr:col>19</xdr:col>
      <xdr:colOff>177800</xdr:colOff>
      <xdr:row>33</xdr:row>
      <xdr:rowOff>113836</xdr:rowOff>
    </xdr:to>
    <xdr:cxnSp macro="">
      <xdr:nvCxnSpPr>
        <xdr:cNvPr id="66" name="直線コネクタ 65"/>
        <xdr:cNvCxnSpPr/>
      </xdr:nvCxnSpPr>
      <xdr:spPr>
        <a:xfrm>
          <a:off x="2908300" y="5709310"/>
          <a:ext cx="889000" cy="6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39555</xdr:rowOff>
    </xdr:from>
    <xdr:to>
      <xdr:col>20</xdr:col>
      <xdr:colOff>38100</xdr:colOff>
      <xdr:row>34</xdr:row>
      <xdr:rowOff>141155</xdr:rowOff>
    </xdr:to>
    <xdr:sp macro="" textlink="">
      <xdr:nvSpPr>
        <xdr:cNvPr id="67" name="フローチャート: 判断 66"/>
        <xdr:cNvSpPr/>
      </xdr:nvSpPr>
      <xdr:spPr>
        <a:xfrm>
          <a:off x="3746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132282</xdr:rowOff>
    </xdr:from>
    <xdr:ext cx="534377" cy="259045"/>
    <xdr:sp macro="" textlink="">
      <xdr:nvSpPr>
        <xdr:cNvPr id="68" name="テキスト ボックス 67"/>
        <xdr:cNvSpPr txBox="1"/>
      </xdr:nvSpPr>
      <xdr:spPr>
        <a:xfrm>
          <a:off x="3530111" y="596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51460</xdr:rowOff>
    </xdr:from>
    <xdr:to>
      <xdr:col>15</xdr:col>
      <xdr:colOff>50800</xdr:colOff>
      <xdr:row>33</xdr:row>
      <xdr:rowOff>109721</xdr:rowOff>
    </xdr:to>
    <xdr:cxnSp macro="">
      <xdr:nvCxnSpPr>
        <xdr:cNvPr id="69" name="直線コネクタ 68"/>
        <xdr:cNvCxnSpPr/>
      </xdr:nvCxnSpPr>
      <xdr:spPr>
        <a:xfrm flipV="1">
          <a:off x="2019300" y="5709310"/>
          <a:ext cx="889000" cy="5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115842</xdr:rowOff>
    </xdr:from>
    <xdr:to>
      <xdr:col>15</xdr:col>
      <xdr:colOff>101600</xdr:colOff>
      <xdr:row>34</xdr:row>
      <xdr:rowOff>45992</xdr:rowOff>
    </xdr:to>
    <xdr:sp macro="" textlink="">
      <xdr:nvSpPr>
        <xdr:cNvPr id="70" name="フローチャート: 判断 69"/>
        <xdr:cNvSpPr/>
      </xdr:nvSpPr>
      <xdr:spPr>
        <a:xfrm>
          <a:off x="2857500" y="57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37119</xdr:rowOff>
    </xdr:from>
    <xdr:ext cx="534377" cy="259045"/>
    <xdr:sp macro="" textlink="">
      <xdr:nvSpPr>
        <xdr:cNvPr id="71" name="テキスト ボックス 70"/>
        <xdr:cNvSpPr txBox="1"/>
      </xdr:nvSpPr>
      <xdr:spPr>
        <a:xfrm>
          <a:off x="2641111" y="586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36765</xdr:rowOff>
    </xdr:from>
    <xdr:to>
      <xdr:col>10</xdr:col>
      <xdr:colOff>114300</xdr:colOff>
      <xdr:row>33</xdr:row>
      <xdr:rowOff>109721</xdr:rowOff>
    </xdr:to>
    <xdr:cxnSp macro="">
      <xdr:nvCxnSpPr>
        <xdr:cNvPr id="72" name="直線コネクタ 71"/>
        <xdr:cNvCxnSpPr/>
      </xdr:nvCxnSpPr>
      <xdr:spPr>
        <a:xfrm>
          <a:off x="1130300" y="5694615"/>
          <a:ext cx="889000" cy="7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130995</xdr:rowOff>
    </xdr:from>
    <xdr:to>
      <xdr:col>10</xdr:col>
      <xdr:colOff>165100</xdr:colOff>
      <xdr:row>34</xdr:row>
      <xdr:rowOff>61145</xdr:rowOff>
    </xdr:to>
    <xdr:sp macro="" textlink="">
      <xdr:nvSpPr>
        <xdr:cNvPr id="73" name="フローチャート: 判断 72"/>
        <xdr:cNvSpPr/>
      </xdr:nvSpPr>
      <xdr:spPr>
        <a:xfrm>
          <a:off x="1968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52272</xdr:rowOff>
    </xdr:from>
    <xdr:ext cx="534377" cy="259045"/>
    <xdr:sp macro="" textlink="">
      <xdr:nvSpPr>
        <xdr:cNvPr id="74" name="テキスト ボックス 73"/>
        <xdr:cNvSpPr txBox="1"/>
      </xdr:nvSpPr>
      <xdr:spPr>
        <a:xfrm>
          <a:off x="1752111" y="588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149251</xdr:rowOff>
    </xdr:from>
    <xdr:to>
      <xdr:col>6</xdr:col>
      <xdr:colOff>38100</xdr:colOff>
      <xdr:row>34</xdr:row>
      <xdr:rowOff>79401</xdr:rowOff>
    </xdr:to>
    <xdr:sp macro="" textlink="">
      <xdr:nvSpPr>
        <xdr:cNvPr id="75" name="フローチャート: 判断 74"/>
        <xdr:cNvSpPr/>
      </xdr:nvSpPr>
      <xdr:spPr>
        <a:xfrm>
          <a:off x="1079500" y="580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70528</xdr:rowOff>
    </xdr:from>
    <xdr:ext cx="534377" cy="259045"/>
    <xdr:sp macro="" textlink="">
      <xdr:nvSpPr>
        <xdr:cNvPr id="76" name="テキスト ボックス 75"/>
        <xdr:cNvSpPr txBox="1"/>
      </xdr:nvSpPr>
      <xdr:spPr>
        <a:xfrm>
          <a:off x="863111" y="589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76653</xdr:rowOff>
    </xdr:from>
    <xdr:to>
      <xdr:col>24</xdr:col>
      <xdr:colOff>114300</xdr:colOff>
      <xdr:row>34</xdr:row>
      <xdr:rowOff>6803</xdr:rowOff>
    </xdr:to>
    <xdr:sp macro="" textlink="">
      <xdr:nvSpPr>
        <xdr:cNvPr id="82" name="楕円 81"/>
        <xdr:cNvSpPr/>
      </xdr:nvSpPr>
      <xdr:spPr>
        <a:xfrm>
          <a:off x="4584700" y="573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99530</xdr:rowOff>
    </xdr:from>
    <xdr:ext cx="534377" cy="259045"/>
    <xdr:sp macro="" textlink="">
      <xdr:nvSpPr>
        <xdr:cNvPr id="83" name="人件費該当値テキスト"/>
        <xdr:cNvSpPr txBox="1"/>
      </xdr:nvSpPr>
      <xdr:spPr>
        <a:xfrm>
          <a:off x="4686300" y="558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63036</xdr:rowOff>
    </xdr:from>
    <xdr:to>
      <xdr:col>20</xdr:col>
      <xdr:colOff>38100</xdr:colOff>
      <xdr:row>33</xdr:row>
      <xdr:rowOff>164636</xdr:rowOff>
    </xdr:to>
    <xdr:sp macro="" textlink="">
      <xdr:nvSpPr>
        <xdr:cNvPr id="84" name="楕円 83"/>
        <xdr:cNvSpPr/>
      </xdr:nvSpPr>
      <xdr:spPr>
        <a:xfrm>
          <a:off x="3746500" y="572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9713</xdr:rowOff>
    </xdr:from>
    <xdr:ext cx="534377" cy="259045"/>
    <xdr:sp macro="" textlink="">
      <xdr:nvSpPr>
        <xdr:cNvPr id="85" name="テキスト ボックス 84"/>
        <xdr:cNvSpPr txBox="1"/>
      </xdr:nvSpPr>
      <xdr:spPr>
        <a:xfrm>
          <a:off x="3530111" y="5496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660</xdr:rowOff>
    </xdr:from>
    <xdr:to>
      <xdr:col>15</xdr:col>
      <xdr:colOff>101600</xdr:colOff>
      <xdr:row>33</xdr:row>
      <xdr:rowOff>102260</xdr:rowOff>
    </xdr:to>
    <xdr:sp macro="" textlink="">
      <xdr:nvSpPr>
        <xdr:cNvPr id="86" name="楕円 85"/>
        <xdr:cNvSpPr/>
      </xdr:nvSpPr>
      <xdr:spPr>
        <a:xfrm>
          <a:off x="2857500" y="565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118787</xdr:rowOff>
    </xdr:from>
    <xdr:ext cx="534377" cy="259045"/>
    <xdr:sp macro="" textlink="">
      <xdr:nvSpPr>
        <xdr:cNvPr id="87" name="テキスト ボックス 86"/>
        <xdr:cNvSpPr txBox="1"/>
      </xdr:nvSpPr>
      <xdr:spPr>
        <a:xfrm>
          <a:off x="2641111" y="543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58921</xdr:rowOff>
    </xdr:from>
    <xdr:to>
      <xdr:col>10</xdr:col>
      <xdr:colOff>165100</xdr:colOff>
      <xdr:row>33</xdr:row>
      <xdr:rowOff>160521</xdr:rowOff>
    </xdr:to>
    <xdr:sp macro="" textlink="">
      <xdr:nvSpPr>
        <xdr:cNvPr id="88" name="楕円 87"/>
        <xdr:cNvSpPr/>
      </xdr:nvSpPr>
      <xdr:spPr>
        <a:xfrm>
          <a:off x="1968500" y="571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5598</xdr:rowOff>
    </xdr:from>
    <xdr:ext cx="534377" cy="259045"/>
    <xdr:sp macro="" textlink="">
      <xdr:nvSpPr>
        <xdr:cNvPr id="89" name="テキスト ボックス 88"/>
        <xdr:cNvSpPr txBox="1"/>
      </xdr:nvSpPr>
      <xdr:spPr>
        <a:xfrm>
          <a:off x="1752111" y="549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157415</xdr:rowOff>
    </xdr:from>
    <xdr:to>
      <xdr:col>6</xdr:col>
      <xdr:colOff>38100</xdr:colOff>
      <xdr:row>33</xdr:row>
      <xdr:rowOff>87565</xdr:rowOff>
    </xdr:to>
    <xdr:sp macro="" textlink="">
      <xdr:nvSpPr>
        <xdr:cNvPr id="90" name="楕円 89"/>
        <xdr:cNvSpPr/>
      </xdr:nvSpPr>
      <xdr:spPr>
        <a:xfrm>
          <a:off x="1079500" y="564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104092</xdr:rowOff>
    </xdr:from>
    <xdr:ext cx="534377" cy="259045"/>
    <xdr:sp macro="" textlink="">
      <xdr:nvSpPr>
        <xdr:cNvPr id="91" name="テキスト ボックス 90"/>
        <xdr:cNvSpPr txBox="1"/>
      </xdr:nvSpPr>
      <xdr:spPr>
        <a:xfrm>
          <a:off x="863111" y="541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126075</xdr:rowOff>
    </xdr:from>
    <xdr:to>
      <xdr:col>24</xdr:col>
      <xdr:colOff>62865</xdr:colOff>
      <xdr:row>59</xdr:row>
      <xdr:rowOff>76218</xdr:rowOff>
    </xdr:to>
    <xdr:cxnSp macro="">
      <xdr:nvCxnSpPr>
        <xdr:cNvPr id="114" name="直線コネクタ 113"/>
        <xdr:cNvCxnSpPr/>
      </xdr:nvCxnSpPr>
      <xdr:spPr>
        <a:xfrm flipV="1">
          <a:off x="4633595" y="8698575"/>
          <a:ext cx="1270" cy="1493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80045</xdr:rowOff>
    </xdr:from>
    <xdr:ext cx="534377" cy="259045"/>
    <xdr:sp macro="" textlink="">
      <xdr:nvSpPr>
        <xdr:cNvPr id="115" name="物件費最小値テキスト"/>
        <xdr:cNvSpPr txBox="1"/>
      </xdr:nvSpPr>
      <xdr:spPr>
        <a:xfrm>
          <a:off x="4686300" y="1019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76218</xdr:rowOff>
    </xdr:from>
    <xdr:to>
      <xdr:col>24</xdr:col>
      <xdr:colOff>152400</xdr:colOff>
      <xdr:row>59</xdr:row>
      <xdr:rowOff>76218</xdr:rowOff>
    </xdr:to>
    <xdr:cxnSp macro="">
      <xdr:nvCxnSpPr>
        <xdr:cNvPr id="116" name="直線コネクタ 115"/>
        <xdr:cNvCxnSpPr/>
      </xdr:nvCxnSpPr>
      <xdr:spPr>
        <a:xfrm>
          <a:off x="4546600" y="10191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72752</xdr:rowOff>
    </xdr:from>
    <xdr:ext cx="599010" cy="259045"/>
    <xdr:sp macro="" textlink="">
      <xdr:nvSpPr>
        <xdr:cNvPr id="117" name="物件費最大値テキスト"/>
        <xdr:cNvSpPr txBox="1"/>
      </xdr:nvSpPr>
      <xdr:spPr>
        <a:xfrm>
          <a:off x="4686300" y="847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126075</xdr:rowOff>
    </xdr:from>
    <xdr:to>
      <xdr:col>24</xdr:col>
      <xdr:colOff>152400</xdr:colOff>
      <xdr:row>50</xdr:row>
      <xdr:rowOff>126075</xdr:rowOff>
    </xdr:to>
    <xdr:cxnSp macro="">
      <xdr:nvCxnSpPr>
        <xdr:cNvPr id="118" name="直線コネクタ 117"/>
        <xdr:cNvCxnSpPr/>
      </xdr:nvCxnSpPr>
      <xdr:spPr>
        <a:xfrm>
          <a:off x="4546600" y="869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126075</xdr:rowOff>
    </xdr:from>
    <xdr:to>
      <xdr:col>24</xdr:col>
      <xdr:colOff>63500</xdr:colOff>
      <xdr:row>51</xdr:row>
      <xdr:rowOff>74686</xdr:rowOff>
    </xdr:to>
    <xdr:cxnSp macro="">
      <xdr:nvCxnSpPr>
        <xdr:cNvPr id="119" name="直線コネクタ 118"/>
        <xdr:cNvCxnSpPr/>
      </xdr:nvCxnSpPr>
      <xdr:spPr>
        <a:xfrm flipV="1">
          <a:off x="3797300" y="8698575"/>
          <a:ext cx="838200" cy="12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134421</xdr:rowOff>
    </xdr:from>
    <xdr:ext cx="534377" cy="259045"/>
    <xdr:sp macro="" textlink="">
      <xdr:nvSpPr>
        <xdr:cNvPr id="120" name="物件費平均値テキスト"/>
        <xdr:cNvSpPr txBox="1"/>
      </xdr:nvSpPr>
      <xdr:spPr>
        <a:xfrm>
          <a:off x="4686300" y="9735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155994</xdr:rowOff>
    </xdr:from>
    <xdr:to>
      <xdr:col>24</xdr:col>
      <xdr:colOff>114300</xdr:colOff>
      <xdr:row>57</xdr:row>
      <xdr:rowOff>86144</xdr:rowOff>
    </xdr:to>
    <xdr:sp macro="" textlink="">
      <xdr:nvSpPr>
        <xdr:cNvPr id="121" name="フローチャート: 判断 120"/>
        <xdr:cNvSpPr/>
      </xdr:nvSpPr>
      <xdr:spPr>
        <a:xfrm>
          <a:off x="4584700" y="975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74686</xdr:rowOff>
    </xdr:from>
    <xdr:to>
      <xdr:col>19</xdr:col>
      <xdr:colOff>177800</xdr:colOff>
      <xdr:row>51</xdr:row>
      <xdr:rowOff>90688</xdr:rowOff>
    </xdr:to>
    <xdr:cxnSp macro="">
      <xdr:nvCxnSpPr>
        <xdr:cNvPr id="122" name="直線コネクタ 121"/>
        <xdr:cNvCxnSpPr/>
      </xdr:nvCxnSpPr>
      <xdr:spPr>
        <a:xfrm flipV="1">
          <a:off x="2908300" y="881863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2878</xdr:rowOff>
    </xdr:from>
    <xdr:to>
      <xdr:col>20</xdr:col>
      <xdr:colOff>38100</xdr:colOff>
      <xdr:row>57</xdr:row>
      <xdr:rowOff>104478</xdr:rowOff>
    </xdr:to>
    <xdr:sp macro="" textlink="">
      <xdr:nvSpPr>
        <xdr:cNvPr id="123" name="フローチャート: 判断 122"/>
        <xdr:cNvSpPr/>
      </xdr:nvSpPr>
      <xdr:spPr>
        <a:xfrm>
          <a:off x="3746500" y="977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95605</xdr:rowOff>
    </xdr:from>
    <xdr:ext cx="534377" cy="259045"/>
    <xdr:sp macro="" textlink="">
      <xdr:nvSpPr>
        <xdr:cNvPr id="124" name="テキスト ボックス 123"/>
        <xdr:cNvSpPr txBox="1"/>
      </xdr:nvSpPr>
      <xdr:spPr>
        <a:xfrm>
          <a:off x="3530111" y="986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90688</xdr:rowOff>
    </xdr:from>
    <xdr:to>
      <xdr:col>15</xdr:col>
      <xdr:colOff>50800</xdr:colOff>
      <xdr:row>51</xdr:row>
      <xdr:rowOff>110188</xdr:rowOff>
    </xdr:to>
    <xdr:cxnSp macro="">
      <xdr:nvCxnSpPr>
        <xdr:cNvPr id="125" name="直線コネクタ 124"/>
        <xdr:cNvCxnSpPr/>
      </xdr:nvCxnSpPr>
      <xdr:spPr>
        <a:xfrm flipV="1">
          <a:off x="2019300" y="8834638"/>
          <a:ext cx="889000" cy="1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93907</xdr:rowOff>
    </xdr:from>
    <xdr:to>
      <xdr:col>15</xdr:col>
      <xdr:colOff>101600</xdr:colOff>
      <xdr:row>57</xdr:row>
      <xdr:rowOff>24057</xdr:rowOff>
    </xdr:to>
    <xdr:sp macro="" textlink="">
      <xdr:nvSpPr>
        <xdr:cNvPr id="126" name="フローチャート: 判断 125"/>
        <xdr:cNvSpPr/>
      </xdr:nvSpPr>
      <xdr:spPr>
        <a:xfrm>
          <a:off x="2857500" y="969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15184</xdr:rowOff>
    </xdr:from>
    <xdr:ext cx="534377" cy="259045"/>
    <xdr:sp macro="" textlink="">
      <xdr:nvSpPr>
        <xdr:cNvPr id="127" name="テキスト ボックス 126"/>
        <xdr:cNvSpPr txBox="1"/>
      </xdr:nvSpPr>
      <xdr:spPr>
        <a:xfrm>
          <a:off x="2641111" y="978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110188</xdr:rowOff>
    </xdr:from>
    <xdr:to>
      <xdr:col>10</xdr:col>
      <xdr:colOff>114300</xdr:colOff>
      <xdr:row>51</xdr:row>
      <xdr:rowOff>116932</xdr:rowOff>
    </xdr:to>
    <xdr:cxnSp macro="">
      <xdr:nvCxnSpPr>
        <xdr:cNvPr id="128" name="直線コネクタ 127"/>
        <xdr:cNvCxnSpPr/>
      </xdr:nvCxnSpPr>
      <xdr:spPr>
        <a:xfrm flipV="1">
          <a:off x="1130300" y="8854138"/>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26309</xdr:rowOff>
    </xdr:from>
    <xdr:to>
      <xdr:col>10</xdr:col>
      <xdr:colOff>165100</xdr:colOff>
      <xdr:row>57</xdr:row>
      <xdr:rowOff>127909</xdr:rowOff>
    </xdr:to>
    <xdr:sp macro="" textlink="">
      <xdr:nvSpPr>
        <xdr:cNvPr id="129" name="フローチャート: 判断 128"/>
        <xdr:cNvSpPr/>
      </xdr:nvSpPr>
      <xdr:spPr>
        <a:xfrm>
          <a:off x="1968500" y="97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119036</xdr:rowOff>
    </xdr:from>
    <xdr:ext cx="534377" cy="259045"/>
    <xdr:sp macro="" textlink="">
      <xdr:nvSpPr>
        <xdr:cNvPr id="130" name="テキスト ボックス 129"/>
        <xdr:cNvSpPr txBox="1"/>
      </xdr:nvSpPr>
      <xdr:spPr>
        <a:xfrm>
          <a:off x="1752111" y="989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85745</xdr:rowOff>
    </xdr:from>
    <xdr:to>
      <xdr:col>6</xdr:col>
      <xdr:colOff>38100</xdr:colOff>
      <xdr:row>58</xdr:row>
      <xdr:rowOff>15895</xdr:rowOff>
    </xdr:to>
    <xdr:sp macro="" textlink="">
      <xdr:nvSpPr>
        <xdr:cNvPr id="131" name="フローチャート: 判断 130"/>
        <xdr:cNvSpPr/>
      </xdr:nvSpPr>
      <xdr:spPr>
        <a:xfrm>
          <a:off x="1079500" y="985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7022</xdr:rowOff>
    </xdr:from>
    <xdr:ext cx="534377" cy="259045"/>
    <xdr:sp macro="" textlink="">
      <xdr:nvSpPr>
        <xdr:cNvPr id="132" name="テキスト ボックス 131"/>
        <xdr:cNvSpPr txBox="1"/>
      </xdr:nvSpPr>
      <xdr:spPr>
        <a:xfrm>
          <a:off x="863111" y="995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75275</xdr:rowOff>
    </xdr:from>
    <xdr:to>
      <xdr:col>24</xdr:col>
      <xdr:colOff>114300</xdr:colOff>
      <xdr:row>51</xdr:row>
      <xdr:rowOff>5425</xdr:rowOff>
    </xdr:to>
    <xdr:sp macro="" textlink="">
      <xdr:nvSpPr>
        <xdr:cNvPr id="138" name="楕円 137"/>
        <xdr:cNvSpPr/>
      </xdr:nvSpPr>
      <xdr:spPr>
        <a:xfrm>
          <a:off x="4584700" y="864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28302</xdr:rowOff>
    </xdr:from>
    <xdr:ext cx="599010" cy="259045"/>
    <xdr:sp macro="" textlink="">
      <xdr:nvSpPr>
        <xdr:cNvPr id="139" name="物件費該当値テキスト"/>
        <xdr:cNvSpPr txBox="1"/>
      </xdr:nvSpPr>
      <xdr:spPr>
        <a:xfrm>
          <a:off x="4686300" y="8600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23886</xdr:rowOff>
    </xdr:from>
    <xdr:to>
      <xdr:col>20</xdr:col>
      <xdr:colOff>38100</xdr:colOff>
      <xdr:row>51</xdr:row>
      <xdr:rowOff>125486</xdr:rowOff>
    </xdr:to>
    <xdr:sp macro="" textlink="">
      <xdr:nvSpPr>
        <xdr:cNvPr id="140" name="楕円 139"/>
        <xdr:cNvSpPr/>
      </xdr:nvSpPr>
      <xdr:spPr>
        <a:xfrm>
          <a:off x="3746500" y="876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49</xdr:row>
      <xdr:rowOff>142013</xdr:rowOff>
    </xdr:from>
    <xdr:ext cx="534377" cy="259045"/>
    <xdr:sp macro="" textlink="">
      <xdr:nvSpPr>
        <xdr:cNvPr id="141" name="テキスト ボックス 140"/>
        <xdr:cNvSpPr txBox="1"/>
      </xdr:nvSpPr>
      <xdr:spPr>
        <a:xfrm>
          <a:off x="3530111" y="854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39888</xdr:rowOff>
    </xdr:from>
    <xdr:to>
      <xdr:col>15</xdr:col>
      <xdr:colOff>101600</xdr:colOff>
      <xdr:row>51</xdr:row>
      <xdr:rowOff>141488</xdr:rowOff>
    </xdr:to>
    <xdr:sp macro="" textlink="">
      <xdr:nvSpPr>
        <xdr:cNvPr id="142" name="楕円 141"/>
        <xdr:cNvSpPr/>
      </xdr:nvSpPr>
      <xdr:spPr>
        <a:xfrm>
          <a:off x="2857500" y="878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49</xdr:row>
      <xdr:rowOff>158015</xdr:rowOff>
    </xdr:from>
    <xdr:ext cx="534377" cy="259045"/>
    <xdr:sp macro="" textlink="">
      <xdr:nvSpPr>
        <xdr:cNvPr id="143" name="テキスト ボックス 142"/>
        <xdr:cNvSpPr txBox="1"/>
      </xdr:nvSpPr>
      <xdr:spPr>
        <a:xfrm>
          <a:off x="2641111" y="855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59388</xdr:rowOff>
    </xdr:from>
    <xdr:to>
      <xdr:col>10</xdr:col>
      <xdr:colOff>165100</xdr:colOff>
      <xdr:row>51</xdr:row>
      <xdr:rowOff>160988</xdr:rowOff>
    </xdr:to>
    <xdr:sp macro="" textlink="">
      <xdr:nvSpPr>
        <xdr:cNvPr id="144" name="楕円 143"/>
        <xdr:cNvSpPr/>
      </xdr:nvSpPr>
      <xdr:spPr>
        <a:xfrm>
          <a:off x="1968500" y="880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50</xdr:row>
      <xdr:rowOff>6065</xdr:rowOff>
    </xdr:from>
    <xdr:ext cx="534377" cy="259045"/>
    <xdr:sp macro="" textlink="">
      <xdr:nvSpPr>
        <xdr:cNvPr id="145" name="テキスト ボックス 144"/>
        <xdr:cNvSpPr txBox="1"/>
      </xdr:nvSpPr>
      <xdr:spPr>
        <a:xfrm>
          <a:off x="1752111" y="857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66132</xdr:rowOff>
    </xdr:from>
    <xdr:to>
      <xdr:col>6</xdr:col>
      <xdr:colOff>38100</xdr:colOff>
      <xdr:row>51</xdr:row>
      <xdr:rowOff>167732</xdr:rowOff>
    </xdr:to>
    <xdr:sp macro="" textlink="">
      <xdr:nvSpPr>
        <xdr:cNvPr id="146" name="楕円 145"/>
        <xdr:cNvSpPr/>
      </xdr:nvSpPr>
      <xdr:spPr>
        <a:xfrm>
          <a:off x="1079500" y="881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50</xdr:row>
      <xdr:rowOff>12809</xdr:rowOff>
    </xdr:from>
    <xdr:ext cx="534377" cy="259045"/>
    <xdr:sp macro="" textlink="">
      <xdr:nvSpPr>
        <xdr:cNvPr id="147" name="テキスト ボックス 146"/>
        <xdr:cNvSpPr txBox="1"/>
      </xdr:nvSpPr>
      <xdr:spPr>
        <a:xfrm>
          <a:off x="863111" y="858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158496</xdr:rowOff>
    </xdr:from>
    <xdr:to>
      <xdr:col>24</xdr:col>
      <xdr:colOff>62865</xdr:colOff>
      <xdr:row>78</xdr:row>
      <xdr:rowOff>130938</xdr:rowOff>
    </xdr:to>
    <xdr:cxnSp macro="">
      <xdr:nvCxnSpPr>
        <xdr:cNvPr id="171" name="直線コネクタ 170"/>
        <xdr:cNvCxnSpPr/>
      </xdr:nvCxnSpPr>
      <xdr:spPr>
        <a:xfrm flipV="1">
          <a:off x="4633595" y="11988546"/>
          <a:ext cx="1270" cy="1515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134765</xdr:rowOff>
    </xdr:from>
    <xdr:ext cx="378565" cy="259045"/>
    <xdr:sp macro="" textlink="">
      <xdr:nvSpPr>
        <xdr:cNvPr id="172" name="維持補修費最小値テキスト"/>
        <xdr:cNvSpPr txBox="1"/>
      </xdr:nvSpPr>
      <xdr:spPr>
        <a:xfrm>
          <a:off x="4686300" y="13507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130938</xdr:rowOff>
    </xdr:from>
    <xdr:to>
      <xdr:col>24</xdr:col>
      <xdr:colOff>152400</xdr:colOff>
      <xdr:row>78</xdr:row>
      <xdr:rowOff>130938</xdr:rowOff>
    </xdr:to>
    <xdr:cxnSp macro="">
      <xdr:nvCxnSpPr>
        <xdr:cNvPr id="173" name="直線コネクタ 172"/>
        <xdr:cNvCxnSpPr/>
      </xdr:nvCxnSpPr>
      <xdr:spPr>
        <a:xfrm>
          <a:off x="4546600" y="1350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105173</xdr:rowOff>
    </xdr:from>
    <xdr:ext cx="534377" cy="259045"/>
    <xdr:sp macro="" textlink="">
      <xdr:nvSpPr>
        <xdr:cNvPr id="174" name="維持補修費最大値テキスト"/>
        <xdr:cNvSpPr txBox="1"/>
      </xdr:nvSpPr>
      <xdr:spPr>
        <a:xfrm>
          <a:off x="4686300" y="1176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158496</xdr:rowOff>
    </xdr:from>
    <xdr:to>
      <xdr:col>24</xdr:col>
      <xdr:colOff>152400</xdr:colOff>
      <xdr:row>69</xdr:row>
      <xdr:rowOff>158496</xdr:rowOff>
    </xdr:to>
    <xdr:cxnSp macro="">
      <xdr:nvCxnSpPr>
        <xdr:cNvPr id="175" name="直線コネクタ 174"/>
        <xdr:cNvCxnSpPr/>
      </xdr:nvCxnSpPr>
      <xdr:spPr>
        <a:xfrm>
          <a:off x="4546600" y="1198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2160</xdr:rowOff>
    </xdr:from>
    <xdr:to>
      <xdr:col>24</xdr:col>
      <xdr:colOff>63500</xdr:colOff>
      <xdr:row>76</xdr:row>
      <xdr:rowOff>2667</xdr:rowOff>
    </xdr:to>
    <xdr:cxnSp macro="">
      <xdr:nvCxnSpPr>
        <xdr:cNvPr id="176" name="直線コネクタ 175"/>
        <xdr:cNvCxnSpPr/>
      </xdr:nvCxnSpPr>
      <xdr:spPr>
        <a:xfrm flipV="1">
          <a:off x="3797300" y="13032360"/>
          <a:ext cx="838200" cy="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53103</xdr:rowOff>
    </xdr:from>
    <xdr:ext cx="469744" cy="259045"/>
    <xdr:sp macro="" textlink="">
      <xdr:nvSpPr>
        <xdr:cNvPr id="177" name="維持補修費平均値テキスト"/>
        <xdr:cNvSpPr txBox="1"/>
      </xdr:nvSpPr>
      <xdr:spPr>
        <a:xfrm>
          <a:off x="4686300" y="13083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74676</xdr:rowOff>
    </xdr:from>
    <xdr:to>
      <xdr:col>24</xdr:col>
      <xdr:colOff>114300</xdr:colOff>
      <xdr:row>77</xdr:row>
      <xdr:rowOff>4826</xdr:rowOff>
    </xdr:to>
    <xdr:sp macro="" textlink="">
      <xdr:nvSpPr>
        <xdr:cNvPr id="178" name="フローチャート: 判断 177"/>
        <xdr:cNvSpPr/>
      </xdr:nvSpPr>
      <xdr:spPr>
        <a:xfrm>
          <a:off x="4584700" y="131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2667</xdr:rowOff>
    </xdr:from>
    <xdr:to>
      <xdr:col>19</xdr:col>
      <xdr:colOff>177800</xdr:colOff>
      <xdr:row>76</xdr:row>
      <xdr:rowOff>47117</xdr:rowOff>
    </xdr:to>
    <xdr:cxnSp macro="">
      <xdr:nvCxnSpPr>
        <xdr:cNvPr id="179" name="直線コネクタ 178"/>
        <xdr:cNvCxnSpPr/>
      </xdr:nvCxnSpPr>
      <xdr:spPr>
        <a:xfrm flipV="1">
          <a:off x="2908300" y="13032867"/>
          <a:ext cx="8890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90170</xdr:rowOff>
    </xdr:from>
    <xdr:to>
      <xdr:col>20</xdr:col>
      <xdr:colOff>38100</xdr:colOff>
      <xdr:row>77</xdr:row>
      <xdr:rowOff>20320</xdr:rowOff>
    </xdr:to>
    <xdr:sp macro="" textlink="">
      <xdr:nvSpPr>
        <xdr:cNvPr id="180" name="フローチャート: 判断 179"/>
        <xdr:cNvSpPr/>
      </xdr:nvSpPr>
      <xdr:spPr>
        <a:xfrm>
          <a:off x="37465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11447</xdr:rowOff>
    </xdr:from>
    <xdr:ext cx="469744" cy="259045"/>
    <xdr:sp macro="" textlink="">
      <xdr:nvSpPr>
        <xdr:cNvPr id="181" name="テキスト ボックス 180"/>
        <xdr:cNvSpPr txBox="1"/>
      </xdr:nvSpPr>
      <xdr:spPr>
        <a:xfrm>
          <a:off x="3562428" y="1321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47117</xdr:rowOff>
    </xdr:from>
    <xdr:to>
      <xdr:col>15</xdr:col>
      <xdr:colOff>50800</xdr:colOff>
      <xdr:row>76</xdr:row>
      <xdr:rowOff>87503</xdr:rowOff>
    </xdr:to>
    <xdr:cxnSp macro="">
      <xdr:nvCxnSpPr>
        <xdr:cNvPr id="182" name="直線コネクタ 181"/>
        <xdr:cNvCxnSpPr/>
      </xdr:nvCxnSpPr>
      <xdr:spPr>
        <a:xfrm flipV="1">
          <a:off x="2019300" y="13077317"/>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163449</xdr:rowOff>
    </xdr:from>
    <xdr:to>
      <xdr:col>15</xdr:col>
      <xdr:colOff>101600</xdr:colOff>
      <xdr:row>76</xdr:row>
      <xdr:rowOff>93599</xdr:rowOff>
    </xdr:to>
    <xdr:sp macro="" textlink="">
      <xdr:nvSpPr>
        <xdr:cNvPr id="183" name="フローチャート: 判断 182"/>
        <xdr:cNvSpPr/>
      </xdr:nvSpPr>
      <xdr:spPr>
        <a:xfrm>
          <a:off x="2857500" y="1302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110126</xdr:rowOff>
    </xdr:from>
    <xdr:ext cx="469744" cy="259045"/>
    <xdr:sp macro="" textlink="">
      <xdr:nvSpPr>
        <xdr:cNvPr id="184" name="テキスト ボックス 183"/>
        <xdr:cNvSpPr txBox="1"/>
      </xdr:nvSpPr>
      <xdr:spPr>
        <a:xfrm>
          <a:off x="2673428" y="1279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87503</xdr:rowOff>
    </xdr:from>
    <xdr:to>
      <xdr:col>10</xdr:col>
      <xdr:colOff>114300</xdr:colOff>
      <xdr:row>76</xdr:row>
      <xdr:rowOff>112140</xdr:rowOff>
    </xdr:to>
    <xdr:cxnSp macro="">
      <xdr:nvCxnSpPr>
        <xdr:cNvPr id="185" name="直線コネクタ 184"/>
        <xdr:cNvCxnSpPr/>
      </xdr:nvCxnSpPr>
      <xdr:spPr>
        <a:xfrm flipV="1">
          <a:off x="1130300" y="13117703"/>
          <a:ext cx="889000" cy="2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3811</xdr:rowOff>
    </xdr:from>
    <xdr:to>
      <xdr:col>10</xdr:col>
      <xdr:colOff>165100</xdr:colOff>
      <xdr:row>76</xdr:row>
      <xdr:rowOff>105411</xdr:rowOff>
    </xdr:to>
    <xdr:sp macro="" textlink="">
      <xdr:nvSpPr>
        <xdr:cNvPr id="186" name="フローチャート: 判断 185"/>
        <xdr:cNvSpPr/>
      </xdr:nvSpPr>
      <xdr:spPr>
        <a:xfrm>
          <a:off x="19685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121937</xdr:rowOff>
    </xdr:from>
    <xdr:ext cx="469744" cy="259045"/>
    <xdr:sp macro="" textlink="">
      <xdr:nvSpPr>
        <xdr:cNvPr id="187" name="テキスト ボックス 186"/>
        <xdr:cNvSpPr txBox="1"/>
      </xdr:nvSpPr>
      <xdr:spPr>
        <a:xfrm>
          <a:off x="1784428" y="1280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32258</xdr:rowOff>
    </xdr:from>
    <xdr:to>
      <xdr:col>6</xdr:col>
      <xdr:colOff>38100</xdr:colOff>
      <xdr:row>76</xdr:row>
      <xdr:rowOff>133858</xdr:rowOff>
    </xdr:to>
    <xdr:sp macro="" textlink="">
      <xdr:nvSpPr>
        <xdr:cNvPr id="188" name="フローチャート: 判断 187"/>
        <xdr:cNvSpPr/>
      </xdr:nvSpPr>
      <xdr:spPr>
        <a:xfrm>
          <a:off x="1079500" y="1306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150385</xdr:rowOff>
    </xdr:from>
    <xdr:ext cx="469744" cy="259045"/>
    <xdr:sp macro="" textlink="">
      <xdr:nvSpPr>
        <xdr:cNvPr id="189" name="テキスト ボックス 188"/>
        <xdr:cNvSpPr txBox="1"/>
      </xdr:nvSpPr>
      <xdr:spPr>
        <a:xfrm>
          <a:off x="895428" y="1283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122809</xdr:rowOff>
    </xdr:from>
    <xdr:to>
      <xdr:col>24</xdr:col>
      <xdr:colOff>114300</xdr:colOff>
      <xdr:row>76</xdr:row>
      <xdr:rowOff>52958</xdr:rowOff>
    </xdr:to>
    <xdr:sp macro="" textlink="">
      <xdr:nvSpPr>
        <xdr:cNvPr id="195" name="楕円 194"/>
        <xdr:cNvSpPr/>
      </xdr:nvSpPr>
      <xdr:spPr>
        <a:xfrm>
          <a:off x="4584700" y="129815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145686</xdr:rowOff>
    </xdr:from>
    <xdr:ext cx="469744" cy="259045"/>
    <xdr:sp macro="" textlink="">
      <xdr:nvSpPr>
        <xdr:cNvPr id="196" name="維持補修費該当値テキスト"/>
        <xdr:cNvSpPr txBox="1"/>
      </xdr:nvSpPr>
      <xdr:spPr>
        <a:xfrm>
          <a:off x="4686300" y="1283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123317</xdr:rowOff>
    </xdr:from>
    <xdr:to>
      <xdr:col>20</xdr:col>
      <xdr:colOff>38100</xdr:colOff>
      <xdr:row>76</xdr:row>
      <xdr:rowOff>53467</xdr:rowOff>
    </xdr:to>
    <xdr:sp macro="" textlink="">
      <xdr:nvSpPr>
        <xdr:cNvPr id="197" name="楕円 196"/>
        <xdr:cNvSpPr/>
      </xdr:nvSpPr>
      <xdr:spPr>
        <a:xfrm>
          <a:off x="3746500" y="1298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69994</xdr:rowOff>
    </xdr:from>
    <xdr:ext cx="469744" cy="259045"/>
    <xdr:sp macro="" textlink="">
      <xdr:nvSpPr>
        <xdr:cNvPr id="198" name="テキスト ボックス 197"/>
        <xdr:cNvSpPr txBox="1"/>
      </xdr:nvSpPr>
      <xdr:spPr>
        <a:xfrm>
          <a:off x="3562428" y="12757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167767</xdr:rowOff>
    </xdr:from>
    <xdr:to>
      <xdr:col>15</xdr:col>
      <xdr:colOff>101600</xdr:colOff>
      <xdr:row>76</xdr:row>
      <xdr:rowOff>97917</xdr:rowOff>
    </xdr:to>
    <xdr:sp macro="" textlink="">
      <xdr:nvSpPr>
        <xdr:cNvPr id="199" name="楕円 198"/>
        <xdr:cNvSpPr/>
      </xdr:nvSpPr>
      <xdr:spPr>
        <a:xfrm>
          <a:off x="2857500" y="1302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89044</xdr:rowOff>
    </xdr:from>
    <xdr:ext cx="469744" cy="259045"/>
    <xdr:sp macro="" textlink="">
      <xdr:nvSpPr>
        <xdr:cNvPr id="200" name="テキスト ボックス 199"/>
        <xdr:cNvSpPr txBox="1"/>
      </xdr:nvSpPr>
      <xdr:spPr>
        <a:xfrm>
          <a:off x="2673428" y="13119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36703</xdr:rowOff>
    </xdr:from>
    <xdr:to>
      <xdr:col>10</xdr:col>
      <xdr:colOff>165100</xdr:colOff>
      <xdr:row>76</xdr:row>
      <xdr:rowOff>138303</xdr:rowOff>
    </xdr:to>
    <xdr:sp macro="" textlink="">
      <xdr:nvSpPr>
        <xdr:cNvPr id="201" name="楕円 200"/>
        <xdr:cNvSpPr/>
      </xdr:nvSpPr>
      <xdr:spPr>
        <a:xfrm>
          <a:off x="1968500" y="1306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129430</xdr:rowOff>
    </xdr:from>
    <xdr:ext cx="469744" cy="259045"/>
    <xdr:sp macro="" textlink="">
      <xdr:nvSpPr>
        <xdr:cNvPr id="202" name="テキスト ボックス 201"/>
        <xdr:cNvSpPr txBox="1"/>
      </xdr:nvSpPr>
      <xdr:spPr>
        <a:xfrm>
          <a:off x="1784428" y="1315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61340</xdr:rowOff>
    </xdr:from>
    <xdr:to>
      <xdr:col>6</xdr:col>
      <xdr:colOff>38100</xdr:colOff>
      <xdr:row>76</xdr:row>
      <xdr:rowOff>162940</xdr:rowOff>
    </xdr:to>
    <xdr:sp macro="" textlink="">
      <xdr:nvSpPr>
        <xdr:cNvPr id="203" name="楕円 202"/>
        <xdr:cNvSpPr/>
      </xdr:nvSpPr>
      <xdr:spPr>
        <a:xfrm>
          <a:off x="1079500" y="1309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154067</xdr:rowOff>
    </xdr:from>
    <xdr:ext cx="469744" cy="259045"/>
    <xdr:sp macro="" textlink="">
      <xdr:nvSpPr>
        <xdr:cNvPr id="204" name="テキスト ボックス 203"/>
        <xdr:cNvSpPr txBox="1"/>
      </xdr:nvSpPr>
      <xdr:spPr>
        <a:xfrm>
          <a:off x="895428" y="1318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36513</xdr:rowOff>
    </xdr:from>
    <xdr:to>
      <xdr:col>24</xdr:col>
      <xdr:colOff>62865</xdr:colOff>
      <xdr:row>99</xdr:row>
      <xdr:rowOff>45289</xdr:rowOff>
    </xdr:to>
    <xdr:cxnSp macro="">
      <xdr:nvCxnSpPr>
        <xdr:cNvPr id="229" name="直線コネクタ 228"/>
        <xdr:cNvCxnSpPr/>
      </xdr:nvCxnSpPr>
      <xdr:spPr>
        <a:xfrm flipV="1">
          <a:off x="4633595" y="15638463"/>
          <a:ext cx="1270" cy="13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49116</xdr:rowOff>
    </xdr:from>
    <xdr:ext cx="534377" cy="259045"/>
    <xdr:sp macro="" textlink="">
      <xdr:nvSpPr>
        <xdr:cNvPr id="230" name="扶助費最小値テキスト"/>
        <xdr:cNvSpPr txBox="1"/>
      </xdr:nvSpPr>
      <xdr:spPr>
        <a:xfrm>
          <a:off x="4686300" y="1702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45289</xdr:rowOff>
    </xdr:from>
    <xdr:to>
      <xdr:col>24</xdr:col>
      <xdr:colOff>152400</xdr:colOff>
      <xdr:row>99</xdr:row>
      <xdr:rowOff>45289</xdr:rowOff>
    </xdr:to>
    <xdr:cxnSp macro="">
      <xdr:nvCxnSpPr>
        <xdr:cNvPr id="231" name="直線コネクタ 230"/>
        <xdr:cNvCxnSpPr/>
      </xdr:nvCxnSpPr>
      <xdr:spPr>
        <a:xfrm>
          <a:off x="4546600" y="1701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154640</xdr:rowOff>
    </xdr:from>
    <xdr:ext cx="599010" cy="259045"/>
    <xdr:sp macro="" textlink="">
      <xdr:nvSpPr>
        <xdr:cNvPr id="232" name="扶助費最大値テキスト"/>
        <xdr:cNvSpPr txBox="1"/>
      </xdr:nvSpPr>
      <xdr:spPr>
        <a:xfrm>
          <a:off x="4686300" y="1541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36513</xdr:rowOff>
    </xdr:from>
    <xdr:to>
      <xdr:col>24</xdr:col>
      <xdr:colOff>152400</xdr:colOff>
      <xdr:row>91</xdr:row>
      <xdr:rowOff>36513</xdr:rowOff>
    </xdr:to>
    <xdr:cxnSp macro="">
      <xdr:nvCxnSpPr>
        <xdr:cNvPr id="233" name="直線コネクタ 232"/>
        <xdr:cNvCxnSpPr/>
      </xdr:nvCxnSpPr>
      <xdr:spPr>
        <a:xfrm>
          <a:off x="4546600" y="1563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160286</xdr:rowOff>
    </xdr:from>
    <xdr:to>
      <xdr:col>24</xdr:col>
      <xdr:colOff>63500</xdr:colOff>
      <xdr:row>96</xdr:row>
      <xdr:rowOff>23609</xdr:rowOff>
    </xdr:to>
    <xdr:cxnSp macro="">
      <xdr:nvCxnSpPr>
        <xdr:cNvPr id="234" name="直線コネクタ 233"/>
        <xdr:cNvCxnSpPr/>
      </xdr:nvCxnSpPr>
      <xdr:spPr>
        <a:xfrm flipV="1">
          <a:off x="3797300" y="16448036"/>
          <a:ext cx="838200" cy="3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131894</xdr:rowOff>
    </xdr:from>
    <xdr:ext cx="599010" cy="259045"/>
    <xdr:sp macro="" textlink="">
      <xdr:nvSpPr>
        <xdr:cNvPr id="235" name="扶助費平均値テキスト"/>
        <xdr:cNvSpPr txBox="1"/>
      </xdr:nvSpPr>
      <xdr:spPr>
        <a:xfrm>
          <a:off x="4686300" y="164196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153467</xdr:rowOff>
    </xdr:from>
    <xdr:to>
      <xdr:col>24</xdr:col>
      <xdr:colOff>114300</xdr:colOff>
      <xdr:row>96</xdr:row>
      <xdr:rowOff>83617</xdr:rowOff>
    </xdr:to>
    <xdr:sp macro="" textlink="">
      <xdr:nvSpPr>
        <xdr:cNvPr id="236" name="フローチャート: 判断 235"/>
        <xdr:cNvSpPr/>
      </xdr:nvSpPr>
      <xdr:spPr>
        <a:xfrm>
          <a:off x="45847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23609</xdr:rowOff>
    </xdr:from>
    <xdr:to>
      <xdr:col>19</xdr:col>
      <xdr:colOff>177800</xdr:colOff>
      <xdr:row>96</xdr:row>
      <xdr:rowOff>91821</xdr:rowOff>
    </xdr:to>
    <xdr:cxnSp macro="">
      <xdr:nvCxnSpPr>
        <xdr:cNvPr id="237" name="直線コネクタ 236"/>
        <xdr:cNvCxnSpPr/>
      </xdr:nvCxnSpPr>
      <xdr:spPr>
        <a:xfrm flipV="1">
          <a:off x="2908300" y="16482809"/>
          <a:ext cx="889000" cy="6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14466</xdr:rowOff>
    </xdr:from>
    <xdr:to>
      <xdr:col>20</xdr:col>
      <xdr:colOff>38100</xdr:colOff>
      <xdr:row>96</xdr:row>
      <xdr:rowOff>116066</xdr:rowOff>
    </xdr:to>
    <xdr:sp macro="" textlink="">
      <xdr:nvSpPr>
        <xdr:cNvPr id="238" name="フローチャート: 判断 237"/>
        <xdr:cNvSpPr/>
      </xdr:nvSpPr>
      <xdr:spPr>
        <a:xfrm>
          <a:off x="3746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107193</xdr:rowOff>
    </xdr:from>
    <xdr:ext cx="534377" cy="259045"/>
    <xdr:sp macro="" textlink="">
      <xdr:nvSpPr>
        <xdr:cNvPr id="239" name="テキスト ボックス 238"/>
        <xdr:cNvSpPr txBox="1"/>
      </xdr:nvSpPr>
      <xdr:spPr>
        <a:xfrm>
          <a:off x="3530111" y="1656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91821</xdr:rowOff>
    </xdr:from>
    <xdr:to>
      <xdr:col>15</xdr:col>
      <xdr:colOff>50800</xdr:colOff>
      <xdr:row>97</xdr:row>
      <xdr:rowOff>533</xdr:rowOff>
    </xdr:to>
    <xdr:cxnSp macro="">
      <xdr:nvCxnSpPr>
        <xdr:cNvPr id="240" name="直線コネクタ 239"/>
        <xdr:cNvCxnSpPr/>
      </xdr:nvCxnSpPr>
      <xdr:spPr>
        <a:xfrm flipV="1">
          <a:off x="2019300" y="16551021"/>
          <a:ext cx="889000" cy="8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135762</xdr:rowOff>
    </xdr:from>
    <xdr:to>
      <xdr:col>15</xdr:col>
      <xdr:colOff>101600</xdr:colOff>
      <xdr:row>96</xdr:row>
      <xdr:rowOff>65912</xdr:rowOff>
    </xdr:to>
    <xdr:sp macro="" textlink="">
      <xdr:nvSpPr>
        <xdr:cNvPr id="241" name="フローチャート: 判断 240"/>
        <xdr:cNvSpPr/>
      </xdr:nvSpPr>
      <xdr:spPr>
        <a:xfrm>
          <a:off x="2857500" y="1642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82439</xdr:rowOff>
    </xdr:from>
    <xdr:ext cx="599010" cy="259045"/>
    <xdr:sp macro="" textlink="">
      <xdr:nvSpPr>
        <xdr:cNvPr id="242" name="テキスト ボックス 241"/>
        <xdr:cNvSpPr txBox="1"/>
      </xdr:nvSpPr>
      <xdr:spPr>
        <a:xfrm>
          <a:off x="2608795" y="161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533</xdr:rowOff>
    </xdr:from>
    <xdr:to>
      <xdr:col>10</xdr:col>
      <xdr:colOff>114300</xdr:colOff>
      <xdr:row>97</xdr:row>
      <xdr:rowOff>66802</xdr:rowOff>
    </xdr:to>
    <xdr:cxnSp macro="">
      <xdr:nvCxnSpPr>
        <xdr:cNvPr id="243" name="直線コネクタ 242"/>
        <xdr:cNvCxnSpPr/>
      </xdr:nvCxnSpPr>
      <xdr:spPr>
        <a:xfrm flipV="1">
          <a:off x="1130300" y="16631183"/>
          <a:ext cx="889000" cy="6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5728</xdr:rowOff>
    </xdr:from>
    <xdr:to>
      <xdr:col>10</xdr:col>
      <xdr:colOff>165100</xdr:colOff>
      <xdr:row>97</xdr:row>
      <xdr:rowOff>107328</xdr:rowOff>
    </xdr:to>
    <xdr:sp macro="" textlink="">
      <xdr:nvSpPr>
        <xdr:cNvPr id="244" name="フローチャート: 判断 243"/>
        <xdr:cNvSpPr/>
      </xdr:nvSpPr>
      <xdr:spPr>
        <a:xfrm>
          <a:off x="1968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98455</xdr:rowOff>
    </xdr:from>
    <xdr:ext cx="534377" cy="259045"/>
    <xdr:sp macro="" textlink="">
      <xdr:nvSpPr>
        <xdr:cNvPr id="245" name="テキスト ボックス 244"/>
        <xdr:cNvSpPr txBox="1"/>
      </xdr:nvSpPr>
      <xdr:spPr>
        <a:xfrm>
          <a:off x="1752111" y="167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81662</xdr:rowOff>
    </xdr:from>
    <xdr:to>
      <xdr:col>6</xdr:col>
      <xdr:colOff>38100</xdr:colOff>
      <xdr:row>98</xdr:row>
      <xdr:rowOff>11812</xdr:rowOff>
    </xdr:to>
    <xdr:sp macro="" textlink="">
      <xdr:nvSpPr>
        <xdr:cNvPr id="246" name="フローチャート: 判断 245"/>
        <xdr:cNvSpPr/>
      </xdr:nvSpPr>
      <xdr:spPr>
        <a:xfrm>
          <a:off x="1079500" y="167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2939</xdr:rowOff>
    </xdr:from>
    <xdr:ext cx="534377" cy="259045"/>
    <xdr:sp macro="" textlink="">
      <xdr:nvSpPr>
        <xdr:cNvPr id="247" name="テキスト ボックス 246"/>
        <xdr:cNvSpPr txBox="1"/>
      </xdr:nvSpPr>
      <xdr:spPr>
        <a:xfrm>
          <a:off x="863111" y="1680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109486</xdr:rowOff>
    </xdr:from>
    <xdr:to>
      <xdr:col>24</xdr:col>
      <xdr:colOff>114300</xdr:colOff>
      <xdr:row>96</xdr:row>
      <xdr:rowOff>39636</xdr:rowOff>
    </xdr:to>
    <xdr:sp macro="" textlink="">
      <xdr:nvSpPr>
        <xdr:cNvPr id="253" name="楕円 252"/>
        <xdr:cNvSpPr/>
      </xdr:nvSpPr>
      <xdr:spPr>
        <a:xfrm>
          <a:off x="4584700" y="1639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132363</xdr:rowOff>
    </xdr:from>
    <xdr:ext cx="599010" cy="259045"/>
    <xdr:sp macro="" textlink="">
      <xdr:nvSpPr>
        <xdr:cNvPr id="254" name="扶助費該当値テキスト"/>
        <xdr:cNvSpPr txBox="1"/>
      </xdr:nvSpPr>
      <xdr:spPr>
        <a:xfrm>
          <a:off x="4686300" y="1624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144259</xdr:rowOff>
    </xdr:from>
    <xdr:to>
      <xdr:col>20</xdr:col>
      <xdr:colOff>38100</xdr:colOff>
      <xdr:row>96</xdr:row>
      <xdr:rowOff>74409</xdr:rowOff>
    </xdr:to>
    <xdr:sp macro="" textlink="">
      <xdr:nvSpPr>
        <xdr:cNvPr id="255" name="楕円 254"/>
        <xdr:cNvSpPr/>
      </xdr:nvSpPr>
      <xdr:spPr>
        <a:xfrm>
          <a:off x="3746500" y="1643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90936</xdr:rowOff>
    </xdr:from>
    <xdr:ext cx="599010" cy="259045"/>
    <xdr:sp macro="" textlink="">
      <xdr:nvSpPr>
        <xdr:cNvPr id="256" name="テキスト ボックス 255"/>
        <xdr:cNvSpPr txBox="1"/>
      </xdr:nvSpPr>
      <xdr:spPr>
        <a:xfrm>
          <a:off x="3497795" y="1620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41021</xdr:rowOff>
    </xdr:from>
    <xdr:to>
      <xdr:col>15</xdr:col>
      <xdr:colOff>101600</xdr:colOff>
      <xdr:row>96</xdr:row>
      <xdr:rowOff>142621</xdr:rowOff>
    </xdr:to>
    <xdr:sp macro="" textlink="">
      <xdr:nvSpPr>
        <xdr:cNvPr id="257" name="楕円 256"/>
        <xdr:cNvSpPr/>
      </xdr:nvSpPr>
      <xdr:spPr>
        <a:xfrm>
          <a:off x="2857500" y="1650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133748</xdr:rowOff>
    </xdr:from>
    <xdr:ext cx="534377" cy="259045"/>
    <xdr:sp macro="" textlink="">
      <xdr:nvSpPr>
        <xdr:cNvPr id="258" name="テキスト ボックス 257"/>
        <xdr:cNvSpPr txBox="1"/>
      </xdr:nvSpPr>
      <xdr:spPr>
        <a:xfrm>
          <a:off x="2641111" y="1659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121183</xdr:rowOff>
    </xdr:from>
    <xdr:to>
      <xdr:col>10</xdr:col>
      <xdr:colOff>165100</xdr:colOff>
      <xdr:row>97</xdr:row>
      <xdr:rowOff>51333</xdr:rowOff>
    </xdr:to>
    <xdr:sp macro="" textlink="">
      <xdr:nvSpPr>
        <xdr:cNvPr id="259" name="楕円 258"/>
        <xdr:cNvSpPr/>
      </xdr:nvSpPr>
      <xdr:spPr>
        <a:xfrm>
          <a:off x="1968500" y="1658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67860</xdr:rowOff>
    </xdr:from>
    <xdr:ext cx="534377" cy="259045"/>
    <xdr:sp macro="" textlink="">
      <xdr:nvSpPr>
        <xdr:cNvPr id="260" name="テキスト ボックス 259"/>
        <xdr:cNvSpPr txBox="1"/>
      </xdr:nvSpPr>
      <xdr:spPr>
        <a:xfrm>
          <a:off x="1752111" y="1635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16002</xdr:rowOff>
    </xdr:from>
    <xdr:to>
      <xdr:col>6</xdr:col>
      <xdr:colOff>38100</xdr:colOff>
      <xdr:row>97</xdr:row>
      <xdr:rowOff>117602</xdr:rowOff>
    </xdr:to>
    <xdr:sp macro="" textlink="">
      <xdr:nvSpPr>
        <xdr:cNvPr id="261" name="楕円 260"/>
        <xdr:cNvSpPr/>
      </xdr:nvSpPr>
      <xdr:spPr>
        <a:xfrm>
          <a:off x="1079500" y="1664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134129</xdr:rowOff>
    </xdr:from>
    <xdr:ext cx="534377" cy="259045"/>
    <xdr:sp macro="" textlink="">
      <xdr:nvSpPr>
        <xdr:cNvPr id="262" name="テキスト ボックス 261"/>
        <xdr:cNvSpPr txBox="1"/>
      </xdr:nvSpPr>
      <xdr:spPr>
        <a:xfrm>
          <a:off x="863111" y="1642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157962</xdr:rowOff>
    </xdr:from>
    <xdr:to>
      <xdr:col>54</xdr:col>
      <xdr:colOff>189865</xdr:colOff>
      <xdr:row>38</xdr:row>
      <xdr:rowOff>47676</xdr:rowOff>
    </xdr:to>
    <xdr:cxnSp macro="">
      <xdr:nvCxnSpPr>
        <xdr:cNvPr id="286" name="直線コネクタ 285"/>
        <xdr:cNvCxnSpPr/>
      </xdr:nvCxnSpPr>
      <xdr:spPr>
        <a:xfrm flipV="1">
          <a:off x="10475595" y="5130012"/>
          <a:ext cx="1270" cy="1432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51503</xdr:rowOff>
    </xdr:from>
    <xdr:ext cx="534377" cy="259045"/>
    <xdr:sp macro="" textlink="">
      <xdr:nvSpPr>
        <xdr:cNvPr id="287" name="補助費等最小値テキスト"/>
        <xdr:cNvSpPr txBox="1"/>
      </xdr:nvSpPr>
      <xdr:spPr>
        <a:xfrm>
          <a:off x="10528300" y="656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47676</xdr:rowOff>
    </xdr:from>
    <xdr:to>
      <xdr:col>55</xdr:col>
      <xdr:colOff>88900</xdr:colOff>
      <xdr:row>38</xdr:row>
      <xdr:rowOff>47676</xdr:rowOff>
    </xdr:to>
    <xdr:cxnSp macro="">
      <xdr:nvCxnSpPr>
        <xdr:cNvPr id="288" name="直線コネクタ 287"/>
        <xdr:cNvCxnSpPr/>
      </xdr:nvCxnSpPr>
      <xdr:spPr>
        <a:xfrm>
          <a:off x="10388600" y="6562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104639</xdr:rowOff>
    </xdr:from>
    <xdr:ext cx="599010" cy="259045"/>
    <xdr:sp macro="" textlink="">
      <xdr:nvSpPr>
        <xdr:cNvPr id="289" name="補助費等最大値テキスト"/>
        <xdr:cNvSpPr txBox="1"/>
      </xdr:nvSpPr>
      <xdr:spPr>
        <a:xfrm>
          <a:off x="10528300" y="490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157962</xdr:rowOff>
    </xdr:from>
    <xdr:to>
      <xdr:col>55</xdr:col>
      <xdr:colOff>88900</xdr:colOff>
      <xdr:row>29</xdr:row>
      <xdr:rowOff>157962</xdr:rowOff>
    </xdr:to>
    <xdr:cxnSp macro="">
      <xdr:nvCxnSpPr>
        <xdr:cNvPr id="290" name="直線コネクタ 289"/>
        <xdr:cNvCxnSpPr/>
      </xdr:nvCxnSpPr>
      <xdr:spPr>
        <a:xfrm>
          <a:off x="10388600" y="513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142049</xdr:rowOff>
    </xdr:from>
    <xdr:to>
      <xdr:col>55</xdr:col>
      <xdr:colOff>0</xdr:colOff>
      <xdr:row>36</xdr:row>
      <xdr:rowOff>19698</xdr:rowOff>
    </xdr:to>
    <xdr:cxnSp macro="">
      <xdr:nvCxnSpPr>
        <xdr:cNvPr id="291" name="直線コネクタ 290"/>
        <xdr:cNvCxnSpPr/>
      </xdr:nvCxnSpPr>
      <xdr:spPr>
        <a:xfrm flipV="1">
          <a:off x="9639300" y="6142799"/>
          <a:ext cx="838200" cy="4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68406</xdr:rowOff>
    </xdr:from>
    <xdr:ext cx="534377" cy="259045"/>
    <xdr:sp macro="" textlink="">
      <xdr:nvSpPr>
        <xdr:cNvPr id="292" name="補助費等平均値テキスト"/>
        <xdr:cNvSpPr txBox="1"/>
      </xdr:nvSpPr>
      <xdr:spPr>
        <a:xfrm>
          <a:off x="10528300" y="6240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89979</xdr:rowOff>
    </xdr:from>
    <xdr:to>
      <xdr:col>55</xdr:col>
      <xdr:colOff>50800</xdr:colOff>
      <xdr:row>37</xdr:row>
      <xdr:rowOff>20129</xdr:rowOff>
    </xdr:to>
    <xdr:sp macro="" textlink="">
      <xdr:nvSpPr>
        <xdr:cNvPr id="293" name="フローチャート: 判断 292"/>
        <xdr:cNvSpPr/>
      </xdr:nvSpPr>
      <xdr:spPr>
        <a:xfrm>
          <a:off x="10426700" y="626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19698</xdr:rowOff>
    </xdr:from>
    <xdr:to>
      <xdr:col>50</xdr:col>
      <xdr:colOff>114300</xdr:colOff>
      <xdr:row>36</xdr:row>
      <xdr:rowOff>27826</xdr:rowOff>
    </xdr:to>
    <xdr:cxnSp macro="">
      <xdr:nvCxnSpPr>
        <xdr:cNvPr id="294" name="直線コネクタ 293"/>
        <xdr:cNvCxnSpPr/>
      </xdr:nvCxnSpPr>
      <xdr:spPr>
        <a:xfrm flipV="1">
          <a:off x="8750300" y="6191898"/>
          <a:ext cx="889000" cy="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108966</xdr:rowOff>
    </xdr:from>
    <xdr:to>
      <xdr:col>50</xdr:col>
      <xdr:colOff>165100</xdr:colOff>
      <xdr:row>37</xdr:row>
      <xdr:rowOff>39116</xdr:rowOff>
    </xdr:to>
    <xdr:sp macro="" textlink="">
      <xdr:nvSpPr>
        <xdr:cNvPr id="295" name="フローチャート: 判断 294"/>
        <xdr:cNvSpPr/>
      </xdr:nvSpPr>
      <xdr:spPr>
        <a:xfrm>
          <a:off x="9588500" y="628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30243</xdr:rowOff>
    </xdr:from>
    <xdr:ext cx="534377" cy="259045"/>
    <xdr:sp macro="" textlink="">
      <xdr:nvSpPr>
        <xdr:cNvPr id="296" name="テキスト ボックス 295"/>
        <xdr:cNvSpPr txBox="1"/>
      </xdr:nvSpPr>
      <xdr:spPr>
        <a:xfrm>
          <a:off x="9372111" y="637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23990</xdr:rowOff>
    </xdr:from>
    <xdr:to>
      <xdr:col>45</xdr:col>
      <xdr:colOff>177800</xdr:colOff>
      <xdr:row>36</xdr:row>
      <xdr:rowOff>27826</xdr:rowOff>
    </xdr:to>
    <xdr:cxnSp macro="">
      <xdr:nvCxnSpPr>
        <xdr:cNvPr id="297" name="直線コネクタ 296"/>
        <xdr:cNvCxnSpPr/>
      </xdr:nvCxnSpPr>
      <xdr:spPr>
        <a:xfrm>
          <a:off x="7861300" y="6196190"/>
          <a:ext cx="889000" cy="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156108</xdr:rowOff>
    </xdr:from>
    <xdr:to>
      <xdr:col>46</xdr:col>
      <xdr:colOff>38100</xdr:colOff>
      <xdr:row>36</xdr:row>
      <xdr:rowOff>86258</xdr:rowOff>
    </xdr:to>
    <xdr:sp macro="" textlink="">
      <xdr:nvSpPr>
        <xdr:cNvPr id="298" name="フローチャート: 判断 297"/>
        <xdr:cNvSpPr/>
      </xdr:nvSpPr>
      <xdr:spPr>
        <a:xfrm>
          <a:off x="8699500" y="615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77385</xdr:rowOff>
    </xdr:from>
    <xdr:ext cx="534377" cy="259045"/>
    <xdr:sp macro="" textlink="">
      <xdr:nvSpPr>
        <xdr:cNvPr id="299" name="テキスト ボックス 298"/>
        <xdr:cNvSpPr txBox="1"/>
      </xdr:nvSpPr>
      <xdr:spPr>
        <a:xfrm>
          <a:off x="8483111" y="624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21793</xdr:rowOff>
    </xdr:from>
    <xdr:to>
      <xdr:col>41</xdr:col>
      <xdr:colOff>50800</xdr:colOff>
      <xdr:row>36</xdr:row>
      <xdr:rowOff>23990</xdr:rowOff>
    </xdr:to>
    <xdr:cxnSp macro="">
      <xdr:nvCxnSpPr>
        <xdr:cNvPr id="300" name="直線コネクタ 299"/>
        <xdr:cNvCxnSpPr/>
      </xdr:nvCxnSpPr>
      <xdr:spPr>
        <a:xfrm>
          <a:off x="6972300" y="6193993"/>
          <a:ext cx="889000" cy="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100457</xdr:rowOff>
    </xdr:from>
    <xdr:to>
      <xdr:col>41</xdr:col>
      <xdr:colOff>101600</xdr:colOff>
      <xdr:row>37</xdr:row>
      <xdr:rowOff>30607</xdr:rowOff>
    </xdr:to>
    <xdr:sp macro="" textlink="">
      <xdr:nvSpPr>
        <xdr:cNvPr id="301" name="フローチャート: 判断 300"/>
        <xdr:cNvSpPr/>
      </xdr:nvSpPr>
      <xdr:spPr>
        <a:xfrm>
          <a:off x="7810500" y="62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21734</xdr:rowOff>
    </xdr:from>
    <xdr:ext cx="534377" cy="259045"/>
    <xdr:sp macro="" textlink="">
      <xdr:nvSpPr>
        <xdr:cNvPr id="302" name="テキスト ボックス 301"/>
        <xdr:cNvSpPr txBox="1"/>
      </xdr:nvSpPr>
      <xdr:spPr>
        <a:xfrm>
          <a:off x="7594111" y="636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99111</xdr:rowOff>
    </xdr:from>
    <xdr:to>
      <xdr:col>36</xdr:col>
      <xdr:colOff>165100</xdr:colOff>
      <xdr:row>37</xdr:row>
      <xdr:rowOff>29261</xdr:rowOff>
    </xdr:to>
    <xdr:sp macro="" textlink="">
      <xdr:nvSpPr>
        <xdr:cNvPr id="303" name="フローチャート: 判断 302"/>
        <xdr:cNvSpPr/>
      </xdr:nvSpPr>
      <xdr:spPr>
        <a:xfrm>
          <a:off x="6921500" y="627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20388</xdr:rowOff>
    </xdr:from>
    <xdr:ext cx="534377" cy="259045"/>
    <xdr:sp macro="" textlink="">
      <xdr:nvSpPr>
        <xdr:cNvPr id="304" name="テキスト ボックス 303"/>
        <xdr:cNvSpPr txBox="1"/>
      </xdr:nvSpPr>
      <xdr:spPr>
        <a:xfrm>
          <a:off x="6705111" y="636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91249</xdr:rowOff>
    </xdr:from>
    <xdr:to>
      <xdr:col>55</xdr:col>
      <xdr:colOff>50800</xdr:colOff>
      <xdr:row>36</xdr:row>
      <xdr:rowOff>21399</xdr:rowOff>
    </xdr:to>
    <xdr:sp macro="" textlink="">
      <xdr:nvSpPr>
        <xdr:cNvPr id="310" name="楕円 309"/>
        <xdr:cNvSpPr/>
      </xdr:nvSpPr>
      <xdr:spPr>
        <a:xfrm>
          <a:off x="10426700" y="609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114126</xdr:rowOff>
    </xdr:from>
    <xdr:ext cx="534377" cy="259045"/>
    <xdr:sp macro="" textlink="">
      <xdr:nvSpPr>
        <xdr:cNvPr id="311" name="補助費等該当値テキスト"/>
        <xdr:cNvSpPr txBox="1"/>
      </xdr:nvSpPr>
      <xdr:spPr>
        <a:xfrm>
          <a:off x="10528300" y="594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140348</xdr:rowOff>
    </xdr:from>
    <xdr:to>
      <xdr:col>50</xdr:col>
      <xdr:colOff>165100</xdr:colOff>
      <xdr:row>36</xdr:row>
      <xdr:rowOff>70498</xdr:rowOff>
    </xdr:to>
    <xdr:sp macro="" textlink="">
      <xdr:nvSpPr>
        <xdr:cNvPr id="312" name="楕円 311"/>
        <xdr:cNvSpPr/>
      </xdr:nvSpPr>
      <xdr:spPr>
        <a:xfrm>
          <a:off x="9588500" y="614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87025</xdr:rowOff>
    </xdr:from>
    <xdr:ext cx="534377" cy="259045"/>
    <xdr:sp macro="" textlink="">
      <xdr:nvSpPr>
        <xdr:cNvPr id="313" name="テキスト ボックス 312"/>
        <xdr:cNvSpPr txBox="1"/>
      </xdr:nvSpPr>
      <xdr:spPr>
        <a:xfrm>
          <a:off x="9372111" y="591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148476</xdr:rowOff>
    </xdr:from>
    <xdr:to>
      <xdr:col>46</xdr:col>
      <xdr:colOff>38100</xdr:colOff>
      <xdr:row>36</xdr:row>
      <xdr:rowOff>78626</xdr:rowOff>
    </xdr:to>
    <xdr:sp macro="" textlink="">
      <xdr:nvSpPr>
        <xdr:cNvPr id="314" name="楕円 313"/>
        <xdr:cNvSpPr/>
      </xdr:nvSpPr>
      <xdr:spPr>
        <a:xfrm>
          <a:off x="8699500" y="614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95153</xdr:rowOff>
    </xdr:from>
    <xdr:ext cx="534377" cy="259045"/>
    <xdr:sp macro="" textlink="">
      <xdr:nvSpPr>
        <xdr:cNvPr id="315" name="テキスト ボックス 314"/>
        <xdr:cNvSpPr txBox="1"/>
      </xdr:nvSpPr>
      <xdr:spPr>
        <a:xfrm>
          <a:off x="8483111" y="592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144640</xdr:rowOff>
    </xdr:from>
    <xdr:to>
      <xdr:col>41</xdr:col>
      <xdr:colOff>101600</xdr:colOff>
      <xdr:row>36</xdr:row>
      <xdr:rowOff>74790</xdr:rowOff>
    </xdr:to>
    <xdr:sp macro="" textlink="">
      <xdr:nvSpPr>
        <xdr:cNvPr id="316" name="楕円 315"/>
        <xdr:cNvSpPr/>
      </xdr:nvSpPr>
      <xdr:spPr>
        <a:xfrm>
          <a:off x="7810500" y="614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91317</xdr:rowOff>
    </xdr:from>
    <xdr:ext cx="534377" cy="259045"/>
    <xdr:sp macro="" textlink="">
      <xdr:nvSpPr>
        <xdr:cNvPr id="317" name="テキスト ボックス 316"/>
        <xdr:cNvSpPr txBox="1"/>
      </xdr:nvSpPr>
      <xdr:spPr>
        <a:xfrm>
          <a:off x="7594111" y="592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142443</xdr:rowOff>
    </xdr:from>
    <xdr:to>
      <xdr:col>36</xdr:col>
      <xdr:colOff>165100</xdr:colOff>
      <xdr:row>36</xdr:row>
      <xdr:rowOff>72593</xdr:rowOff>
    </xdr:to>
    <xdr:sp macro="" textlink="">
      <xdr:nvSpPr>
        <xdr:cNvPr id="318" name="楕円 317"/>
        <xdr:cNvSpPr/>
      </xdr:nvSpPr>
      <xdr:spPr>
        <a:xfrm>
          <a:off x="6921500" y="614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89120</xdr:rowOff>
    </xdr:from>
    <xdr:ext cx="534377" cy="259045"/>
    <xdr:sp macro="" textlink="">
      <xdr:nvSpPr>
        <xdr:cNvPr id="319" name="テキスト ボックス 318"/>
        <xdr:cNvSpPr txBox="1"/>
      </xdr:nvSpPr>
      <xdr:spPr>
        <a:xfrm>
          <a:off x="6705111" y="591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120432</xdr:rowOff>
    </xdr:from>
    <xdr:to>
      <xdr:col>54</xdr:col>
      <xdr:colOff>189865</xdr:colOff>
      <xdr:row>58</xdr:row>
      <xdr:rowOff>138699</xdr:rowOff>
    </xdr:to>
    <xdr:cxnSp macro="">
      <xdr:nvCxnSpPr>
        <xdr:cNvPr id="345" name="直線コネクタ 344"/>
        <xdr:cNvCxnSpPr/>
      </xdr:nvCxnSpPr>
      <xdr:spPr>
        <a:xfrm flipV="1">
          <a:off x="10475595" y="8692932"/>
          <a:ext cx="1270" cy="1389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142526</xdr:rowOff>
    </xdr:from>
    <xdr:ext cx="534377" cy="259045"/>
    <xdr:sp macro="" textlink="">
      <xdr:nvSpPr>
        <xdr:cNvPr id="346" name="普通建設事業費最小値テキスト"/>
        <xdr:cNvSpPr txBox="1"/>
      </xdr:nvSpPr>
      <xdr:spPr>
        <a:xfrm>
          <a:off x="10528300" y="1008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138699</xdr:rowOff>
    </xdr:from>
    <xdr:to>
      <xdr:col>55</xdr:col>
      <xdr:colOff>88900</xdr:colOff>
      <xdr:row>58</xdr:row>
      <xdr:rowOff>138699</xdr:rowOff>
    </xdr:to>
    <xdr:cxnSp macro="">
      <xdr:nvCxnSpPr>
        <xdr:cNvPr id="347" name="直線コネクタ 346"/>
        <xdr:cNvCxnSpPr/>
      </xdr:nvCxnSpPr>
      <xdr:spPr>
        <a:xfrm>
          <a:off x="10388600" y="1008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67109</xdr:rowOff>
    </xdr:from>
    <xdr:ext cx="599010" cy="259045"/>
    <xdr:sp macro="" textlink="">
      <xdr:nvSpPr>
        <xdr:cNvPr id="348" name="普通建設事業費最大値テキスト"/>
        <xdr:cNvSpPr txBox="1"/>
      </xdr:nvSpPr>
      <xdr:spPr>
        <a:xfrm>
          <a:off x="10528300" y="846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120432</xdr:rowOff>
    </xdr:from>
    <xdr:to>
      <xdr:col>55</xdr:col>
      <xdr:colOff>88900</xdr:colOff>
      <xdr:row>50</xdr:row>
      <xdr:rowOff>120432</xdr:rowOff>
    </xdr:to>
    <xdr:cxnSp macro="">
      <xdr:nvCxnSpPr>
        <xdr:cNvPr id="349" name="直線コネクタ 348"/>
        <xdr:cNvCxnSpPr/>
      </xdr:nvCxnSpPr>
      <xdr:spPr>
        <a:xfrm>
          <a:off x="10388600" y="869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170147</xdr:rowOff>
    </xdr:from>
    <xdr:to>
      <xdr:col>55</xdr:col>
      <xdr:colOff>0</xdr:colOff>
      <xdr:row>56</xdr:row>
      <xdr:rowOff>47716</xdr:rowOff>
    </xdr:to>
    <xdr:cxnSp macro="">
      <xdr:nvCxnSpPr>
        <xdr:cNvPr id="350" name="直線コネクタ 349"/>
        <xdr:cNvCxnSpPr/>
      </xdr:nvCxnSpPr>
      <xdr:spPr>
        <a:xfrm>
          <a:off x="9639300" y="9256997"/>
          <a:ext cx="838200" cy="39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76569</xdr:rowOff>
    </xdr:from>
    <xdr:ext cx="534377" cy="259045"/>
    <xdr:sp macro="" textlink="">
      <xdr:nvSpPr>
        <xdr:cNvPr id="351" name="普通建設事業費平均値テキスト"/>
        <xdr:cNvSpPr txBox="1"/>
      </xdr:nvSpPr>
      <xdr:spPr>
        <a:xfrm>
          <a:off x="10528300" y="967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98142</xdr:rowOff>
    </xdr:from>
    <xdr:to>
      <xdr:col>55</xdr:col>
      <xdr:colOff>50800</xdr:colOff>
      <xdr:row>57</xdr:row>
      <xdr:rowOff>28292</xdr:rowOff>
    </xdr:to>
    <xdr:sp macro="" textlink="">
      <xdr:nvSpPr>
        <xdr:cNvPr id="352" name="フローチャート: 判断 351"/>
        <xdr:cNvSpPr/>
      </xdr:nvSpPr>
      <xdr:spPr>
        <a:xfrm>
          <a:off x="10426700" y="969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170147</xdr:rowOff>
    </xdr:from>
    <xdr:to>
      <xdr:col>50</xdr:col>
      <xdr:colOff>114300</xdr:colOff>
      <xdr:row>54</xdr:row>
      <xdr:rowOff>135444</xdr:rowOff>
    </xdr:to>
    <xdr:cxnSp macro="">
      <xdr:nvCxnSpPr>
        <xdr:cNvPr id="353" name="直線コネクタ 352"/>
        <xdr:cNvCxnSpPr/>
      </xdr:nvCxnSpPr>
      <xdr:spPr>
        <a:xfrm flipV="1">
          <a:off x="8750300" y="9256997"/>
          <a:ext cx="889000" cy="13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117432</xdr:rowOff>
    </xdr:from>
    <xdr:to>
      <xdr:col>50</xdr:col>
      <xdr:colOff>165100</xdr:colOff>
      <xdr:row>57</xdr:row>
      <xdr:rowOff>47582</xdr:rowOff>
    </xdr:to>
    <xdr:sp macro="" textlink="">
      <xdr:nvSpPr>
        <xdr:cNvPr id="354" name="フローチャート: 判断 353"/>
        <xdr:cNvSpPr/>
      </xdr:nvSpPr>
      <xdr:spPr>
        <a:xfrm>
          <a:off x="95885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38709</xdr:rowOff>
    </xdr:from>
    <xdr:ext cx="534377" cy="259045"/>
    <xdr:sp macro="" textlink="">
      <xdr:nvSpPr>
        <xdr:cNvPr id="355" name="テキスト ボックス 354"/>
        <xdr:cNvSpPr txBox="1"/>
      </xdr:nvSpPr>
      <xdr:spPr>
        <a:xfrm>
          <a:off x="9372111" y="981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135444</xdr:rowOff>
    </xdr:from>
    <xdr:to>
      <xdr:col>45</xdr:col>
      <xdr:colOff>177800</xdr:colOff>
      <xdr:row>55</xdr:row>
      <xdr:rowOff>153732</xdr:rowOff>
    </xdr:to>
    <xdr:cxnSp macro="">
      <xdr:nvCxnSpPr>
        <xdr:cNvPr id="356" name="直線コネクタ 355"/>
        <xdr:cNvCxnSpPr/>
      </xdr:nvCxnSpPr>
      <xdr:spPr>
        <a:xfrm flipV="1">
          <a:off x="7861300" y="9393744"/>
          <a:ext cx="889000" cy="18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101952</xdr:rowOff>
    </xdr:from>
    <xdr:to>
      <xdr:col>46</xdr:col>
      <xdr:colOff>38100</xdr:colOff>
      <xdr:row>56</xdr:row>
      <xdr:rowOff>32102</xdr:rowOff>
    </xdr:to>
    <xdr:sp macro="" textlink="">
      <xdr:nvSpPr>
        <xdr:cNvPr id="357" name="フローチャート: 判断 356"/>
        <xdr:cNvSpPr/>
      </xdr:nvSpPr>
      <xdr:spPr>
        <a:xfrm>
          <a:off x="8699500" y="953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23229</xdr:rowOff>
    </xdr:from>
    <xdr:ext cx="534377" cy="259045"/>
    <xdr:sp macro="" textlink="">
      <xdr:nvSpPr>
        <xdr:cNvPr id="358" name="テキスト ボックス 357"/>
        <xdr:cNvSpPr txBox="1"/>
      </xdr:nvSpPr>
      <xdr:spPr>
        <a:xfrm>
          <a:off x="8483111" y="962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153732</xdr:rowOff>
    </xdr:from>
    <xdr:to>
      <xdr:col>41</xdr:col>
      <xdr:colOff>50800</xdr:colOff>
      <xdr:row>56</xdr:row>
      <xdr:rowOff>34838</xdr:rowOff>
    </xdr:to>
    <xdr:cxnSp macro="">
      <xdr:nvCxnSpPr>
        <xdr:cNvPr id="359" name="直線コネクタ 358"/>
        <xdr:cNvCxnSpPr/>
      </xdr:nvCxnSpPr>
      <xdr:spPr>
        <a:xfrm flipV="1">
          <a:off x="6972300" y="9583482"/>
          <a:ext cx="889000" cy="5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150350</xdr:rowOff>
    </xdr:from>
    <xdr:to>
      <xdr:col>41</xdr:col>
      <xdr:colOff>101600</xdr:colOff>
      <xdr:row>56</xdr:row>
      <xdr:rowOff>80500</xdr:rowOff>
    </xdr:to>
    <xdr:sp macro="" textlink="">
      <xdr:nvSpPr>
        <xdr:cNvPr id="360" name="フローチャート: 判断 359"/>
        <xdr:cNvSpPr/>
      </xdr:nvSpPr>
      <xdr:spPr>
        <a:xfrm>
          <a:off x="7810500" y="95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71627</xdr:rowOff>
    </xdr:from>
    <xdr:ext cx="534377" cy="259045"/>
    <xdr:sp macro="" textlink="">
      <xdr:nvSpPr>
        <xdr:cNvPr id="361" name="テキスト ボックス 360"/>
        <xdr:cNvSpPr txBox="1"/>
      </xdr:nvSpPr>
      <xdr:spPr>
        <a:xfrm>
          <a:off x="7594111" y="967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8999</xdr:rowOff>
    </xdr:from>
    <xdr:to>
      <xdr:col>36</xdr:col>
      <xdr:colOff>165100</xdr:colOff>
      <xdr:row>56</xdr:row>
      <xdr:rowOff>110599</xdr:rowOff>
    </xdr:to>
    <xdr:sp macro="" textlink="">
      <xdr:nvSpPr>
        <xdr:cNvPr id="362" name="フローチャート: 判断 361"/>
        <xdr:cNvSpPr/>
      </xdr:nvSpPr>
      <xdr:spPr>
        <a:xfrm>
          <a:off x="6921500" y="96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101726</xdr:rowOff>
    </xdr:from>
    <xdr:ext cx="534377" cy="259045"/>
    <xdr:sp macro="" textlink="">
      <xdr:nvSpPr>
        <xdr:cNvPr id="363" name="テキスト ボックス 362"/>
        <xdr:cNvSpPr txBox="1"/>
      </xdr:nvSpPr>
      <xdr:spPr>
        <a:xfrm>
          <a:off x="6705111" y="970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168366</xdr:rowOff>
    </xdr:from>
    <xdr:to>
      <xdr:col>55</xdr:col>
      <xdr:colOff>50800</xdr:colOff>
      <xdr:row>56</xdr:row>
      <xdr:rowOff>98516</xdr:rowOff>
    </xdr:to>
    <xdr:sp macro="" textlink="">
      <xdr:nvSpPr>
        <xdr:cNvPr id="369" name="楕円 368"/>
        <xdr:cNvSpPr/>
      </xdr:nvSpPr>
      <xdr:spPr>
        <a:xfrm>
          <a:off x="10426700" y="959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19793</xdr:rowOff>
    </xdr:from>
    <xdr:ext cx="534377" cy="259045"/>
    <xdr:sp macro="" textlink="">
      <xdr:nvSpPr>
        <xdr:cNvPr id="370" name="普通建設事業費該当値テキスト"/>
        <xdr:cNvSpPr txBox="1"/>
      </xdr:nvSpPr>
      <xdr:spPr>
        <a:xfrm>
          <a:off x="10528300" y="944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119347</xdr:rowOff>
    </xdr:from>
    <xdr:to>
      <xdr:col>50</xdr:col>
      <xdr:colOff>165100</xdr:colOff>
      <xdr:row>54</xdr:row>
      <xdr:rowOff>49497</xdr:rowOff>
    </xdr:to>
    <xdr:sp macro="" textlink="">
      <xdr:nvSpPr>
        <xdr:cNvPr id="371" name="楕円 370"/>
        <xdr:cNvSpPr/>
      </xdr:nvSpPr>
      <xdr:spPr>
        <a:xfrm>
          <a:off x="9588500" y="920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66024</xdr:rowOff>
    </xdr:from>
    <xdr:ext cx="534377" cy="259045"/>
    <xdr:sp macro="" textlink="">
      <xdr:nvSpPr>
        <xdr:cNvPr id="372" name="テキスト ボックス 371"/>
        <xdr:cNvSpPr txBox="1"/>
      </xdr:nvSpPr>
      <xdr:spPr>
        <a:xfrm>
          <a:off x="9372111" y="898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84644</xdr:rowOff>
    </xdr:from>
    <xdr:to>
      <xdr:col>46</xdr:col>
      <xdr:colOff>38100</xdr:colOff>
      <xdr:row>55</xdr:row>
      <xdr:rowOff>14794</xdr:rowOff>
    </xdr:to>
    <xdr:sp macro="" textlink="">
      <xdr:nvSpPr>
        <xdr:cNvPr id="373" name="楕円 372"/>
        <xdr:cNvSpPr/>
      </xdr:nvSpPr>
      <xdr:spPr>
        <a:xfrm>
          <a:off x="8699500" y="934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31321</xdr:rowOff>
    </xdr:from>
    <xdr:ext cx="534377" cy="259045"/>
    <xdr:sp macro="" textlink="">
      <xdr:nvSpPr>
        <xdr:cNvPr id="374" name="テキスト ボックス 373"/>
        <xdr:cNvSpPr txBox="1"/>
      </xdr:nvSpPr>
      <xdr:spPr>
        <a:xfrm>
          <a:off x="8483111" y="911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102932</xdr:rowOff>
    </xdr:from>
    <xdr:to>
      <xdr:col>41</xdr:col>
      <xdr:colOff>101600</xdr:colOff>
      <xdr:row>56</xdr:row>
      <xdr:rowOff>33082</xdr:rowOff>
    </xdr:to>
    <xdr:sp macro="" textlink="">
      <xdr:nvSpPr>
        <xdr:cNvPr id="375" name="楕円 374"/>
        <xdr:cNvSpPr/>
      </xdr:nvSpPr>
      <xdr:spPr>
        <a:xfrm>
          <a:off x="7810500" y="953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49609</xdr:rowOff>
    </xdr:from>
    <xdr:ext cx="534377" cy="259045"/>
    <xdr:sp macro="" textlink="">
      <xdr:nvSpPr>
        <xdr:cNvPr id="376" name="テキスト ボックス 375"/>
        <xdr:cNvSpPr txBox="1"/>
      </xdr:nvSpPr>
      <xdr:spPr>
        <a:xfrm>
          <a:off x="7594111" y="930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155488</xdr:rowOff>
    </xdr:from>
    <xdr:to>
      <xdr:col>36</xdr:col>
      <xdr:colOff>165100</xdr:colOff>
      <xdr:row>56</xdr:row>
      <xdr:rowOff>85638</xdr:rowOff>
    </xdr:to>
    <xdr:sp macro="" textlink="">
      <xdr:nvSpPr>
        <xdr:cNvPr id="377" name="楕円 376"/>
        <xdr:cNvSpPr/>
      </xdr:nvSpPr>
      <xdr:spPr>
        <a:xfrm>
          <a:off x="6921500" y="958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102165</xdr:rowOff>
    </xdr:from>
    <xdr:ext cx="534377" cy="259045"/>
    <xdr:sp macro="" textlink="">
      <xdr:nvSpPr>
        <xdr:cNvPr id="378" name="テキスト ボックス 377"/>
        <xdr:cNvSpPr txBox="1"/>
      </xdr:nvSpPr>
      <xdr:spPr>
        <a:xfrm>
          <a:off x="6705111" y="936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16419</xdr:rowOff>
    </xdr:from>
    <xdr:to>
      <xdr:col>54</xdr:col>
      <xdr:colOff>189865</xdr:colOff>
      <xdr:row>79</xdr:row>
      <xdr:rowOff>98879</xdr:rowOff>
    </xdr:to>
    <xdr:cxnSp macro="">
      <xdr:nvCxnSpPr>
        <xdr:cNvPr id="404" name="直線コネクタ 403"/>
        <xdr:cNvCxnSpPr/>
      </xdr:nvCxnSpPr>
      <xdr:spPr>
        <a:xfrm flipV="1">
          <a:off x="10475595" y="12017919"/>
          <a:ext cx="1270" cy="1625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134546</xdr:rowOff>
    </xdr:from>
    <xdr:ext cx="534377" cy="259045"/>
    <xdr:sp macro="" textlink="">
      <xdr:nvSpPr>
        <xdr:cNvPr id="407" name="普通建設事業費 （ うち新規整備　）最大値テキスト"/>
        <xdr:cNvSpPr txBox="1"/>
      </xdr:nvSpPr>
      <xdr:spPr>
        <a:xfrm>
          <a:off x="10528300" y="1179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16419</xdr:rowOff>
    </xdr:from>
    <xdr:to>
      <xdr:col>55</xdr:col>
      <xdr:colOff>88900</xdr:colOff>
      <xdr:row>70</xdr:row>
      <xdr:rowOff>16419</xdr:rowOff>
    </xdr:to>
    <xdr:cxnSp macro="">
      <xdr:nvCxnSpPr>
        <xdr:cNvPr id="408" name="直線コネクタ 407"/>
        <xdr:cNvCxnSpPr/>
      </xdr:nvCxnSpPr>
      <xdr:spPr>
        <a:xfrm>
          <a:off x="10388600" y="1201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11325</xdr:rowOff>
    </xdr:from>
    <xdr:to>
      <xdr:col>55</xdr:col>
      <xdr:colOff>0</xdr:colOff>
      <xdr:row>79</xdr:row>
      <xdr:rowOff>33956</xdr:rowOff>
    </xdr:to>
    <xdr:cxnSp macro="">
      <xdr:nvCxnSpPr>
        <xdr:cNvPr id="409" name="直線コネクタ 408"/>
        <xdr:cNvCxnSpPr/>
      </xdr:nvCxnSpPr>
      <xdr:spPr>
        <a:xfrm flipV="1">
          <a:off x="9639300" y="13555875"/>
          <a:ext cx="8382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71609</xdr:rowOff>
    </xdr:from>
    <xdr:ext cx="534377" cy="259045"/>
    <xdr:sp macro="" textlink="">
      <xdr:nvSpPr>
        <xdr:cNvPr id="410" name="普通建設事業費 （ うち新規整備　）平均値テキスト"/>
        <xdr:cNvSpPr txBox="1"/>
      </xdr:nvSpPr>
      <xdr:spPr>
        <a:xfrm>
          <a:off x="10528300" y="13101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48732</xdr:rowOff>
    </xdr:from>
    <xdr:to>
      <xdr:col>55</xdr:col>
      <xdr:colOff>50800</xdr:colOff>
      <xdr:row>77</xdr:row>
      <xdr:rowOff>150332</xdr:rowOff>
    </xdr:to>
    <xdr:sp macro="" textlink="">
      <xdr:nvSpPr>
        <xdr:cNvPr id="411" name="フローチャート: 判断 410"/>
        <xdr:cNvSpPr/>
      </xdr:nvSpPr>
      <xdr:spPr>
        <a:xfrm>
          <a:off x="10426700" y="132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140190</xdr:rowOff>
    </xdr:from>
    <xdr:to>
      <xdr:col>50</xdr:col>
      <xdr:colOff>114300</xdr:colOff>
      <xdr:row>79</xdr:row>
      <xdr:rowOff>33956</xdr:rowOff>
    </xdr:to>
    <xdr:cxnSp macro="">
      <xdr:nvCxnSpPr>
        <xdr:cNvPr id="412" name="直線コネクタ 411"/>
        <xdr:cNvCxnSpPr/>
      </xdr:nvCxnSpPr>
      <xdr:spPr>
        <a:xfrm>
          <a:off x="8750300" y="13341840"/>
          <a:ext cx="889000" cy="23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75543</xdr:rowOff>
    </xdr:from>
    <xdr:to>
      <xdr:col>50</xdr:col>
      <xdr:colOff>165100</xdr:colOff>
      <xdr:row>78</xdr:row>
      <xdr:rowOff>5693</xdr:rowOff>
    </xdr:to>
    <xdr:sp macro="" textlink="">
      <xdr:nvSpPr>
        <xdr:cNvPr id="413" name="フローチャート: 判断 412"/>
        <xdr:cNvSpPr/>
      </xdr:nvSpPr>
      <xdr:spPr>
        <a:xfrm>
          <a:off x="9588500" y="1327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22220</xdr:rowOff>
    </xdr:from>
    <xdr:ext cx="469744" cy="259045"/>
    <xdr:sp macro="" textlink="">
      <xdr:nvSpPr>
        <xdr:cNvPr id="414" name="テキスト ボックス 413"/>
        <xdr:cNvSpPr txBox="1"/>
      </xdr:nvSpPr>
      <xdr:spPr>
        <a:xfrm>
          <a:off x="9404428" y="1305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66777</xdr:rowOff>
    </xdr:from>
    <xdr:to>
      <xdr:col>45</xdr:col>
      <xdr:colOff>177800</xdr:colOff>
      <xdr:row>77</xdr:row>
      <xdr:rowOff>140190</xdr:rowOff>
    </xdr:to>
    <xdr:cxnSp macro="">
      <xdr:nvCxnSpPr>
        <xdr:cNvPr id="415" name="直線コネクタ 414"/>
        <xdr:cNvCxnSpPr/>
      </xdr:nvCxnSpPr>
      <xdr:spPr>
        <a:xfrm>
          <a:off x="7861300" y="13268427"/>
          <a:ext cx="889000" cy="7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399</xdr:rowOff>
    </xdr:from>
    <xdr:to>
      <xdr:col>46</xdr:col>
      <xdr:colOff>38100</xdr:colOff>
      <xdr:row>75</xdr:row>
      <xdr:rowOff>101999</xdr:rowOff>
    </xdr:to>
    <xdr:sp macro="" textlink="">
      <xdr:nvSpPr>
        <xdr:cNvPr id="416" name="フローチャート: 判断 415"/>
        <xdr:cNvSpPr/>
      </xdr:nvSpPr>
      <xdr:spPr>
        <a:xfrm>
          <a:off x="8699500" y="1285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118526</xdr:rowOff>
    </xdr:from>
    <xdr:ext cx="534377" cy="259045"/>
    <xdr:sp macro="" textlink="">
      <xdr:nvSpPr>
        <xdr:cNvPr id="417" name="テキスト ボックス 416"/>
        <xdr:cNvSpPr txBox="1"/>
      </xdr:nvSpPr>
      <xdr:spPr>
        <a:xfrm>
          <a:off x="8483111" y="1263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39588</xdr:rowOff>
    </xdr:from>
    <xdr:to>
      <xdr:col>41</xdr:col>
      <xdr:colOff>101600</xdr:colOff>
      <xdr:row>75</xdr:row>
      <xdr:rowOff>141188</xdr:rowOff>
    </xdr:to>
    <xdr:sp macro="" textlink="">
      <xdr:nvSpPr>
        <xdr:cNvPr id="418" name="フローチャート: 判断 417"/>
        <xdr:cNvSpPr/>
      </xdr:nvSpPr>
      <xdr:spPr>
        <a:xfrm>
          <a:off x="7810500" y="1289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157715</xdr:rowOff>
    </xdr:from>
    <xdr:ext cx="534377" cy="259045"/>
    <xdr:sp macro="" textlink="">
      <xdr:nvSpPr>
        <xdr:cNvPr id="419" name="テキスト ボックス 418"/>
        <xdr:cNvSpPr txBox="1"/>
      </xdr:nvSpPr>
      <xdr:spPr>
        <a:xfrm>
          <a:off x="7594111" y="1267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131975</xdr:rowOff>
    </xdr:from>
    <xdr:to>
      <xdr:col>55</xdr:col>
      <xdr:colOff>50800</xdr:colOff>
      <xdr:row>79</xdr:row>
      <xdr:rowOff>62125</xdr:rowOff>
    </xdr:to>
    <xdr:sp macro="" textlink="">
      <xdr:nvSpPr>
        <xdr:cNvPr id="425" name="楕円 424"/>
        <xdr:cNvSpPr/>
      </xdr:nvSpPr>
      <xdr:spPr>
        <a:xfrm>
          <a:off x="10426700" y="1350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46902</xdr:rowOff>
    </xdr:from>
    <xdr:ext cx="469744" cy="259045"/>
    <xdr:sp macro="" textlink="">
      <xdr:nvSpPr>
        <xdr:cNvPr id="426" name="普通建設事業費 （ うち新規整備　）該当値テキスト"/>
        <xdr:cNvSpPr txBox="1"/>
      </xdr:nvSpPr>
      <xdr:spPr>
        <a:xfrm>
          <a:off x="10528300" y="1342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154606</xdr:rowOff>
    </xdr:from>
    <xdr:to>
      <xdr:col>50</xdr:col>
      <xdr:colOff>165100</xdr:colOff>
      <xdr:row>79</xdr:row>
      <xdr:rowOff>84756</xdr:rowOff>
    </xdr:to>
    <xdr:sp macro="" textlink="">
      <xdr:nvSpPr>
        <xdr:cNvPr id="427" name="楕円 426"/>
        <xdr:cNvSpPr/>
      </xdr:nvSpPr>
      <xdr:spPr>
        <a:xfrm>
          <a:off x="9588500" y="1352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75883</xdr:rowOff>
    </xdr:from>
    <xdr:ext cx="469744" cy="259045"/>
    <xdr:sp macro="" textlink="">
      <xdr:nvSpPr>
        <xdr:cNvPr id="428" name="テキスト ボックス 427"/>
        <xdr:cNvSpPr txBox="1"/>
      </xdr:nvSpPr>
      <xdr:spPr>
        <a:xfrm>
          <a:off x="9404428" y="1362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89390</xdr:rowOff>
    </xdr:from>
    <xdr:to>
      <xdr:col>46</xdr:col>
      <xdr:colOff>38100</xdr:colOff>
      <xdr:row>78</xdr:row>
      <xdr:rowOff>19540</xdr:rowOff>
    </xdr:to>
    <xdr:sp macro="" textlink="">
      <xdr:nvSpPr>
        <xdr:cNvPr id="429" name="楕円 428"/>
        <xdr:cNvSpPr/>
      </xdr:nvSpPr>
      <xdr:spPr>
        <a:xfrm>
          <a:off x="8699500" y="1329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10667</xdr:rowOff>
    </xdr:from>
    <xdr:ext cx="469744" cy="259045"/>
    <xdr:sp macro="" textlink="">
      <xdr:nvSpPr>
        <xdr:cNvPr id="430" name="テキスト ボックス 429"/>
        <xdr:cNvSpPr txBox="1"/>
      </xdr:nvSpPr>
      <xdr:spPr>
        <a:xfrm>
          <a:off x="8515428" y="1338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15977</xdr:rowOff>
    </xdr:from>
    <xdr:to>
      <xdr:col>41</xdr:col>
      <xdr:colOff>101600</xdr:colOff>
      <xdr:row>77</xdr:row>
      <xdr:rowOff>117577</xdr:rowOff>
    </xdr:to>
    <xdr:sp macro="" textlink="">
      <xdr:nvSpPr>
        <xdr:cNvPr id="431" name="楕円 430"/>
        <xdr:cNvSpPr/>
      </xdr:nvSpPr>
      <xdr:spPr>
        <a:xfrm>
          <a:off x="7810500" y="1321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108704</xdr:rowOff>
    </xdr:from>
    <xdr:ext cx="534377" cy="259045"/>
    <xdr:sp macro="" textlink="">
      <xdr:nvSpPr>
        <xdr:cNvPr id="432" name="テキスト ボックス 431"/>
        <xdr:cNvSpPr txBox="1"/>
      </xdr:nvSpPr>
      <xdr:spPr>
        <a:xfrm>
          <a:off x="7594111" y="1331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11367</xdr:rowOff>
    </xdr:from>
    <xdr:to>
      <xdr:col>54</xdr:col>
      <xdr:colOff>189865</xdr:colOff>
      <xdr:row>98</xdr:row>
      <xdr:rowOff>162294</xdr:rowOff>
    </xdr:to>
    <xdr:cxnSp macro="">
      <xdr:nvCxnSpPr>
        <xdr:cNvPr id="456" name="直線コネクタ 455"/>
        <xdr:cNvCxnSpPr/>
      </xdr:nvCxnSpPr>
      <xdr:spPr>
        <a:xfrm flipV="1">
          <a:off x="10475595" y="15613317"/>
          <a:ext cx="1270" cy="1351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166121</xdr:rowOff>
    </xdr:from>
    <xdr:ext cx="469744" cy="259045"/>
    <xdr:sp macro="" textlink="">
      <xdr:nvSpPr>
        <xdr:cNvPr id="457" name="普通建設事業費 （ うち更新整備　）最小値テキスト"/>
        <xdr:cNvSpPr txBox="1"/>
      </xdr:nvSpPr>
      <xdr:spPr>
        <a:xfrm>
          <a:off x="10528300" y="1696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162294</xdr:rowOff>
    </xdr:from>
    <xdr:to>
      <xdr:col>55</xdr:col>
      <xdr:colOff>88900</xdr:colOff>
      <xdr:row>98</xdr:row>
      <xdr:rowOff>162294</xdr:rowOff>
    </xdr:to>
    <xdr:cxnSp macro="">
      <xdr:nvCxnSpPr>
        <xdr:cNvPr id="458" name="直線コネクタ 457"/>
        <xdr:cNvCxnSpPr/>
      </xdr:nvCxnSpPr>
      <xdr:spPr>
        <a:xfrm>
          <a:off x="10388600" y="169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129494</xdr:rowOff>
    </xdr:from>
    <xdr:ext cx="599010" cy="259045"/>
    <xdr:sp macro="" textlink="">
      <xdr:nvSpPr>
        <xdr:cNvPr id="459" name="普通建設事業費 （ うち更新整備　）最大値テキスト"/>
        <xdr:cNvSpPr txBox="1"/>
      </xdr:nvSpPr>
      <xdr:spPr>
        <a:xfrm>
          <a:off x="10528300" y="1538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11367</xdr:rowOff>
    </xdr:from>
    <xdr:to>
      <xdr:col>55</xdr:col>
      <xdr:colOff>88900</xdr:colOff>
      <xdr:row>91</xdr:row>
      <xdr:rowOff>11367</xdr:rowOff>
    </xdr:to>
    <xdr:cxnSp macro="">
      <xdr:nvCxnSpPr>
        <xdr:cNvPr id="460" name="直線コネクタ 459"/>
        <xdr:cNvCxnSpPr/>
      </xdr:nvCxnSpPr>
      <xdr:spPr>
        <a:xfrm>
          <a:off x="10388600" y="15613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158941</xdr:rowOff>
    </xdr:from>
    <xdr:to>
      <xdr:col>55</xdr:col>
      <xdr:colOff>0</xdr:colOff>
      <xdr:row>97</xdr:row>
      <xdr:rowOff>86398</xdr:rowOff>
    </xdr:to>
    <xdr:cxnSp macro="">
      <xdr:nvCxnSpPr>
        <xdr:cNvPr id="461" name="直線コネクタ 460"/>
        <xdr:cNvCxnSpPr/>
      </xdr:nvCxnSpPr>
      <xdr:spPr>
        <a:xfrm>
          <a:off x="9639300" y="16103791"/>
          <a:ext cx="838200" cy="61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34814</xdr:rowOff>
    </xdr:from>
    <xdr:ext cx="534377" cy="259045"/>
    <xdr:sp macro="" textlink="">
      <xdr:nvSpPr>
        <xdr:cNvPr id="462" name="普通建設事業費 （ うち更新整備　）平均値テキスト"/>
        <xdr:cNvSpPr txBox="1"/>
      </xdr:nvSpPr>
      <xdr:spPr>
        <a:xfrm>
          <a:off x="10528300" y="166654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56387</xdr:rowOff>
    </xdr:from>
    <xdr:to>
      <xdr:col>55</xdr:col>
      <xdr:colOff>50800</xdr:colOff>
      <xdr:row>97</xdr:row>
      <xdr:rowOff>157987</xdr:rowOff>
    </xdr:to>
    <xdr:sp macro="" textlink="">
      <xdr:nvSpPr>
        <xdr:cNvPr id="463" name="フローチャート: 判断 462"/>
        <xdr:cNvSpPr/>
      </xdr:nvSpPr>
      <xdr:spPr>
        <a:xfrm>
          <a:off x="10426700" y="1668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158941</xdr:rowOff>
    </xdr:from>
    <xdr:to>
      <xdr:col>50</xdr:col>
      <xdr:colOff>114300</xdr:colOff>
      <xdr:row>96</xdr:row>
      <xdr:rowOff>24321</xdr:rowOff>
    </xdr:to>
    <xdr:cxnSp macro="">
      <xdr:nvCxnSpPr>
        <xdr:cNvPr id="464" name="直線コネクタ 463"/>
        <xdr:cNvCxnSpPr/>
      </xdr:nvCxnSpPr>
      <xdr:spPr>
        <a:xfrm flipV="1">
          <a:off x="8750300" y="16103791"/>
          <a:ext cx="889000" cy="379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56832</xdr:rowOff>
    </xdr:from>
    <xdr:to>
      <xdr:col>50</xdr:col>
      <xdr:colOff>165100</xdr:colOff>
      <xdr:row>97</xdr:row>
      <xdr:rowOff>158432</xdr:rowOff>
    </xdr:to>
    <xdr:sp macro="" textlink="">
      <xdr:nvSpPr>
        <xdr:cNvPr id="465" name="フローチャート: 判断 464"/>
        <xdr:cNvSpPr/>
      </xdr:nvSpPr>
      <xdr:spPr>
        <a:xfrm>
          <a:off x="9588500" y="1668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149559</xdr:rowOff>
    </xdr:from>
    <xdr:ext cx="534377" cy="259045"/>
    <xdr:sp macro="" textlink="">
      <xdr:nvSpPr>
        <xdr:cNvPr id="466" name="テキスト ボックス 465"/>
        <xdr:cNvSpPr txBox="1"/>
      </xdr:nvSpPr>
      <xdr:spPr>
        <a:xfrm>
          <a:off x="9372111" y="1678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24321</xdr:rowOff>
    </xdr:from>
    <xdr:to>
      <xdr:col>45</xdr:col>
      <xdr:colOff>177800</xdr:colOff>
      <xdr:row>97</xdr:row>
      <xdr:rowOff>125527</xdr:rowOff>
    </xdr:to>
    <xdr:cxnSp macro="">
      <xdr:nvCxnSpPr>
        <xdr:cNvPr id="467" name="直線コネクタ 466"/>
        <xdr:cNvCxnSpPr/>
      </xdr:nvCxnSpPr>
      <xdr:spPr>
        <a:xfrm flipV="1">
          <a:off x="7861300" y="16483521"/>
          <a:ext cx="889000" cy="27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51422</xdr:rowOff>
    </xdr:from>
    <xdr:to>
      <xdr:col>46</xdr:col>
      <xdr:colOff>38100</xdr:colOff>
      <xdr:row>97</xdr:row>
      <xdr:rowOff>153022</xdr:rowOff>
    </xdr:to>
    <xdr:sp macro="" textlink="">
      <xdr:nvSpPr>
        <xdr:cNvPr id="468" name="フローチャート: 判断 467"/>
        <xdr:cNvSpPr/>
      </xdr:nvSpPr>
      <xdr:spPr>
        <a:xfrm>
          <a:off x="8699500" y="1668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144149</xdr:rowOff>
    </xdr:from>
    <xdr:ext cx="534377" cy="259045"/>
    <xdr:sp macro="" textlink="">
      <xdr:nvSpPr>
        <xdr:cNvPr id="469" name="テキスト ボックス 468"/>
        <xdr:cNvSpPr txBox="1"/>
      </xdr:nvSpPr>
      <xdr:spPr>
        <a:xfrm>
          <a:off x="8483111" y="1677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65176</xdr:rowOff>
    </xdr:from>
    <xdr:to>
      <xdr:col>41</xdr:col>
      <xdr:colOff>101600</xdr:colOff>
      <xdr:row>97</xdr:row>
      <xdr:rowOff>166776</xdr:rowOff>
    </xdr:to>
    <xdr:sp macro="" textlink="">
      <xdr:nvSpPr>
        <xdr:cNvPr id="470" name="フローチャート: 判断 469"/>
        <xdr:cNvSpPr/>
      </xdr:nvSpPr>
      <xdr:spPr>
        <a:xfrm>
          <a:off x="7810500" y="1669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11853</xdr:rowOff>
    </xdr:from>
    <xdr:ext cx="534377" cy="259045"/>
    <xdr:sp macro="" textlink="">
      <xdr:nvSpPr>
        <xdr:cNvPr id="471" name="テキスト ボックス 470"/>
        <xdr:cNvSpPr txBox="1"/>
      </xdr:nvSpPr>
      <xdr:spPr>
        <a:xfrm>
          <a:off x="7594111" y="1647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35598</xdr:rowOff>
    </xdr:from>
    <xdr:to>
      <xdr:col>55</xdr:col>
      <xdr:colOff>50800</xdr:colOff>
      <xdr:row>97</xdr:row>
      <xdr:rowOff>137198</xdr:rowOff>
    </xdr:to>
    <xdr:sp macro="" textlink="">
      <xdr:nvSpPr>
        <xdr:cNvPr id="477" name="楕円 476"/>
        <xdr:cNvSpPr/>
      </xdr:nvSpPr>
      <xdr:spPr>
        <a:xfrm>
          <a:off x="10426700" y="1666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58475</xdr:rowOff>
    </xdr:from>
    <xdr:ext cx="534377" cy="259045"/>
    <xdr:sp macro="" textlink="">
      <xdr:nvSpPr>
        <xdr:cNvPr id="478" name="普通建設事業費 （ うち更新整備　）該当値テキスト"/>
        <xdr:cNvSpPr txBox="1"/>
      </xdr:nvSpPr>
      <xdr:spPr>
        <a:xfrm>
          <a:off x="10528300" y="1651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108141</xdr:rowOff>
    </xdr:from>
    <xdr:to>
      <xdr:col>50</xdr:col>
      <xdr:colOff>165100</xdr:colOff>
      <xdr:row>94</xdr:row>
      <xdr:rowOff>38291</xdr:rowOff>
    </xdr:to>
    <xdr:sp macro="" textlink="">
      <xdr:nvSpPr>
        <xdr:cNvPr id="479" name="楕円 478"/>
        <xdr:cNvSpPr/>
      </xdr:nvSpPr>
      <xdr:spPr>
        <a:xfrm>
          <a:off x="9588500" y="1605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54818</xdr:rowOff>
    </xdr:from>
    <xdr:ext cx="534377" cy="259045"/>
    <xdr:sp macro="" textlink="">
      <xdr:nvSpPr>
        <xdr:cNvPr id="480" name="テキスト ボックス 479"/>
        <xdr:cNvSpPr txBox="1"/>
      </xdr:nvSpPr>
      <xdr:spPr>
        <a:xfrm>
          <a:off x="9372111" y="1582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144971</xdr:rowOff>
    </xdr:from>
    <xdr:to>
      <xdr:col>46</xdr:col>
      <xdr:colOff>38100</xdr:colOff>
      <xdr:row>96</xdr:row>
      <xdr:rowOff>75121</xdr:rowOff>
    </xdr:to>
    <xdr:sp macro="" textlink="">
      <xdr:nvSpPr>
        <xdr:cNvPr id="481" name="楕円 480"/>
        <xdr:cNvSpPr/>
      </xdr:nvSpPr>
      <xdr:spPr>
        <a:xfrm>
          <a:off x="8699500" y="1643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91648</xdr:rowOff>
    </xdr:from>
    <xdr:ext cx="534377" cy="259045"/>
    <xdr:sp macro="" textlink="">
      <xdr:nvSpPr>
        <xdr:cNvPr id="482" name="テキスト ボックス 481"/>
        <xdr:cNvSpPr txBox="1"/>
      </xdr:nvSpPr>
      <xdr:spPr>
        <a:xfrm>
          <a:off x="8483111" y="1620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74727</xdr:rowOff>
    </xdr:from>
    <xdr:to>
      <xdr:col>41</xdr:col>
      <xdr:colOff>101600</xdr:colOff>
      <xdr:row>98</xdr:row>
      <xdr:rowOff>4877</xdr:rowOff>
    </xdr:to>
    <xdr:sp macro="" textlink="">
      <xdr:nvSpPr>
        <xdr:cNvPr id="483" name="楕円 482"/>
        <xdr:cNvSpPr/>
      </xdr:nvSpPr>
      <xdr:spPr>
        <a:xfrm>
          <a:off x="7810500" y="1670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167454</xdr:rowOff>
    </xdr:from>
    <xdr:ext cx="534377" cy="259045"/>
    <xdr:sp macro="" textlink="">
      <xdr:nvSpPr>
        <xdr:cNvPr id="484" name="テキスト ボックス 483"/>
        <xdr:cNvSpPr txBox="1"/>
      </xdr:nvSpPr>
      <xdr:spPr>
        <a:xfrm>
          <a:off x="7594111" y="1679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498" name="テキスト ボックス 497"/>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00" name="テキスト ボックス 499"/>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02" name="テキスト ボックス 501"/>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04" name="テキスト ボックス 503"/>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06" name="テキスト ボックス 505"/>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8" name="テキスト ボックス 507"/>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51199</xdr:rowOff>
    </xdr:from>
    <xdr:to>
      <xdr:col>85</xdr:col>
      <xdr:colOff>126364</xdr:colOff>
      <xdr:row>39</xdr:row>
      <xdr:rowOff>98878</xdr:rowOff>
    </xdr:to>
    <xdr:cxnSp macro="">
      <xdr:nvCxnSpPr>
        <xdr:cNvPr id="510" name="直線コネクタ 509"/>
        <xdr:cNvCxnSpPr/>
      </xdr:nvCxnSpPr>
      <xdr:spPr>
        <a:xfrm flipV="1">
          <a:off x="16317595" y="5194699"/>
          <a:ext cx="1269" cy="1590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2" name="直線コネクタ 51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169326</xdr:rowOff>
    </xdr:from>
    <xdr:ext cx="469744" cy="259045"/>
    <xdr:sp macro="" textlink="">
      <xdr:nvSpPr>
        <xdr:cNvPr id="513" name="災害復旧事業費最大値テキスト"/>
        <xdr:cNvSpPr txBox="1"/>
      </xdr:nvSpPr>
      <xdr:spPr>
        <a:xfrm>
          <a:off x="16370300" y="496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51199</xdr:rowOff>
    </xdr:from>
    <xdr:to>
      <xdr:col>86</xdr:col>
      <xdr:colOff>25400</xdr:colOff>
      <xdr:row>30</xdr:row>
      <xdr:rowOff>51199</xdr:rowOff>
    </xdr:to>
    <xdr:cxnSp macro="">
      <xdr:nvCxnSpPr>
        <xdr:cNvPr id="514" name="直線コネクタ 513"/>
        <xdr:cNvCxnSpPr/>
      </xdr:nvCxnSpPr>
      <xdr:spPr>
        <a:xfrm>
          <a:off x="16230600" y="519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5" name="直線コネクタ 514"/>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83365</xdr:rowOff>
    </xdr:from>
    <xdr:ext cx="378565" cy="259045"/>
    <xdr:sp macro="" textlink="">
      <xdr:nvSpPr>
        <xdr:cNvPr id="516" name="災害復旧事業費平均値テキスト"/>
        <xdr:cNvSpPr txBox="1"/>
      </xdr:nvSpPr>
      <xdr:spPr>
        <a:xfrm>
          <a:off x="16370300" y="64270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60489</xdr:rowOff>
    </xdr:from>
    <xdr:to>
      <xdr:col>85</xdr:col>
      <xdr:colOff>177800</xdr:colOff>
      <xdr:row>38</xdr:row>
      <xdr:rowOff>162089</xdr:rowOff>
    </xdr:to>
    <xdr:sp macro="" textlink="">
      <xdr:nvSpPr>
        <xdr:cNvPr id="517" name="フローチャート: 判断 516"/>
        <xdr:cNvSpPr/>
      </xdr:nvSpPr>
      <xdr:spPr>
        <a:xfrm>
          <a:off x="16268700" y="657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8" name="直線コネクタ 517"/>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39261</xdr:rowOff>
    </xdr:from>
    <xdr:to>
      <xdr:col>81</xdr:col>
      <xdr:colOff>101600</xdr:colOff>
      <xdr:row>38</xdr:row>
      <xdr:rowOff>140861</xdr:rowOff>
    </xdr:to>
    <xdr:sp macro="" textlink="">
      <xdr:nvSpPr>
        <xdr:cNvPr id="519" name="フローチャート: 判断 518"/>
        <xdr:cNvSpPr/>
      </xdr:nvSpPr>
      <xdr:spPr>
        <a:xfrm>
          <a:off x="15430500" y="65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157388</xdr:rowOff>
    </xdr:from>
    <xdr:ext cx="378565" cy="259045"/>
    <xdr:sp macro="" textlink="">
      <xdr:nvSpPr>
        <xdr:cNvPr id="520" name="テキスト ボックス 519"/>
        <xdr:cNvSpPr txBox="1"/>
      </xdr:nvSpPr>
      <xdr:spPr>
        <a:xfrm>
          <a:off x="15292017" y="6329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1" name="直線コネクタ 520"/>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136906</xdr:rowOff>
    </xdr:from>
    <xdr:to>
      <xdr:col>76</xdr:col>
      <xdr:colOff>165100</xdr:colOff>
      <xdr:row>38</xdr:row>
      <xdr:rowOff>67056</xdr:rowOff>
    </xdr:to>
    <xdr:sp macro="" textlink="">
      <xdr:nvSpPr>
        <xdr:cNvPr id="522" name="フローチャート: 判断 521"/>
        <xdr:cNvSpPr/>
      </xdr:nvSpPr>
      <xdr:spPr>
        <a:xfrm>
          <a:off x="14541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83583</xdr:rowOff>
    </xdr:from>
    <xdr:ext cx="378565" cy="259045"/>
    <xdr:sp macro="" textlink="">
      <xdr:nvSpPr>
        <xdr:cNvPr id="523" name="テキスト ボックス 522"/>
        <xdr:cNvSpPr txBox="1"/>
      </xdr:nvSpPr>
      <xdr:spPr>
        <a:xfrm>
          <a:off x="14403017" y="6255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4" name="直線コネクタ 523"/>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166624</xdr:rowOff>
    </xdr:from>
    <xdr:to>
      <xdr:col>72</xdr:col>
      <xdr:colOff>38100</xdr:colOff>
      <xdr:row>38</xdr:row>
      <xdr:rowOff>96774</xdr:rowOff>
    </xdr:to>
    <xdr:sp macro="" textlink="">
      <xdr:nvSpPr>
        <xdr:cNvPr id="525" name="フローチャート: 判断 524"/>
        <xdr:cNvSpPr/>
      </xdr:nvSpPr>
      <xdr:spPr>
        <a:xfrm>
          <a:off x="13652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113301</xdr:rowOff>
    </xdr:from>
    <xdr:ext cx="378565" cy="259045"/>
    <xdr:sp macro="" textlink="">
      <xdr:nvSpPr>
        <xdr:cNvPr id="526" name="テキスト ボックス 525"/>
        <xdr:cNvSpPr txBox="1"/>
      </xdr:nvSpPr>
      <xdr:spPr>
        <a:xfrm>
          <a:off x="13514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160419</xdr:rowOff>
    </xdr:from>
    <xdr:to>
      <xdr:col>67</xdr:col>
      <xdr:colOff>101600</xdr:colOff>
      <xdr:row>38</xdr:row>
      <xdr:rowOff>90569</xdr:rowOff>
    </xdr:to>
    <xdr:sp macro="" textlink="">
      <xdr:nvSpPr>
        <xdr:cNvPr id="527" name="フローチャート: 判断 526"/>
        <xdr:cNvSpPr/>
      </xdr:nvSpPr>
      <xdr:spPr>
        <a:xfrm>
          <a:off x="12763500" y="650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107096</xdr:rowOff>
    </xdr:from>
    <xdr:ext cx="378565" cy="259045"/>
    <xdr:sp macro="" textlink="">
      <xdr:nvSpPr>
        <xdr:cNvPr id="528" name="テキスト ボックス 527"/>
        <xdr:cNvSpPr txBox="1"/>
      </xdr:nvSpPr>
      <xdr:spPr>
        <a:xfrm>
          <a:off x="12625017" y="6279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4" name="楕円 533"/>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5"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6" name="楕円 535"/>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7" name="テキスト ボックス 536"/>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8" name="楕円 537"/>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9" name="テキスト ボックス 538"/>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0" name="楕円 539"/>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1" name="テキスト ボックス 540"/>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2" name="楕円 541"/>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3" name="テキスト ボックス 542"/>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36773</xdr:rowOff>
    </xdr:from>
    <xdr:to>
      <xdr:col>85</xdr:col>
      <xdr:colOff>126364</xdr:colOff>
      <xdr:row>77</xdr:row>
      <xdr:rowOff>143339</xdr:rowOff>
    </xdr:to>
    <xdr:cxnSp macro="">
      <xdr:nvCxnSpPr>
        <xdr:cNvPr id="616" name="直線コネクタ 615"/>
        <xdr:cNvCxnSpPr/>
      </xdr:nvCxnSpPr>
      <xdr:spPr>
        <a:xfrm flipV="1">
          <a:off x="16317595" y="12209723"/>
          <a:ext cx="1269" cy="1135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147166</xdr:rowOff>
    </xdr:from>
    <xdr:ext cx="534377" cy="259045"/>
    <xdr:sp macro="" textlink="">
      <xdr:nvSpPr>
        <xdr:cNvPr id="617" name="公債費最小値テキスト"/>
        <xdr:cNvSpPr txBox="1"/>
      </xdr:nvSpPr>
      <xdr:spPr>
        <a:xfrm>
          <a:off x="16370300" y="1334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143339</xdr:rowOff>
    </xdr:from>
    <xdr:to>
      <xdr:col>86</xdr:col>
      <xdr:colOff>25400</xdr:colOff>
      <xdr:row>77</xdr:row>
      <xdr:rowOff>143339</xdr:rowOff>
    </xdr:to>
    <xdr:cxnSp macro="">
      <xdr:nvCxnSpPr>
        <xdr:cNvPr id="618" name="直線コネクタ 617"/>
        <xdr:cNvCxnSpPr/>
      </xdr:nvCxnSpPr>
      <xdr:spPr>
        <a:xfrm>
          <a:off x="16230600" y="1334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154900</xdr:rowOff>
    </xdr:from>
    <xdr:ext cx="534377" cy="259045"/>
    <xdr:sp macro="" textlink="">
      <xdr:nvSpPr>
        <xdr:cNvPr id="619" name="公債費最大値テキスト"/>
        <xdr:cNvSpPr txBox="1"/>
      </xdr:nvSpPr>
      <xdr:spPr>
        <a:xfrm>
          <a:off x="16370300" y="1198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36773</xdr:rowOff>
    </xdr:from>
    <xdr:to>
      <xdr:col>86</xdr:col>
      <xdr:colOff>25400</xdr:colOff>
      <xdr:row>71</xdr:row>
      <xdr:rowOff>36773</xdr:rowOff>
    </xdr:to>
    <xdr:cxnSp macro="">
      <xdr:nvCxnSpPr>
        <xdr:cNvPr id="620" name="直線コネクタ 619"/>
        <xdr:cNvCxnSpPr/>
      </xdr:nvCxnSpPr>
      <xdr:spPr>
        <a:xfrm>
          <a:off x="16230600" y="12209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136367</xdr:rowOff>
    </xdr:from>
    <xdr:to>
      <xdr:col>85</xdr:col>
      <xdr:colOff>127000</xdr:colOff>
      <xdr:row>77</xdr:row>
      <xdr:rowOff>143339</xdr:rowOff>
    </xdr:to>
    <xdr:cxnSp macro="">
      <xdr:nvCxnSpPr>
        <xdr:cNvPr id="621" name="直線コネクタ 620"/>
        <xdr:cNvCxnSpPr/>
      </xdr:nvCxnSpPr>
      <xdr:spPr>
        <a:xfrm>
          <a:off x="15481300" y="13338017"/>
          <a:ext cx="8382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64247</xdr:rowOff>
    </xdr:from>
    <xdr:ext cx="534377" cy="259045"/>
    <xdr:sp macro="" textlink="">
      <xdr:nvSpPr>
        <xdr:cNvPr id="622" name="公債費平均値テキスト"/>
        <xdr:cNvSpPr txBox="1"/>
      </xdr:nvSpPr>
      <xdr:spPr>
        <a:xfrm>
          <a:off x="16370300" y="12751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41370</xdr:rowOff>
    </xdr:from>
    <xdr:to>
      <xdr:col>85</xdr:col>
      <xdr:colOff>177800</xdr:colOff>
      <xdr:row>75</xdr:row>
      <xdr:rowOff>142970</xdr:rowOff>
    </xdr:to>
    <xdr:sp macro="" textlink="">
      <xdr:nvSpPr>
        <xdr:cNvPr id="623" name="フローチャート: 判断 622"/>
        <xdr:cNvSpPr/>
      </xdr:nvSpPr>
      <xdr:spPr>
        <a:xfrm>
          <a:off x="162687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131471</xdr:rowOff>
    </xdr:from>
    <xdr:to>
      <xdr:col>81</xdr:col>
      <xdr:colOff>50800</xdr:colOff>
      <xdr:row>77</xdr:row>
      <xdr:rowOff>136367</xdr:rowOff>
    </xdr:to>
    <xdr:cxnSp macro="">
      <xdr:nvCxnSpPr>
        <xdr:cNvPr id="624" name="直線コネクタ 623"/>
        <xdr:cNvCxnSpPr/>
      </xdr:nvCxnSpPr>
      <xdr:spPr>
        <a:xfrm>
          <a:off x="14592300" y="13333121"/>
          <a:ext cx="889000" cy="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15881</xdr:rowOff>
    </xdr:from>
    <xdr:to>
      <xdr:col>81</xdr:col>
      <xdr:colOff>101600</xdr:colOff>
      <xdr:row>75</xdr:row>
      <xdr:rowOff>117481</xdr:rowOff>
    </xdr:to>
    <xdr:sp macro="" textlink="">
      <xdr:nvSpPr>
        <xdr:cNvPr id="625" name="フローチャート: 判断 624"/>
        <xdr:cNvSpPr/>
      </xdr:nvSpPr>
      <xdr:spPr>
        <a:xfrm>
          <a:off x="15430500" y="1287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134008</xdr:rowOff>
    </xdr:from>
    <xdr:ext cx="534377" cy="259045"/>
    <xdr:sp macro="" textlink="">
      <xdr:nvSpPr>
        <xdr:cNvPr id="626" name="テキスト ボックス 625"/>
        <xdr:cNvSpPr txBox="1"/>
      </xdr:nvSpPr>
      <xdr:spPr>
        <a:xfrm>
          <a:off x="15214111" y="1264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64719</xdr:rowOff>
    </xdr:from>
    <xdr:to>
      <xdr:col>76</xdr:col>
      <xdr:colOff>114300</xdr:colOff>
      <xdr:row>77</xdr:row>
      <xdr:rowOff>131471</xdr:rowOff>
    </xdr:to>
    <xdr:cxnSp macro="">
      <xdr:nvCxnSpPr>
        <xdr:cNvPr id="627" name="直線コネクタ 626"/>
        <xdr:cNvCxnSpPr/>
      </xdr:nvCxnSpPr>
      <xdr:spPr>
        <a:xfrm>
          <a:off x="13703300" y="13266369"/>
          <a:ext cx="889000" cy="6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99301</xdr:rowOff>
    </xdr:from>
    <xdr:to>
      <xdr:col>76</xdr:col>
      <xdr:colOff>165100</xdr:colOff>
      <xdr:row>75</xdr:row>
      <xdr:rowOff>29451</xdr:rowOff>
    </xdr:to>
    <xdr:sp macro="" textlink="">
      <xdr:nvSpPr>
        <xdr:cNvPr id="628" name="フローチャート: 判断 627"/>
        <xdr:cNvSpPr/>
      </xdr:nvSpPr>
      <xdr:spPr>
        <a:xfrm>
          <a:off x="14541500" y="12786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45978</xdr:rowOff>
    </xdr:from>
    <xdr:ext cx="534377" cy="259045"/>
    <xdr:sp macro="" textlink="">
      <xdr:nvSpPr>
        <xdr:cNvPr id="629" name="テキスト ボックス 628"/>
        <xdr:cNvSpPr txBox="1"/>
      </xdr:nvSpPr>
      <xdr:spPr>
        <a:xfrm>
          <a:off x="14325111" y="1256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60509</xdr:rowOff>
    </xdr:from>
    <xdr:to>
      <xdr:col>71</xdr:col>
      <xdr:colOff>177800</xdr:colOff>
      <xdr:row>77</xdr:row>
      <xdr:rowOff>64719</xdr:rowOff>
    </xdr:to>
    <xdr:cxnSp macro="">
      <xdr:nvCxnSpPr>
        <xdr:cNvPr id="630" name="直線コネクタ 629"/>
        <xdr:cNvCxnSpPr/>
      </xdr:nvCxnSpPr>
      <xdr:spPr>
        <a:xfrm>
          <a:off x="12814300" y="13262159"/>
          <a:ext cx="889000" cy="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116770</xdr:rowOff>
    </xdr:from>
    <xdr:to>
      <xdr:col>72</xdr:col>
      <xdr:colOff>38100</xdr:colOff>
      <xdr:row>75</xdr:row>
      <xdr:rowOff>46920</xdr:rowOff>
    </xdr:to>
    <xdr:sp macro="" textlink="">
      <xdr:nvSpPr>
        <xdr:cNvPr id="631" name="フローチャート: 判断 630"/>
        <xdr:cNvSpPr/>
      </xdr:nvSpPr>
      <xdr:spPr>
        <a:xfrm>
          <a:off x="13652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63447</xdr:rowOff>
    </xdr:from>
    <xdr:ext cx="534377" cy="259045"/>
    <xdr:sp macro="" textlink="">
      <xdr:nvSpPr>
        <xdr:cNvPr id="632" name="テキスト ボックス 631"/>
        <xdr:cNvSpPr txBox="1"/>
      </xdr:nvSpPr>
      <xdr:spPr>
        <a:xfrm>
          <a:off x="13436111" y="1257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106255</xdr:rowOff>
    </xdr:from>
    <xdr:to>
      <xdr:col>67</xdr:col>
      <xdr:colOff>101600</xdr:colOff>
      <xdr:row>75</xdr:row>
      <xdr:rowOff>36405</xdr:rowOff>
    </xdr:to>
    <xdr:sp macro="" textlink="">
      <xdr:nvSpPr>
        <xdr:cNvPr id="633" name="フローチャート: 判断 632"/>
        <xdr:cNvSpPr/>
      </xdr:nvSpPr>
      <xdr:spPr>
        <a:xfrm>
          <a:off x="12763500" y="127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52932</xdr:rowOff>
    </xdr:from>
    <xdr:ext cx="534377" cy="259045"/>
    <xdr:sp macro="" textlink="">
      <xdr:nvSpPr>
        <xdr:cNvPr id="634" name="テキスト ボックス 633"/>
        <xdr:cNvSpPr txBox="1"/>
      </xdr:nvSpPr>
      <xdr:spPr>
        <a:xfrm>
          <a:off x="12547111" y="1256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92539</xdr:rowOff>
    </xdr:from>
    <xdr:to>
      <xdr:col>85</xdr:col>
      <xdr:colOff>177800</xdr:colOff>
      <xdr:row>78</xdr:row>
      <xdr:rowOff>22689</xdr:rowOff>
    </xdr:to>
    <xdr:sp macro="" textlink="">
      <xdr:nvSpPr>
        <xdr:cNvPr id="640" name="楕円 639"/>
        <xdr:cNvSpPr/>
      </xdr:nvSpPr>
      <xdr:spPr>
        <a:xfrm>
          <a:off x="16268700" y="1329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7466</xdr:rowOff>
    </xdr:from>
    <xdr:ext cx="534377" cy="259045"/>
    <xdr:sp macro="" textlink="">
      <xdr:nvSpPr>
        <xdr:cNvPr id="641" name="公債費該当値テキスト"/>
        <xdr:cNvSpPr txBox="1"/>
      </xdr:nvSpPr>
      <xdr:spPr>
        <a:xfrm>
          <a:off x="16370300" y="1320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85567</xdr:rowOff>
    </xdr:from>
    <xdr:to>
      <xdr:col>81</xdr:col>
      <xdr:colOff>101600</xdr:colOff>
      <xdr:row>78</xdr:row>
      <xdr:rowOff>15717</xdr:rowOff>
    </xdr:to>
    <xdr:sp macro="" textlink="">
      <xdr:nvSpPr>
        <xdr:cNvPr id="642" name="楕円 641"/>
        <xdr:cNvSpPr/>
      </xdr:nvSpPr>
      <xdr:spPr>
        <a:xfrm>
          <a:off x="15430500" y="1328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6844</xdr:rowOff>
    </xdr:from>
    <xdr:ext cx="534377" cy="259045"/>
    <xdr:sp macro="" textlink="">
      <xdr:nvSpPr>
        <xdr:cNvPr id="643" name="テキスト ボックス 642"/>
        <xdr:cNvSpPr txBox="1"/>
      </xdr:nvSpPr>
      <xdr:spPr>
        <a:xfrm>
          <a:off x="15214111" y="1337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80671</xdr:rowOff>
    </xdr:from>
    <xdr:to>
      <xdr:col>76</xdr:col>
      <xdr:colOff>165100</xdr:colOff>
      <xdr:row>78</xdr:row>
      <xdr:rowOff>10821</xdr:rowOff>
    </xdr:to>
    <xdr:sp macro="" textlink="">
      <xdr:nvSpPr>
        <xdr:cNvPr id="644" name="楕円 643"/>
        <xdr:cNvSpPr/>
      </xdr:nvSpPr>
      <xdr:spPr>
        <a:xfrm>
          <a:off x="14541500" y="1328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1948</xdr:rowOff>
    </xdr:from>
    <xdr:ext cx="534377" cy="259045"/>
    <xdr:sp macro="" textlink="">
      <xdr:nvSpPr>
        <xdr:cNvPr id="645" name="テキスト ボックス 644"/>
        <xdr:cNvSpPr txBox="1"/>
      </xdr:nvSpPr>
      <xdr:spPr>
        <a:xfrm>
          <a:off x="14325111" y="133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13919</xdr:rowOff>
    </xdr:from>
    <xdr:to>
      <xdr:col>72</xdr:col>
      <xdr:colOff>38100</xdr:colOff>
      <xdr:row>77</xdr:row>
      <xdr:rowOff>115519</xdr:rowOff>
    </xdr:to>
    <xdr:sp macro="" textlink="">
      <xdr:nvSpPr>
        <xdr:cNvPr id="646" name="楕円 645"/>
        <xdr:cNvSpPr/>
      </xdr:nvSpPr>
      <xdr:spPr>
        <a:xfrm>
          <a:off x="13652500" y="1321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106646</xdr:rowOff>
    </xdr:from>
    <xdr:ext cx="534377" cy="259045"/>
    <xdr:sp macro="" textlink="">
      <xdr:nvSpPr>
        <xdr:cNvPr id="647" name="テキスト ボックス 646"/>
        <xdr:cNvSpPr txBox="1"/>
      </xdr:nvSpPr>
      <xdr:spPr>
        <a:xfrm>
          <a:off x="13436111" y="1330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9709</xdr:rowOff>
    </xdr:from>
    <xdr:to>
      <xdr:col>67</xdr:col>
      <xdr:colOff>101600</xdr:colOff>
      <xdr:row>77</xdr:row>
      <xdr:rowOff>111309</xdr:rowOff>
    </xdr:to>
    <xdr:sp macro="" textlink="">
      <xdr:nvSpPr>
        <xdr:cNvPr id="648" name="楕円 647"/>
        <xdr:cNvSpPr/>
      </xdr:nvSpPr>
      <xdr:spPr>
        <a:xfrm>
          <a:off x="12763500" y="1321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102436</xdr:rowOff>
    </xdr:from>
    <xdr:ext cx="534377" cy="259045"/>
    <xdr:sp macro="" textlink="">
      <xdr:nvSpPr>
        <xdr:cNvPr id="649" name="テキスト ボックス 648"/>
        <xdr:cNvSpPr txBox="1"/>
      </xdr:nvSpPr>
      <xdr:spPr>
        <a:xfrm>
          <a:off x="12547111" y="1330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7" name="テキスト ボックス 66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127736</xdr:rowOff>
    </xdr:from>
    <xdr:to>
      <xdr:col>85</xdr:col>
      <xdr:colOff>126364</xdr:colOff>
      <xdr:row>99</xdr:row>
      <xdr:rowOff>41539</xdr:rowOff>
    </xdr:to>
    <xdr:cxnSp macro="">
      <xdr:nvCxnSpPr>
        <xdr:cNvPr id="673" name="直線コネクタ 672"/>
        <xdr:cNvCxnSpPr/>
      </xdr:nvCxnSpPr>
      <xdr:spPr>
        <a:xfrm flipV="1">
          <a:off x="16317595" y="15729686"/>
          <a:ext cx="1269" cy="128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45366</xdr:rowOff>
    </xdr:from>
    <xdr:ext cx="378565" cy="259045"/>
    <xdr:sp macro="" textlink="">
      <xdr:nvSpPr>
        <xdr:cNvPr id="674" name="積立金最小値テキスト"/>
        <xdr:cNvSpPr txBox="1"/>
      </xdr:nvSpPr>
      <xdr:spPr>
        <a:xfrm>
          <a:off x="16370300" y="1701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41539</xdr:rowOff>
    </xdr:from>
    <xdr:to>
      <xdr:col>86</xdr:col>
      <xdr:colOff>25400</xdr:colOff>
      <xdr:row>99</xdr:row>
      <xdr:rowOff>41539</xdr:rowOff>
    </xdr:to>
    <xdr:cxnSp macro="">
      <xdr:nvCxnSpPr>
        <xdr:cNvPr id="675" name="直線コネクタ 674"/>
        <xdr:cNvCxnSpPr/>
      </xdr:nvCxnSpPr>
      <xdr:spPr>
        <a:xfrm>
          <a:off x="16230600" y="1701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74413</xdr:rowOff>
    </xdr:from>
    <xdr:ext cx="599010" cy="259045"/>
    <xdr:sp macro="" textlink="">
      <xdr:nvSpPr>
        <xdr:cNvPr id="676" name="積立金最大値テキスト"/>
        <xdr:cNvSpPr txBox="1"/>
      </xdr:nvSpPr>
      <xdr:spPr>
        <a:xfrm>
          <a:off x="16370300" y="15504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127736</xdr:rowOff>
    </xdr:from>
    <xdr:to>
      <xdr:col>86</xdr:col>
      <xdr:colOff>25400</xdr:colOff>
      <xdr:row>91</xdr:row>
      <xdr:rowOff>127736</xdr:rowOff>
    </xdr:to>
    <xdr:cxnSp macro="">
      <xdr:nvCxnSpPr>
        <xdr:cNvPr id="677" name="直線コネクタ 676"/>
        <xdr:cNvCxnSpPr/>
      </xdr:nvCxnSpPr>
      <xdr:spPr>
        <a:xfrm>
          <a:off x="16230600" y="1572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148219</xdr:rowOff>
    </xdr:from>
    <xdr:to>
      <xdr:col>85</xdr:col>
      <xdr:colOff>127000</xdr:colOff>
      <xdr:row>98</xdr:row>
      <xdr:rowOff>56238</xdr:rowOff>
    </xdr:to>
    <xdr:cxnSp macro="">
      <xdr:nvCxnSpPr>
        <xdr:cNvPr id="678" name="直線コネクタ 677"/>
        <xdr:cNvCxnSpPr/>
      </xdr:nvCxnSpPr>
      <xdr:spPr>
        <a:xfrm>
          <a:off x="15481300" y="16778869"/>
          <a:ext cx="838200" cy="7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42067</xdr:rowOff>
    </xdr:from>
    <xdr:ext cx="534377" cy="259045"/>
    <xdr:sp macro="" textlink="">
      <xdr:nvSpPr>
        <xdr:cNvPr id="679" name="積立金平均値テキスト"/>
        <xdr:cNvSpPr txBox="1"/>
      </xdr:nvSpPr>
      <xdr:spPr>
        <a:xfrm>
          <a:off x="16370300" y="16844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63640</xdr:rowOff>
    </xdr:from>
    <xdr:to>
      <xdr:col>85</xdr:col>
      <xdr:colOff>177800</xdr:colOff>
      <xdr:row>98</xdr:row>
      <xdr:rowOff>165240</xdr:rowOff>
    </xdr:to>
    <xdr:sp macro="" textlink="">
      <xdr:nvSpPr>
        <xdr:cNvPr id="680" name="フローチャート: 判断 679"/>
        <xdr:cNvSpPr/>
      </xdr:nvSpPr>
      <xdr:spPr>
        <a:xfrm>
          <a:off x="16268700" y="168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148219</xdr:rowOff>
    </xdr:from>
    <xdr:to>
      <xdr:col>81</xdr:col>
      <xdr:colOff>50800</xdr:colOff>
      <xdr:row>98</xdr:row>
      <xdr:rowOff>21422</xdr:rowOff>
    </xdr:to>
    <xdr:cxnSp macro="">
      <xdr:nvCxnSpPr>
        <xdr:cNvPr id="681" name="直線コネクタ 680"/>
        <xdr:cNvCxnSpPr/>
      </xdr:nvCxnSpPr>
      <xdr:spPr>
        <a:xfrm flipV="1">
          <a:off x="14592300" y="16778869"/>
          <a:ext cx="889000" cy="4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90500</xdr:rowOff>
    </xdr:from>
    <xdr:to>
      <xdr:col>81</xdr:col>
      <xdr:colOff>101600</xdr:colOff>
      <xdr:row>99</xdr:row>
      <xdr:rowOff>20650</xdr:rowOff>
    </xdr:to>
    <xdr:sp macro="" textlink="">
      <xdr:nvSpPr>
        <xdr:cNvPr id="682" name="フローチャート: 判断 681"/>
        <xdr:cNvSpPr/>
      </xdr:nvSpPr>
      <xdr:spPr>
        <a:xfrm>
          <a:off x="15430500" y="1689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11777</xdr:rowOff>
    </xdr:from>
    <xdr:ext cx="469744" cy="259045"/>
    <xdr:sp macro="" textlink="">
      <xdr:nvSpPr>
        <xdr:cNvPr id="683" name="テキスト ボックス 682"/>
        <xdr:cNvSpPr txBox="1"/>
      </xdr:nvSpPr>
      <xdr:spPr>
        <a:xfrm>
          <a:off x="15246428" y="1698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21422</xdr:rowOff>
    </xdr:from>
    <xdr:to>
      <xdr:col>76</xdr:col>
      <xdr:colOff>114300</xdr:colOff>
      <xdr:row>98</xdr:row>
      <xdr:rowOff>55552</xdr:rowOff>
    </xdr:to>
    <xdr:cxnSp macro="">
      <xdr:nvCxnSpPr>
        <xdr:cNvPr id="684" name="直線コネクタ 683"/>
        <xdr:cNvCxnSpPr/>
      </xdr:nvCxnSpPr>
      <xdr:spPr>
        <a:xfrm flipV="1">
          <a:off x="13703300" y="16823522"/>
          <a:ext cx="889000" cy="3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64165</xdr:rowOff>
    </xdr:from>
    <xdr:to>
      <xdr:col>76</xdr:col>
      <xdr:colOff>165100</xdr:colOff>
      <xdr:row>98</xdr:row>
      <xdr:rowOff>165765</xdr:rowOff>
    </xdr:to>
    <xdr:sp macro="" textlink="">
      <xdr:nvSpPr>
        <xdr:cNvPr id="685" name="フローチャート: 判断 684"/>
        <xdr:cNvSpPr/>
      </xdr:nvSpPr>
      <xdr:spPr>
        <a:xfrm>
          <a:off x="14541500" y="1686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156892</xdr:rowOff>
    </xdr:from>
    <xdr:ext cx="534377" cy="259045"/>
    <xdr:sp macro="" textlink="">
      <xdr:nvSpPr>
        <xdr:cNvPr id="686" name="テキスト ボックス 685"/>
        <xdr:cNvSpPr txBox="1"/>
      </xdr:nvSpPr>
      <xdr:spPr>
        <a:xfrm>
          <a:off x="14325111" y="1695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157477</xdr:rowOff>
    </xdr:from>
    <xdr:to>
      <xdr:col>71</xdr:col>
      <xdr:colOff>177800</xdr:colOff>
      <xdr:row>98</xdr:row>
      <xdr:rowOff>55552</xdr:rowOff>
    </xdr:to>
    <xdr:cxnSp macro="">
      <xdr:nvCxnSpPr>
        <xdr:cNvPr id="687" name="直線コネクタ 686"/>
        <xdr:cNvCxnSpPr/>
      </xdr:nvCxnSpPr>
      <xdr:spPr>
        <a:xfrm>
          <a:off x="12814300" y="16788127"/>
          <a:ext cx="889000" cy="6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87726</xdr:rowOff>
    </xdr:from>
    <xdr:to>
      <xdr:col>72</xdr:col>
      <xdr:colOff>38100</xdr:colOff>
      <xdr:row>99</xdr:row>
      <xdr:rowOff>17876</xdr:rowOff>
    </xdr:to>
    <xdr:sp macro="" textlink="">
      <xdr:nvSpPr>
        <xdr:cNvPr id="688" name="フローチャート: 判断 687"/>
        <xdr:cNvSpPr/>
      </xdr:nvSpPr>
      <xdr:spPr>
        <a:xfrm>
          <a:off x="13652500" y="1688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9003</xdr:rowOff>
    </xdr:from>
    <xdr:ext cx="534377" cy="259045"/>
    <xdr:sp macro="" textlink="">
      <xdr:nvSpPr>
        <xdr:cNvPr id="689" name="テキスト ボックス 688"/>
        <xdr:cNvSpPr txBox="1"/>
      </xdr:nvSpPr>
      <xdr:spPr>
        <a:xfrm>
          <a:off x="13436111" y="1698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70391</xdr:rowOff>
    </xdr:from>
    <xdr:to>
      <xdr:col>67</xdr:col>
      <xdr:colOff>101600</xdr:colOff>
      <xdr:row>99</xdr:row>
      <xdr:rowOff>541</xdr:rowOff>
    </xdr:to>
    <xdr:sp macro="" textlink="">
      <xdr:nvSpPr>
        <xdr:cNvPr id="690" name="フローチャート: 判断 689"/>
        <xdr:cNvSpPr/>
      </xdr:nvSpPr>
      <xdr:spPr>
        <a:xfrm>
          <a:off x="12763500" y="1687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163118</xdr:rowOff>
    </xdr:from>
    <xdr:ext cx="534377" cy="259045"/>
    <xdr:sp macro="" textlink="">
      <xdr:nvSpPr>
        <xdr:cNvPr id="691" name="テキスト ボックス 690"/>
        <xdr:cNvSpPr txBox="1"/>
      </xdr:nvSpPr>
      <xdr:spPr>
        <a:xfrm>
          <a:off x="12547111" y="1696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5438</xdr:rowOff>
    </xdr:from>
    <xdr:to>
      <xdr:col>85</xdr:col>
      <xdr:colOff>177800</xdr:colOff>
      <xdr:row>98</xdr:row>
      <xdr:rowOff>107038</xdr:rowOff>
    </xdr:to>
    <xdr:sp macro="" textlink="">
      <xdr:nvSpPr>
        <xdr:cNvPr id="697" name="楕円 696"/>
        <xdr:cNvSpPr/>
      </xdr:nvSpPr>
      <xdr:spPr>
        <a:xfrm>
          <a:off x="16268700" y="1680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28315</xdr:rowOff>
    </xdr:from>
    <xdr:ext cx="534377" cy="259045"/>
    <xdr:sp macro="" textlink="">
      <xdr:nvSpPr>
        <xdr:cNvPr id="698" name="積立金該当値テキスト"/>
        <xdr:cNvSpPr txBox="1"/>
      </xdr:nvSpPr>
      <xdr:spPr>
        <a:xfrm>
          <a:off x="16370300" y="1665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97419</xdr:rowOff>
    </xdr:from>
    <xdr:to>
      <xdr:col>81</xdr:col>
      <xdr:colOff>101600</xdr:colOff>
      <xdr:row>98</xdr:row>
      <xdr:rowOff>27569</xdr:rowOff>
    </xdr:to>
    <xdr:sp macro="" textlink="">
      <xdr:nvSpPr>
        <xdr:cNvPr id="699" name="楕円 698"/>
        <xdr:cNvSpPr/>
      </xdr:nvSpPr>
      <xdr:spPr>
        <a:xfrm>
          <a:off x="15430500" y="1672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44096</xdr:rowOff>
    </xdr:from>
    <xdr:ext cx="534377" cy="259045"/>
    <xdr:sp macro="" textlink="">
      <xdr:nvSpPr>
        <xdr:cNvPr id="700" name="テキスト ボックス 699"/>
        <xdr:cNvSpPr txBox="1"/>
      </xdr:nvSpPr>
      <xdr:spPr>
        <a:xfrm>
          <a:off x="15214111" y="1650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142072</xdr:rowOff>
    </xdr:from>
    <xdr:to>
      <xdr:col>76</xdr:col>
      <xdr:colOff>165100</xdr:colOff>
      <xdr:row>98</xdr:row>
      <xdr:rowOff>72222</xdr:rowOff>
    </xdr:to>
    <xdr:sp macro="" textlink="">
      <xdr:nvSpPr>
        <xdr:cNvPr id="701" name="楕円 700"/>
        <xdr:cNvSpPr/>
      </xdr:nvSpPr>
      <xdr:spPr>
        <a:xfrm>
          <a:off x="14541500" y="1677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88749</xdr:rowOff>
    </xdr:from>
    <xdr:ext cx="534377" cy="259045"/>
    <xdr:sp macro="" textlink="">
      <xdr:nvSpPr>
        <xdr:cNvPr id="702" name="テキスト ボックス 701"/>
        <xdr:cNvSpPr txBox="1"/>
      </xdr:nvSpPr>
      <xdr:spPr>
        <a:xfrm>
          <a:off x="14325111" y="1654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4752</xdr:rowOff>
    </xdr:from>
    <xdr:to>
      <xdr:col>72</xdr:col>
      <xdr:colOff>38100</xdr:colOff>
      <xdr:row>98</xdr:row>
      <xdr:rowOff>106352</xdr:rowOff>
    </xdr:to>
    <xdr:sp macro="" textlink="">
      <xdr:nvSpPr>
        <xdr:cNvPr id="703" name="楕円 702"/>
        <xdr:cNvSpPr/>
      </xdr:nvSpPr>
      <xdr:spPr>
        <a:xfrm>
          <a:off x="13652500" y="168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122879</xdr:rowOff>
    </xdr:from>
    <xdr:ext cx="534377" cy="259045"/>
    <xdr:sp macro="" textlink="">
      <xdr:nvSpPr>
        <xdr:cNvPr id="704" name="テキスト ボックス 703"/>
        <xdr:cNvSpPr txBox="1"/>
      </xdr:nvSpPr>
      <xdr:spPr>
        <a:xfrm>
          <a:off x="13436111" y="1658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106677</xdr:rowOff>
    </xdr:from>
    <xdr:to>
      <xdr:col>67</xdr:col>
      <xdr:colOff>101600</xdr:colOff>
      <xdr:row>98</xdr:row>
      <xdr:rowOff>36827</xdr:rowOff>
    </xdr:to>
    <xdr:sp macro="" textlink="">
      <xdr:nvSpPr>
        <xdr:cNvPr id="705" name="楕円 704"/>
        <xdr:cNvSpPr/>
      </xdr:nvSpPr>
      <xdr:spPr>
        <a:xfrm>
          <a:off x="12763500" y="1673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53354</xdr:rowOff>
    </xdr:from>
    <xdr:ext cx="534377" cy="259045"/>
    <xdr:sp macro="" textlink="">
      <xdr:nvSpPr>
        <xdr:cNvPr id="706" name="テキスト ボックス 705"/>
        <xdr:cNvSpPr txBox="1"/>
      </xdr:nvSpPr>
      <xdr:spPr>
        <a:xfrm>
          <a:off x="12547111" y="1651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7" name="直線コネクタ 71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8" name="テキスト ボックス 71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9" name="直線コネクタ 71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0" name="テキスト ボックス 71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1" name="直線コネクタ 72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2" name="テキスト ボックス 72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3" name="直線コネクタ 72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4" name="テキスト ボックス 72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5" name="直線コネクタ 72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6" name="テキスト ボックス 725"/>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7" name="直線コネクタ 72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8" name="テキスト ボックス 72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32" name="直線コネクタ 731"/>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4" name="直線コネクタ 73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35" name="投資及び出資金最大値テキスト"/>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36" name="直線コネクタ 735"/>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7" name="直線コネクタ 73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148571</xdr:rowOff>
    </xdr:from>
    <xdr:ext cx="378565" cy="259045"/>
    <xdr:sp macro="" textlink="">
      <xdr:nvSpPr>
        <xdr:cNvPr id="738" name="投資及び出資金平均値テキスト"/>
        <xdr:cNvSpPr txBox="1"/>
      </xdr:nvSpPr>
      <xdr:spPr>
        <a:xfrm>
          <a:off x="22212300" y="6492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125694</xdr:rowOff>
    </xdr:from>
    <xdr:to>
      <xdr:col>116</xdr:col>
      <xdr:colOff>114300</xdr:colOff>
      <xdr:row>39</xdr:row>
      <xdr:rowOff>55844</xdr:rowOff>
    </xdr:to>
    <xdr:sp macro="" textlink="">
      <xdr:nvSpPr>
        <xdr:cNvPr id="739" name="フローチャート: 判断 738"/>
        <xdr:cNvSpPr/>
      </xdr:nvSpPr>
      <xdr:spPr>
        <a:xfrm>
          <a:off x="22110700" y="664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0" name="直線コネクタ 73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151711</xdr:rowOff>
    </xdr:from>
    <xdr:to>
      <xdr:col>112</xdr:col>
      <xdr:colOff>38100</xdr:colOff>
      <xdr:row>39</xdr:row>
      <xdr:rowOff>81861</xdr:rowOff>
    </xdr:to>
    <xdr:sp macro="" textlink="">
      <xdr:nvSpPr>
        <xdr:cNvPr id="741" name="フローチャート: 判断 740"/>
        <xdr:cNvSpPr/>
      </xdr:nvSpPr>
      <xdr:spPr>
        <a:xfrm>
          <a:off x="21272500" y="666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98388</xdr:rowOff>
    </xdr:from>
    <xdr:ext cx="378565" cy="259045"/>
    <xdr:sp macro="" textlink="">
      <xdr:nvSpPr>
        <xdr:cNvPr id="742" name="テキスト ボックス 741"/>
        <xdr:cNvSpPr txBox="1"/>
      </xdr:nvSpPr>
      <xdr:spPr>
        <a:xfrm>
          <a:off x="21134017" y="6442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3" name="直線コネクタ 74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111542</xdr:rowOff>
    </xdr:from>
    <xdr:to>
      <xdr:col>107</xdr:col>
      <xdr:colOff>101600</xdr:colOff>
      <xdr:row>39</xdr:row>
      <xdr:rowOff>41692</xdr:rowOff>
    </xdr:to>
    <xdr:sp macro="" textlink="">
      <xdr:nvSpPr>
        <xdr:cNvPr id="744" name="フローチャート: 判断 743"/>
        <xdr:cNvSpPr/>
      </xdr:nvSpPr>
      <xdr:spPr>
        <a:xfrm>
          <a:off x="20383500" y="662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58219</xdr:rowOff>
    </xdr:from>
    <xdr:ext cx="378565" cy="259045"/>
    <xdr:sp macro="" textlink="">
      <xdr:nvSpPr>
        <xdr:cNvPr id="745" name="テキスト ボックス 744"/>
        <xdr:cNvSpPr txBox="1"/>
      </xdr:nvSpPr>
      <xdr:spPr>
        <a:xfrm>
          <a:off x="20245017" y="6401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6" name="直線コネクタ 74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106535</xdr:rowOff>
    </xdr:from>
    <xdr:to>
      <xdr:col>102</xdr:col>
      <xdr:colOff>165100</xdr:colOff>
      <xdr:row>39</xdr:row>
      <xdr:rowOff>36685</xdr:rowOff>
    </xdr:to>
    <xdr:sp macro="" textlink="">
      <xdr:nvSpPr>
        <xdr:cNvPr id="747" name="フローチャート: 判断 746"/>
        <xdr:cNvSpPr/>
      </xdr:nvSpPr>
      <xdr:spPr>
        <a:xfrm>
          <a:off x="19494500" y="662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53212</xdr:rowOff>
    </xdr:from>
    <xdr:ext cx="469744" cy="259045"/>
    <xdr:sp macro="" textlink="">
      <xdr:nvSpPr>
        <xdr:cNvPr id="748" name="テキスト ボックス 747"/>
        <xdr:cNvSpPr txBox="1"/>
      </xdr:nvSpPr>
      <xdr:spPr>
        <a:xfrm>
          <a:off x="19310428" y="6396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56678</xdr:rowOff>
    </xdr:from>
    <xdr:to>
      <xdr:col>98</xdr:col>
      <xdr:colOff>38100</xdr:colOff>
      <xdr:row>38</xdr:row>
      <xdr:rowOff>158278</xdr:rowOff>
    </xdr:to>
    <xdr:sp macro="" textlink="">
      <xdr:nvSpPr>
        <xdr:cNvPr id="749" name="フローチャート: 判断 748"/>
        <xdr:cNvSpPr/>
      </xdr:nvSpPr>
      <xdr:spPr>
        <a:xfrm>
          <a:off x="18605500" y="65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3355</xdr:rowOff>
    </xdr:from>
    <xdr:ext cx="469744" cy="259045"/>
    <xdr:sp macro="" textlink="">
      <xdr:nvSpPr>
        <xdr:cNvPr id="750" name="テキスト ボックス 749"/>
        <xdr:cNvSpPr txBox="1"/>
      </xdr:nvSpPr>
      <xdr:spPr>
        <a:xfrm>
          <a:off x="18421428" y="63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6" name="楕円 75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7"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8" name="楕円 75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9" name="テキスト ボックス 75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0" name="楕円 75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1" name="テキスト ボックス 76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2" name="楕円 76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3" name="テキスト ボックス 76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4" name="楕円 76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5" name="テキスト ボックス 764"/>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6" name="直線コネクタ 77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7" name="テキスト ボックス 77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8" name="直線コネクタ 77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9" name="テキスト ボックス 778"/>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0" name="直線コネクタ 77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1" name="テキスト ボックス 780"/>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2" name="直線コネクタ 78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3" name="テキスト ボックス 782"/>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4" name="直線コネクタ 78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5" name="テキスト ボックス 78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6" name="直線コネクタ 78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7" name="テキスト ボックス 78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136989</xdr:rowOff>
    </xdr:from>
    <xdr:to>
      <xdr:col>116</xdr:col>
      <xdr:colOff>62864</xdr:colOff>
      <xdr:row>59</xdr:row>
      <xdr:rowOff>98878</xdr:rowOff>
    </xdr:to>
    <xdr:cxnSp macro="">
      <xdr:nvCxnSpPr>
        <xdr:cNvPr id="791" name="直線コネクタ 790"/>
        <xdr:cNvCxnSpPr/>
      </xdr:nvCxnSpPr>
      <xdr:spPr>
        <a:xfrm flipV="1">
          <a:off x="22159595" y="8709489"/>
          <a:ext cx="1269" cy="150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2"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3" name="直線コネクタ 79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83666</xdr:rowOff>
    </xdr:from>
    <xdr:ext cx="534377" cy="259045"/>
    <xdr:sp macro="" textlink="">
      <xdr:nvSpPr>
        <xdr:cNvPr id="794" name="貸付金最大値テキスト"/>
        <xdr:cNvSpPr txBox="1"/>
      </xdr:nvSpPr>
      <xdr:spPr>
        <a:xfrm>
          <a:off x="22212300" y="848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136989</xdr:rowOff>
    </xdr:from>
    <xdr:to>
      <xdr:col>116</xdr:col>
      <xdr:colOff>152400</xdr:colOff>
      <xdr:row>50</xdr:row>
      <xdr:rowOff>136989</xdr:rowOff>
    </xdr:to>
    <xdr:cxnSp macro="">
      <xdr:nvCxnSpPr>
        <xdr:cNvPr id="795" name="直線コネクタ 794"/>
        <xdr:cNvCxnSpPr/>
      </xdr:nvCxnSpPr>
      <xdr:spPr>
        <a:xfrm>
          <a:off x="22072600" y="8709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96070</xdr:rowOff>
    </xdr:from>
    <xdr:to>
      <xdr:col>116</xdr:col>
      <xdr:colOff>63500</xdr:colOff>
      <xdr:row>59</xdr:row>
      <xdr:rowOff>96625</xdr:rowOff>
    </xdr:to>
    <xdr:cxnSp macro="">
      <xdr:nvCxnSpPr>
        <xdr:cNvPr id="796" name="直線コネクタ 795"/>
        <xdr:cNvCxnSpPr/>
      </xdr:nvCxnSpPr>
      <xdr:spPr>
        <a:xfrm>
          <a:off x="21323300" y="10211620"/>
          <a:ext cx="8382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109230</xdr:rowOff>
    </xdr:from>
    <xdr:ext cx="469744" cy="259045"/>
    <xdr:sp macro="" textlink="">
      <xdr:nvSpPr>
        <xdr:cNvPr id="797" name="貸付金平均値テキスト"/>
        <xdr:cNvSpPr txBox="1"/>
      </xdr:nvSpPr>
      <xdr:spPr>
        <a:xfrm>
          <a:off x="22212300" y="9881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86353</xdr:rowOff>
    </xdr:from>
    <xdr:to>
      <xdr:col>116</xdr:col>
      <xdr:colOff>114300</xdr:colOff>
      <xdr:row>59</xdr:row>
      <xdr:rowOff>16503</xdr:rowOff>
    </xdr:to>
    <xdr:sp macro="" textlink="">
      <xdr:nvSpPr>
        <xdr:cNvPr id="798" name="フローチャート: 判断 797"/>
        <xdr:cNvSpPr/>
      </xdr:nvSpPr>
      <xdr:spPr>
        <a:xfrm>
          <a:off x="221107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83693</xdr:rowOff>
    </xdr:from>
    <xdr:to>
      <xdr:col>111</xdr:col>
      <xdr:colOff>177800</xdr:colOff>
      <xdr:row>59</xdr:row>
      <xdr:rowOff>96070</xdr:rowOff>
    </xdr:to>
    <xdr:cxnSp macro="">
      <xdr:nvCxnSpPr>
        <xdr:cNvPr id="799" name="直線コネクタ 798"/>
        <xdr:cNvCxnSpPr/>
      </xdr:nvCxnSpPr>
      <xdr:spPr>
        <a:xfrm>
          <a:off x="20434300" y="10027793"/>
          <a:ext cx="889000" cy="18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92101</xdr:rowOff>
    </xdr:from>
    <xdr:to>
      <xdr:col>112</xdr:col>
      <xdr:colOff>38100</xdr:colOff>
      <xdr:row>59</xdr:row>
      <xdr:rowOff>22251</xdr:rowOff>
    </xdr:to>
    <xdr:sp macro="" textlink="">
      <xdr:nvSpPr>
        <xdr:cNvPr id="800" name="フローチャート: 判断 799"/>
        <xdr:cNvSpPr/>
      </xdr:nvSpPr>
      <xdr:spPr>
        <a:xfrm>
          <a:off x="21272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38778</xdr:rowOff>
    </xdr:from>
    <xdr:ext cx="469744" cy="259045"/>
    <xdr:sp macro="" textlink="">
      <xdr:nvSpPr>
        <xdr:cNvPr id="801" name="テキスト ボックス 800"/>
        <xdr:cNvSpPr txBox="1"/>
      </xdr:nvSpPr>
      <xdr:spPr>
        <a:xfrm>
          <a:off x="21088428" y="98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156061</xdr:rowOff>
    </xdr:from>
    <xdr:to>
      <xdr:col>107</xdr:col>
      <xdr:colOff>50800</xdr:colOff>
      <xdr:row>58</xdr:row>
      <xdr:rowOff>83693</xdr:rowOff>
    </xdr:to>
    <xdr:cxnSp macro="">
      <xdr:nvCxnSpPr>
        <xdr:cNvPr id="802" name="直線コネクタ 801"/>
        <xdr:cNvCxnSpPr/>
      </xdr:nvCxnSpPr>
      <xdr:spPr>
        <a:xfrm>
          <a:off x="19545300" y="9928711"/>
          <a:ext cx="889000" cy="99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162575</xdr:rowOff>
    </xdr:from>
    <xdr:to>
      <xdr:col>107</xdr:col>
      <xdr:colOff>101600</xdr:colOff>
      <xdr:row>58</xdr:row>
      <xdr:rowOff>92725</xdr:rowOff>
    </xdr:to>
    <xdr:sp macro="" textlink="">
      <xdr:nvSpPr>
        <xdr:cNvPr id="803" name="フローチャート: 判断 802"/>
        <xdr:cNvSpPr/>
      </xdr:nvSpPr>
      <xdr:spPr>
        <a:xfrm>
          <a:off x="20383500" y="993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109252</xdr:rowOff>
    </xdr:from>
    <xdr:ext cx="469744" cy="259045"/>
    <xdr:sp macro="" textlink="">
      <xdr:nvSpPr>
        <xdr:cNvPr id="804" name="テキスト ボックス 803"/>
        <xdr:cNvSpPr txBox="1"/>
      </xdr:nvSpPr>
      <xdr:spPr>
        <a:xfrm>
          <a:off x="20199428" y="9710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156061</xdr:rowOff>
    </xdr:from>
    <xdr:to>
      <xdr:col>102</xdr:col>
      <xdr:colOff>114300</xdr:colOff>
      <xdr:row>59</xdr:row>
      <xdr:rowOff>87971</xdr:rowOff>
    </xdr:to>
    <xdr:cxnSp macro="">
      <xdr:nvCxnSpPr>
        <xdr:cNvPr id="805" name="直線コネクタ 804"/>
        <xdr:cNvCxnSpPr/>
      </xdr:nvCxnSpPr>
      <xdr:spPr>
        <a:xfrm flipV="1">
          <a:off x="18656300" y="9928711"/>
          <a:ext cx="889000" cy="27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25382</xdr:rowOff>
    </xdr:from>
    <xdr:to>
      <xdr:col>102</xdr:col>
      <xdr:colOff>165100</xdr:colOff>
      <xdr:row>58</xdr:row>
      <xdr:rowOff>126982</xdr:rowOff>
    </xdr:to>
    <xdr:sp macro="" textlink="">
      <xdr:nvSpPr>
        <xdr:cNvPr id="806" name="フローチャート: 判断 805"/>
        <xdr:cNvSpPr/>
      </xdr:nvSpPr>
      <xdr:spPr>
        <a:xfrm>
          <a:off x="19494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118109</xdr:rowOff>
    </xdr:from>
    <xdr:ext cx="469744" cy="259045"/>
    <xdr:sp macro="" textlink="">
      <xdr:nvSpPr>
        <xdr:cNvPr id="807" name="テキスト ボックス 806"/>
        <xdr:cNvSpPr txBox="1"/>
      </xdr:nvSpPr>
      <xdr:spPr>
        <a:xfrm>
          <a:off x="19310428" y="1006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12221</xdr:rowOff>
    </xdr:from>
    <xdr:to>
      <xdr:col>98</xdr:col>
      <xdr:colOff>38100</xdr:colOff>
      <xdr:row>58</xdr:row>
      <xdr:rowOff>113821</xdr:rowOff>
    </xdr:to>
    <xdr:sp macro="" textlink="">
      <xdr:nvSpPr>
        <xdr:cNvPr id="808" name="フローチャート: 判断 807"/>
        <xdr:cNvSpPr/>
      </xdr:nvSpPr>
      <xdr:spPr>
        <a:xfrm>
          <a:off x="18605500" y="995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130348</xdr:rowOff>
    </xdr:from>
    <xdr:ext cx="469744" cy="259045"/>
    <xdr:sp macro="" textlink="">
      <xdr:nvSpPr>
        <xdr:cNvPr id="809" name="テキスト ボックス 808"/>
        <xdr:cNvSpPr txBox="1"/>
      </xdr:nvSpPr>
      <xdr:spPr>
        <a:xfrm>
          <a:off x="18421428" y="973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45825</xdr:rowOff>
    </xdr:from>
    <xdr:to>
      <xdr:col>116</xdr:col>
      <xdr:colOff>114300</xdr:colOff>
      <xdr:row>59</xdr:row>
      <xdr:rowOff>147425</xdr:rowOff>
    </xdr:to>
    <xdr:sp macro="" textlink="">
      <xdr:nvSpPr>
        <xdr:cNvPr id="815" name="楕円 814"/>
        <xdr:cNvSpPr/>
      </xdr:nvSpPr>
      <xdr:spPr>
        <a:xfrm>
          <a:off x="22110700" y="1016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132202</xdr:rowOff>
    </xdr:from>
    <xdr:ext cx="313932" cy="259045"/>
    <xdr:sp macro="" textlink="">
      <xdr:nvSpPr>
        <xdr:cNvPr id="816" name="貸付金該当値テキスト"/>
        <xdr:cNvSpPr txBox="1"/>
      </xdr:nvSpPr>
      <xdr:spPr>
        <a:xfrm>
          <a:off x="22212300" y="100763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45270</xdr:rowOff>
    </xdr:from>
    <xdr:to>
      <xdr:col>112</xdr:col>
      <xdr:colOff>38100</xdr:colOff>
      <xdr:row>59</xdr:row>
      <xdr:rowOff>146870</xdr:rowOff>
    </xdr:to>
    <xdr:sp macro="" textlink="">
      <xdr:nvSpPr>
        <xdr:cNvPr id="817" name="楕円 816"/>
        <xdr:cNvSpPr/>
      </xdr:nvSpPr>
      <xdr:spPr>
        <a:xfrm>
          <a:off x="21272500" y="101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137997</xdr:rowOff>
    </xdr:from>
    <xdr:ext cx="313932" cy="259045"/>
    <xdr:sp macro="" textlink="">
      <xdr:nvSpPr>
        <xdr:cNvPr id="818" name="テキスト ボックス 817"/>
        <xdr:cNvSpPr txBox="1"/>
      </xdr:nvSpPr>
      <xdr:spPr>
        <a:xfrm>
          <a:off x="21166333" y="10253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32893</xdr:rowOff>
    </xdr:from>
    <xdr:to>
      <xdr:col>107</xdr:col>
      <xdr:colOff>101600</xdr:colOff>
      <xdr:row>58</xdr:row>
      <xdr:rowOff>134493</xdr:rowOff>
    </xdr:to>
    <xdr:sp macro="" textlink="">
      <xdr:nvSpPr>
        <xdr:cNvPr id="819" name="楕円 818"/>
        <xdr:cNvSpPr/>
      </xdr:nvSpPr>
      <xdr:spPr>
        <a:xfrm>
          <a:off x="20383500" y="997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125620</xdr:rowOff>
    </xdr:from>
    <xdr:ext cx="469744" cy="259045"/>
    <xdr:sp macro="" textlink="">
      <xdr:nvSpPr>
        <xdr:cNvPr id="820" name="テキスト ボックス 819"/>
        <xdr:cNvSpPr txBox="1"/>
      </xdr:nvSpPr>
      <xdr:spPr>
        <a:xfrm>
          <a:off x="20199428" y="1006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105261</xdr:rowOff>
    </xdr:from>
    <xdr:to>
      <xdr:col>102</xdr:col>
      <xdr:colOff>165100</xdr:colOff>
      <xdr:row>58</xdr:row>
      <xdr:rowOff>35411</xdr:rowOff>
    </xdr:to>
    <xdr:sp macro="" textlink="">
      <xdr:nvSpPr>
        <xdr:cNvPr id="821" name="楕円 820"/>
        <xdr:cNvSpPr/>
      </xdr:nvSpPr>
      <xdr:spPr>
        <a:xfrm>
          <a:off x="19494500" y="987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51938</xdr:rowOff>
    </xdr:from>
    <xdr:ext cx="469744" cy="259045"/>
    <xdr:sp macro="" textlink="">
      <xdr:nvSpPr>
        <xdr:cNvPr id="822" name="テキスト ボックス 821"/>
        <xdr:cNvSpPr txBox="1"/>
      </xdr:nvSpPr>
      <xdr:spPr>
        <a:xfrm>
          <a:off x="19310428" y="9653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37171</xdr:rowOff>
    </xdr:from>
    <xdr:to>
      <xdr:col>98</xdr:col>
      <xdr:colOff>38100</xdr:colOff>
      <xdr:row>59</xdr:row>
      <xdr:rowOff>138771</xdr:rowOff>
    </xdr:to>
    <xdr:sp macro="" textlink="">
      <xdr:nvSpPr>
        <xdr:cNvPr id="823" name="楕円 822"/>
        <xdr:cNvSpPr/>
      </xdr:nvSpPr>
      <xdr:spPr>
        <a:xfrm>
          <a:off x="18605500" y="1015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129898</xdr:rowOff>
    </xdr:from>
    <xdr:ext cx="378565" cy="259045"/>
    <xdr:sp macro="" textlink="">
      <xdr:nvSpPr>
        <xdr:cNvPr id="824" name="テキスト ボックス 823"/>
        <xdr:cNvSpPr txBox="1"/>
      </xdr:nvSpPr>
      <xdr:spPr>
        <a:xfrm>
          <a:off x="18467017" y="10245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143929</xdr:rowOff>
    </xdr:from>
    <xdr:to>
      <xdr:col>116</xdr:col>
      <xdr:colOff>62864</xdr:colOff>
      <xdr:row>78</xdr:row>
      <xdr:rowOff>15608</xdr:rowOff>
    </xdr:to>
    <xdr:cxnSp macro="">
      <xdr:nvCxnSpPr>
        <xdr:cNvPr id="849" name="直線コネクタ 848"/>
        <xdr:cNvCxnSpPr/>
      </xdr:nvCxnSpPr>
      <xdr:spPr>
        <a:xfrm flipV="1">
          <a:off x="22159595" y="12145429"/>
          <a:ext cx="1269" cy="1243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19435</xdr:rowOff>
    </xdr:from>
    <xdr:ext cx="534377" cy="259045"/>
    <xdr:sp macro="" textlink="">
      <xdr:nvSpPr>
        <xdr:cNvPr id="850" name="繰出金最小値テキスト"/>
        <xdr:cNvSpPr txBox="1"/>
      </xdr:nvSpPr>
      <xdr:spPr>
        <a:xfrm>
          <a:off x="22212300" y="1339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15608</xdr:rowOff>
    </xdr:from>
    <xdr:to>
      <xdr:col>116</xdr:col>
      <xdr:colOff>152400</xdr:colOff>
      <xdr:row>78</xdr:row>
      <xdr:rowOff>15608</xdr:rowOff>
    </xdr:to>
    <xdr:cxnSp macro="">
      <xdr:nvCxnSpPr>
        <xdr:cNvPr id="851" name="直線コネクタ 850"/>
        <xdr:cNvCxnSpPr/>
      </xdr:nvCxnSpPr>
      <xdr:spPr>
        <a:xfrm>
          <a:off x="22072600" y="13388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90606</xdr:rowOff>
    </xdr:from>
    <xdr:ext cx="534377" cy="259045"/>
    <xdr:sp macro="" textlink="">
      <xdr:nvSpPr>
        <xdr:cNvPr id="852" name="繰出金最大値テキスト"/>
        <xdr:cNvSpPr txBox="1"/>
      </xdr:nvSpPr>
      <xdr:spPr>
        <a:xfrm>
          <a:off x="22212300" y="1192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143929</xdr:rowOff>
    </xdr:from>
    <xdr:to>
      <xdr:col>116</xdr:col>
      <xdr:colOff>152400</xdr:colOff>
      <xdr:row>70</xdr:row>
      <xdr:rowOff>143929</xdr:rowOff>
    </xdr:to>
    <xdr:cxnSp macro="">
      <xdr:nvCxnSpPr>
        <xdr:cNvPr id="853" name="直線コネクタ 852"/>
        <xdr:cNvCxnSpPr/>
      </xdr:nvCxnSpPr>
      <xdr:spPr>
        <a:xfrm>
          <a:off x="22072600" y="12145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52642</xdr:rowOff>
    </xdr:from>
    <xdr:to>
      <xdr:col>116</xdr:col>
      <xdr:colOff>63500</xdr:colOff>
      <xdr:row>75</xdr:row>
      <xdr:rowOff>53442</xdr:rowOff>
    </xdr:to>
    <xdr:cxnSp macro="">
      <xdr:nvCxnSpPr>
        <xdr:cNvPr id="854" name="直線コネクタ 853"/>
        <xdr:cNvCxnSpPr/>
      </xdr:nvCxnSpPr>
      <xdr:spPr>
        <a:xfrm flipV="1">
          <a:off x="21323300" y="12911392"/>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169803</xdr:rowOff>
    </xdr:from>
    <xdr:ext cx="534377" cy="259045"/>
    <xdr:sp macro="" textlink="">
      <xdr:nvSpPr>
        <xdr:cNvPr id="855" name="繰出金平均値テキスト"/>
        <xdr:cNvSpPr txBox="1"/>
      </xdr:nvSpPr>
      <xdr:spPr>
        <a:xfrm>
          <a:off x="22212300" y="1268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146926</xdr:rowOff>
    </xdr:from>
    <xdr:to>
      <xdr:col>116</xdr:col>
      <xdr:colOff>114300</xdr:colOff>
      <xdr:row>75</xdr:row>
      <xdr:rowOff>77076</xdr:rowOff>
    </xdr:to>
    <xdr:sp macro="" textlink="">
      <xdr:nvSpPr>
        <xdr:cNvPr id="856" name="フローチャート: 判断 855"/>
        <xdr:cNvSpPr/>
      </xdr:nvSpPr>
      <xdr:spPr>
        <a:xfrm>
          <a:off x="221107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53442</xdr:rowOff>
    </xdr:from>
    <xdr:to>
      <xdr:col>111</xdr:col>
      <xdr:colOff>177800</xdr:colOff>
      <xdr:row>75</xdr:row>
      <xdr:rowOff>68758</xdr:rowOff>
    </xdr:to>
    <xdr:cxnSp macro="">
      <xdr:nvCxnSpPr>
        <xdr:cNvPr id="857" name="直線コネクタ 856"/>
        <xdr:cNvCxnSpPr/>
      </xdr:nvCxnSpPr>
      <xdr:spPr>
        <a:xfrm flipV="1">
          <a:off x="20434300" y="12912192"/>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113055</xdr:rowOff>
    </xdr:from>
    <xdr:to>
      <xdr:col>112</xdr:col>
      <xdr:colOff>38100</xdr:colOff>
      <xdr:row>75</xdr:row>
      <xdr:rowOff>43205</xdr:rowOff>
    </xdr:to>
    <xdr:sp macro="" textlink="">
      <xdr:nvSpPr>
        <xdr:cNvPr id="858" name="フローチャート: 判断 857"/>
        <xdr:cNvSpPr/>
      </xdr:nvSpPr>
      <xdr:spPr>
        <a:xfrm>
          <a:off x="21272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59732</xdr:rowOff>
    </xdr:from>
    <xdr:ext cx="534377" cy="259045"/>
    <xdr:sp macro="" textlink="">
      <xdr:nvSpPr>
        <xdr:cNvPr id="859" name="テキスト ボックス 858"/>
        <xdr:cNvSpPr txBox="1"/>
      </xdr:nvSpPr>
      <xdr:spPr>
        <a:xfrm>
          <a:off x="21056111" y="125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25171</xdr:rowOff>
    </xdr:from>
    <xdr:to>
      <xdr:col>107</xdr:col>
      <xdr:colOff>50800</xdr:colOff>
      <xdr:row>75</xdr:row>
      <xdr:rowOff>68758</xdr:rowOff>
    </xdr:to>
    <xdr:cxnSp macro="">
      <xdr:nvCxnSpPr>
        <xdr:cNvPr id="860" name="直線コネクタ 859"/>
        <xdr:cNvCxnSpPr/>
      </xdr:nvCxnSpPr>
      <xdr:spPr>
        <a:xfrm>
          <a:off x="19545300" y="12883921"/>
          <a:ext cx="889000" cy="4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127191</xdr:rowOff>
    </xdr:from>
    <xdr:to>
      <xdr:col>107</xdr:col>
      <xdr:colOff>101600</xdr:colOff>
      <xdr:row>74</xdr:row>
      <xdr:rowOff>57341</xdr:rowOff>
    </xdr:to>
    <xdr:sp macro="" textlink="">
      <xdr:nvSpPr>
        <xdr:cNvPr id="861" name="フローチャート: 判断 860"/>
        <xdr:cNvSpPr/>
      </xdr:nvSpPr>
      <xdr:spPr>
        <a:xfrm>
          <a:off x="20383500" y="126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73868</xdr:rowOff>
    </xdr:from>
    <xdr:ext cx="534377" cy="259045"/>
    <xdr:sp macro="" textlink="">
      <xdr:nvSpPr>
        <xdr:cNvPr id="862" name="テキスト ボックス 861"/>
        <xdr:cNvSpPr txBox="1"/>
      </xdr:nvSpPr>
      <xdr:spPr>
        <a:xfrm>
          <a:off x="20167111" y="1241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25171</xdr:rowOff>
    </xdr:from>
    <xdr:to>
      <xdr:col>102</xdr:col>
      <xdr:colOff>114300</xdr:colOff>
      <xdr:row>75</xdr:row>
      <xdr:rowOff>87199</xdr:rowOff>
    </xdr:to>
    <xdr:cxnSp macro="">
      <xdr:nvCxnSpPr>
        <xdr:cNvPr id="863" name="直線コネクタ 862"/>
        <xdr:cNvCxnSpPr/>
      </xdr:nvCxnSpPr>
      <xdr:spPr>
        <a:xfrm flipV="1">
          <a:off x="18656300" y="12883921"/>
          <a:ext cx="889000" cy="62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100673</xdr:rowOff>
    </xdr:from>
    <xdr:to>
      <xdr:col>102</xdr:col>
      <xdr:colOff>165100</xdr:colOff>
      <xdr:row>75</xdr:row>
      <xdr:rowOff>30823</xdr:rowOff>
    </xdr:to>
    <xdr:sp macro="" textlink="">
      <xdr:nvSpPr>
        <xdr:cNvPr id="864" name="フローチャート: 判断 863"/>
        <xdr:cNvSpPr/>
      </xdr:nvSpPr>
      <xdr:spPr>
        <a:xfrm>
          <a:off x="19494500" y="127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47350</xdr:rowOff>
    </xdr:from>
    <xdr:ext cx="534377" cy="259045"/>
    <xdr:sp macro="" textlink="">
      <xdr:nvSpPr>
        <xdr:cNvPr id="865" name="テキスト ボックス 864"/>
        <xdr:cNvSpPr txBox="1"/>
      </xdr:nvSpPr>
      <xdr:spPr>
        <a:xfrm>
          <a:off x="19278111" y="1256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134772</xdr:rowOff>
    </xdr:from>
    <xdr:to>
      <xdr:col>98</xdr:col>
      <xdr:colOff>38100</xdr:colOff>
      <xdr:row>75</xdr:row>
      <xdr:rowOff>64922</xdr:rowOff>
    </xdr:to>
    <xdr:sp macro="" textlink="">
      <xdr:nvSpPr>
        <xdr:cNvPr id="866" name="フローチャート: 判断 865"/>
        <xdr:cNvSpPr/>
      </xdr:nvSpPr>
      <xdr:spPr>
        <a:xfrm>
          <a:off x="18605500" y="128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81449</xdr:rowOff>
    </xdr:from>
    <xdr:ext cx="534377" cy="259045"/>
    <xdr:sp macro="" textlink="">
      <xdr:nvSpPr>
        <xdr:cNvPr id="867" name="テキスト ボックス 866"/>
        <xdr:cNvSpPr txBox="1"/>
      </xdr:nvSpPr>
      <xdr:spPr>
        <a:xfrm>
          <a:off x="18389111" y="125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1842</xdr:rowOff>
    </xdr:from>
    <xdr:to>
      <xdr:col>116</xdr:col>
      <xdr:colOff>114300</xdr:colOff>
      <xdr:row>75</xdr:row>
      <xdr:rowOff>103442</xdr:rowOff>
    </xdr:to>
    <xdr:sp macro="" textlink="">
      <xdr:nvSpPr>
        <xdr:cNvPr id="873" name="楕円 872"/>
        <xdr:cNvSpPr/>
      </xdr:nvSpPr>
      <xdr:spPr>
        <a:xfrm>
          <a:off x="22110700" y="1286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151719</xdr:rowOff>
    </xdr:from>
    <xdr:ext cx="534377" cy="259045"/>
    <xdr:sp macro="" textlink="">
      <xdr:nvSpPr>
        <xdr:cNvPr id="874" name="繰出金該当値テキスト"/>
        <xdr:cNvSpPr txBox="1"/>
      </xdr:nvSpPr>
      <xdr:spPr>
        <a:xfrm>
          <a:off x="22212300" y="1283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2642</xdr:rowOff>
    </xdr:from>
    <xdr:to>
      <xdr:col>112</xdr:col>
      <xdr:colOff>38100</xdr:colOff>
      <xdr:row>75</xdr:row>
      <xdr:rowOff>104242</xdr:rowOff>
    </xdr:to>
    <xdr:sp macro="" textlink="">
      <xdr:nvSpPr>
        <xdr:cNvPr id="875" name="楕円 874"/>
        <xdr:cNvSpPr/>
      </xdr:nvSpPr>
      <xdr:spPr>
        <a:xfrm>
          <a:off x="21272500" y="1286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95369</xdr:rowOff>
    </xdr:from>
    <xdr:ext cx="534377" cy="259045"/>
    <xdr:sp macro="" textlink="">
      <xdr:nvSpPr>
        <xdr:cNvPr id="876" name="テキスト ボックス 875"/>
        <xdr:cNvSpPr txBox="1"/>
      </xdr:nvSpPr>
      <xdr:spPr>
        <a:xfrm>
          <a:off x="21056111" y="1295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17958</xdr:rowOff>
    </xdr:from>
    <xdr:to>
      <xdr:col>107</xdr:col>
      <xdr:colOff>101600</xdr:colOff>
      <xdr:row>75</xdr:row>
      <xdr:rowOff>119558</xdr:rowOff>
    </xdr:to>
    <xdr:sp macro="" textlink="">
      <xdr:nvSpPr>
        <xdr:cNvPr id="877" name="楕円 876"/>
        <xdr:cNvSpPr/>
      </xdr:nvSpPr>
      <xdr:spPr>
        <a:xfrm>
          <a:off x="20383500" y="1287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110685</xdr:rowOff>
    </xdr:from>
    <xdr:ext cx="534377" cy="259045"/>
    <xdr:sp macro="" textlink="">
      <xdr:nvSpPr>
        <xdr:cNvPr id="878" name="テキスト ボックス 877"/>
        <xdr:cNvSpPr txBox="1"/>
      </xdr:nvSpPr>
      <xdr:spPr>
        <a:xfrm>
          <a:off x="20167111" y="1296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145821</xdr:rowOff>
    </xdr:from>
    <xdr:to>
      <xdr:col>102</xdr:col>
      <xdr:colOff>165100</xdr:colOff>
      <xdr:row>75</xdr:row>
      <xdr:rowOff>75971</xdr:rowOff>
    </xdr:to>
    <xdr:sp macro="" textlink="">
      <xdr:nvSpPr>
        <xdr:cNvPr id="879" name="楕円 878"/>
        <xdr:cNvSpPr/>
      </xdr:nvSpPr>
      <xdr:spPr>
        <a:xfrm>
          <a:off x="19494500" y="1283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67098</xdr:rowOff>
    </xdr:from>
    <xdr:ext cx="534377" cy="259045"/>
    <xdr:sp macro="" textlink="">
      <xdr:nvSpPr>
        <xdr:cNvPr id="880" name="テキスト ボックス 879"/>
        <xdr:cNvSpPr txBox="1"/>
      </xdr:nvSpPr>
      <xdr:spPr>
        <a:xfrm>
          <a:off x="19278111" y="1292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36399</xdr:rowOff>
    </xdr:from>
    <xdr:to>
      <xdr:col>98</xdr:col>
      <xdr:colOff>38100</xdr:colOff>
      <xdr:row>75</xdr:row>
      <xdr:rowOff>137999</xdr:rowOff>
    </xdr:to>
    <xdr:sp macro="" textlink="">
      <xdr:nvSpPr>
        <xdr:cNvPr id="881" name="楕円 880"/>
        <xdr:cNvSpPr/>
      </xdr:nvSpPr>
      <xdr:spPr>
        <a:xfrm>
          <a:off x="18605500" y="1289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129125</xdr:rowOff>
    </xdr:from>
    <xdr:ext cx="534377" cy="259045"/>
    <xdr:sp macro="" textlink="">
      <xdr:nvSpPr>
        <xdr:cNvPr id="882" name="テキスト ボックス 881"/>
        <xdr:cNvSpPr txBox="1"/>
      </xdr:nvSpPr>
      <xdr:spPr>
        <a:xfrm>
          <a:off x="18389111" y="1298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a:solidFill>
                <a:schemeClr val="dk1"/>
              </a:solidFill>
              <a:effectLst/>
              <a:latin typeface="+mn-lt"/>
              <a:ea typeface="+mn-ea"/>
              <a:cs typeface="+mn-cs"/>
            </a:rPr>
            <a:t>・主な構成項目である扶助費は、住民一人当たり</a:t>
          </a:r>
          <a:r>
            <a:rPr kumimoji="1" lang="en-US" altLang="ja-JP" sz="1400">
              <a:solidFill>
                <a:schemeClr val="dk1"/>
              </a:solidFill>
              <a:effectLst/>
              <a:latin typeface="+mn-lt"/>
              <a:ea typeface="+mn-ea"/>
              <a:cs typeface="+mn-cs"/>
            </a:rPr>
            <a:t>104,879</a:t>
          </a:r>
          <a:r>
            <a:rPr kumimoji="1" lang="ja-JP" altLang="ja-JP" sz="1400">
              <a:solidFill>
                <a:schemeClr val="dk1"/>
              </a:solidFill>
              <a:effectLst/>
              <a:latin typeface="+mn-lt"/>
              <a:ea typeface="+mn-ea"/>
              <a:cs typeface="+mn-cs"/>
            </a:rPr>
            <a:t>円となっており、増加傾向にある。類似団体平均は</a:t>
          </a:r>
          <a:r>
            <a:rPr kumimoji="1" lang="en-US" altLang="ja-JP" sz="1400">
              <a:solidFill>
                <a:schemeClr val="dk1"/>
              </a:solidFill>
              <a:effectLst/>
              <a:latin typeface="+mn-lt"/>
              <a:ea typeface="+mn-ea"/>
              <a:cs typeface="+mn-cs"/>
            </a:rPr>
            <a:t>28</a:t>
          </a:r>
          <a:r>
            <a:rPr kumimoji="1" lang="ja-JP" altLang="ja-JP" sz="1400">
              <a:solidFill>
                <a:schemeClr val="dk1"/>
              </a:solidFill>
              <a:effectLst/>
              <a:latin typeface="+mn-lt"/>
              <a:ea typeface="+mn-ea"/>
              <a:cs typeface="+mn-cs"/>
            </a:rPr>
            <a:t>年度に微減しているが、増加傾向にある。</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・物件費については、住民一人当たり</a:t>
          </a:r>
          <a:r>
            <a:rPr kumimoji="1" lang="en-US" altLang="ja-JP" sz="1400">
              <a:solidFill>
                <a:schemeClr val="dk1"/>
              </a:solidFill>
              <a:effectLst/>
              <a:latin typeface="+mn-lt"/>
              <a:ea typeface="+mn-ea"/>
              <a:cs typeface="+mn-cs"/>
            </a:rPr>
            <a:t>100,596</a:t>
          </a:r>
          <a:r>
            <a:rPr kumimoji="1" lang="ja-JP" altLang="ja-JP" sz="1400">
              <a:solidFill>
                <a:schemeClr val="dk1"/>
              </a:solidFill>
              <a:effectLst/>
              <a:latin typeface="+mn-lt"/>
              <a:ea typeface="+mn-ea"/>
              <a:cs typeface="+mn-cs"/>
            </a:rPr>
            <a:t>円となっており、類似団体平均と比べて高い水準にある。アウトソーシングを推進していることと、充実した施設の維持管理によるものが大きく、今後も業務の外部委託化が進めば物件費が増加していくと見込まれるが、事務事業の見直し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東京都武蔵野市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144,902
141,864
10.98
66,685,275
63,809,604
2,861,157
41,530,127
15,899,833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68834</xdr:rowOff>
    </xdr:from>
    <xdr:to>
      <xdr:col>24</xdr:col>
      <xdr:colOff>62865</xdr:colOff>
      <xdr:row>39</xdr:row>
      <xdr:rowOff>83312</xdr:rowOff>
    </xdr:to>
    <xdr:cxnSp macro="">
      <xdr:nvCxnSpPr>
        <xdr:cNvPr id="56" name="直線コネクタ 55"/>
        <xdr:cNvCxnSpPr/>
      </xdr:nvCxnSpPr>
      <xdr:spPr>
        <a:xfrm flipV="1">
          <a:off x="4633595" y="5383784"/>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87139</xdr:rowOff>
    </xdr:from>
    <xdr:ext cx="469744" cy="259045"/>
    <xdr:sp macro="" textlink="">
      <xdr:nvSpPr>
        <xdr:cNvPr id="57" name="議会費最小値テキスト"/>
        <xdr:cNvSpPr txBox="1"/>
      </xdr:nvSpPr>
      <xdr:spPr>
        <a:xfrm>
          <a:off x="4686300" y="677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83312</xdr:rowOff>
    </xdr:from>
    <xdr:to>
      <xdr:col>24</xdr:col>
      <xdr:colOff>152400</xdr:colOff>
      <xdr:row>39</xdr:row>
      <xdr:rowOff>83312</xdr:rowOff>
    </xdr:to>
    <xdr:cxnSp macro="">
      <xdr:nvCxnSpPr>
        <xdr:cNvPr id="58" name="直線コネクタ 57"/>
        <xdr:cNvCxnSpPr/>
      </xdr:nvCxnSpPr>
      <xdr:spPr>
        <a:xfrm>
          <a:off x="4546600" y="676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15511</xdr:rowOff>
    </xdr:from>
    <xdr:ext cx="469744" cy="259045"/>
    <xdr:sp macro="" textlink="">
      <xdr:nvSpPr>
        <xdr:cNvPr id="59" name="議会費最大値テキスト"/>
        <xdr:cNvSpPr txBox="1"/>
      </xdr:nvSpPr>
      <xdr:spPr>
        <a:xfrm>
          <a:off x="4686300" y="5159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68834</xdr:rowOff>
    </xdr:from>
    <xdr:to>
      <xdr:col>24</xdr:col>
      <xdr:colOff>152400</xdr:colOff>
      <xdr:row>31</xdr:row>
      <xdr:rowOff>68834</xdr:rowOff>
    </xdr:to>
    <xdr:cxnSp macro="">
      <xdr:nvCxnSpPr>
        <xdr:cNvPr id="60" name="直線コネクタ 59"/>
        <xdr:cNvCxnSpPr/>
      </xdr:nvCxnSpPr>
      <xdr:spPr>
        <a:xfrm>
          <a:off x="4546600" y="5383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5588</xdr:rowOff>
    </xdr:from>
    <xdr:to>
      <xdr:col>24</xdr:col>
      <xdr:colOff>63500</xdr:colOff>
      <xdr:row>34</xdr:row>
      <xdr:rowOff>27686</xdr:rowOff>
    </xdr:to>
    <xdr:cxnSp macro="">
      <xdr:nvCxnSpPr>
        <xdr:cNvPr id="61" name="直線コネクタ 60"/>
        <xdr:cNvCxnSpPr/>
      </xdr:nvCxnSpPr>
      <xdr:spPr>
        <a:xfrm>
          <a:off x="3797300" y="5834888"/>
          <a:ext cx="8382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148861</xdr:rowOff>
    </xdr:from>
    <xdr:ext cx="469744" cy="259045"/>
    <xdr:sp macro="" textlink="">
      <xdr:nvSpPr>
        <xdr:cNvPr id="62" name="議会費平均値テキスト"/>
        <xdr:cNvSpPr txBox="1"/>
      </xdr:nvSpPr>
      <xdr:spPr>
        <a:xfrm>
          <a:off x="4686300" y="6149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170434</xdr:rowOff>
    </xdr:from>
    <xdr:to>
      <xdr:col>24</xdr:col>
      <xdr:colOff>114300</xdr:colOff>
      <xdr:row>36</xdr:row>
      <xdr:rowOff>100584</xdr:rowOff>
    </xdr:to>
    <xdr:sp macro="" textlink="">
      <xdr:nvSpPr>
        <xdr:cNvPr id="63" name="フローチャート: 判断 62"/>
        <xdr:cNvSpPr/>
      </xdr:nvSpPr>
      <xdr:spPr>
        <a:xfrm>
          <a:off x="45847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77978</xdr:rowOff>
    </xdr:from>
    <xdr:to>
      <xdr:col>19</xdr:col>
      <xdr:colOff>177800</xdr:colOff>
      <xdr:row>34</xdr:row>
      <xdr:rowOff>5588</xdr:rowOff>
    </xdr:to>
    <xdr:cxnSp macro="">
      <xdr:nvCxnSpPr>
        <xdr:cNvPr id="64" name="直線コネクタ 63"/>
        <xdr:cNvCxnSpPr/>
      </xdr:nvCxnSpPr>
      <xdr:spPr>
        <a:xfrm>
          <a:off x="2908300" y="5735828"/>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170434</xdr:rowOff>
    </xdr:from>
    <xdr:to>
      <xdr:col>20</xdr:col>
      <xdr:colOff>38100</xdr:colOff>
      <xdr:row>36</xdr:row>
      <xdr:rowOff>100584</xdr:rowOff>
    </xdr:to>
    <xdr:sp macro="" textlink="">
      <xdr:nvSpPr>
        <xdr:cNvPr id="65" name="フローチャート: 判断 64"/>
        <xdr:cNvSpPr/>
      </xdr:nvSpPr>
      <xdr:spPr>
        <a:xfrm>
          <a:off x="3746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91711</xdr:rowOff>
    </xdr:from>
    <xdr:ext cx="469744" cy="259045"/>
    <xdr:sp macro="" textlink="">
      <xdr:nvSpPr>
        <xdr:cNvPr id="66" name="テキスト ボックス 65"/>
        <xdr:cNvSpPr txBox="1"/>
      </xdr:nvSpPr>
      <xdr:spPr>
        <a:xfrm>
          <a:off x="3562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77978</xdr:rowOff>
    </xdr:from>
    <xdr:to>
      <xdr:col>15</xdr:col>
      <xdr:colOff>50800</xdr:colOff>
      <xdr:row>34</xdr:row>
      <xdr:rowOff>89408</xdr:rowOff>
    </xdr:to>
    <xdr:cxnSp macro="">
      <xdr:nvCxnSpPr>
        <xdr:cNvPr id="67" name="直線コネクタ 66"/>
        <xdr:cNvCxnSpPr/>
      </xdr:nvCxnSpPr>
      <xdr:spPr>
        <a:xfrm flipV="1">
          <a:off x="2019300" y="5735828"/>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75184</xdr:rowOff>
    </xdr:from>
    <xdr:to>
      <xdr:col>15</xdr:col>
      <xdr:colOff>101600</xdr:colOff>
      <xdr:row>35</xdr:row>
      <xdr:rowOff>5334</xdr:rowOff>
    </xdr:to>
    <xdr:sp macro="" textlink="">
      <xdr:nvSpPr>
        <xdr:cNvPr id="68" name="フローチャート: 判断 67"/>
        <xdr:cNvSpPr/>
      </xdr:nvSpPr>
      <xdr:spPr>
        <a:xfrm>
          <a:off x="2857500" y="590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167911</xdr:rowOff>
    </xdr:from>
    <xdr:ext cx="469744" cy="259045"/>
    <xdr:sp macro="" textlink="">
      <xdr:nvSpPr>
        <xdr:cNvPr id="69" name="テキスト ボックス 68"/>
        <xdr:cNvSpPr txBox="1"/>
      </xdr:nvSpPr>
      <xdr:spPr>
        <a:xfrm>
          <a:off x="2673428" y="599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164846</xdr:rowOff>
    </xdr:from>
    <xdr:to>
      <xdr:col>10</xdr:col>
      <xdr:colOff>114300</xdr:colOff>
      <xdr:row>34</xdr:row>
      <xdr:rowOff>89408</xdr:rowOff>
    </xdr:to>
    <xdr:cxnSp macro="">
      <xdr:nvCxnSpPr>
        <xdr:cNvPr id="70" name="直線コネクタ 69"/>
        <xdr:cNvCxnSpPr/>
      </xdr:nvCxnSpPr>
      <xdr:spPr>
        <a:xfrm>
          <a:off x="1130300" y="582269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31750</xdr:rowOff>
    </xdr:from>
    <xdr:to>
      <xdr:col>10</xdr:col>
      <xdr:colOff>165100</xdr:colOff>
      <xdr:row>35</xdr:row>
      <xdr:rowOff>133350</xdr:rowOff>
    </xdr:to>
    <xdr:sp macro="" textlink="">
      <xdr:nvSpPr>
        <xdr:cNvPr id="71" name="フローチャート: 判断 70"/>
        <xdr:cNvSpPr/>
      </xdr:nvSpPr>
      <xdr:spPr>
        <a:xfrm>
          <a:off x="1968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124477</xdr:rowOff>
    </xdr:from>
    <xdr:ext cx="469744" cy="259045"/>
    <xdr:sp macro="" textlink="">
      <xdr:nvSpPr>
        <xdr:cNvPr id="72" name="テキスト ボックス 71"/>
        <xdr:cNvSpPr txBox="1"/>
      </xdr:nvSpPr>
      <xdr:spPr>
        <a:xfrm>
          <a:off x="17844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69850</xdr:rowOff>
    </xdr:from>
    <xdr:to>
      <xdr:col>6</xdr:col>
      <xdr:colOff>38100</xdr:colOff>
      <xdr:row>36</xdr:row>
      <xdr:rowOff>0</xdr:rowOff>
    </xdr:to>
    <xdr:sp macro="" textlink="">
      <xdr:nvSpPr>
        <xdr:cNvPr id="73" name="フローチャート: 判断 72"/>
        <xdr:cNvSpPr/>
      </xdr:nvSpPr>
      <xdr:spPr>
        <a:xfrm>
          <a:off x="10795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162577</xdr:rowOff>
    </xdr:from>
    <xdr:ext cx="469744" cy="259045"/>
    <xdr:sp macro="" textlink="">
      <xdr:nvSpPr>
        <xdr:cNvPr id="74" name="テキスト ボックス 73"/>
        <xdr:cNvSpPr txBox="1"/>
      </xdr:nvSpPr>
      <xdr:spPr>
        <a:xfrm>
          <a:off x="895428"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148336</xdr:rowOff>
    </xdr:from>
    <xdr:to>
      <xdr:col>24</xdr:col>
      <xdr:colOff>114300</xdr:colOff>
      <xdr:row>34</xdr:row>
      <xdr:rowOff>78486</xdr:rowOff>
    </xdr:to>
    <xdr:sp macro="" textlink="">
      <xdr:nvSpPr>
        <xdr:cNvPr id="80" name="楕円 79"/>
        <xdr:cNvSpPr/>
      </xdr:nvSpPr>
      <xdr:spPr>
        <a:xfrm>
          <a:off x="4584700" y="580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171213</xdr:rowOff>
    </xdr:from>
    <xdr:ext cx="469744" cy="259045"/>
    <xdr:sp macro="" textlink="">
      <xdr:nvSpPr>
        <xdr:cNvPr id="81" name="議会費該当値テキスト"/>
        <xdr:cNvSpPr txBox="1"/>
      </xdr:nvSpPr>
      <xdr:spPr>
        <a:xfrm>
          <a:off x="4686300" y="565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126238</xdr:rowOff>
    </xdr:from>
    <xdr:to>
      <xdr:col>20</xdr:col>
      <xdr:colOff>38100</xdr:colOff>
      <xdr:row>34</xdr:row>
      <xdr:rowOff>56388</xdr:rowOff>
    </xdr:to>
    <xdr:sp macro="" textlink="">
      <xdr:nvSpPr>
        <xdr:cNvPr id="82" name="楕円 81"/>
        <xdr:cNvSpPr/>
      </xdr:nvSpPr>
      <xdr:spPr>
        <a:xfrm>
          <a:off x="3746500" y="578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72915</xdr:rowOff>
    </xdr:from>
    <xdr:ext cx="469744" cy="259045"/>
    <xdr:sp macro="" textlink="">
      <xdr:nvSpPr>
        <xdr:cNvPr id="83" name="テキスト ボックス 82"/>
        <xdr:cNvSpPr txBox="1"/>
      </xdr:nvSpPr>
      <xdr:spPr>
        <a:xfrm>
          <a:off x="3562428" y="555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27178</xdr:rowOff>
    </xdr:from>
    <xdr:to>
      <xdr:col>15</xdr:col>
      <xdr:colOff>101600</xdr:colOff>
      <xdr:row>33</xdr:row>
      <xdr:rowOff>128778</xdr:rowOff>
    </xdr:to>
    <xdr:sp macro="" textlink="">
      <xdr:nvSpPr>
        <xdr:cNvPr id="84" name="楕円 83"/>
        <xdr:cNvSpPr/>
      </xdr:nvSpPr>
      <xdr:spPr>
        <a:xfrm>
          <a:off x="2857500" y="568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145305</xdr:rowOff>
    </xdr:from>
    <xdr:ext cx="469744" cy="259045"/>
    <xdr:sp macro="" textlink="">
      <xdr:nvSpPr>
        <xdr:cNvPr id="85" name="テキスト ボックス 84"/>
        <xdr:cNvSpPr txBox="1"/>
      </xdr:nvSpPr>
      <xdr:spPr>
        <a:xfrm>
          <a:off x="2673428" y="5460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38608</xdr:rowOff>
    </xdr:from>
    <xdr:to>
      <xdr:col>10</xdr:col>
      <xdr:colOff>165100</xdr:colOff>
      <xdr:row>34</xdr:row>
      <xdr:rowOff>140208</xdr:rowOff>
    </xdr:to>
    <xdr:sp macro="" textlink="">
      <xdr:nvSpPr>
        <xdr:cNvPr id="86" name="楕円 85"/>
        <xdr:cNvSpPr/>
      </xdr:nvSpPr>
      <xdr:spPr>
        <a:xfrm>
          <a:off x="1968500" y="586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156735</xdr:rowOff>
    </xdr:from>
    <xdr:ext cx="469744" cy="259045"/>
    <xdr:sp macro="" textlink="">
      <xdr:nvSpPr>
        <xdr:cNvPr id="87" name="テキスト ボックス 86"/>
        <xdr:cNvSpPr txBox="1"/>
      </xdr:nvSpPr>
      <xdr:spPr>
        <a:xfrm>
          <a:off x="1784428" y="564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114046</xdr:rowOff>
    </xdr:from>
    <xdr:to>
      <xdr:col>6</xdr:col>
      <xdr:colOff>38100</xdr:colOff>
      <xdr:row>34</xdr:row>
      <xdr:rowOff>44196</xdr:rowOff>
    </xdr:to>
    <xdr:sp macro="" textlink="">
      <xdr:nvSpPr>
        <xdr:cNvPr id="88" name="楕円 87"/>
        <xdr:cNvSpPr/>
      </xdr:nvSpPr>
      <xdr:spPr>
        <a:xfrm>
          <a:off x="1079500" y="577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60723</xdr:rowOff>
    </xdr:from>
    <xdr:ext cx="469744" cy="259045"/>
    <xdr:sp macro="" textlink="">
      <xdr:nvSpPr>
        <xdr:cNvPr id="89" name="テキスト ボックス 88"/>
        <xdr:cNvSpPr txBox="1"/>
      </xdr:nvSpPr>
      <xdr:spPr>
        <a:xfrm>
          <a:off x="895428" y="554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91493</xdr:rowOff>
    </xdr:from>
    <xdr:to>
      <xdr:col>24</xdr:col>
      <xdr:colOff>62865</xdr:colOff>
      <xdr:row>58</xdr:row>
      <xdr:rowOff>7148</xdr:rowOff>
    </xdr:to>
    <xdr:cxnSp macro="">
      <xdr:nvCxnSpPr>
        <xdr:cNvPr id="111" name="直線コネクタ 110"/>
        <xdr:cNvCxnSpPr/>
      </xdr:nvCxnSpPr>
      <xdr:spPr>
        <a:xfrm flipV="1">
          <a:off x="4633595" y="8663993"/>
          <a:ext cx="1270" cy="128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10975</xdr:rowOff>
    </xdr:from>
    <xdr:ext cx="534377" cy="259045"/>
    <xdr:sp macro="" textlink="">
      <xdr:nvSpPr>
        <xdr:cNvPr id="112" name="総務費最小値テキスト"/>
        <xdr:cNvSpPr txBox="1"/>
      </xdr:nvSpPr>
      <xdr:spPr>
        <a:xfrm>
          <a:off x="4686300" y="995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7148</xdr:rowOff>
    </xdr:from>
    <xdr:to>
      <xdr:col>24</xdr:col>
      <xdr:colOff>152400</xdr:colOff>
      <xdr:row>58</xdr:row>
      <xdr:rowOff>7148</xdr:rowOff>
    </xdr:to>
    <xdr:cxnSp macro="">
      <xdr:nvCxnSpPr>
        <xdr:cNvPr id="113" name="直線コネクタ 112"/>
        <xdr:cNvCxnSpPr/>
      </xdr:nvCxnSpPr>
      <xdr:spPr>
        <a:xfrm>
          <a:off x="4546600" y="9951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38170</xdr:rowOff>
    </xdr:from>
    <xdr:ext cx="599010" cy="259045"/>
    <xdr:sp macro="" textlink="">
      <xdr:nvSpPr>
        <xdr:cNvPr id="114" name="総務費最大値テキスト"/>
        <xdr:cNvSpPr txBox="1"/>
      </xdr:nvSpPr>
      <xdr:spPr>
        <a:xfrm>
          <a:off x="4686300" y="8439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91493</xdr:rowOff>
    </xdr:from>
    <xdr:to>
      <xdr:col>24</xdr:col>
      <xdr:colOff>152400</xdr:colOff>
      <xdr:row>50</xdr:row>
      <xdr:rowOff>91493</xdr:rowOff>
    </xdr:to>
    <xdr:cxnSp macro="">
      <xdr:nvCxnSpPr>
        <xdr:cNvPr id="115" name="直線コネクタ 114"/>
        <xdr:cNvCxnSpPr/>
      </xdr:nvCxnSpPr>
      <xdr:spPr>
        <a:xfrm>
          <a:off x="4546600" y="8663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63243</xdr:rowOff>
    </xdr:from>
    <xdr:to>
      <xdr:col>24</xdr:col>
      <xdr:colOff>63500</xdr:colOff>
      <xdr:row>57</xdr:row>
      <xdr:rowOff>15118</xdr:rowOff>
    </xdr:to>
    <xdr:cxnSp macro="">
      <xdr:nvCxnSpPr>
        <xdr:cNvPr id="116" name="直線コネクタ 115"/>
        <xdr:cNvCxnSpPr/>
      </xdr:nvCxnSpPr>
      <xdr:spPr>
        <a:xfrm>
          <a:off x="3797300" y="9664443"/>
          <a:ext cx="838200" cy="12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22014</xdr:rowOff>
    </xdr:from>
    <xdr:ext cx="534377" cy="259045"/>
    <xdr:sp macro="" textlink="">
      <xdr:nvSpPr>
        <xdr:cNvPr id="117" name="総務費平均値テキスト"/>
        <xdr:cNvSpPr txBox="1"/>
      </xdr:nvSpPr>
      <xdr:spPr>
        <a:xfrm>
          <a:off x="4686300" y="9794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43587</xdr:rowOff>
    </xdr:from>
    <xdr:to>
      <xdr:col>24</xdr:col>
      <xdr:colOff>114300</xdr:colOff>
      <xdr:row>57</xdr:row>
      <xdr:rowOff>145187</xdr:rowOff>
    </xdr:to>
    <xdr:sp macro="" textlink="">
      <xdr:nvSpPr>
        <xdr:cNvPr id="118" name="フローチャート: 判断 117"/>
        <xdr:cNvSpPr/>
      </xdr:nvSpPr>
      <xdr:spPr>
        <a:xfrm>
          <a:off x="4584700" y="981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63243</xdr:rowOff>
    </xdr:from>
    <xdr:to>
      <xdr:col>19</xdr:col>
      <xdr:colOff>177800</xdr:colOff>
      <xdr:row>56</xdr:row>
      <xdr:rowOff>151861</xdr:rowOff>
    </xdr:to>
    <xdr:cxnSp macro="">
      <xdr:nvCxnSpPr>
        <xdr:cNvPr id="119" name="直線コネクタ 118"/>
        <xdr:cNvCxnSpPr/>
      </xdr:nvCxnSpPr>
      <xdr:spPr>
        <a:xfrm flipV="1">
          <a:off x="2908300" y="9664443"/>
          <a:ext cx="889000" cy="8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53613</xdr:rowOff>
    </xdr:from>
    <xdr:to>
      <xdr:col>20</xdr:col>
      <xdr:colOff>38100</xdr:colOff>
      <xdr:row>57</xdr:row>
      <xdr:rowOff>155213</xdr:rowOff>
    </xdr:to>
    <xdr:sp macro="" textlink="">
      <xdr:nvSpPr>
        <xdr:cNvPr id="120" name="フローチャート: 判断 119"/>
        <xdr:cNvSpPr/>
      </xdr:nvSpPr>
      <xdr:spPr>
        <a:xfrm>
          <a:off x="3746500" y="982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146340</xdr:rowOff>
    </xdr:from>
    <xdr:ext cx="534377" cy="259045"/>
    <xdr:sp macro="" textlink="">
      <xdr:nvSpPr>
        <xdr:cNvPr id="121" name="テキスト ボックス 120"/>
        <xdr:cNvSpPr txBox="1"/>
      </xdr:nvSpPr>
      <xdr:spPr>
        <a:xfrm>
          <a:off x="3530111" y="991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151861</xdr:rowOff>
    </xdr:from>
    <xdr:to>
      <xdr:col>15</xdr:col>
      <xdr:colOff>50800</xdr:colOff>
      <xdr:row>57</xdr:row>
      <xdr:rowOff>22950</xdr:rowOff>
    </xdr:to>
    <xdr:cxnSp macro="">
      <xdr:nvCxnSpPr>
        <xdr:cNvPr id="122" name="直線コネクタ 121"/>
        <xdr:cNvCxnSpPr/>
      </xdr:nvCxnSpPr>
      <xdr:spPr>
        <a:xfrm flipV="1">
          <a:off x="2019300" y="9753061"/>
          <a:ext cx="889000" cy="4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21627</xdr:rowOff>
    </xdr:from>
    <xdr:to>
      <xdr:col>15</xdr:col>
      <xdr:colOff>101600</xdr:colOff>
      <xdr:row>57</xdr:row>
      <xdr:rowOff>123227</xdr:rowOff>
    </xdr:to>
    <xdr:sp macro="" textlink="">
      <xdr:nvSpPr>
        <xdr:cNvPr id="123" name="フローチャート: 判断 122"/>
        <xdr:cNvSpPr/>
      </xdr:nvSpPr>
      <xdr:spPr>
        <a:xfrm>
          <a:off x="2857500" y="979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114354</xdr:rowOff>
    </xdr:from>
    <xdr:ext cx="534377" cy="259045"/>
    <xdr:sp macro="" textlink="">
      <xdr:nvSpPr>
        <xdr:cNvPr id="124" name="テキスト ボックス 123"/>
        <xdr:cNvSpPr txBox="1"/>
      </xdr:nvSpPr>
      <xdr:spPr>
        <a:xfrm>
          <a:off x="2641111" y="988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12388</xdr:rowOff>
    </xdr:from>
    <xdr:to>
      <xdr:col>10</xdr:col>
      <xdr:colOff>114300</xdr:colOff>
      <xdr:row>57</xdr:row>
      <xdr:rowOff>22950</xdr:rowOff>
    </xdr:to>
    <xdr:cxnSp macro="">
      <xdr:nvCxnSpPr>
        <xdr:cNvPr id="125" name="直線コネクタ 124"/>
        <xdr:cNvCxnSpPr/>
      </xdr:nvCxnSpPr>
      <xdr:spPr>
        <a:xfrm>
          <a:off x="1130300" y="9785038"/>
          <a:ext cx="889000" cy="1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49645</xdr:rowOff>
    </xdr:from>
    <xdr:to>
      <xdr:col>10</xdr:col>
      <xdr:colOff>165100</xdr:colOff>
      <xdr:row>57</xdr:row>
      <xdr:rowOff>151245</xdr:rowOff>
    </xdr:to>
    <xdr:sp macro="" textlink="">
      <xdr:nvSpPr>
        <xdr:cNvPr id="126" name="フローチャート: 判断 125"/>
        <xdr:cNvSpPr/>
      </xdr:nvSpPr>
      <xdr:spPr>
        <a:xfrm>
          <a:off x="1968500" y="982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142372</xdr:rowOff>
    </xdr:from>
    <xdr:ext cx="534377" cy="259045"/>
    <xdr:sp macro="" textlink="">
      <xdr:nvSpPr>
        <xdr:cNvPr id="127" name="テキスト ボックス 126"/>
        <xdr:cNvSpPr txBox="1"/>
      </xdr:nvSpPr>
      <xdr:spPr>
        <a:xfrm>
          <a:off x="1752111" y="991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44954</xdr:rowOff>
    </xdr:from>
    <xdr:to>
      <xdr:col>6</xdr:col>
      <xdr:colOff>38100</xdr:colOff>
      <xdr:row>57</xdr:row>
      <xdr:rowOff>146554</xdr:rowOff>
    </xdr:to>
    <xdr:sp macro="" textlink="">
      <xdr:nvSpPr>
        <xdr:cNvPr id="128" name="フローチャート: 判断 127"/>
        <xdr:cNvSpPr/>
      </xdr:nvSpPr>
      <xdr:spPr>
        <a:xfrm>
          <a:off x="1079500" y="981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137681</xdr:rowOff>
    </xdr:from>
    <xdr:ext cx="534377" cy="259045"/>
    <xdr:sp macro="" textlink="">
      <xdr:nvSpPr>
        <xdr:cNvPr id="129" name="テキスト ボックス 128"/>
        <xdr:cNvSpPr txBox="1"/>
      </xdr:nvSpPr>
      <xdr:spPr>
        <a:xfrm>
          <a:off x="863111" y="991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135768</xdr:rowOff>
    </xdr:from>
    <xdr:to>
      <xdr:col>24</xdr:col>
      <xdr:colOff>114300</xdr:colOff>
      <xdr:row>57</xdr:row>
      <xdr:rowOff>65918</xdr:rowOff>
    </xdr:to>
    <xdr:sp macro="" textlink="">
      <xdr:nvSpPr>
        <xdr:cNvPr id="135" name="楕円 134"/>
        <xdr:cNvSpPr/>
      </xdr:nvSpPr>
      <xdr:spPr>
        <a:xfrm>
          <a:off x="4584700" y="973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158645</xdr:rowOff>
    </xdr:from>
    <xdr:ext cx="534377" cy="259045"/>
    <xdr:sp macro="" textlink="">
      <xdr:nvSpPr>
        <xdr:cNvPr id="136" name="総務費該当値テキスト"/>
        <xdr:cNvSpPr txBox="1"/>
      </xdr:nvSpPr>
      <xdr:spPr>
        <a:xfrm>
          <a:off x="4686300" y="958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12443</xdr:rowOff>
    </xdr:from>
    <xdr:to>
      <xdr:col>20</xdr:col>
      <xdr:colOff>38100</xdr:colOff>
      <xdr:row>56</xdr:row>
      <xdr:rowOff>114043</xdr:rowOff>
    </xdr:to>
    <xdr:sp macro="" textlink="">
      <xdr:nvSpPr>
        <xdr:cNvPr id="137" name="楕円 136"/>
        <xdr:cNvSpPr/>
      </xdr:nvSpPr>
      <xdr:spPr>
        <a:xfrm>
          <a:off x="3746500" y="961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130570</xdr:rowOff>
    </xdr:from>
    <xdr:ext cx="534377" cy="259045"/>
    <xdr:sp macro="" textlink="">
      <xdr:nvSpPr>
        <xdr:cNvPr id="138" name="テキスト ボックス 137"/>
        <xdr:cNvSpPr txBox="1"/>
      </xdr:nvSpPr>
      <xdr:spPr>
        <a:xfrm>
          <a:off x="3530111" y="938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101061</xdr:rowOff>
    </xdr:from>
    <xdr:to>
      <xdr:col>15</xdr:col>
      <xdr:colOff>101600</xdr:colOff>
      <xdr:row>57</xdr:row>
      <xdr:rowOff>31211</xdr:rowOff>
    </xdr:to>
    <xdr:sp macro="" textlink="">
      <xdr:nvSpPr>
        <xdr:cNvPr id="139" name="楕円 138"/>
        <xdr:cNvSpPr/>
      </xdr:nvSpPr>
      <xdr:spPr>
        <a:xfrm>
          <a:off x="2857500" y="970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47738</xdr:rowOff>
    </xdr:from>
    <xdr:ext cx="534377" cy="259045"/>
    <xdr:sp macro="" textlink="">
      <xdr:nvSpPr>
        <xdr:cNvPr id="140" name="テキスト ボックス 139"/>
        <xdr:cNvSpPr txBox="1"/>
      </xdr:nvSpPr>
      <xdr:spPr>
        <a:xfrm>
          <a:off x="2641111" y="947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143600</xdr:rowOff>
    </xdr:from>
    <xdr:to>
      <xdr:col>10</xdr:col>
      <xdr:colOff>165100</xdr:colOff>
      <xdr:row>57</xdr:row>
      <xdr:rowOff>73750</xdr:rowOff>
    </xdr:to>
    <xdr:sp macro="" textlink="">
      <xdr:nvSpPr>
        <xdr:cNvPr id="141" name="楕円 140"/>
        <xdr:cNvSpPr/>
      </xdr:nvSpPr>
      <xdr:spPr>
        <a:xfrm>
          <a:off x="1968500" y="97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90277</xdr:rowOff>
    </xdr:from>
    <xdr:ext cx="534377" cy="259045"/>
    <xdr:sp macro="" textlink="">
      <xdr:nvSpPr>
        <xdr:cNvPr id="142" name="テキスト ボックス 141"/>
        <xdr:cNvSpPr txBox="1"/>
      </xdr:nvSpPr>
      <xdr:spPr>
        <a:xfrm>
          <a:off x="1752111" y="952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133038</xdr:rowOff>
    </xdr:from>
    <xdr:to>
      <xdr:col>6</xdr:col>
      <xdr:colOff>38100</xdr:colOff>
      <xdr:row>57</xdr:row>
      <xdr:rowOff>63188</xdr:rowOff>
    </xdr:to>
    <xdr:sp macro="" textlink="">
      <xdr:nvSpPr>
        <xdr:cNvPr id="143" name="楕円 142"/>
        <xdr:cNvSpPr/>
      </xdr:nvSpPr>
      <xdr:spPr>
        <a:xfrm>
          <a:off x="1079500" y="973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79715</xdr:rowOff>
    </xdr:from>
    <xdr:ext cx="534377" cy="259045"/>
    <xdr:sp macro="" textlink="">
      <xdr:nvSpPr>
        <xdr:cNvPr id="144" name="テキスト ボックス 143"/>
        <xdr:cNvSpPr txBox="1"/>
      </xdr:nvSpPr>
      <xdr:spPr>
        <a:xfrm>
          <a:off x="863111" y="950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37712</xdr:rowOff>
    </xdr:from>
    <xdr:to>
      <xdr:col>24</xdr:col>
      <xdr:colOff>62865</xdr:colOff>
      <xdr:row>78</xdr:row>
      <xdr:rowOff>87351</xdr:rowOff>
    </xdr:to>
    <xdr:cxnSp macro="">
      <xdr:nvCxnSpPr>
        <xdr:cNvPr id="171" name="直線コネクタ 170"/>
        <xdr:cNvCxnSpPr/>
      </xdr:nvCxnSpPr>
      <xdr:spPr>
        <a:xfrm flipV="1">
          <a:off x="4633595" y="12039212"/>
          <a:ext cx="1270" cy="142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91178</xdr:rowOff>
    </xdr:from>
    <xdr:ext cx="599010" cy="259045"/>
    <xdr:sp macro="" textlink="">
      <xdr:nvSpPr>
        <xdr:cNvPr id="172" name="民生費最小値テキスト"/>
        <xdr:cNvSpPr txBox="1"/>
      </xdr:nvSpPr>
      <xdr:spPr>
        <a:xfrm>
          <a:off x="4686300" y="1346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87351</xdr:rowOff>
    </xdr:from>
    <xdr:to>
      <xdr:col>24</xdr:col>
      <xdr:colOff>152400</xdr:colOff>
      <xdr:row>78</xdr:row>
      <xdr:rowOff>87351</xdr:rowOff>
    </xdr:to>
    <xdr:cxnSp macro="">
      <xdr:nvCxnSpPr>
        <xdr:cNvPr id="173" name="直線コネクタ 172"/>
        <xdr:cNvCxnSpPr/>
      </xdr:nvCxnSpPr>
      <xdr:spPr>
        <a:xfrm>
          <a:off x="4546600" y="1346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155839</xdr:rowOff>
    </xdr:from>
    <xdr:ext cx="599010" cy="259045"/>
    <xdr:sp macro="" textlink="">
      <xdr:nvSpPr>
        <xdr:cNvPr id="174" name="民生費最大値テキスト"/>
        <xdr:cNvSpPr txBox="1"/>
      </xdr:nvSpPr>
      <xdr:spPr>
        <a:xfrm>
          <a:off x="4686300" y="11814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237,369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37712</xdr:rowOff>
    </xdr:from>
    <xdr:to>
      <xdr:col>24</xdr:col>
      <xdr:colOff>152400</xdr:colOff>
      <xdr:row>70</xdr:row>
      <xdr:rowOff>37712</xdr:rowOff>
    </xdr:to>
    <xdr:cxnSp macro="">
      <xdr:nvCxnSpPr>
        <xdr:cNvPr id="175" name="直線コネクタ 174"/>
        <xdr:cNvCxnSpPr/>
      </xdr:nvCxnSpPr>
      <xdr:spPr>
        <a:xfrm>
          <a:off x="4546600" y="1203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101709</xdr:rowOff>
    </xdr:from>
    <xdr:to>
      <xdr:col>24</xdr:col>
      <xdr:colOff>63500</xdr:colOff>
      <xdr:row>73</xdr:row>
      <xdr:rowOff>142312</xdr:rowOff>
    </xdr:to>
    <xdr:cxnSp macro="">
      <xdr:nvCxnSpPr>
        <xdr:cNvPr id="176" name="直線コネクタ 175"/>
        <xdr:cNvCxnSpPr/>
      </xdr:nvCxnSpPr>
      <xdr:spPr>
        <a:xfrm flipV="1">
          <a:off x="3797300" y="12446109"/>
          <a:ext cx="838200" cy="21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133828</xdr:rowOff>
    </xdr:from>
    <xdr:ext cx="599010" cy="259045"/>
    <xdr:sp macro="" textlink="">
      <xdr:nvSpPr>
        <xdr:cNvPr id="177" name="民生費平均値テキスト"/>
        <xdr:cNvSpPr txBox="1"/>
      </xdr:nvSpPr>
      <xdr:spPr>
        <a:xfrm>
          <a:off x="4686300" y="128211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155401</xdr:rowOff>
    </xdr:from>
    <xdr:to>
      <xdr:col>24</xdr:col>
      <xdr:colOff>114300</xdr:colOff>
      <xdr:row>75</xdr:row>
      <xdr:rowOff>85551</xdr:rowOff>
    </xdr:to>
    <xdr:sp macro="" textlink="">
      <xdr:nvSpPr>
        <xdr:cNvPr id="178" name="フローチャート: 判断 177"/>
        <xdr:cNvSpPr/>
      </xdr:nvSpPr>
      <xdr:spPr>
        <a:xfrm>
          <a:off x="4584700" y="1284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142312</xdr:rowOff>
    </xdr:from>
    <xdr:to>
      <xdr:col>19</xdr:col>
      <xdr:colOff>177800</xdr:colOff>
      <xdr:row>74</xdr:row>
      <xdr:rowOff>67582</xdr:rowOff>
    </xdr:to>
    <xdr:cxnSp macro="">
      <xdr:nvCxnSpPr>
        <xdr:cNvPr id="179" name="直線コネクタ 178"/>
        <xdr:cNvCxnSpPr/>
      </xdr:nvCxnSpPr>
      <xdr:spPr>
        <a:xfrm flipV="1">
          <a:off x="2908300" y="12658162"/>
          <a:ext cx="889000" cy="9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23608</xdr:rowOff>
    </xdr:from>
    <xdr:to>
      <xdr:col>20</xdr:col>
      <xdr:colOff>38100</xdr:colOff>
      <xdr:row>75</xdr:row>
      <xdr:rowOff>125208</xdr:rowOff>
    </xdr:to>
    <xdr:sp macro="" textlink="">
      <xdr:nvSpPr>
        <xdr:cNvPr id="180" name="フローチャート: 判断 179"/>
        <xdr:cNvSpPr/>
      </xdr:nvSpPr>
      <xdr:spPr>
        <a:xfrm>
          <a:off x="37465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116335</xdr:rowOff>
    </xdr:from>
    <xdr:ext cx="599010" cy="259045"/>
    <xdr:sp macro="" textlink="">
      <xdr:nvSpPr>
        <xdr:cNvPr id="181" name="テキスト ボックス 180"/>
        <xdr:cNvSpPr txBox="1"/>
      </xdr:nvSpPr>
      <xdr:spPr>
        <a:xfrm>
          <a:off x="3497795" y="1297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67582</xdr:rowOff>
    </xdr:from>
    <xdr:to>
      <xdr:col>15</xdr:col>
      <xdr:colOff>50800</xdr:colOff>
      <xdr:row>74</xdr:row>
      <xdr:rowOff>101643</xdr:rowOff>
    </xdr:to>
    <xdr:cxnSp macro="">
      <xdr:nvCxnSpPr>
        <xdr:cNvPr id="182" name="直線コネクタ 181"/>
        <xdr:cNvCxnSpPr/>
      </xdr:nvCxnSpPr>
      <xdr:spPr>
        <a:xfrm flipV="1">
          <a:off x="2019300" y="12754882"/>
          <a:ext cx="889000" cy="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103029</xdr:rowOff>
    </xdr:from>
    <xdr:to>
      <xdr:col>15</xdr:col>
      <xdr:colOff>101600</xdr:colOff>
      <xdr:row>75</xdr:row>
      <xdr:rowOff>33179</xdr:rowOff>
    </xdr:to>
    <xdr:sp macro="" textlink="">
      <xdr:nvSpPr>
        <xdr:cNvPr id="183" name="フローチャート: 判断 182"/>
        <xdr:cNvSpPr/>
      </xdr:nvSpPr>
      <xdr:spPr>
        <a:xfrm>
          <a:off x="2857500" y="1279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24306</xdr:rowOff>
    </xdr:from>
    <xdr:ext cx="599010" cy="259045"/>
    <xdr:sp macro="" textlink="">
      <xdr:nvSpPr>
        <xdr:cNvPr id="184" name="テキスト ボックス 183"/>
        <xdr:cNvSpPr txBox="1"/>
      </xdr:nvSpPr>
      <xdr:spPr>
        <a:xfrm>
          <a:off x="2608795" y="1288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101643</xdr:rowOff>
    </xdr:from>
    <xdr:to>
      <xdr:col>10</xdr:col>
      <xdr:colOff>114300</xdr:colOff>
      <xdr:row>75</xdr:row>
      <xdr:rowOff>24671</xdr:rowOff>
    </xdr:to>
    <xdr:cxnSp macro="">
      <xdr:nvCxnSpPr>
        <xdr:cNvPr id="185" name="直線コネクタ 184"/>
        <xdr:cNvCxnSpPr/>
      </xdr:nvCxnSpPr>
      <xdr:spPr>
        <a:xfrm flipV="1">
          <a:off x="1130300" y="12788943"/>
          <a:ext cx="889000" cy="9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3186</xdr:rowOff>
    </xdr:from>
    <xdr:to>
      <xdr:col>10</xdr:col>
      <xdr:colOff>165100</xdr:colOff>
      <xdr:row>76</xdr:row>
      <xdr:rowOff>104786</xdr:rowOff>
    </xdr:to>
    <xdr:sp macro="" textlink="">
      <xdr:nvSpPr>
        <xdr:cNvPr id="186" name="フローチャート: 判断 185"/>
        <xdr:cNvSpPr/>
      </xdr:nvSpPr>
      <xdr:spPr>
        <a:xfrm>
          <a:off x="1968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95913</xdr:rowOff>
    </xdr:from>
    <xdr:ext cx="599010" cy="259045"/>
    <xdr:sp macro="" textlink="">
      <xdr:nvSpPr>
        <xdr:cNvPr id="187" name="テキスト ボックス 186"/>
        <xdr:cNvSpPr txBox="1"/>
      </xdr:nvSpPr>
      <xdr:spPr>
        <a:xfrm>
          <a:off x="1719795" y="1312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104772</xdr:rowOff>
    </xdr:from>
    <xdr:to>
      <xdr:col>6</xdr:col>
      <xdr:colOff>38100</xdr:colOff>
      <xdr:row>77</xdr:row>
      <xdr:rowOff>34922</xdr:rowOff>
    </xdr:to>
    <xdr:sp macro="" textlink="">
      <xdr:nvSpPr>
        <xdr:cNvPr id="188" name="フローチャート: 判断 187"/>
        <xdr:cNvSpPr/>
      </xdr:nvSpPr>
      <xdr:spPr>
        <a:xfrm>
          <a:off x="1079500" y="131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26049</xdr:rowOff>
    </xdr:from>
    <xdr:ext cx="599010" cy="259045"/>
    <xdr:sp macro="" textlink="">
      <xdr:nvSpPr>
        <xdr:cNvPr id="189" name="テキスト ボックス 188"/>
        <xdr:cNvSpPr txBox="1"/>
      </xdr:nvSpPr>
      <xdr:spPr>
        <a:xfrm>
          <a:off x="830795" y="13227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50909</xdr:rowOff>
    </xdr:from>
    <xdr:to>
      <xdr:col>24</xdr:col>
      <xdr:colOff>114300</xdr:colOff>
      <xdr:row>72</xdr:row>
      <xdr:rowOff>152509</xdr:rowOff>
    </xdr:to>
    <xdr:sp macro="" textlink="">
      <xdr:nvSpPr>
        <xdr:cNvPr id="195" name="楕円 194"/>
        <xdr:cNvSpPr/>
      </xdr:nvSpPr>
      <xdr:spPr>
        <a:xfrm>
          <a:off x="4584700" y="1239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73786</xdr:rowOff>
    </xdr:from>
    <xdr:ext cx="599010" cy="259045"/>
    <xdr:sp macro="" textlink="">
      <xdr:nvSpPr>
        <xdr:cNvPr id="196" name="民生費該当値テキスト"/>
        <xdr:cNvSpPr txBox="1"/>
      </xdr:nvSpPr>
      <xdr:spPr>
        <a:xfrm>
          <a:off x="4686300" y="12246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91512</xdr:rowOff>
    </xdr:from>
    <xdr:to>
      <xdr:col>20</xdr:col>
      <xdr:colOff>38100</xdr:colOff>
      <xdr:row>74</xdr:row>
      <xdr:rowOff>21662</xdr:rowOff>
    </xdr:to>
    <xdr:sp macro="" textlink="">
      <xdr:nvSpPr>
        <xdr:cNvPr id="197" name="楕円 196"/>
        <xdr:cNvSpPr/>
      </xdr:nvSpPr>
      <xdr:spPr>
        <a:xfrm>
          <a:off x="3746500" y="1260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38189</xdr:rowOff>
    </xdr:from>
    <xdr:ext cx="599010" cy="259045"/>
    <xdr:sp macro="" textlink="">
      <xdr:nvSpPr>
        <xdr:cNvPr id="198" name="テキスト ボックス 197"/>
        <xdr:cNvSpPr txBox="1"/>
      </xdr:nvSpPr>
      <xdr:spPr>
        <a:xfrm>
          <a:off x="3497795" y="1238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16782</xdr:rowOff>
    </xdr:from>
    <xdr:to>
      <xdr:col>15</xdr:col>
      <xdr:colOff>101600</xdr:colOff>
      <xdr:row>74</xdr:row>
      <xdr:rowOff>118382</xdr:rowOff>
    </xdr:to>
    <xdr:sp macro="" textlink="">
      <xdr:nvSpPr>
        <xdr:cNvPr id="199" name="楕円 198"/>
        <xdr:cNvSpPr/>
      </xdr:nvSpPr>
      <xdr:spPr>
        <a:xfrm>
          <a:off x="2857500" y="1270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134909</xdr:rowOff>
    </xdr:from>
    <xdr:ext cx="599010" cy="259045"/>
    <xdr:sp macro="" textlink="">
      <xdr:nvSpPr>
        <xdr:cNvPr id="200" name="テキスト ボックス 199"/>
        <xdr:cNvSpPr txBox="1"/>
      </xdr:nvSpPr>
      <xdr:spPr>
        <a:xfrm>
          <a:off x="2608795" y="12479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50843</xdr:rowOff>
    </xdr:from>
    <xdr:to>
      <xdr:col>10</xdr:col>
      <xdr:colOff>165100</xdr:colOff>
      <xdr:row>74</xdr:row>
      <xdr:rowOff>152443</xdr:rowOff>
    </xdr:to>
    <xdr:sp macro="" textlink="">
      <xdr:nvSpPr>
        <xdr:cNvPr id="201" name="楕円 200"/>
        <xdr:cNvSpPr/>
      </xdr:nvSpPr>
      <xdr:spPr>
        <a:xfrm>
          <a:off x="1968500" y="1273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168970</xdr:rowOff>
    </xdr:from>
    <xdr:ext cx="599010" cy="259045"/>
    <xdr:sp macro="" textlink="">
      <xdr:nvSpPr>
        <xdr:cNvPr id="202" name="テキスト ボックス 201"/>
        <xdr:cNvSpPr txBox="1"/>
      </xdr:nvSpPr>
      <xdr:spPr>
        <a:xfrm>
          <a:off x="1719795" y="12513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145321</xdr:rowOff>
    </xdr:from>
    <xdr:to>
      <xdr:col>6</xdr:col>
      <xdr:colOff>38100</xdr:colOff>
      <xdr:row>75</xdr:row>
      <xdr:rowOff>75471</xdr:rowOff>
    </xdr:to>
    <xdr:sp macro="" textlink="">
      <xdr:nvSpPr>
        <xdr:cNvPr id="203" name="楕円 202"/>
        <xdr:cNvSpPr/>
      </xdr:nvSpPr>
      <xdr:spPr>
        <a:xfrm>
          <a:off x="1079500" y="1283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91998</xdr:rowOff>
    </xdr:from>
    <xdr:ext cx="599010" cy="259045"/>
    <xdr:sp macro="" textlink="">
      <xdr:nvSpPr>
        <xdr:cNvPr id="204" name="テキスト ボックス 203"/>
        <xdr:cNvSpPr txBox="1"/>
      </xdr:nvSpPr>
      <xdr:spPr>
        <a:xfrm>
          <a:off x="830795" y="12607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39413</xdr:rowOff>
    </xdr:from>
    <xdr:to>
      <xdr:col>24</xdr:col>
      <xdr:colOff>62865</xdr:colOff>
      <xdr:row>99</xdr:row>
      <xdr:rowOff>55987</xdr:rowOff>
    </xdr:to>
    <xdr:cxnSp macro="">
      <xdr:nvCxnSpPr>
        <xdr:cNvPr id="227" name="直線コネクタ 226"/>
        <xdr:cNvCxnSpPr/>
      </xdr:nvCxnSpPr>
      <xdr:spPr>
        <a:xfrm flipV="1">
          <a:off x="4633595" y="15469913"/>
          <a:ext cx="1270" cy="1559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59814</xdr:rowOff>
    </xdr:from>
    <xdr:ext cx="534377" cy="259045"/>
    <xdr:sp macro="" textlink="">
      <xdr:nvSpPr>
        <xdr:cNvPr id="228" name="衛生費最小値テキスト"/>
        <xdr:cNvSpPr txBox="1"/>
      </xdr:nvSpPr>
      <xdr:spPr>
        <a:xfrm>
          <a:off x="4686300" y="1703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55987</xdr:rowOff>
    </xdr:from>
    <xdr:to>
      <xdr:col>24</xdr:col>
      <xdr:colOff>152400</xdr:colOff>
      <xdr:row>99</xdr:row>
      <xdr:rowOff>55987</xdr:rowOff>
    </xdr:to>
    <xdr:cxnSp macro="">
      <xdr:nvCxnSpPr>
        <xdr:cNvPr id="229" name="直線コネクタ 228"/>
        <xdr:cNvCxnSpPr/>
      </xdr:nvCxnSpPr>
      <xdr:spPr>
        <a:xfrm>
          <a:off x="4546600" y="17029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157540</xdr:rowOff>
    </xdr:from>
    <xdr:ext cx="534377" cy="259045"/>
    <xdr:sp macro="" textlink="">
      <xdr:nvSpPr>
        <xdr:cNvPr id="230" name="衛生費最大値テキスト"/>
        <xdr:cNvSpPr txBox="1"/>
      </xdr:nvSpPr>
      <xdr:spPr>
        <a:xfrm>
          <a:off x="4686300" y="1524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84,387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39413</xdr:rowOff>
    </xdr:from>
    <xdr:to>
      <xdr:col>24</xdr:col>
      <xdr:colOff>152400</xdr:colOff>
      <xdr:row>90</xdr:row>
      <xdr:rowOff>39413</xdr:rowOff>
    </xdr:to>
    <xdr:cxnSp macro="">
      <xdr:nvCxnSpPr>
        <xdr:cNvPr id="231" name="直線コネクタ 230"/>
        <xdr:cNvCxnSpPr/>
      </xdr:nvCxnSpPr>
      <xdr:spPr>
        <a:xfrm>
          <a:off x="4546600" y="15469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28670</xdr:rowOff>
    </xdr:from>
    <xdr:to>
      <xdr:col>24</xdr:col>
      <xdr:colOff>63500</xdr:colOff>
      <xdr:row>96</xdr:row>
      <xdr:rowOff>40077</xdr:rowOff>
    </xdr:to>
    <xdr:cxnSp macro="">
      <xdr:nvCxnSpPr>
        <xdr:cNvPr id="232" name="直線コネクタ 231"/>
        <xdr:cNvCxnSpPr/>
      </xdr:nvCxnSpPr>
      <xdr:spPr>
        <a:xfrm>
          <a:off x="3797300" y="15802070"/>
          <a:ext cx="838200" cy="697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110098</xdr:rowOff>
    </xdr:from>
    <xdr:ext cx="534377" cy="259045"/>
    <xdr:sp macro="" textlink="">
      <xdr:nvSpPr>
        <xdr:cNvPr id="233" name="衛生費平均値テキスト"/>
        <xdr:cNvSpPr txBox="1"/>
      </xdr:nvSpPr>
      <xdr:spPr>
        <a:xfrm>
          <a:off x="4686300" y="16569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131671</xdr:rowOff>
    </xdr:from>
    <xdr:to>
      <xdr:col>24</xdr:col>
      <xdr:colOff>114300</xdr:colOff>
      <xdr:row>97</xdr:row>
      <xdr:rowOff>61821</xdr:rowOff>
    </xdr:to>
    <xdr:sp macro="" textlink="">
      <xdr:nvSpPr>
        <xdr:cNvPr id="234" name="フローチャート: 判断 233"/>
        <xdr:cNvSpPr/>
      </xdr:nvSpPr>
      <xdr:spPr>
        <a:xfrm>
          <a:off x="45847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28670</xdr:rowOff>
    </xdr:from>
    <xdr:to>
      <xdr:col>19</xdr:col>
      <xdr:colOff>177800</xdr:colOff>
      <xdr:row>93</xdr:row>
      <xdr:rowOff>2494</xdr:rowOff>
    </xdr:to>
    <xdr:cxnSp macro="">
      <xdr:nvCxnSpPr>
        <xdr:cNvPr id="235" name="直線コネクタ 234"/>
        <xdr:cNvCxnSpPr/>
      </xdr:nvCxnSpPr>
      <xdr:spPr>
        <a:xfrm flipV="1">
          <a:off x="2908300" y="15802070"/>
          <a:ext cx="889000" cy="14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138117</xdr:rowOff>
    </xdr:from>
    <xdr:to>
      <xdr:col>20</xdr:col>
      <xdr:colOff>38100</xdr:colOff>
      <xdr:row>97</xdr:row>
      <xdr:rowOff>68267</xdr:rowOff>
    </xdr:to>
    <xdr:sp macro="" textlink="">
      <xdr:nvSpPr>
        <xdr:cNvPr id="236" name="フローチャート: 判断 235"/>
        <xdr:cNvSpPr/>
      </xdr:nvSpPr>
      <xdr:spPr>
        <a:xfrm>
          <a:off x="37465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59394</xdr:rowOff>
    </xdr:from>
    <xdr:ext cx="534377" cy="259045"/>
    <xdr:sp macro="" textlink="">
      <xdr:nvSpPr>
        <xdr:cNvPr id="237" name="テキスト ボックス 236"/>
        <xdr:cNvSpPr txBox="1"/>
      </xdr:nvSpPr>
      <xdr:spPr>
        <a:xfrm>
          <a:off x="3530111" y="1669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2494</xdr:rowOff>
    </xdr:from>
    <xdr:to>
      <xdr:col>15</xdr:col>
      <xdr:colOff>50800</xdr:colOff>
      <xdr:row>95</xdr:row>
      <xdr:rowOff>19639</xdr:rowOff>
    </xdr:to>
    <xdr:cxnSp macro="">
      <xdr:nvCxnSpPr>
        <xdr:cNvPr id="238" name="直線コネクタ 237"/>
        <xdr:cNvCxnSpPr/>
      </xdr:nvCxnSpPr>
      <xdr:spPr>
        <a:xfrm flipV="1">
          <a:off x="2019300" y="15947344"/>
          <a:ext cx="889000" cy="36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122847</xdr:rowOff>
    </xdr:from>
    <xdr:to>
      <xdr:col>15</xdr:col>
      <xdr:colOff>101600</xdr:colOff>
      <xdr:row>97</xdr:row>
      <xdr:rowOff>52997</xdr:rowOff>
    </xdr:to>
    <xdr:sp macro="" textlink="">
      <xdr:nvSpPr>
        <xdr:cNvPr id="239" name="フローチャート: 判断 238"/>
        <xdr:cNvSpPr/>
      </xdr:nvSpPr>
      <xdr:spPr>
        <a:xfrm>
          <a:off x="2857500" y="1658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44124</xdr:rowOff>
    </xdr:from>
    <xdr:ext cx="534377" cy="259045"/>
    <xdr:sp macro="" textlink="">
      <xdr:nvSpPr>
        <xdr:cNvPr id="240" name="テキスト ボックス 239"/>
        <xdr:cNvSpPr txBox="1"/>
      </xdr:nvSpPr>
      <xdr:spPr>
        <a:xfrm>
          <a:off x="2641111" y="1667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19639</xdr:rowOff>
    </xdr:from>
    <xdr:to>
      <xdr:col>10</xdr:col>
      <xdr:colOff>114300</xdr:colOff>
      <xdr:row>96</xdr:row>
      <xdr:rowOff>51643</xdr:rowOff>
    </xdr:to>
    <xdr:cxnSp macro="">
      <xdr:nvCxnSpPr>
        <xdr:cNvPr id="241" name="直線コネクタ 240"/>
        <xdr:cNvCxnSpPr/>
      </xdr:nvCxnSpPr>
      <xdr:spPr>
        <a:xfrm flipV="1">
          <a:off x="1130300" y="16307389"/>
          <a:ext cx="889000" cy="20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158921</xdr:rowOff>
    </xdr:from>
    <xdr:to>
      <xdr:col>10</xdr:col>
      <xdr:colOff>165100</xdr:colOff>
      <xdr:row>97</xdr:row>
      <xdr:rowOff>89071</xdr:rowOff>
    </xdr:to>
    <xdr:sp macro="" textlink="">
      <xdr:nvSpPr>
        <xdr:cNvPr id="242" name="フローチャート: 判断 241"/>
        <xdr:cNvSpPr/>
      </xdr:nvSpPr>
      <xdr:spPr>
        <a:xfrm>
          <a:off x="1968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80198</xdr:rowOff>
    </xdr:from>
    <xdr:ext cx="534377" cy="259045"/>
    <xdr:sp macro="" textlink="">
      <xdr:nvSpPr>
        <xdr:cNvPr id="243" name="テキスト ボックス 242"/>
        <xdr:cNvSpPr txBox="1"/>
      </xdr:nvSpPr>
      <xdr:spPr>
        <a:xfrm>
          <a:off x="1752111" y="1671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170328</xdr:rowOff>
    </xdr:from>
    <xdr:to>
      <xdr:col>6</xdr:col>
      <xdr:colOff>38100</xdr:colOff>
      <xdr:row>97</xdr:row>
      <xdr:rowOff>100478</xdr:rowOff>
    </xdr:to>
    <xdr:sp macro="" textlink="">
      <xdr:nvSpPr>
        <xdr:cNvPr id="244" name="フローチャート: 判断 243"/>
        <xdr:cNvSpPr/>
      </xdr:nvSpPr>
      <xdr:spPr>
        <a:xfrm>
          <a:off x="1079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91605</xdr:rowOff>
    </xdr:from>
    <xdr:ext cx="534377" cy="259045"/>
    <xdr:sp macro="" textlink="">
      <xdr:nvSpPr>
        <xdr:cNvPr id="245" name="テキスト ボックス 244"/>
        <xdr:cNvSpPr txBox="1"/>
      </xdr:nvSpPr>
      <xdr:spPr>
        <a:xfrm>
          <a:off x="863111" y="167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160727</xdr:rowOff>
    </xdr:from>
    <xdr:to>
      <xdr:col>24</xdr:col>
      <xdr:colOff>114300</xdr:colOff>
      <xdr:row>96</xdr:row>
      <xdr:rowOff>90877</xdr:rowOff>
    </xdr:to>
    <xdr:sp macro="" textlink="">
      <xdr:nvSpPr>
        <xdr:cNvPr id="251" name="楕円 250"/>
        <xdr:cNvSpPr/>
      </xdr:nvSpPr>
      <xdr:spPr>
        <a:xfrm>
          <a:off x="4584700" y="1644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12154</xdr:rowOff>
    </xdr:from>
    <xdr:ext cx="534377" cy="259045"/>
    <xdr:sp macro="" textlink="">
      <xdr:nvSpPr>
        <xdr:cNvPr id="252" name="衛生費該当値テキスト"/>
        <xdr:cNvSpPr txBox="1"/>
      </xdr:nvSpPr>
      <xdr:spPr>
        <a:xfrm>
          <a:off x="4686300" y="1629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149320</xdr:rowOff>
    </xdr:from>
    <xdr:to>
      <xdr:col>20</xdr:col>
      <xdr:colOff>38100</xdr:colOff>
      <xdr:row>92</xdr:row>
      <xdr:rowOff>79470</xdr:rowOff>
    </xdr:to>
    <xdr:sp macro="" textlink="">
      <xdr:nvSpPr>
        <xdr:cNvPr id="253" name="楕円 252"/>
        <xdr:cNvSpPr/>
      </xdr:nvSpPr>
      <xdr:spPr>
        <a:xfrm>
          <a:off x="3746500" y="157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90</xdr:row>
      <xdr:rowOff>95997</xdr:rowOff>
    </xdr:from>
    <xdr:ext cx="534377" cy="259045"/>
    <xdr:sp macro="" textlink="">
      <xdr:nvSpPr>
        <xdr:cNvPr id="254" name="テキスト ボックス 253"/>
        <xdr:cNvSpPr txBox="1"/>
      </xdr:nvSpPr>
      <xdr:spPr>
        <a:xfrm>
          <a:off x="3530111" y="1552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123144</xdr:rowOff>
    </xdr:from>
    <xdr:to>
      <xdr:col>15</xdr:col>
      <xdr:colOff>101600</xdr:colOff>
      <xdr:row>93</xdr:row>
      <xdr:rowOff>53294</xdr:rowOff>
    </xdr:to>
    <xdr:sp macro="" textlink="">
      <xdr:nvSpPr>
        <xdr:cNvPr id="255" name="楕円 254"/>
        <xdr:cNvSpPr/>
      </xdr:nvSpPr>
      <xdr:spPr>
        <a:xfrm>
          <a:off x="2857500" y="1589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69821</xdr:rowOff>
    </xdr:from>
    <xdr:ext cx="534377" cy="259045"/>
    <xdr:sp macro="" textlink="">
      <xdr:nvSpPr>
        <xdr:cNvPr id="256" name="テキスト ボックス 255"/>
        <xdr:cNvSpPr txBox="1"/>
      </xdr:nvSpPr>
      <xdr:spPr>
        <a:xfrm>
          <a:off x="2641111" y="1567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140289</xdr:rowOff>
    </xdr:from>
    <xdr:to>
      <xdr:col>10</xdr:col>
      <xdr:colOff>165100</xdr:colOff>
      <xdr:row>95</xdr:row>
      <xdr:rowOff>70439</xdr:rowOff>
    </xdr:to>
    <xdr:sp macro="" textlink="">
      <xdr:nvSpPr>
        <xdr:cNvPr id="257" name="楕円 256"/>
        <xdr:cNvSpPr/>
      </xdr:nvSpPr>
      <xdr:spPr>
        <a:xfrm>
          <a:off x="1968500" y="1625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86966</xdr:rowOff>
    </xdr:from>
    <xdr:ext cx="534377" cy="259045"/>
    <xdr:sp macro="" textlink="">
      <xdr:nvSpPr>
        <xdr:cNvPr id="258" name="テキスト ボックス 257"/>
        <xdr:cNvSpPr txBox="1"/>
      </xdr:nvSpPr>
      <xdr:spPr>
        <a:xfrm>
          <a:off x="1752111" y="1603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843</xdr:rowOff>
    </xdr:from>
    <xdr:to>
      <xdr:col>6</xdr:col>
      <xdr:colOff>38100</xdr:colOff>
      <xdr:row>96</xdr:row>
      <xdr:rowOff>102443</xdr:rowOff>
    </xdr:to>
    <xdr:sp macro="" textlink="">
      <xdr:nvSpPr>
        <xdr:cNvPr id="259" name="楕円 258"/>
        <xdr:cNvSpPr/>
      </xdr:nvSpPr>
      <xdr:spPr>
        <a:xfrm>
          <a:off x="1079500" y="1646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118970</xdr:rowOff>
    </xdr:from>
    <xdr:ext cx="534377" cy="259045"/>
    <xdr:sp macro="" textlink="">
      <xdr:nvSpPr>
        <xdr:cNvPr id="260" name="テキスト ボックス 259"/>
        <xdr:cNvSpPr txBox="1"/>
      </xdr:nvSpPr>
      <xdr:spPr>
        <a:xfrm>
          <a:off x="863111" y="1623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75463</xdr:rowOff>
    </xdr:from>
    <xdr:to>
      <xdr:col>54</xdr:col>
      <xdr:colOff>189865</xdr:colOff>
      <xdr:row>38</xdr:row>
      <xdr:rowOff>136957</xdr:rowOff>
    </xdr:to>
    <xdr:cxnSp macro="">
      <xdr:nvCxnSpPr>
        <xdr:cNvPr id="282" name="直線コネクタ 281"/>
        <xdr:cNvCxnSpPr/>
      </xdr:nvCxnSpPr>
      <xdr:spPr>
        <a:xfrm flipV="1">
          <a:off x="10475595" y="5390413"/>
          <a:ext cx="1270" cy="126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140784</xdr:rowOff>
    </xdr:from>
    <xdr:ext cx="313932" cy="259045"/>
    <xdr:sp macro="" textlink="">
      <xdr:nvSpPr>
        <xdr:cNvPr id="283" name="労働費最小値テキスト"/>
        <xdr:cNvSpPr txBox="1"/>
      </xdr:nvSpPr>
      <xdr:spPr>
        <a:xfrm>
          <a:off x="10528300" y="66558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136957</xdr:rowOff>
    </xdr:from>
    <xdr:to>
      <xdr:col>55</xdr:col>
      <xdr:colOff>88900</xdr:colOff>
      <xdr:row>38</xdr:row>
      <xdr:rowOff>136957</xdr:rowOff>
    </xdr:to>
    <xdr:cxnSp macro="">
      <xdr:nvCxnSpPr>
        <xdr:cNvPr id="284" name="直線コネクタ 283"/>
        <xdr:cNvCxnSpPr/>
      </xdr:nvCxnSpPr>
      <xdr:spPr>
        <a:xfrm>
          <a:off x="10388600" y="665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22140</xdr:rowOff>
    </xdr:from>
    <xdr:ext cx="469744" cy="259045"/>
    <xdr:sp macro="" textlink="">
      <xdr:nvSpPr>
        <xdr:cNvPr id="285" name="労働費最大値テキスト"/>
        <xdr:cNvSpPr txBox="1"/>
      </xdr:nvSpPr>
      <xdr:spPr>
        <a:xfrm>
          <a:off x="10528300" y="5165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75463</xdr:rowOff>
    </xdr:from>
    <xdr:to>
      <xdr:col>55</xdr:col>
      <xdr:colOff>88900</xdr:colOff>
      <xdr:row>31</xdr:row>
      <xdr:rowOff>75463</xdr:rowOff>
    </xdr:to>
    <xdr:cxnSp macro="">
      <xdr:nvCxnSpPr>
        <xdr:cNvPr id="286" name="直線コネクタ 285"/>
        <xdr:cNvCxnSpPr/>
      </xdr:nvCxnSpPr>
      <xdr:spPr>
        <a:xfrm>
          <a:off x="10388600" y="539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96266</xdr:rowOff>
    </xdr:from>
    <xdr:to>
      <xdr:col>55</xdr:col>
      <xdr:colOff>0</xdr:colOff>
      <xdr:row>36</xdr:row>
      <xdr:rowOff>105639</xdr:rowOff>
    </xdr:to>
    <xdr:cxnSp macro="">
      <xdr:nvCxnSpPr>
        <xdr:cNvPr id="287" name="直線コネクタ 286"/>
        <xdr:cNvCxnSpPr/>
      </xdr:nvCxnSpPr>
      <xdr:spPr>
        <a:xfrm>
          <a:off x="9639300" y="6268466"/>
          <a:ext cx="8382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21150</xdr:rowOff>
    </xdr:from>
    <xdr:ext cx="378565" cy="259045"/>
    <xdr:sp macro="" textlink="">
      <xdr:nvSpPr>
        <xdr:cNvPr id="288" name="労働費平均値テキスト"/>
        <xdr:cNvSpPr txBox="1"/>
      </xdr:nvSpPr>
      <xdr:spPr>
        <a:xfrm>
          <a:off x="10528300" y="63648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42723</xdr:rowOff>
    </xdr:from>
    <xdr:to>
      <xdr:col>55</xdr:col>
      <xdr:colOff>50800</xdr:colOff>
      <xdr:row>37</xdr:row>
      <xdr:rowOff>144323</xdr:rowOff>
    </xdr:to>
    <xdr:sp macro="" textlink="">
      <xdr:nvSpPr>
        <xdr:cNvPr id="289" name="フローチャート: 判断 288"/>
        <xdr:cNvSpPr/>
      </xdr:nvSpPr>
      <xdr:spPr>
        <a:xfrm>
          <a:off x="10426700" y="638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96038</xdr:rowOff>
    </xdr:from>
    <xdr:to>
      <xdr:col>50</xdr:col>
      <xdr:colOff>114300</xdr:colOff>
      <xdr:row>36</xdr:row>
      <xdr:rowOff>96266</xdr:rowOff>
    </xdr:to>
    <xdr:cxnSp macro="">
      <xdr:nvCxnSpPr>
        <xdr:cNvPr id="290" name="直線コネクタ 289"/>
        <xdr:cNvCxnSpPr/>
      </xdr:nvCxnSpPr>
      <xdr:spPr>
        <a:xfrm>
          <a:off x="8750300" y="6268238"/>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53924</xdr:rowOff>
    </xdr:from>
    <xdr:to>
      <xdr:col>50</xdr:col>
      <xdr:colOff>165100</xdr:colOff>
      <xdr:row>37</xdr:row>
      <xdr:rowOff>155524</xdr:rowOff>
    </xdr:to>
    <xdr:sp macro="" textlink="">
      <xdr:nvSpPr>
        <xdr:cNvPr id="291" name="フローチャート: 判断 290"/>
        <xdr:cNvSpPr/>
      </xdr:nvSpPr>
      <xdr:spPr>
        <a:xfrm>
          <a:off x="9588500" y="639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146651</xdr:rowOff>
    </xdr:from>
    <xdr:ext cx="378565" cy="259045"/>
    <xdr:sp macro="" textlink="">
      <xdr:nvSpPr>
        <xdr:cNvPr id="292" name="テキスト ボックス 291"/>
        <xdr:cNvSpPr txBox="1"/>
      </xdr:nvSpPr>
      <xdr:spPr>
        <a:xfrm>
          <a:off x="9450017" y="6490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96038</xdr:rowOff>
    </xdr:from>
    <xdr:to>
      <xdr:col>45</xdr:col>
      <xdr:colOff>177800</xdr:colOff>
      <xdr:row>36</xdr:row>
      <xdr:rowOff>96952</xdr:rowOff>
    </xdr:to>
    <xdr:cxnSp macro="">
      <xdr:nvCxnSpPr>
        <xdr:cNvPr id="293" name="直線コネクタ 292"/>
        <xdr:cNvCxnSpPr/>
      </xdr:nvCxnSpPr>
      <xdr:spPr>
        <a:xfrm flipV="1">
          <a:off x="7861300" y="6268238"/>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71069</xdr:rowOff>
    </xdr:from>
    <xdr:to>
      <xdr:col>46</xdr:col>
      <xdr:colOff>38100</xdr:colOff>
      <xdr:row>37</xdr:row>
      <xdr:rowOff>1219</xdr:rowOff>
    </xdr:to>
    <xdr:sp macro="" textlink="">
      <xdr:nvSpPr>
        <xdr:cNvPr id="294" name="フローチャート: 判断 293"/>
        <xdr:cNvSpPr/>
      </xdr:nvSpPr>
      <xdr:spPr>
        <a:xfrm>
          <a:off x="8699500" y="62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163796</xdr:rowOff>
    </xdr:from>
    <xdr:ext cx="469744" cy="259045"/>
    <xdr:sp macro="" textlink="">
      <xdr:nvSpPr>
        <xdr:cNvPr id="295" name="テキスト ボックス 294"/>
        <xdr:cNvSpPr txBox="1"/>
      </xdr:nvSpPr>
      <xdr:spPr>
        <a:xfrm>
          <a:off x="8515428" y="633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56718</xdr:rowOff>
    </xdr:from>
    <xdr:to>
      <xdr:col>41</xdr:col>
      <xdr:colOff>50800</xdr:colOff>
      <xdr:row>36</xdr:row>
      <xdr:rowOff>96952</xdr:rowOff>
    </xdr:to>
    <xdr:cxnSp macro="">
      <xdr:nvCxnSpPr>
        <xdr:cNvPr id="296" name="直線コネクタ 295"/>
        <xdr:cNvCxnSpPr/>
      </xdr:nvCxnSpPr>
      <xdr:spPr>
        <a:xfrm>
          <a:off x="6972300" y="6228918"/>
          <a:ext cx="889000" cy="4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33122</xdr:rowOff>
    </xdr:from>
    <xdr:to>
      <xdr:col>41</xdr:col>
      <xdr:colOff>101600</xdr:colOff>
      <xdr:row>36</xdr:row>
      <xdr:rowOff>134722</xdr:rowOff>
    </xdr:to>
    <xdr:sp macro="" textlink="">
      <xdr:nvSpPr>
        <xdr:cNvPr id="297" name="フローチャート: 判断 296"/>
        <xdr:cNvSpPr/>
      </xdr:nvSpPr>
      <xdr:spPr>
        <a:xfrm>
          <a:off x="7810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151249</xdr:rowOff>
    </xdr:from>
    <xdr:ext cx="469744" cy="259045"/>
    <xdr:sp macro="" textlink="">
      <xdr:nvSpPr>
        <xdr:cNvPr id="298" name="テキスト ボックス 297"/>
        <xdr:cNvSpPr txBox="1"/>
      </xdr:nvSpPr>
      <xdr:spPr>
        <a:xfrm>
          <a:off x="7626428" y="598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158623</xdr:rowOff>
    </xdr:from>
    <xdr:to>
      <xdr:col>36</xdr:col>
      <xdr:colOff>165100</xdr:colOff>
      <xdr:row>36</xdr:row>
      <xdr:rowOff>88773</xdr:rowOff>
    </xdr:to>
    <xdr:sp macro="" textlink="">
      <xdr:nvSpPr>
        <xdr:cNvPr id="299" name="フローチャート: 判断 298"/>
        <xdr:cNvSpPr/>
      </xdr:nvSpPr>
      <xdr:spPr>
        <a:xfrm>
          <a:off x="6921500" y="615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105300</xdr:rowOff>
    </xdr:from>
    <xdr:ext cx="469744" cy="259045"/>
    <xdr:sp macro="" textlink="">
      <xdr:nvSpPr>
        <xdr:cNvPr id="300" name="テキスト ボックス 299"/>
        <xdr:cNvSpPr txBox="1"/>
      </xdr:nvSpPr>
      <xdr:spPr>
        <a:xfrm>
          <a:off x="6737428" y="593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54839</xdr:rowOff>
    </xdr:from>
    <xdr:to>
      <xdr:col>55</xdr:col>
      <xdr:colOff>50800</xdr:colOff>
      <xdr:row>36</xdr:row>
      <xdr:rowOff>156439</xdr:rowOff>
    </xdr:to>
    <xdr:sp macro="" textlink="">
      <xdr:nvSpPr>
        <xdr:cNvPr id="306" name="楕円 305"/>
        <xdr:cNvSpPr/>
      </xdr:nvSpPr>
      <xdr:spPr>
        <a:xfrm>
          <a:off x="10426700" y="622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77716</xdr:rowOff>
    </xdr:from>
    <xdr:ext cx="469744" cy="259045"/>
    <xdr:sp macro="" textlink="">
      <xdr:nvSpPr>
        <xdr:cNvPr id="307" name="労働費該当値テキスト"/>
        <xdr:cNvSpPr txBox="1"/>
      </xdr:nvSpPr>
      <xdr:spPr>
        <a:xfrm>
          <a:off x="10528300" y="6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45466</xdr:rowOff>
    </xdr:from>
    <xdr:to>
      <xdr:col>50</xdr:col>
      <xdr:colOff>165100</xdr:colOff>
      <xdr:row>36</xdr:row>
      <xdr:rowOff>147066</xdr:rowOff>
    </xdr:to>
    <xdr:sp macro="" textlink="">
      <xdr:nvSpPr>
        <xdr:cNvPr id="308" name="楕円 307"/>
        <xdr:cNvSpPr/>
      </xdr:nvSpPr>
      <xdr:spPr>
        <a:xfrm>
          <a:off x="9588500" y="621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163593</xdr:rowOff>
    </xdr:from>
    <xdr:ext cx="469744" cy="259045"/>
    <xdr:sp macro="" textlink="">
      <xdr:nvSpPr>
        <xdr:cNvPr id="309" name="テキスト ボックス 308"/>
        <xdr:cNvSpPr txBox="1"/>
      </xdr:nvSpPr>
      <xdr:spPr>
        <a:xfrm>
          <a:off x="9404428" y="599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45238</xdr:rowOff>
    </xdr:from>
    <xdr:to>
      <xdr:col>46</xdr:col>
      <xdr:colOff>38100</xdr:colOff>
      <xdr:row>36</xdr:row>
      <xdr:rowOff>146838</xdr:rowOff>
    </xdr:to>
    <xdr:sp macro="" textlink="">
      <xdr:nvSpPr>
        <xdr:cNvPr id="310" name="楕円 309"/>
        <xdr:cNvSpPr/>
      </xdr:nvSpPr>
      <xdr:spPr>
        <a:xfrm>
          <a:off x="8699500" y="621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163365</xdr:rowOff>
    </xdr:from>
    <xdr:ext cx="469744" cy="259045"/>
    <xdr:sp macro="" textlink="">
      <xdr:nvSpPr>
        <xdr:cNvPr id="311" name="テキスト ボックス 310"/>
        <xdr:cNvSpPr txBox="1"/>
      </xdr:nvSpPr>
      <xdr:spPr>
        <a:xfrm>
          <a:off x="8515428" y="5992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46152</xdr:rowOff>
    </xdr:from>
    <xdr:to>
      <xdr:col>41</xdr:col>
      <xdr:colOff>101600</xdr:colOff>
      <xdr:row>36</xdr:row>
      <xdr:rowOff>147752</xdr:rowOff>
    </xdr:to>
    <xdr:sp macro="" textlink="">
      <xdr:nvSpPr>
        <xdr:cNvPr id="312" name="楕円 311"/>
        <xdr:cNvSpPr/>
      </xdr:nvSpPr>
      <xdr:spPr>
        <a:xfrm>
          <a:off x="7810500" y="621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138879</xdr:rowOff>
    </xdr:from>
    <xdr:ext cx="469744" cy="259045"/>
    <xdr:sp macro="" textlink="">
      <xdr:nvSpPr>
        <xdr:cNvPr id="313" name="テキスト ボックス 312"/>
        <xdr:cNvSpPr txBox="1"/>
      </xdr:nvSpPr>
      <xdr:spPr>
        <a:xfrm>
          <a:off x="7626428" y="6311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5918</xdr:rowOff>
    </xdr:from>
    <xdr:to>
      <xdr:col>36</xdr:col>
      <xdr:colOff>165100</xdr:colOff>
      <xdr:row>36</xdr:row>
      <xdr:rowOff>107518</xdr:rowOff>
    </xdr:to>
    <xdr:sp macro="" textlink="">
      <xdr:nvSpPr>
        <xdr:cNvPr id="314" name="楕円 313"/>
        <xdr:cNvSpPr/>
      </xdr:nvSpPr>
      <xdr:spPr>
        <a:xfrm>
          <a:off x="6921500" y="617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98645</xdr:rowOff>
    </xdr:from>
    <xdr:ext cx="469744" cy="259045"/>
    <xdr:sp macro="" textlink="">
      <xdr:nvSpPr>
        <xdr:cNvPr id="315" name="テキスト ボックス 314"/>
        <xdr:cNvSpPr txBox="1"/>
      </xdr:nvSpPr>
      <xdr:spPr>
        <a:xfrm>
          <a:off x="6737428" y="627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5" name="テキスト ボックス 334"/>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105410</xdr:rowOff>
    </xdr:from>
    <xdr:to>
      <xdr:col>54</xdr:col>
      <xdr:colOff>189865</xdr:colOff>
      <xdr:row>59</xdr:row>
      <xdr:rowOff>41783</xdr:rowOff>
    </xdr:to>
    <xdr:cxnSp macro="">
      <xdr:nvCxnSpPr>
        <xdr:cNvPr id="339" name="直線コネクタ 338"/>
        <xdr:cNvCxnSpPr/>
      </xdr:nvCxnSpPr>
      <xdr:spPr>
        <a:xfrm flipV="1">
          <a:off x="10475595" y="8849360"/>
          <a:ext cx="1270" cy="130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45610</xdr:rowOff>
    </xdr:from>
    <xdr:ext cx="313932" cy="259045"/>
    <xdr:sp macro="" textlink="">
      <xdr:nvSpPr>
        <xdr:cNvPr id="340" name="農林水産業費最小値テキスト"/>
        <xdr:cNvSpPr txBox="1"/>
      </xdr:nvSpPr>
      <xdr:spPr>
        <a:xfrm>
          <a:off x="10528300" y="10161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41783</xdr:rowOff>
    </xdr:from>
    <xdr:to>
      <xdr:col>55</xdr:col>
      <xdr:colOff>88900</xdr:colOff>
      <xdr:row>59</xdr:row>
      <xdr:rowOff>41783</xdr:rowOff>
    </xdr:to>
    <xdr:cxnSp macro="">
      <xdr:nvCxnSpPr>
        <xdr:cNvPr id="341" name="直線コネクタ 340"/>
        <xdr:cNvCxnSpPr/>
      </xdr:nvCxnSpPr>
      <xdr:spPr>
        <a:xfrm>
          <a:off x="10388600" y="1015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52087</xdr:rowOff>
    </xdr:from>
    <xdr:ext cx="534377" cy="259045"/>
    <xdr:sp macro="" textlink="">
      <xdr:nvSpPr>
        <xdr:cNvPr id="342" name="農林水産業費最大値テキスト"/>
        <xdr:cNvSpPr txBox="1"/>
      </xdr:nvSpPr>
      <xdr:spPr>
        <a:xfrm>
          <a:off x="10528300" y="862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34,400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105410</xdr:rowOff>
    </xdr:from>
    <xdr:to>
      <xdr:col>55</xdr:col>
      <xdr:colOff>88900</xdr:colOff>
      <xdr:row>51</xdr:row>
      <xdr:rowOff>105410</xdr:rowOff>
    </xdr:to>
    <xdr:cxnSp macro="">
      <xdr:nvCxnSpPr>
        <xdr:cNvPr id="343" name="直線コネクタ 342"/>
        <xdr:cNvCxnSpPr/>
      </xdr:nvCxnSpPr>
      <xdr:spPr>
        <a:xfrm>
          <a:off x="10388600" y="884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19228</xdr:rowOff>
    </xdr:from>
    <xdr:to>
      <xdr:col>55</xdr:col>
      <xdr:colOff>0</xdr:colOff>
      <xdr:row>59</xdr:row>
      <xdr:rowOff>27724</xdr:rowOff>
    </xdr:to>
    <xdr:cxnSp macro="">
      <xdr:nvCxnSpPr>
        <xdr:cNvPr id="344" name="直線コネクタ 343"/>
        <xdr:cNvCxnSpPr/>
      </xdr:nvCxnSpPr>
      <xdr:spPr>
        <a:xfrm flipV="1">
          <a:off x="9639300" y="10134778"/>
          <a:ext cx="838200" cy="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19918</xdr:rowOff>
    </xdr:from>
    <xdr:ext cx="469744" cy="259045"/>
    <xdr:sp macro="" textlink="">
      <xdr:nvSpPr>
        <xdr:cNvPr id="345" name="農林水産業費平均値テキスト"/>
        <xdr:cNvSpPr txBox="1"/>
      </xdr:nvSpPr>
      <xdr:spPr>
        <a:xfrm>
          <a:off x="10528300" y="9792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168491</xdr:rowOff>
    </xdr:from>
    <xdr:to>
      <xdr:col>55</xdr:col>
      <xdr:colOff>50800</xdr:colOff>
      <xdr:row>58</xdr:row>
      <xdr:rowOff>98641</xdr:rowOff>
    </xdr:to>
    <xdr:sp macro="" textlink="">
      <xdr:nvSpPr>
        <xdr:cNvPr id="346" name="フローチャート: 判断 345"/>
        <xdr:cNvSpPr/>
      </xdr:nvSpPr>
      <xdr:spPr>
        <a:xfrm>
          <a:off x="10426700" y="9941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24791</xdr:rowOff>
    </xdr:from>
    <xdr:to>
      <xdr:col>50</xdr:col>
      <xdr:colOff>114300</xdr:colOff>
      <xdr:row>59</xdr:row>
      <xdr:rowOff>27724</xdr:rowOff>
    </xdr:to>
    <xdr:cxnSp macro="">
      <xdr:nvCxnSpPr>
        <xdr:cNvPr id="347" name="直線コネクタ 346"/>
        <xdr:cNvCxnSpPr/>
      </xdr:nvCxnSpPr>
      <xdr:spPr>
        <a:xfrm>
          <a:off x="8750300" y="10140341"/>
          <a:ext cx="889000" cy="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13043</xdr:rowOff>
    </xdr:from>
    <xdr:to>
      <xdr:col>50</xdr:col>
      <xdr:colOff>165100</xdr:colOff>
      <xdr:row>58</xdr:row>
      <xdr:rowOff>114643</xdr:rowOff>
    </xdr:to>
    <xdr:sp macro="" textlink="">
      <xdr:nvSpPr>
        <xdr:cNvPr id="348" name="フローチャート: 判断 347"/>
        <xdr:cNvSpPr/>
      </xdr:nvSpPr>
      <xdr:spPr>
        <a:xfrm>
          <a:off x="9588500" y="995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131170</xdr:rowOff>
    </xdr:from>
    <xdr:ext cx="469744" cy="259045"/>
    <xdr:sp macro="" textlink="">
      <xdr:nvSpPr>
        <xdr:cNvPr id="349" name="テキスト ボックス 348"/>
        <xdr:cNvSpPr txBox="1"/>
      </xdr:nvSpPr>
      <xdr:spPr>
        <a:xfrm>
          <a:off x="9404428" y="973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24791</xdr:rowOff>
    </xdr:from>
    <xdr:to>
      <xdr:col>45</xdr:col>
      <xdr:colOff>177800</xdr:colOff>
      <xdr:row>59</xdr:row>
      <xdr:rowOff>27495</xdr:rowOff>
    </xdr:to>
    <xdr:cxnSp macro="">
      <xdr:nvCxnSpPr>
        <xdr:cNvPr id="350" name="直線コネクタ 349"/>
        <xdr:cNvCxnSpPr/>
      </xdr:nvCxnSpPr>
      <xdr:spPr>
        <a:xfrm flipV="1">
          <a:off x="7861300" y="10140341"/>
          <a:ext cx="889000" cy="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45428</xdr:rowOff>
    </xdr:from>
    <xdr:to>
      <xdr:col>46</xdr:col>
      <xdr:colOff>38100</xdr:colOff>
      <xdr:row>56</xdr:row>
      <xdr:rowOff>147028</xdr:rowOff>
    </xdr:to>
    <xdr:sp macro="" textlink="">
      <xdr:nvSpPr>
        <xdr:cNvPr id="351" name="フローチャート: 判断 350"/>
        <xdr:cNvSpPr/>
      </xdr:nvSpPr>
      <xdr:spPr>
        <a:xfrm>
          <a:off x="8699500" y="964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163555</xdr:rowOff>
    </xdr:from>
    <xdr:ext cx="534377" cy="259045"/>
    <xdr:sp macro="" textlink="">
      <xdr:nvSpPr>
        <xdr:cNvPr id="352" name="テキスト ボックス 351"/>
        <xdr:cNvSpPr txBox="1"/>
      </xdr:nvSpPr>
      <xdr:spPr>
        <a:xfrm>
          <a:off x="8483111" y="942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25247</xdr:rowOff>
    </xdr:from>
    <xdr:to>
      <xdr:col>41</xdr:col>
      <xdr:colOff>50800</xdr:colOff>
      <xdr:row>59</xdr:row>
      <xdr:rowOff>27495</xdr:rowOff>
    </xdr:to>
    <xdr:cxnSp macro="">
      <xdr:nvCxnSpPr>
        <xdr:cNvPr id="353" name="直線コネクタ 352"/>
        <xdr:cNvCxnSpPr/>
      </xdr:nvCxnSpPr>
      <xdr:spPr>
        <a:xfrm>
          <a:off x="6972300" y="10140797"/>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19177</xdr:rowOff>
    </xdr:from>
    <xdr:to>
      <xdr:col>41</xdr:col>
      <xdr:colOff>101600</xdr:colOff>
      <xdr:row>57</xdr:row>
      <xdr:rowOff>120777</xdr:rowOff>
    </xdr:to>
    <xdr:sp macro="" textlink="">
      <xdr:nvSpPr>
        <xdr:cNvPr id="354" name="フローチャート: 判断 353"/>
        <xdr:cNvSpPr/>
      </xdr:nvSpPr>
      <xdr:spPr>
        <a:xfrm>
          <a:off x="7810500" y="979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137304</xdr:rowOff>
    </xdr:from>
    <xdr:ext cx="469744" cy="259045"/>
    <xdr:sp macro="" textlink="">
      <xdr:nvSpPr>
        <xdr:cNvPr id="355" name="テキスト ボックス 354"/>
        <xdr:cNvSpPr txBox="1"/>
      </xdr:nvSpPr>
      <xdr:spPr>
        <a:xfrm>
          <a:off x="7626428" y="956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54610</xdr:rowOff>
    </xdr:from>
    <xdr:to>
      <xdr:col>36</xdr:col>
      <xdr:colOff>165100</xdr:colOff>
      <xdr:row>57</xdr:row>
      <xdr:rowOff>156210</xdr:rowOff>
    </xdr:to>
    <xdr:sp macro="" textlink="">
      <xdr:nvSpPr>
        <xdr:cNvPr id="356" name="フローチャート: 判断 355"/>
        <xdr:cNvSpPr/>
      </xdr:nvSpPr>
      <xdr:spPr>
        <a:xfrm>
          <a:off x="6921500" y="98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1287</xdr:rowOff>
    </xdr:from>
    <xdr:ext cx="469744" cy="259045"/>
    <xdr:sp macro="" textlink="">
      <xdr:nvSpPr>
        <xdr:cNvPr id="357" name="テキスト ボックス 356"/>
        <xdr:cNvSpPr txBox="1"/>
      </xdr:nvSpPr>
      <xdr:spPr>
        <a:xfrm>
          <a:off x="6737428" y="960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139878</xdr:rowOff>
    </xdr:from>
    <xdr:to>
      <xdr:col>55</xdr:col>
      <xdr:colOff>50800</xdr:colOff>
      <xdr:row>59</xdr:row>
      <xdr:rowOff>70028</xdr:rowOff>
    </xdr:to>
    <xdr:sp macro="" textlink="">
      <xdr:nvSpPr>
        <xdr:cNvPr id="363" name="楕円 362"/>
        <xdr:cNvSpPr/>
      </xdr:nvSpPr>
      <xdr:spPr>
        <a:xfrm>
          <a:off x="10426700" y="1008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54805</xdr:rowOff>
    </xdr:from>
    <xdr:ext cx="378565" cy="259045"/>
    <xdr:sp macro="" textlink="">
      <xdr:nvSpPr>
        <xdr:cNvPr id="364" name="農林水産業費該当値テキスト"/>
        <xdr:cNvSpPr txBox="1"/>
      </xdr:nvSpPr>
      <xdr:spPr>
        <a:xfrm>
          <a:off x="10528300" y="9998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148374</xdr:rowOff>
    </xdr:from>
    <xdr:to>
      <xdr:col>50</xdr:col>
      <xdr:colOff>165100</xdr:colOff>
      <xdr:row>59</xdr:row>
      <xdr:rowOff>78524</xdr:rowOff>
    </xdr:to>
    <xdr:sp macro="" textlink="">
      <xdr:nvSpPr>
        <xdr:cNvPr id="365" name="楕円 364"/>
        <xdr:cNvSpPr/>
      </xdr:nvSpPr>
      <xdr:spPr>
        <a:xfrm>
          <a:off x="9588500" y="1009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69651</xdr:rowOff>
    </xdr:from>
    <xdr:ext cx="378565" cy="259045"/>
    <xdr:sp macro="" textlink="">
      <xdr:nvSpPr>
        <xdr:cNvPr id="366" name="テキスト ボックス 365"/>
        <xdr:cNvSpPr txBox="1"/>
      </xdr:nvSpPr>
      <xdr:spPr>
        <a:xfrm>
          <a:off x="9450017" y="10185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145441</xdr:rowOff>
    </xdr:from>
    <xdr:to>
      <xdr:col>46</xdr:col>
      <xdr:colOff>38100</xdr:colOff>
      <xdr:row>59</xdr:row>
      <xdr:rowOff>75591</xdr:rowOff>
    </xdr:to>
    <xdr:sp macro="" textlink="">
      <xdr:nvSpPr>
        <xdr:cNvPr id="367" name="楕円 366"/>
        <xdr:cNvSpPr/>
      </xdr:nvSpPr>
      <xdr:spPr>
        <a:xfrm>
          <a:off x="8699500" y="1008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66718</xdr:rowOff>
    </xdr:from>
    <xdr:ext cx="378565" cy="259045"/>
    <xdr:sp macro="" textlink="">
      <xdr:nvSpPr>
        <xdr:cNvPr id="368" name="テキスト ボックス 367"/>
        <xdr:cNvSpPr txBox="1"/>
      </xdr:nvSpPr>
      <xdr:spPr>
        <a:xfrm>
          <a:off x="8561017" y="10182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148145</xdr:rowOff>
    </xdr:from>
    <xdr:to>
      <xdr:col>41</xdr:col>
      <xdr:colOff>101600</xdr:colOff>
      <xdr:row>59</xdr:row>
      <xdr:rowOff>78295</xdr:rowOff>
    </xdr:to>
    <xdr:sp macro="" textlink="">
      <xdr:nvSpPr>
        <xdr:cNvPr id="369" name="楕円 368"/>
        <xdr:cNvSpPr/>
      </xdr:nvSpPr>
      <xdr:spPr>
        <a:xfrm>
          <a:off x="7810500" y="1009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69422</xdr:rowOff>
    </xdr:from>
    <xdr:ext cx="378565" cy="259045"/>
    <xdr:sp macro="" textlink="">
      <xdr:nvSpPr>
        <xdr:cNvPr id="370" name="テキスト ボックス 369"/>
        <xdr:cNvSpPr txBox="1"/>
      </xdr:nvSpPr>
      <xdr:spPr>
        <a:xfrm>
          <a:off x="7672017" y="10184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145897</xdr:rowOff>
    </xdr:from>
    <xdr:to>
      <xdr:col>36</xdr:col>
      <xdr:colOff>165100</xdr:colOff>
      <xdr:row>59</xdr:row>
      <xdr:rowOff>76047</xdr:rowOff>
    </xdr:to>
    <xdr:sp macro="" textlink="">
      <xdr:nvSpPr>
        <xdr:cNvPr id="371" name="楕円 370"/>
        <xdr:cNvSpPr/>
      </xdr:nvSpPr>
      <xdr:spPr>
        <a:xfrm>
          <a:off x="6921500" y="1008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67174</xdr:rowOff>
    </xdr:from>
    <xdr:ext cx="378565" cy="259045"/>
    <xdr:sp macro="" textlink="">
      <xdr:nvSpPr>
        <xdr:cNvPr id="372" name="テキスト ボックス 371"/>
        <xdr:cNvSpPr txBox="1"/>
      </xdr:nvSpPr>
      <xdr:spPr>
        <a:xfrm>
          <a:off x="6783017" y="10182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134785</xdr:rowOff>
    </xdr:from>
    <xdr:to>
      <xdr:col>54</xdr:col>
      <xdr:colOff>189865</xdr:colOff>
      <xdr:row>78</xdr:row>
      <xdr:rowOff>127859</xdr:rowOff>
    </xdr:to>
    <xdr:cxnSp macro="">
      <xdr:nvCxnSpPr>
        <xdr:cNvPr id="394" name="直線コネクタ 393"/>
        <xdr:cNvCxnSpPr/>
      </xdr:nvCxnSpPr>
      <xdr:spPr>
        <a:xfrm flipV="1">
          <a:off x="10475595" y="12307735"/>
          <a:ext cx="1270" cy="119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131686</xdr:rowOff>
    </xdr:from>
    <xdr:ext cx="378565" cy="259045"/>
    <xdr:sp macro="" textlink="">
      <xdr:nvSpPr>
        <xdr:cNvPr id="395" name="商工費最小値テキスト"/>
        <xdr:cNvSpPr txBox="1"/>
      </xdr:nvSpPr>
      <xdr:spPr>
        <a:xfrm>
          <a:off x="10528300" y="13504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127859</xdr:rowOff>
    </xdr:from>
    <xdr:to>
      <xdr:col>55</xdr:col>
      <xdr:colOff>88900</xdr:colOff>
      <xdr:row>78</xdr:row>
      <xdr:rowOff>127859</xdr:rowOff>
    </xdr:to>
    <xdr:cxnSp macro="">
      <xdr:nvCxnSpPr>
        <xdr:cNvPr id="396" name="直線コネクタ 395"/>
        <xdr:cNvCxnSpPr/>
      </xdr:nvCxnSpPr>
      <xdr:spPr>
        <a:xfrm>
          <a:off x="10388600" y="1350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81462</xdr:rowOff>
    </xdr:from>
    <xdr:ext cx="534377" cy="259045"/>
    <xdr:sp macro="" textlink="">
      <xdr:nvSpPr>
        <xdr:cNvPr id="397" name="商工費最大値テキスト"/>
        <xdr:cNvSpPr txBox="1"/>
      </xdr:nvSpPr>
      <xdr:spPr>
        <a:xfrm>
          <a:off x="10528300" y="1208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134785</xdr:rowOff>
    </xdr:from>
    <xdr:to>
      <xdr:col>55</xdr:col>
      <xdr:colOff>88900</xdr:colOff>
      <xdr:row>71</xdr:row>
      <xdr:rowOff>134785</xdr:rowOff>
    </xdr:to>
    <xdr:cxnSp macro="">
      <xdr:nvCxnSpPr>
        <xdr:cNvPr id="398" name="直線コネクタ 397"/>
        <xdr:cNvCxnSpPr/>
      </xdr:nvCxnSpPr>
      <xdr:spPr>
        <a:xfrm>
          <a:off x="10388600" y="1230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69154</xdr:rowOff>
    </xdr:from>
    <xdr:to>
      <xdr:col>55</xdr:col>
      <xdr:colOff>0</xdr:colOff>
      <xdr:row>78</xdr:row>
      <xdr:rowOff>74457</xdr:rowOff>
    </xdr:to>
    <xdr:cxnSp macro="">
      <xdr:nvCxnSpPr>
        <xdr:cNvPr id="399" name="直線コネクタ 398"/>
        <xdr:cNvCxnSpPr/>
      </xdr:nvCxnSpPr>
      <xdr:spPr>
        <a:xfrm flipV="1">
          <a:off x="9639300" y="13442254"/>
          <a:ext cx="838200" cy="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109103</xdr:rowOff>
    </xdr:from>
    <xdr:ext cx="469744" cy="259045"/>
    <xdr:sp macro="" textlink="">
      <xdr:nvSpPr>
        <xdr:cNvPr id="400" name="商工費平均値テキスト"/>
        <xdr:cNvSpPr txBox="1"/>
      </xdr:nvSpPr>
      <xdr:spPr>
        <a:xfrm>
          <a:off x="10528300" y="13139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86226</xdr:rowOff>
    </xdr:from>
    <xdr:to>
      <xdr:col>55</xdr:col>
      <xdr:colOff>50800</xdr:colOff>
      <xdr:row>78</xdr:row>
      <xdr:rowOff>16376</xdr:rowOff>
    </xdr:to>
    <xdr:sp macro="" textlink="">
      <xdr:nvSpPr>
        <xdr:cNvPr id="401" name="フローチャート: 判断 400"/>
        <xdr:cNvSpPr/>
      </xdr:nvSpPr>
      <xdr:spPr>
        <a:xfrm>
          <a:off x="10426700" y="1328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60444</xdr:rowOff>
    </xdr:from>
    <xdr:to>
      <xdr:col>50</xdr:col>
      <xdr:colOff>114300</xdr:colOff>
      <xdr:row>78</xdr:row>
      <xdr:rowOff>74457</xdr:rowOff>
    </xdr:to>
    <xdr:cxnSp macro="">
      <xdr:nvCxnSpPr>
        <xdr:cNvPr id="402" name="直線コネクタ 401"/>
        <xdr:cNvCxnSpPr/>
      </xdr:nvCxnSpPr>
      <xdr:spPr>
        <a:xfrm>
          <a:off x="8750300" y="13433544"/>
          <a:ext cx="889000" cy="1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113452</xdr:rowOff>
    </xdr:from>
    <xdr:to>
      <xdr:col>50</xdr:col>
      <xdr:colOff>165100</xdr:colOff>
      <xdr:row>78</xdr:row>
      <xdr:rowOff>43602</xdr:rowOff>
    </xdr:to>
    <xdr:sp macro="" textlink="">
      <xdr:nvSpPr>
        <xdr:cNvPr id="403" name="フローチャート: 判断 402"/>
        <xdr:cNvSpPr/>
      </xdr:nvSpPr>
      <xdr:spPr>
        <a:xfrm>
          <a:off x="9588500" y="133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60129</xdr:rowOff>
    </xdr:from>
    <xdr:ext cx="469744" cy="259045"/>
    <xdr:sp macro="" textlink="">
      <xdr:nvSpPr>
        <xdr:cNvPr id="404" name="テキスト ボックス 403"/>
        <xdr:cNvSpPr txBox="1"/>
      </xdr:nvSpPr>
      <xdr:spPr>
        <a:xfrm>
          <a:off x="9404428" y="1309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60444</xdr:rowOff>
    </xdr:from>
    <xdr:to>
      <xdr:col>45</xdr:col>
      <xdr:colOff>177800</xdr:colOff>
      <xdr:row>78</xdr:row>
      <xdr:rowOff>75806</xdr:rowOff>
    </xdr:to>
    <xdr:cxnSp macro="">
      <xdr:nvCxnSpPr>
        <xdr:cNvPr id="405" name="直線コネクタ 404"/>
        <xdr:cNvCxnSpPr/>
      </xdr:nvCxnSpPr>
      <xdr:spPr>
        <a:xfrm flipV="1">
          <a:off x="7861300" y="13433544"/>
          <a:ext cx="8890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160840</xdr:rowOff>
    </xdr:from>
    <xdr:to>
      <xdr:col>46</xdr:col>
      <xdr:colOff>38100</xdr:colOff>
      <xdr:row>77</xdr:row>
      <xdr:rowOff>90990</xdr:rowOff>
    </xdr:to>
    <xdr:sp macro="" textlink="">
      <xdr:nvSpPr>
        <xdr:cNvPr id="406" name="フローチャート: 判断 405"/>
        <xdr:cNvSpPr/>
      </xdr:nvSpPr>
      <xdr:spPr>
        <a:xfrm>
          <a:off x="8699500" y="131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107518</xdr:rowOff>
    </xdr:from>
    <xdr:ext cx="534377" cy="259045"/>
    <xdr:sp macro="" textlink="">
      <xdr:nvSpPr>
        <xdr:cNvPr id="407" name="テキスト ボックス 406"/>
        <xdr:cNvSpPr txBox="1"/>
      </xdr:nvSpPr>
      <xdr:spPr>
        <a:xfrm>
          <a:off x="8483111" y="1296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73085</xdr:rowOff>
    </xdr:from>
    <xdr:to>
      <xdr:col>41</xdr:col>
      <xdr:colOff>50800</xdr:colOff>
      <xdr:row>78</xdr:row>
      <xdr:rowOff>75806</xdr:rowOff>
    </xdr:to>
    <xdr:cxnSp macro="">
      <xdr:nvCxnSpPr>
        <xdr:cNvPr id="408" name="直線コネクタ 407"/>
        <xdr:cNvCxnSpPr/>
      </xdr:nvCxnSpPr>
      <xdr:spPr>
        <a:xfrm>
          <a:off x="6972300" y="13446185"/>
          <a:ext cx="889000" cy="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70566</xdr:rowOff>
    </xdr:from>
    <xdr:to>
      <xdr:col>41</xdr:col>
      <xdr:colOff>101600</xdr:colOff>
      <xdr:row>78</xdr:row>
      <xdr:rowOff>716</xdr:rowOff>
    </xdr:to>
    <xdr:sp macro="" textlink="">
      <xdr:nvSpPr>
        <xdr:cNvPr id="409" name="フローチャート: 判断 408"/>
        <xdr:cNvSpPr/>
      </xdr:nvSpPr>
      <xdr:spPr>
        <a:xfrm>
          <a:off x="7810500" y="132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17243</xdr:rowOff>
    </xdr:from>
    <xdr:ext cx="469744" cy="259045"/>
    <xdr:sp macro="" textlink="">
      <xdr:nvSpPr>
        <xdr:cNvPr id="410" name="テキスト ボックス 409"/>
        <xdr:cNvSpPr txBox="1"/>
      </xdr:nvSpPr>
      <xdr:spPr>
        <a:xfrm>
          <a:off x="7626428" y="1304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63640</xdr:rowOff>
    </xdr:from>
    <xdr:to>
      <xdr:col>36</xdr:col>
      <xdr:colOff>165100</xdr:colOff>
      <xdr:row>77</xdr:row>
      <xdr:rowOff>165240</xdr:rowOff>
    </xdr:to>
    <xdr:sp macro="" textlink="">
      <xdr:nvSpPr>
        <xdr:cNvPr id="411" name="フローチャート: 判断 410"/>
        <xdr:cNvSpPr/>
      </xdr:nvSpPr>
      <xdr:spPr>
        <a:xfrm>
          <a:off x="6921500" y="132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10317</xdr:rowOff>
    </xdr:from>
    <xdr:ext cx="469744" cy="259045"/>
    <xdr:sp macro="" textlink="">
      <xdr:nvSpPr>
        <xdr:cNvPr id="412" name="テキスト ボックス 411"/>
        <xdr:cNvSpPr txBox="1"/>
      </xdr:nvSpPr>
      <xdr:spPr>
        <a:xfrm>
          <a:off x="6737428" y="130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18354</xdr:rowOff>
    </xdr:from>
    <xdr:to>
      <xdr:col>55</xdr:col>
      <xdr:colOff>50800</xdr:colOff>
      <xdr:row>78</xdr:row>
      <xdr:rowOff>119954</xdr:rowOff>
    </xdr:to>
    <xdr:sp macro="" textlink="">
      <xdr:nvSpPr>
        <xdr:cNvPr id="418" name="楕円 417"/>
        <xdr:cNvSpPr/>
      </xdr:nvSpPr>
      <xdr:spPr>
        <a:xfrm>
          <a:off x="10426700" y="1339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104731</xdr:rowOff>
    </xdr:from>
    <xdr:ext cx="469744" cy="259045"/>
    <xdr:sp macro="" textlink="">
      <xdr:nvSpPr>
        <xdr:cNvPr id="419" name="商工費該当値テキスト"/>
        <xdr:cNvSpPr txBox="1"/>
      </xdr:nvSpPr>
      <xdr:spPr>
        <a:xfrm>
          <a:off x="10528300" y="13306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23657</xdr:rowOff>
    </xdr:from>
    <xdr:to>
      <xdr:col>50</xdr:col>
      <xdr:colOff>165100</xdr:colOff>
      <xdr:row>78</xdr:row>
      <xdr:rowOff>125257</xdr:rowOff>
    </xdr:to>
    <xdr:sp macro="" textlink="">
      <xdr:nvSpPr>
        <xdr:cNvPr id="420" name="楕円 419"/>
        <xdr:cNvSpPr/>
      </xdr:nvSpPr>
      <xdr:spPr>
        <a:xfrm>
          <a:off x="9588500" y="1339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116384</xdr:rowOff>
    </xdr:from>
    <xdr:ext cx="469744" cy="259045"/>
    <xdr:sp macro="" textlink="">
      <xdr:nvSpPr>
        <xdr:cNvPr id="421" name="テキスト ボックス 420"/>
        <xdr:cNvSpPr txBox="1"/>
      </xdr:nvSpPr>
      <xdr:spPr>
        <a:xfrm>
          <a:off x="9404428" y="1348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9644</xdr:rowOff>
    </xdr:from>
    <xdr:to>
      <xdr:col>46</xdr:col>
      <xdr:colOff>38100</xdr:colOff>
      <xdr:row>78</xdr:row>
      <xdr:rowOff>111244</xdr:rowOff>
    </xdr:to>
    <xdr:sp macro="" textlink="">
      <xdr:nvSpPr>
        <xdr:cNvPr id="422" name="楕円 421"/>
        <xdr:cNvSpPr/>
      </xdr:nvSpPr>
      <xdr:spPr>
        <a:xfrm>
          <a:off x="8699500" y="1338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102371</xdr:rowOff>
    </xdr:from>
    <xdr:ext cx="469744" cy="259045"/>
    <xdr:sp macro="" textlink="">
      <xdr:nvSpPr>
        <xdr:cNvPr id="423" name="テキスト ボックス 422"/>
        <xdr:cNvSpPr txBox="1"/>
      </xdr:nvSpPr>
      <xdr:spPr>
        <a:xfrm>
          <a:off x="8515428" y="13475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25006</xdr:rowOff>
    </xdr:from>
    <xdr:to>
      <xdr:col>41</xdr:col>
      <xdr:colOff>101600</xdr:colOff>
      <xdr:row>78</xdr:row>
      <xdr:rowOff>126606</xdr:rowOff>
    </xdr:to>
    <xdr:sp macro="" textlink="">
      <xdr:nvSpPr>
        <xdr:cNvPr id="424" name="楕円 423"/>
        <xdr:cNvSpPr/>
      </xdr:nvSpPr>
      <xdr:spPr>
        <a:xfrm>
          <a:off x="7810500" y="133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117733</xdr:rowOff>
    </xdr:from>
    <xdr:ext cx="469744" cy="259045"/>
    <xdr:sp macro="" textlink="">
      <xdr:nvSpPr>
        <xdr:cNvPr id="425" name="テキスト ボックス 424"/>
        <xdr:cNvSpPr txBox="1"/>
      </xdr:nvSpPr>
      <xdr:spPr>
        <a:xfrm>
          <a:off x="7626428" y="1349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22285</xdr:rowOff>
    </xdr:from>
    <xdr:to>
      <xdr:col>36</xdr:col>
      <xdr:colOff>165100</xdr:colOff>
      <xdr:row>78</xdr:row>
      <xdr:rowOff>123885</xdr:rowOff>
    </xdr:to>
    <xdr:sp macro="" textlink="">
      <xdr:nvSpPr>
        <xdr:cNvPr id="426" name="楕円 425"/>
        <xdr:cNvSpPr/>
      </xdr:nvSpPr>
      <xdr:spPr>
        <a:xfrm>
          <a:off x="6921500" y="1339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115012</xdr:rowOff>
    </xdr:from>
    <xdr:ext cx="469744" cy="259045"/>
    <xdr:sp macro="" textlink="">
      <xdr:nvSpPr>
        <xdr:cNvPr id="427" name="テキスト ボックス 426"/>
        <xdr:cNvSpPr txBox="1"/>
      </xdr:nvSpPr>
      <xdr:spPr>
        <a:xfrm>
          <a:off x="6737428" y="1348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8" name="テキスト ボックス 43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0" name="テキスト ボックス 43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2" name="テキスト ボックス 44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4" name="テキスト ボックス 44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6" name="テキスト ボックス 44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170218</xdr:rowOff>
    </xdr:from>
    <xdr:to>
      <xdr:col>54</xdr:col>
      <xdr:colOff>189865</xdr:colOff>
      <xdr:row>99</xdr:row>
      <xdr:rowOff>98307</xdr:rowOff>
    </xdr:to>
    <xdr:cxnSp macro="">
      <xdr:nvCxnSpPr>
        <xdr:cNvPr id="454" name="直線コネクタ 453"/>
        <xdr:cNvCxnSpPr/>
      </xdr:nvCxnSpPr>
      <xdr:spPr>
        <a:xfrm flipV="1">
          <a:off x="10475595" y="15600718"/>
          <a:ext cx="1270" cy="147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102134</xdr:rowOff>
    </xdr:from>
    <xdr:ext cx="534377" cy="259045"/>
    <xdr:sp macro="" textlink="">
      <xdr:nvSpPr>
        <xdr:cNvPr id="455" name="土木費最小値テキスト"/>
        <xdr:cNvSpPr txBox="1"/>
      </xdr:nvSpPr>
      <xdr:spPr>
        <a:xfrm>
          <a:off x="10528300" y="1707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98307</xdr:rowOff>
    </xdr:from>
    <xdr:to>
      <xdr:col>55</xdr:col>
      <xdr:colOff>88900</xdr:colOff>
      <xdr:row>99</xdr:row>
      <xdr:rowOff>98307</xdr:rowOff>
    </xdr:to>
    <xdr:cxnSp macro="">
      <xdr:nvCxnSpPr>
        <xdr:cNvPr id="456" name="直線コネクタ 455"/>
        <xdr:cNvCxnSpPr/>
      </xdr:nvCxnSpPr>
      <xdr:spPr>
        <a:xfrm>
          <a:off x="10388600" y="1707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116895</xdr:rowOff>
    </xdr:from>
    <xdr:ext cx="599010" cy="259045"/>
    <xdr:sp macro="" textlink="">
      <xdr:nvSpPr>
        <xdr:cNvPr id="457" name="土木費最大値テキスト"/>
        <xdr:cNvSpPr txBox="1"/>
      </xdr:nvSpPr>
      <xdr:spPr>
        <a:xfrm>
          <a:off x="10528300" y="1537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170218</xdr:rowOff>
    </xdr:from>
    <xdr:to>
      <xdr:col>55</xdr:col>
      <xdr:colOff>88900</xdr:colOff>
      <xdr:row>90</xdr:row>
      <xdr:rowOff>170218</xdr:rowOff>
    </xdr:to>
    <xdr:cxnSp macro="">
      <xdr:nvCxnSpPr>
        <xdr:cNvPr id="458" name="直線コネクタ 457"/>
        <xdr:cNvCxnSpPr/>
      </xdr:nvCxnSpPr>
      <xdr:spPr>
        <a:xfrm>
          <a:off x="10388600" y="156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51460</xdr:rowOff>
    </xdr:from>
    <xdr:to>
      <xdr:col>55</xdr:col>
      <xdr:colOff>0</xdr:colOff>
      <xdr:row>97</xdr:row>
      <xdr:rowOff>135863</xdr:rowOff>
    </xdr:to>
    <xdr:cxnSp macro="">
      <xdr:nvCxnSpPr>
        <xdr:cNvPr id="459" name="直線コネクタ 458"/>
        <xdr:cNvCxnSpPr/>
      </xdr:nvCxnSpPr>
      <xdr:spPr>
        <a:xfrm>
          <a:off x="9639300" y="16682110"/>
          <a:ext cx="838200" cy="8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103658</xdr:rowOff>
    </xdr:from>
    <xdr:ext cx="534377" cy="259045"/>
    <xdr:sp macro="" textlink="">
      <xdr:nvSpPr>
        <xdr:cNvPr id="460" name="土木費平均値テキスト"/>
        <xdr:cNvSpPr txBox="1"/>
      </xdr:nvSpPr>
      <xdr:spPr>
        <a:xfrm>
          <a:off x="10528300" y="16734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125231</xdr:rowOff>
    </xdr:from>
    <xdr:to>
      <xdr:col>55</xdr:col>
      <xdr:colOff>50800</xdr:colOff>
      <xdr:row>98</xdr:row>
      <xdr:rowOff>55381</xdr:rowOff>
    </xdr:to>
    <xdr:sp macro="" textlink="">
      <xdr:nvSpPr>
        <xdr:cNvPr id="461" name="フローチャート: 判断 460"/>
        <xdr:cNvSpPr/>
      </xdr:nvSpPr>
      <xdr:spPr>
        <a:xfrm>
          <a:off x="10426700" y="1675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103059</xdr:rowOff>
    </xdr:from>
    <xdr:to>
      <xdr:col>50</xdr:col>
      <xdr:colOff>114300</xdr:colOff>
      <xdr:row>97</xdr:row>
      <xdr:rowOff>51460</xdr:rowOff>
    </xdr:to>
    <xdr:cxnSp macro="">
      <xdr:nvCxnSpPr>
        <xdr:cNvPr id="462" name="直線コネクタ 461"/>
        <xdr:cNvCxnSpPr/>
      </xdr:nvCxnSpPr>
      <xdr:spPr>
        <a:xfrm>
          <a:off x="8750300" y="16390809"/>
          <a:ext cx="889000" cy="29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126326</xdr:rowOff>
    </xdr:from>
    <xdr:to>
      <xdr:col>50</xdr:col>
      <xdr:colOff>165100</xdr:colOff>
      <xdr:row>98</xdr:row>
      <xdr:rowOff>56476</xdr:rowOff>
    </xdr:to>
    <xdr:sp macro="" textlink="">
      <xdr:nvSpPr>
        <xdr:cNvPr id="463" name="フローチャート: 判断 462"/>
        <xdr:cNvSpPr/>
      </xdr:nvSpPr>
      <xdr:spPr>
        <a:xfrm>
          <a:off x="9588500" y="1675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47603</xdr:rowOff>
    </xdr:from>
    <xdr:ext cx="534377" cy="259045"/>
    <xdr:sp macro="" textlink="">
      <xdr:nvSpPr>
        <xdr:cNvPr id="464" name="テキスト ボックス 463"/>
        <xdr:cNvSpPr txBox="1"/>
      </xdr:nvSpPr>
      <xdr:spPr>
        <a:xfrm>
          <a:off x="9372111" y="1684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103059</xdr:rowOff>
    </xdr:from>
    <xdr:to>
      <xdr:col>45</xdr:col>
      <xdr:colOff>177800</xdr:colOff>
      <xdr:row>95</xdr:row>
      <xdr:rowOff>111745</xdr:rowOff>
    </xdr:to>
    <xdr:cxnSp macro="">
      <xdr:nvCxnSpPr>
        <xdr:cNvPr id="465" name="直線コネクタ 464"/>
        <xdr:cNvCxnSpPr/>
      </xdr:nvCxnSpPr>
      <xdr:spPr>
        <a:xfrm flipV="1">
          <a:off x="7861300" y="16390809"/>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38232</xdr:rowOff>
    </xdr:from>
    <xdr:to>
      <xdr:col>46</xdr:col>
      <xdr:colOff>38100</xdr:colOff>
      <xdr:row>97</xdr:row>
      <xdr:rowOff>139832</xdr:rowOff>
    </xdr:to>
    <xdr:sp macro="" textlink="">
      <xdr:nvSpPr>
        <xdr:cNvPr id="466" name="フローチャート: 判断 465"/>
        <xdr:cNvSpPr/>
      </xdr:nvSpPr>
      <xdr:spPr>
        <a:xfrm>
          <a:off x="8699500" y="1666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130959</xdr:rowOff>
    </xdr:from>
    <xdr:ext cx="534377" cy="259045"/>
    <xdr:sp macro="" textlink="">
      <xdr:nvSpPr>
        <xdr:cNvPr id="467" name="テキスト ボックス 466"/>
        <xdr:cNvSpPr txBox="1"/>
      </xdr:nvSpPr>
      <xdr:spPr>
        <a:xfrm>
          <a:off x="8483111" y="1676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83007</xdr:rowOff>
    </xdr:from>
    <xdr:to>
      <xdr:col>41</xdr:col>
      <xdr:colOff>50800</xdr:colOff>
      <xdr:row>95</xdr:row>
      <xdr:rowOff>111745</xdr:rowOff>
    </xdr:to>
    <xdr:cxnSp macro="">
      <xdr:nvCxnSpPr>
        <xdr:cNvPr id="468" name="直線コネクタ 467"/>
        <xdr:cNvCxnSpPr/>
      </xdr:nvCxnSpPr>
      <xdr:spPr>
        <a:xfrm>
          <a:off x="6972300" y="16370757"/>
          <a:ext cx="889000" cy="2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51622</xdr:rowOff>
    </xdr:from>
    <xdr:to>
      <xdr:col>41</xdr:col>
      <xdr:colOff>101600</xdr:colOff>
      <xdr:row>97</xdr:row>
      <xdr:rowOff>153222</xdr:rowOff>
    </xdr:to>
    <xdr:sp macro="" textlink="">
      <xdr:nvSpPr>
        <xdr:cNvPr id="469" name="フローチャート: 判断 468"/>
        <xdr:cNvSpPr/>
      </xdr:nvSpPr>
      <xdr:spPr>
        <a:xfrm>
          <a:off x="7810500" y="1668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144349</xdr:rowOff>
    </xdr:from>
    <xdr:ext cx="534377" cy="259045"/>
    <xdr:sp macro="" textlink="">
      <xdr:nvSpPr>
        <xdr:cNvPr id="470" name="テキスト ボックス 469"/>
        <xdr:cNvSpPr txBox="1"/>
      </xdr:nvSpPr>
      <xdr:spPr>
        <a:xfrm>
          <a:off x="7594111" y="1677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16222</xdr:rowOff>
    </xdr:from>
    <xdr:to>
      <xdr:col>36</xdr:col>
      <xdr:colOff>165100</xdr:colOff>
      <xdr:row>97</xdr:row>
      <xdr:rowOff>117822</xdr:rowOff>
    </xdr:to>
    <xdr:sp macro="" textlink="">
      <xdr:nvSpPr>
        <xdr:cNvPr id="471" name="フローチャート: 判断 470"/>
        <xdr:cNvSpPr/>
      </xdr:nvSpPr>
      <xdr:spPr>
        <a:xfrm>
          <a:off x="6921500" y="1664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108949</xdr:rowOff>
    </xdr:from>
    <xdr:ext cx="534377" cy="259045"/>
    <xdr:sp macro="" textlink="">
      <xdr:nvSpPr>
        <xdr:cNvPr id="472" name="テキスト ボックス 471"/>
        <xdr:cNvSpPr txBox="1"/>
      </xdr:nvSpPr>
      <xdr:spPr>
        <a:xfrm>
          <a:off x="6705111" y="1673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85063</xdr:rowOff>
    </xdr:from>
    <xdr:to>
      <xdr:col>55</xdr:col>
      <xdr:colOff>50800</xdr:colOff>
      <xdr:row>98</xdr:row>
      <xdr:rowOff>15213</xdr:rowOff>
    </xdr:to>
    <xdr:sp macro="" textlink="">
      <xdr:nvSpPr>
        <xdr:cNvPr id="478" name="楕円 477"/>
        <xdr:cNvSpPr/>
      </xdr:nvSpPr>
      <xdr:spPr>
        <a:xfrm>
          <a:off x="10426700" y="1671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107940</xdr:rowOff>
    </xdr:from>
    <xdr:ext cx="534377" cy="259045"/>
    <xdr:sp macro="" textlink="">
      <xdr:nvSpPr>
        <xdr:cNvPr id="479" name="土木費該当値テキスト"/>
        <xdr:cNvSpPr txBox="1"/>
      </xdr:nvSpPr>
      <xdr:spPr>
        <a:xfrm>
          <a:off x="10528300" y="1656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660</xdr:rowOff>
    </xdr:from>
    <xdr:to>
      <xdr:col>50</xdr:col>
      <xdr:colOff>165100</xdr:colOff>
      <xdr:row>97</xdr:row>
      <xdr:rowOff>102260</xdr:rowOff>
    </xdr:to>
    <xdr:sp macro="" textlink="">
      <xdr:nvSpPr>
        <xdr:cNvPr id="480" name="楕円 479"/>
        <xdr:cNvSpPr/>
      </xdr:nvSpPr>
      <xdr:spPr>
        <a:xfrm>
          <a:off x="9588500" y="1663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118787</xdr:rowOff>
    </xdr:from>
    <xdr:ext cx="534377" cy="259045"/>
    <xdr:sp macro="" textlink="">
      <xdr:nvSpPr>
        <xdr:cNvPr id="481" name="テキスト ボックス 480"/>
        <xdr:cNvSpPr txBox="1"/>
      </xdr:nvSpPr>
      <xdr:spPr>
        <a:xfrm>
          <a:off x="9372111" y="1640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52259</xdr:rowOff>
    </xdr:from>
    <xdr:to>
      <xdr:col>46</xdr:col>
      <xdr:colOff>38100</xdr:colOff>
      <xdr:row>95</xdr:row>
      <xdr:rowOff>153859</xdr:rowOff>
    </xdr:to>
    <xdr:sp macro="" textlink="">
      <xdr:nvSpPr>
        <xdr:cNvPr id="482" name="楕円 481"/>
        <xdr:cNvSpPr/>
      </xdr:nvSpPr>
      <xdr:spPr>
        <a:xfrm>
          <a:off x="8699500" y="1634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170386</xdr:rowOff>
    </xdr:from>
    <xdr:ext cx="534377" cy="259045"/>
    <xdr:sp macro="" textlink="">
      <xdr:nvSpPr>
        <xdr:cNvPr id="483" name="テキスト ボックス 482"/>
        <xdr:cNvSpPr txBox="1"/>
      </xdr:nvSpPr>
      <xdr:spPr>
        <a:xfrm>
          <a:off x="8483111" y="1611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60945</xdr:rowOff>
    </xdr:from>
    <xdr:to>
      <xdr:col>41</xdr:col>
      <xdr:colOff>101600</xdr:colOff>
      <xdr:row>95</xdr:row>
      <xdr:rowOff>162545</xdr:rowOff>
    </xdr:to>
    <xdr:sp macro="" textlink="">
      <xdr:nvSpPr>
        <xdr:cNvPr id="484" name="楕円 483"/>
        <xdr:cNvSpPr/>
      </xdr:nvSpPr>
      <xdr:spPr>
        <a:xfrm>
          <a:off x="7810500" y="1634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7622</xdr:rowOff>
    </xdr:from>
    <xdr:ext cx="534377" cy="259045"/>
    <xdr:sp macro="" textlink="">
      <xdr:nvSpPr>
        <xdr:cNvPr id="485" name="テキスト ボックス 484"/>
        <xdr:cNvSpPr txBox="1"/>
      </xdr:nvSpPr>
      <xdr:spPr>
        <a:xfrm>
          <a:off x="7594111" y="1612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32207</xdr:rowOff>
    </xdr:from>
    <xdr:to>
      <xdr:col>36</xdr:col>
      <xdr:colOff>165100</xdr:colOff>
      <xdr:row>95</xdr:row>
      <xdr:rowOff>133807</xdr:rowOff>
    </xdr:to>
    <xdr:sp macro="" textlink="">
      <xdr:nvSpPr>
        <xdr:cNvPr id="486" name="楕円 485"/>
        <xdr:cNvSpPr/>
      </xdr:nvSpPr>
      <xdr:spPr>
        <a:xfrm>
          <a:off x="6921500" y="1631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150334</xdr:rowOff>
    </xdr:from>
    <xdr:ext cx="534377" cy="259045"/>
    <xdr:sp macro="" textlink="">
      <xdr:nvSpPr>
        <xdr:cNvPr id="487" name="テキスト ボックス 486"/>
        <xdr:cNvSpPr txBox="1"/>
      </xdr:nvSpPr>
      <xdr:spPr>
        <a:xfrm>
          <a:off x="6705111" y="1609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0" name="テキスト ボックス 499"/>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111354</xdr:rowOff>
    </xdr:from>
    <xdr:to>
      <xdr:col>85</xdr:col>
      <xdr:colOff>126364</xdr:colOff>
      <xdr:row>37</xdr:row>
      <xdr:rowOff>122326</xdr:rowOff>
    </xdr:to>
    <xdr:cxnSp macro="">
      <xdr:nvCxnSpPr>
        <xdr:cNvPr id="512" name="直線コネクタ 511"/>
        <xdr:cNvCxnSpPr/>
      </xdr:nvCxnSpPr>
      <xdr:spPr>
        <a:xfrm flipV="1">
          <a:off x="16317595" y="5254854"/>
          <a:ext cx="1269" cy="1211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126154</xdr:rowOff>
    </xdr:from>
    <xdr:ext cx="469744" cy="259045"/>
    <xdr:sp macro="" textlink="">
      <xdr:nvSpPr>
        <xdr:cNvPr id="513" name="消防費最小値テキスト"/>
        <xdr:cNvSpPr txBox="1"/>
      </xdr:nvSpPr>
      <xdr:spPr>
        <a:xfrm>
          <a:off x="16370300" y="646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122326</xdr:rowOff>
    </xdr:from>
    <xdr:to>
      <xdr:col>86</xdr:col>
      <xdr:colOff>25400</xdr:colOff>
      <xdr:row>37</xdr:row>
      <xdr:rowOff>122326</xdr:rowOff>
    </xdr:to>
    <xdr:cxnSp macro="">
      <xdr:nvCxnSpPr>
        <xdr:cNvPr id="514" name="直線コネクタ 513"/>
        <xdr:cNvCxnSpPr/>
      </xdr:nvCxnSpPr>
      <xdr:spPr>
        <a:xfrm>
          <a:off x="16230600" y="6465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58031</xdr:rowOff>
    </xdr:from>
    <xdr:ext cx="534377" cy="259045"/>
    <xdr:sp macro="" textlink="">
      <xdr:nvSpPr>
        <xdr:cNvPr id="515" name="消防費最大値テキスト"/>
        <xdr:cNvSpPr txBox="1"/>
      </xdr:nvSpPr>
      <xdr:spPr>
        <a:xfrm>
          <a:off x="16370300" y="503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24,372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111354</xdr:rowOff>
    </xdr:from>
    <xdr:to>
      <xdr:col>86</xdr:col>
      <xdr:colOff>25400</xdr:colOff>
      <xdr:row>30</xdr:row>
      <xdr:rowOff>111354</xdr:rowOff>
    </xdr:to>
    <xdr:cxnSp macro="">
      <xdr:nvCxnSpPr>
        <xdr:cNvPr id="516" name="直線コネクタ 515"/>
        <xdr:cNvCxnSpPr/>
      </xdr:nvCxnSpPr>
      <xdr:spPr>
        <a:xfrm>
          <a:off x="16230600" y="525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43231</xdr:rowOff>
    </xdr:from>
    <xdr:to>
      <xdr:col>85</xdr:col>
      <xdr:colOff>127000</xdr:colOff>
      <xdr:row>35</xdr:row>
      <xdr:rowOff>75844</xdr:rowOff>
    </xdr:to>
    <xdr:cxnSp macro="">
      <xdr:nvCxnSpPr>
        <xdr:cNvPr id="517" name="直線コネクタ 516"/>
        <xdr:cNvCxnSpPr/>
      </xdr:nvCxnSpPr>
      <xdr:spPr>
        <a:xfrm>
          <a:off x="15481300" y="6043981"/>
          <a:ext cx="838200" cy="3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47388</xdr:rowOff>
    </xdr:from>
    <xdr:ext cx="534377" cy="259045"/>
    <xdr:sp macro="" textlink="">
      <xdr:nvSpPr>
        <xdr:cNvPr id="518" name="消防費平均値テキスト"/>
        <xdr:cNvSpPr txBox="1"/>
      </xdr:nvSpPr>
      <xdr:spPr>
        <a:xfrm>
          <a:off x="16370300" y="5876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24511</xdr:rowOff>
    </xdr:from>
    <xdr:to>
      <xdr:col>85</xdr:col>
      <xdr:colOff>177800</xdr:colOff>
      <xdr:row>35</xdr:row>
      <xdr:rowOff>126111</xdr:rowOff>
    </xdr:to>
    <xdr:sp macro="" textlink="">
      <xdr:nvSpPr>
        <xdr:cNvPr id="519" name="フローチャート: 判断 518"/>
        <xdr:cNvSpPr/>
      </xdr:nvSpPr>
      <xdr:spPr>
        <a:xfrm>
          <a:off x="16268700" y="602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43231</xdr:rowOff>
    </xdr:from>
    <xdr:to>
      <xdr:col>81</xdr:col>
      <xdr:colOff>50800</xdr:colOff>
      <xdr:row>35</xdr:row>
      <xdr:rowOff>46050</xdr:rowOff>
    </xdr:to>
    <xdr:cxnSp macro="">
      <xdr:nvCxnSpPr>
        <xdr:cNvPr id="520" name="直線コネクタ 519"/>
        <xdr:cNvCxnSpPr/>
      </xdr:nvCxnSpPr>
      <xdr:spPr>
        <a:xfrm flipV="1">
          <a:off x="14592300" y="6043981"/>
          <a:ext cx="8890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28778</xdr:rowOff>
    </xdr:from>
    <xdr:to>
      <xdr:col>81</xdr:col>
      <xdr:colOff>101600</xdr:colOff>
      <xdr:row>35</xdr:row>
      <xdr:rowOff>130378</xdr:rowOff>
    </xdr:to>
    <xdr:sp macro="" textlink="">
      <xdr:nvSpPr>
        <xdr:cNvPr id="521" name="フローチャート: 判断 520"/>
        <xdr:cNvSpPr/>
      </xdr:nvSpPr>
      <xdr:spPr>
        <a:xfrm>
          <a:off x="15430500" y="60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121505</xdr:rowOff>
    </xdr:from>
    <xdr:ext cx="534377" cy="259045"/>
    <xdr:sp macro="" textlink="">
      <xdr:nvSpPr>
        <xdr:cNvPr id="522" name="テキスト ボックス 521"/>
        <xdr:cNvSpPr txBox="1"/>
      </xdr:nvSpPr>
      <xdr:spPr>
        <a:xfrm>
          <a:off x="15214111" y="61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46050</xdr:rowOff>
    </xdr:from>
    <xdr:to>
      <xdr:col>76</xdr:col>
      <xdr:colOff>114300</xdr:colOff>
      <xdr:row>35</xdr:row>
      <xdr:rowOff>46279</xdr:rowOff>
    </xdr:to>
    <xdr:cxnSp macro="">
      <xdr:nvCxnSpPr>
        <xdr:cNvPr id="523" name="直線コネクタ 522"/>
        <xdr:cNvCxnSpPr/>
      </xdr:nvCxnSpPr>
      <xdr:spPr>
        <a:xfrm flipV="1">
          <a:off x="13703300" y="6046800"/>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9728</xdr:rowOff>
    </xdr:from>
    <xdr:to>
      <xdr:col>76</xdr:col>
      <xdr:colOff>165100</xdr:colOff>
      <xdr:row>34</xdr:row>
      <xdr:rowOff>111328</xdr:rowOff>
    </xdr:to>
    <xdr:sp macro="" textlink="">
      <xdr:nvSpPr>
        <xdr:cNvPr id="524" name="フローチャート: 判断 523"/>
        <xdr:cNvSpPr/>
      </xdr:nvSpPr>
      <xdr:spPr>
        <a:xfrm>
          <a:off x="14541500" y="583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127855</xdr:rowOff>
    </xdr:from>
    <xdr:ext cx="534377" cy="259045"/>
    <xdr:sp macro="" textlink="">
      <xdr:nvSpPr>
        <xdr:cNvPr id="525" name="テキスト ボックス 524"/>
        <xdr:cNvSpPr txBox="1"/>
      </xdr:nvSpPr>
      <xdr:spPr>
        <a:xfrm>
          <a:off x="14325111" y="561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46279</xdr:rowOff>
    </xdr:from>
    <xdr:to>
      <xdr:col>71</xdr:col>
      <xdr:colOff>177800</xdr:colOff>
      <xdr:row>35</xdr:row>
      <xdr:rowOff>52756</xdr:rowOff>
    </xdr:to>
    <xdr:cxnSp macro="">
      <xdr:nvCxnSpPr>
        <xdr:cNvPr id="526" name="直線コネクタ 525"/>
        <xdr:cNvCxnSpPr/>
      </xdr:nvCxnSpPr>
      <xdr:spPr>
        <a:xfrm flipV="1">
          <a:off x="12814300" y="6047029"/>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111227</xdr:rowOff>
    </xdr:from>
    <xdr:to>
      <xdr:col>72</xdr:col>
      <xdr:colOff>38100</xdr:colOff>
      <xdr:row>35</xdr:row>
      <xdr:rowOff>41377</xdr:rowOff>
    </xdr:to>
    <xdr:sp macro="" textlink="">
      <xdr:nvSpPr>
        <xdr:cNvPr id="527" name="フローチャート: 判断 526"/>
        <xdr:cNvSpPr/>
      </xdr:nvSpPr>
      <xdr:spPr>
        <a:xfrm>
          <a:off x="13652500" y="5940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57904</xdr:rowOff>
    </xdr:from>
    <xdr:ext cx="534377" cy="259045"/>
    <xdr:sp macro="" textlink="">
      <xdr:nvSpPr>
        <xdr:cNvPr id="528" name="テキスト ボックス 527"/>
        <xdr:cNvSpPr txBox="1"/>
      </xdr:nvSpPr>
      <xdr:spPr>
        <a:xfrm>
          <a:off x="13436111" y="571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156032</xdr:rowOff>
    </xdr:from>
    <xdr:to>
      <xdr:col>67</xdr:col>
      <xdr:colOff>101600</xdr:colOff>
      <xdr:row>35</xdr:row>
      <xdr:rowOff>86182</xdr:rowOff>
    </xdr:to>
    <xdr:sp macro="" textlink="">
      <xdr:nvSpPr>
        <xdr:cNvPr id="529" name="フローチャート: 判断 528"/>
        <xdr:cNvSpPr/>
      </xdr:nvSpPr>
      <xdr:spPr>
        <a:xfrm>
          <a:off x="12763500" y="59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102709</xdr:rowOff>
    </xdr:from>
    <xdr:ext cx="534377" cy="259045"/>
    <xdr:sp macro="" textlink="">
      <xdr:nvSpPr>
        <xdr:cNvPr id="530" name="テキスト ボックス 529"/>
        <xdr:cNvSpPr txBox="1"/>
      </xdr:nvSpPr>
      <xdr:spPr>
        <a:xfrm>
          <a:off x="12547111" y="576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25044</xdr:rowOff>
    </xdr:from>
    <xdr:to>
      <xdr:col>85</xdr:col>
      <xdr:colOff>177800</xdr:colOff>
      <xdr:row>35</xdr:row>
      <xdr:rowOff>126644</xdr:rowOff>
    </xdr:to>
    <xdr:sp macro="" textlink="">
      <xdr:nvSpPr>
        <xdr:cNvPr id="536" name="楕円 535"/>
        <xdr:cNvSpPr/>
      </xdr:nvSpPr>
      <xdr:spPr>
        <a:xfrm>
          <a:off x="16268700" y="602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3471</xdr:rowOff>
    </xdr:from>
    <xdr:ext cx="534377" cy="259045"/>
    <xdr:sp macro="" textlink="">
      <xdr:nvSpPr>
        <xdr:cNvPr id="537" name="消防費該当値テキスト"/>
        <xdr:cNvSpPr txBox="1"/>
      </xdr:nvSpPr>
      <xdr:spPr>
        <a:xfrm>
          <a:off x="16370300" y="600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163881</xdr:rowOff>
    </xdr:from>
    <xdr:to>
      <xdr:col>81</xdr:col>
      <xdr:colOff>101600</xdr:colOff>
      <xdr:row>35</xdr:row>
      <xdr:rowOff>94031</xdr:rowOff>
    </xdr:to>
    <xdr:sp macro="" textlink="">
      <xdr:nvSpPr>
        <xdr:cNvPr id="538" name="楕円 537"/>
        <xdr:cNvSpPr/>
      </xdr:nvSpPr>
      <xdr:spPr>
        <a:xfrm>
          <a:off x="15430500" y="599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110558</xdr:rowOff>
    </xdr:from>
    <xdr:ext cx="534377" cy="259045"/>
    <xdr:sp macro="" textlink="">
      <xdr:nvSpPr>
        <xdr:cNvPr id="539" name="テキスト ボックス 538"/>
        <xdr:cNvSpPr txBox="1"/>
      </xdr:nvSpPr>
      <xdr:spPr>
        <a:xfrm>
          <a:off x="15214111" y="576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166700</xdr:rowOff>
    </xdr:from>
    <xdr:to>
      <xdr:col>76</xdr:col>
      <xdr:colOff>165100</xdr:colOff>
      <xdr:row>35</xdr:row>
      <xdr:rowOff>96850</xdr:rowOff>
    </xdr:to>
    <xdr:sp macro="" textlink="">
      <xdr:nvSpPr>
        <xdr:cNvPr id="540" name="楕円 539"/>
        <xdr:cNvSpPr/>
      </xdr:nvSpPr>
      <xdr:spPr>
        <a:xfrm>
          <a:off x="14541500" y="59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87977</xdr:rowOff>
    </xdr:from>
    <xdr:ext cx="534377" cy="259045"/>
    <xdr:sp macro="" textlink="">
      <xdr:nvSpPr>
        <xdr:cNvPr id="541" name="テキスト ボックス 540"/>
        <xdr:cNvSpPr txBox="1"/>
      </xdr:nvSpPr>
      <xdr:spPr>
        <a:xfrm>
          <a:off x="14325111" y="608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166929</xdr:rowOff>
    </xdr:from>
    <xdr:to>
      <xdr:col>72</xdr:col>
      <xdr:colOff>38100</xdr:colOff>
      <xdr:row>35</xdr:row>
      <xdr:rowOff>97079</xdr:rowOff>
    </xdr:to>
    <xdr:sp macro="" textlink="">
      <xdr:nvSpPr>
        <xdr:cNvPr id="542" name="楕円 541"/>
        <xdr:cNvSpPr/>
      </xdr:nvSpPr>
      <xdr:spPr>
        <a:xfrm>
          <a:off x="13652500" y="599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88206</xdr:rowOff>
    </xdr:from>
    <xdr:ext cx="534377" cy="259045"/>
    <xdr:sp macro="" textlink="">
      <xdr:nvSpPr>
        <xdr:cNvPr id="543" name="テキスト ボックス 542"/>
        <xdr:cNvSpPr txBox="1"/>
      </xdr:nvSpPr>
      <xdr:spPr>
        <a:xfrm>
          <a:off x="13436111" y="608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1956</xdr:rowOff>
    </xdr:from>
    <xdr:to>
      <xdr:col>67</xdr:col>
      <xdr:colOff>101600</xdr:colOff>
      <xdr:row>35</xdr:row>
      <xdr:rowOff>103556</xdr:rowOff>
    </xdr:to>
    <xdr:sp macro="" textlink="">
      <xdr:nvSpPr>
        <xdr:cNvPr id="544" name="楕円 543"/>
        <xdr:cNvSpPr/>
      </xdr:nvSpPr>
      <xdr:spPr>
        <a:xfrm>
          <a:off x="12763500" y="600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94683</xdr:rowOff>
    </xdr:from>
    <xdr:ext cx="534377" cy="259045"/>
    <xdr:sp macro="" textlink="">
      <xdr:nvSpPr>
        <xdr:cNvPr id="545" name="テキスト ボックス 544"/>
        <xdr:cNvSpPr txBox="1"/>
      </xdr:nvSpPr>
      <xdr:spPr>
        <a:xfrm>
          <a:off x="12547111" y="609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4" name="テキスト ボックス 563"/>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28760</xdr:rowOff>
    </xdr:from>
    <xdr:to>
      <xdr:col>85</xdr:col>
      <xdr:colOff>126364</xdr:colOff>
      <xdr:row>58</xdr:row>
      <xdr:rowOff>39550</xdr:rowOff>
    </xdr:to>
    <xdr:cxnSp macro="">
      <xdr:nvCxnSpPr>
        <xdr:cNvPr id="568" name="直線コネクタ 567"/>
        <xdr:cNvCxnSpPr/>
      </xdr:nvCxnSpPr>
      <xdr:spPr>
        <a:xfrm flipV="1">
          <a:off x="16317595" y="8601260"/>
          <a:ext cx="1269" cy="1382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43377</xdr:rowOff>
    </xdr:from>
    <xdr:ext cx="534377" cy="259045"/>
    <xdr:sp macro="" textlink="">
      <xdr:nvSpPr>
        <xdr:cNvPr id="569" name="教育費最小値テキスト"/>
        <xdr:cNvSpPr txBox="1"/>
      </xdr:nvSpPr>
      <xdr:spPr>
        <a:xfrm>
          <a:off x="16370300" y="998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39550</xdr:rowOff>
    </xdr:from>
    <xdr:to>
      <xdr:col>86</xdr:col>
      <xdr:colOff>25400</xdr:colOff>
      <xdr:row>58</xdr:row>
      <xdr:rowOff>39550</xdr:rowOff>
    </xdr:to>
    <xdr:cxnSp macro="">
      <xdr:nvCxnSpPr>
        <xdr:cNvPr id="570" name="直線コネクタ 569"/>
        <xdr:cNvCxnSpPr/>
      </xdr:nvCxnSpPr>
      <xdr:spPr>
        <a:xfrm>
          <a:off x="16230600" y="9983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146887</xdr:rowOff>
    </xdr:from>
    <xdr:ext cx="534377" cy="259045"/>
    <xdr:sp macro="" textlink="">
      <xdr:nvSpPr>
        <xdr:cNvPr id="571" name="教育費最大値テキスト"/>
        <xdr:cNvSpPr txBox="1"/>
      </xdr:nvSpPr>
      <xdr:spPr>
        <a:xfrm>
          <a:off x="16370300" y="837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28760</xdr:rowOff>
    </xdr:from>
    <xdr:to>
      <xdr:col>86</xdr:col>
      <xdr:colOff>25400</xdr:colOff>
      <xdr:row>50</xdr:row>
      <xdr:rowOff>28760</xdr:rowOff>
    </xdr:to>
    <xdr:cxnSp macro="">
      <xdr:nvCxnSpPr>
        <xdr:cNvPr id="572" name="直線コネクタ 571"/>
        <xdr:cNvCxnSpPr/>
      </xdr:nvCxnSpPr>
      <xdr:spPr>
        <a:xfrm>
          <a:off x="16230600" y="860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23320</xdr:rowOff>
    </xdr:from>
    <xdr:to>
      <xdr:col>85</xdr:col>
      <xdr:colOff>127000</xdr:colOff>
      <xdr:row>54</xdr:row>
      <xdr:rowOff>39733</xdr:rowOff>
    </xdr:to>
    <xdr:cxnSp macro="">
      <xdr:nvCxnSpPr>
        <xdr:cNvPr id="573" name="直線コネクタ 572"/>
        <xdr:cNvCxnSpPr/>
      </xdr:nvCxnSpPr>
      <xdr:spPr>
        <a:xfrm flipV="1">
          <a:off x="15481300" y="9110170"/>
          <a:ext cx="838200" cy="18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114922</xdr:rowOff>
    </xdr:from>
    <xdr:ext cx="534377" cy="259045"/>
    <xdr:sp macro="" textlink="">
      <xdr:nvSpPr>
        <xdr:cNvPr id="574" name="教育費平均値テキスト"/>
        <xdr:cNvSpPr txBox="1"/>
      </xdr:nvSpPr>
      <xdr:spPr>
        <a:xfrm>
          <a:off x="16370300" y="9544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136495</xdr:rowOff>
    </xdr:from>
    <xdr:to>
      <xdr:col>85</xdr:col>
      <xdr:colOff>177800</xdr:colOff>
      <xdr:row>56</xdr:row>
      <xdr:rowOff>66645</xdr:rowOff>
    </xdr:to>
    <xdr:sp macro="" textlink="">
      <xdr:nvSpPr>
        <xdr:cNvPr id="575" name="フローチャート: 判断 574"/>
        <xdr:cNvSpPr/>
      </xdr:nvSpPr>
      <xdr:spPr>
        <a:xfrm>
          <a:off x="16268700" y="956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39733</xdr:rowOff>
    </xdr:from>
    <xdr:to>
      <xdr:col>81</xdr:col>
      <xdr:colOff>50800</xdr:colOff>
      <xdr:row>54</xdr:row>
      <xdr:rowOff>93477</xdr:rowOff>
    </xdr:to>
    <xdr:cxnSp macro="">
      <xdr:nvCxnSpPr>
        <xdr:cNvPr id="576" name="直線コネクタ 575"/>
        <xdr:cNvCxnSpPr/>
      </xdr:nvCxnSpPr>
      <xdr:spPr>
        <a:xfrm flipV="1">
          <a:off x="14592300" y="9298033"/>
          <a:ext cx="889000" cy="5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4295</xdr:rowOff>
    </xdr:from>
    <xdr:to>
      <xdr:col>81</xdr:col>
      <xdr:colOff>101600</xdr:colOff>
      <xdr:row>56</xdr:row>
      <xdr:rowOff>105895</xdr:rowOff>
    </xdr:to>
    <xdr:sp macro="" textlink="">
      <xdr:nvSpPr>
        <xdr:cNvPr id="577" name="フローチャート: 判断 576"/>
        <xdr:cNvSpPr/>
      </xdr:nvSpPr>
      <xdr:spPr>
        <a:xfrm>
          <a:off x="154305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97022</xdr:rowOff>
    </xdr:from>
    <xdr:ext cx="534377" cy="259045"/>
    <xdr:sp macro="" textlink="">
      <xdr:nvSpPr>
        <xdr:cNvPr id="578" name="テキスト ボックス 577"/>
        <xdr:cNvSpPr txBox="1"/>
      </xdr:nvSpPr>
      <xdr:spPr>
        <a:xfrm>
          <a:off x="15214111" y="969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24623</xdr:rowOff>
    </xdr:from>
    <xdr:to>
      <xdr:col>76</xdr:col>
      <xdr:colOff>114300</xdr:colOff>
      <xdr:row>54</xdr:row>
      <xdr:rowOff>93477</xdr:rowOff>
    </xdr:to>
    <xdr:cxnSp macro="">
      <xdr:nvCxnSpPr>
        <xdr:cNvPr id="579" name="直線コネクタ 578"/>
        <xdr:cNvCxnSpPr/>
      </xdr:nvCxnSpPr>
      <xdr:spPr>
        <a:xfrm>
          <a:off x="13703300" y="9282923"/>
          <a:ext cx="889000" cy="6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106022</xdr:rowOff>
    </xdr:from>
    <xdr:to>
      <xdr:col>76</xdr:col>
      <xdr:colOff>165100</xdr:colOff>
      <xdr:row>55</xdr:row>
      <xdr:rowOff>36172</xdr:rowOff>
    </xdr:to>
    <xdr:sp macro="" textlink="">
      <xdr:nvSpPr>
        <xdr:cNvPr id="580" name="フローチャート: 判断 579"/>
        <xdr:cNvSpPr/>
      </xdr:nvSpPr>
      <xdr:spPr>
        <a:xfrm>
          <a:off x="14541500" y="9364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27299</xdr:rowOff>
    </xdr:from>
    <xdr:ext cx="534377" cy="259045"/>
    <xdr:sp macro="" textlink="">
      <xdr:nvSpPr>
        <xdr:cNvPr id="581" name="テキスト ボックス 580"/>
        <xdr:cNvSpPr txBox="1"/>
      </xdr:nvSpPr>
      <xdr:spPr>
        <a:xfrm>
          <a:off x="14325111" y="945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103124</xdr:rowOff>
    </xdr:from>
    <xdr:to>
      <xdr:col>71</xdr:col>
      <xdr:colOff>177800</xdr:colOff>
      <xdr:row>54</xdr:row>
      <xdr:rowOff>24623</xdr:rowOff>
    </xdr:to>
    <xdr:cxnSp macro="">
      <xdr:nvCxnSpPr>
        <xdr:cNvPr id="582" name="直線コネクタ 581"/>
        <xdr:cNvCxnSpPr/>
      </xdr:nvCxnSpPr>
      <xdr:spPr>
        <a:xfrm>
          <a:off x="12814300" y="9189974"/>
          <a:ext cx="889000" cy="9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22241</xdr:rowOff>
    </xdr:from>
    <xdr:to>
      <xdr:col>72</xdr:col>
      <xdr:colOff>38100</xdr:colOff>
      <xdr:row>55</xdr:row>
      <xdr:rowOff>123841</xdr:rowOff>
    </xdr:to>
    <xdr:sp macro="" textlink="">
      <xdr:nvSpPr>
        <xdr:cNvPr id="583" name="フローチャート: 判断 582"/>
        <xdr:cNvSpPr/>
      </xdr:nvSpPr>
      <xdr:spPr>
        <a:xfrm>
          <a:off x="13652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114968</xdr:rowOff>
    </xdr:from>
    <xdr:ext cx="534377" cy="259045"/>
    <xdr:sp macro="" textlink="">
      <xdr:nvSpPr>
        <xdr:cNvPr id="584" name="テキスト ボックス 583"/>
        <xdr:cNvSpPr txBox="1"/>
      </xdr:nvSpPr>
      <xdr:spPr>
        <a:xfrm>
          <a:off x="13436111" y="95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69149</xdr:rowOff>
    </xdr:from>
    <xdr:to>
      <xdr:col>67</xdr:col>
      <xdr:colOff>101600</xdr:colOff>
      <xdr:row>55</xdr:row>
      <xdr:rowOff>170749</xdr:rowOff>
    </xdr:to>
    <xdr:sp macro="" textlink="">
      <xdr:nvSpPr>
        <xdr:cNvPr id="585" name="フローチャート: 判断 584"/>
        <xdr:cNvSpPr/>
      </xdr:nvSpPr>
      <xdr:spPr>
        <a:xfrm>
          <a:off x="12763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161876</xdr:rowOff>
    </xdr:from>
    <xdr:ext cx="534377" cy="259045"/>
    <xdr:sp macro="" textlink="">
      <xdr:nvSpPr>
        <xdr:cNvPr id="586" name="テキスト ボックス 585"/>
        <xdr:cNvSpPr txBox="1"/>
      </xdr:nvSpPr>
      <xdr:spPr>
        <a:xfrm>
          <a:off x="12547111" y="959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143970</xdr:rowOff>
    </xdr:from>
    <xdr:to>
      <xdr:col>85</xdr:col>
      <xdr:colOff>177800</xdr:colOff>
      <xdr:row>53</xdr:row>
      <xdr:rowOff>74120</xdr:rowOff>
    </xdr:to>
    <xdr:sp macro="" textlink="">
      <xdr:nvSpPr>
        <xdr:cNvPr id="592" name="楕円 591"/>
        <xdr:cNvSpPr/>
      </xdr:nvSpPr>
      <xdr:spPr>
        <a:xfrm>
          <a:off x="16268700" y="905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166847</xdr:rowOff>
    </xdr:from>
    <xdr:ext cx="534377" cy="259045"/>
    <xdr:sp macro="" textlink="">
      <xdr:nvSpPr>
        <xdr:cNvPr id="593" name="教育費該当値テキスト"/>
        <xdr:cNvSpPr txBox="1"/>
      </xdr:nvSpPr>
      <xdr:spPr>
        <a:xfrm>
          <a:off x="16370300" y="891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160383</xdr:rowOff>
    </xdr:from>
    <xdr:to>
      <xdr:col>81</xdr:col>
      <xdr:colOff>101600</xdr:colOff>
      <xdr:row>54</xdr:row>
      <xdr:rowOff>90533</xdr:rowOff>
    </xdr:to>
    <xdr:sp macro="" textlink="">
      <xdr:nvSpPr>
        <xdr:cNvPr id="594" name="楕円 593"/>
        <xdr:cNvSpPr/>
      </xdr:nvSpPr>
      <xdr:spPr>
        <a:xfrm>
          <a:off x="15430500" y="924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107060</xdr:rowOff>
    </xdr:from>
    <xdr:ext cx="534377" cy="259045"/>
    <xdr:sp macro="" textlink="">
      <xdr:nvSpPr>
        <xdr:cNvPr id="595" name="テキスト ボックス 594"/>
        <xdr:cNvSpPr txBox="1"/>
      </xdr:nvSpPr>
      <xdr:spPr>
        <a:xfrm>
          <a:off x="15214111" y="902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42677</xdr:rowOff>
    </xdr:from>
    <xdr:to>
      <xdr:col>76</xdr:col>
      <xdr:colOff>165100</xdr:colOff>
      <xdr:row>54</xdr:row>
      <xdr:rowOff>144277</xdr:rowOff>
    </xdr:to>
    <xdr:sp macro="" textlink="">
      <xdr:nvSpPr>
        <xdr:cNvPr id="596" name="楕円 595"/>
        <xdr:cNvSpPr/>
      </xdr:nvSpPr>
      <xdr:spPr>
        <a:xfrm>
          <a:off x="14541500" y="930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160804</xdr:rowOff>
    </xdr:from>
    <xdr:ext cx="534377" cy="259045"/>
    <xdr:sp macro="" textlink="">
      <xdr:nvSpPr>
        <xdr:cNvPr id="597" name="テキスト ボックス 596"/>
        <xdr:cNvSpPr txBox="1"/>
      </xdr:nvSpPr>
      <xdr:spPr>
        <a:xfrm>
          <a:off x="14325111" y="907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145273</xdr:rowOff>
    </xdr:from>
    <xdr:to>
      <xdr:col>72</xdr:col>
      <xdr:colOff>38100</xdr:colOff>
      <xdr:row>54</xdr:row>
      <xdr:rowOff>75423</xdr:rowOff>
    </xdr:to>
    <xdr:sp macro="" textlink="">
      <xdr:nvSpPr>
        <xdr:cNvPr id="598" name="楕円 597"/>
        <xdr:cNvSpPr/>
      </xdr:nvSpPr>
      <xdr:spPr>
        <a:xfrm>
          <a:off x="13652500" y="923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91950</xdr:rowOff>
    </xdr:from>
    <xdr:ext cx="534377" cy="259045"/>
    <xdr:sp macro="" textlink="">
      <xdr:nvSpPr>
        <xdr:cNvPr id="599" name="テキスト ボックス 598"/>
        <xdr:cNvSpPr txBox="1"/>
      </xdr:nvSpPr>
      <xdr:spPr>
        <a:xfrm>
          <a:off x="13436111" y="900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52324</xdr:rowOff>
    </xdr:from>
    <xdr:to>
      <xdr:col>67</xdr:col>
      <xdr:colOff>101600</xdr:colOff>
      <xdr:row>53</xdr:row>
      <xdr:rowOff>153924</xdr:rowOff>
    </xdr:to>
    <xdr:sp macro="" textlink="">
      <xdr:nvSpPr>
        <xdr:cNvPr id="600" name="楕円 599"/>
        <xdr:cNvSpPr/>
      </xdr:nvSpPr>
      <xdr:spPr>
        <a:xfrm>
          <a:off x="12763500" y="913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170451</xdr:rowOff>
    </xdr:from>
    <xdr:ext cx="534377" cy="259045"/>
    <xdr:sp macro="" textlink="">
      <xdr:nvSpPr>
        <xdr:cNvPr id="601" name="テキスト ボックス 600"/>
        <xdr:cNvSpPr txBox="1"/>
      </xdr:nvSpPr>
      <xdr:spPr>
        <a:xfrm>
          <a:off x="12547111" y="891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5" name="テキスト ボックス 614"/>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17" name="テキスト ボックス 616"/>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19" name="テキスト ボックス 618"/>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1" name="テキスト ボックス 620"/>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3" name="テキスト ボックス 622"/>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5" name="テキスト ボックス 624"/>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51199</xdr:rowOff>
    </xdr:from>
    <xdr:to>
      <xdr:col>85</xdr:col>
      <xdr:colOff>126364</xdr:colOff>
      <xdr:row>79</xdr:row>
      <xdr:rowOff>98879</xdr:rowOff>
    </xdr:to>
    <xdr:cxnSp macro="">
      <xdr:nvCxnSpPr>
        <xdr:cNvPr id="627" name="直線コネクタ 626"/>
        <xdr:cNvCxnSpPr/>
      </xdr:nvCxnSpPr>
      <xdr:spPr>
        <a:xfrm flipV="1">
          <a:off x="16317595" y="12052699"/>
          <a:ext cx="1269" cy="1590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169326</xdr:rowOff>
    </xdr:from>
    <xdr:ext cx="469744" cy="259045"/>
    <xdr:sp macro="" textlink="">
      <xdr:nvSpPr>
        <xdr:cNvPr id="630" name="災害復旧費最大値テキスト"/>
        <xdr:cNvSpPr txBox="1"/>
      </xdr:nvSpPr>
      <xdr:spPr>
        <a:xfrm>
          <a:off x="16370300" y="1182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51199</xdr:rowOff>
    </xdr:from>
    <xdr:to>
      <xdr:col>86</xdr:col>
      <xdr:colOff>25400</xdr:colOff>
      <xdr:row>70</xdr:row>
      <xdr:rowOff>51199</xdr:rowOff>
    </xdr:to>
    <xdr:cxnSp macro="">
      <xdr:nvCxnSpPr>
        <xdr:cNvPr id="631" name="直線コネクタ 630"/>
        <xdr:cNvCxnSpPr/>
      </xdr:nvCxnSpPr>
      <xdr:spPr>
        <a:xfrm>
          <a:off x="16230600" y="12052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2" name="直線コネクタ 631"/>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83365</xdr:rowOff>
    </xdr:from>
    <xdr:ext cx="378565" cy="259045"/>
    <xdr:sp macro="" textlink="">
      <xdr:nvSpPr>
        <xdr:cNvPr id="633" name="災害復旧費平均値テキスト"/>
        <xdr:cNvSpPr txBox="1"/>
      </xdr:nvSpPr>
      <xdr:spPr>
        <a:xfrm>
          <a:off x="16370300" y="132850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60488</xdr:rowOff>
    </xdr:from>
    <xdr:to>
      <xdr:col>85</xdr:col>
      <xdr:colOff>177800</xdr:colOff>
      <xdr:row>78</xdr:row>
      <xdr:rowOff>162088</xdr:rowOff>
    </xdr:to>
    <xdr:sp macro="" textlink="">
      <xdr:nvSpPr>
        <xdr:cNvPr id="634" name="フローチャート: 判断 633"/>
        <xdr:cNvSpPr/>
      </xdr:nvSpPr>
      <xdr:spPr>
        <a:xfrm>
          <a:off x="16268700" y="1343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5" name="直線コネクタ 634"/>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39261</xdr:rowOff>
    </xdr:from>
    <xdr:to>
      <xdr:col>81</xdr:col>
      <xdr:colOff>101600</xdr:colOff>
      <xdr:row>78</xdr:row>
      <xdr:rowOff>140861</xdr:rowOff>
    </xdr:to>
    <xdr:sp macro="" textlink="">
      <xdr:nvSpPr>
        <xdr:cNvPr id="636" name="フローチャート: 判断 635"/>
        <xdr:cNvSpPr/>
      </xdr:nvSpPr>
      <xdr:spPr>
        <a:xfrm>
          <a:off x="15430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157388</xdr:rowOff>
    </xdr:from>
    <xdr:ext cx="378565" cy="259045"/>
    <xdr:sp macro="" textlink="">
      <xdr:nvSpPr>
        <xdr:cNvPr id="637" name="テキスト ボックス 636"/>
        <xdr:cNvSpPr txBox="1"/>
      </xdr:nvSpPr>
      <xdr:spPr>
        <a:xfrm>
          <a:off x="15292017" y="13187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8" name="直線コネクタ 637"/>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136906</xdr:rowOff>
    </xdr:from>
    <xdr:to>
      <xdr:col>76</xdr:col>
      <xdr:colOff>165100</xdr:colOff>
      <xdr:row>78</xdr:row>
      <xdr:rowOff>67056</xdr:rowOff>
    </xdr:to>
    <xdr:sp macro="" textlink="">
      <xdr:nvSpPr>
        <xdr:cNvPr id="639" name="フローチャート: 判断 638"/>
        <xdr:cNvSpPr/>
      </xdr:nvSpPr>
      <xdr:spPr>
        <a:xfrm>
          <a:off x="14541500" y="133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83583</xdr:rowOff>
    </xdr:from>
    <xdr:ext cx="378565" cy="259045"/>
    <xdr:sp macro="" textlink="">
      <xdr:nvSpPr>
        <xdr:cNvPr id="640" name="テキスト ボックス 639"/>
        <xdr:cNvSpPr txBox="1"/>
      </xdr:nvSpPr>
      <xdr:spPr>
        <a:xfrm>
          <a:off x="14403017" y="13113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1" name="直線コネクタ 640"/>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166624</xdr:rowOff>
    </xdr:from>
    <xdr:to>
      <xdr:col>72</xdr:col>
      <xdr:colOff>38100</xdr:colOff>
      <xdr:row>78</xdr:row>
      <xdr:rowOff>96774</xdr:rowOff>
    </xdr:to>
    <xdr:sp macro="" textlink="">
      <xdr:nvSpPr>
        <xdr:cNvPr id="642" name="フローチャート: 判断 641"/>
        <xdr:cNvSpPr/>
      </xdr:nvSpPr>
      <xdr:spPr>
        <a:xfrm>
          <a:off x="13652500" y="1336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113301</xdr:rowOff>
    </xdr:from>
    <xdr:ext cx="378565" cy="259045"/>
    <xdr:sp macro="" textlink="">
      <xdr:nvSpPr>
        <xdr:cNvPr id="643" name="テキスト ボックス 642"/>
        <xdr:cNvSpPr txBox="1"/>
      </xdr:nvSpPr>
      <xdr:spPr>
        <a:xfrm>
          <a:off x="13514017" y="13143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160420</xdr:rowOff>
    </xdr:from>
    <xdr:to>
      <xdr:col>67</xdr:col>
      <xdr:colOff>101600</xdr:colOff>
      <xdr:row>78</xdr:row>
      <xdr:rowOff>90570</xdr:rowOff>
    </xdr:to>
    <xdr:sp macro="" textlink="">
      <xdr:nvSpPr>
        <xdr:cNvPr id="644" name="フローチャート: 判断 643"/>
        <xdr:cNvSpPr/>
      </xdr:nvSpPr>
      <xdr:spPr>
        <a:xfrm>
          <a:off x="12763500" y="1336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107097</xdr:rowOff>
    </xdr:from>
    <xdr:ext cx="378565" cy="259045"/>
    <xdr:sp macro="" textlink="">
      <xdr:nvSpPr>
        <xdr:cNvPr id="645" name="テキスト ボックス 644"/>
        <xdr:cNvSpPr txBox="1"/>
      </xdr:nvSpPr>
      <xdr:spPr>
        <a:xfrm>
          <a:off x="12625017" y="13137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1" name="楕円 650"/>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2"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3" name="楕円 652"/>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4" name="テキスト ボックス 653"/>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5" name="楕円 654"/>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6" name="テキスト ボックス 655"/>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7" name="楕円 656"/>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8" name="テキスト ボックス 657"/>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9" name="楕円 658"/>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0" name="テキスト ボックス 659"/>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0" name="テキスト ボックス 67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36773</xdr:rowOff>
    </xdr:from>
    <xdr:to>
      <xdr:col>85</xdr:col>
      <xdr:colOff>126364</xdr:colOff>
      <xdr:row>97</xdr:row>
      <xdr:rowOff>143339</xdr:rowOff>
    </xdr:to>
    <xdr:cxnSp macro="">
      <xdr:nvCxnSpPr>
        <xdr:cNvPr id="684" name="直線コネクタ 683"/>
        <xdr:cNvCxnSpPr/>
      </xdr:nvCxnSpPr>
      <xdr:spPr>
        <a:xfrm flipV="1">
          <a:off x="16317595" y="15638723"/>
          <a:ext cx="1269" cy="1135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147166</xdr:rowOff>
    </xdr:from>
    <xdr:ext cx="534377" cy="259045"/>
    <xdr:sp macro="" textlink="">
      <xdr:nvSpPr>
        <xdr:cNvPr id="685" name="公債費最小値テキスト"/>
        <xdr:cNvSpPr txBox="1"/>
      </xdr:nvSpPr>
      <xdr:spPr>
        <a:xfrm>
          <a:off x="16370300" y="1677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143339</xdr:rowOff>
    </xdr:from>
    <xdr:to>
      <xdr:col>86</xdr:col>
      <xdr:colOff>25400</xdr:colOff>
      <xdr:row>97</xdr:row>
      <xdr:rowOff>143339</xdr:rowOff>
    </xdr:to>
    <xdr:cxnSp macro="">
      <xdr:nvCxnSpPr>
        <xdr:cNvPr id="686" name="直線コネクタ 685"/>
        <xdr:cNvCxnSpPr/>
      </xdr:nvCxnSpPr>
      <xdr:spPr>
        <a:xfrm>
          <a:off x="16230600" y="16773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154900</xdr:rowOff>
    </xdr:from>
    <xdr:ext cx="534377" cy="259045"/>
    <xdr:sp macro="" textlink="">
      <xdr:nvSpPr>
        <xdr:cNvPr id="687" name="公債費最大値テキスト"/>
        <xdr:cNvSpPr txBox="1"/>
      </xdr:nvSpPr>
      <xdr:spPr>
        <a:xfrm>
          <a:off x="16370300" y="1541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36773</xdr:rowOff>
    </xdr:from>
    <xdr:to>
      <xdr:col>86</xdr:col>
      <xdr:colOff>25400</xdr:colOff>
      <xdr:row>91</xdr:row>
      <xdr:rowOff>36773</xdr:rowOff>
    </xdr:to>
    <xdr:cxnSp macro="">
      <xdr:nvCxnSpPr>
        <xdr:cNvPr id="688" name="直線コネクタ 687"/>
        <xdr:cNvCxnSpPr/>
      </xdr:nvCxnSpPr>
      <xdr:spPr>
        <a:xfrm>
          <a:off x="16230600" y="1563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136367</xdr:rowOff>
    </xdr:from>
    <xdr:to>
      <xdr:col>85</xdr:col>
      <xdr:colOff>127000</xdr:colOff>
      <xdr:row>97</xdr:row>
      <xdr:rowOff>143339</xdr:rowOff>
    </xdr:to>
    <xdr:cxnSp macro="">
      <xdr:nvCxnSpPr>
        <xdr:cNvPr id="689" name="直線コネクタ 688"/>
        <xdr:cNvCxnSpPr/>
      </xdr:nvCxnSpPr>
      <xdr:spPr>
        <a:xfrm>
          <a:off x="15481300" y="16767017"/>
          <a:ext cx="8382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64247</xdr:rowOff>
    </xdr:from>
    <xdr:ext cx="534377" cy="259045"/>
    <xdr:sp macro="" textlink="">
      <xdr:nvSpPr>
        <xdr:cNvPr id="690" name="公債費平均値テキスト"/>
        <xdr:cNvSpPr txBox="1"/>
      </xdr:nvSpPr>
      <xdr:spPr>
        <a:xfrm>
          <a:off x="16370300" y="16180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41370</xdr:rowOff>
    </xdr:from>
    <xdr:to>
      <xdr:col>85</xdr:col>
      <xdr:colOff>177800</xdr:colOff>
      <xdr:row>95</xdr:row>
      <xdr:rowOff>142970</xdr:rowOff>
    </xdr:to>
    <xdr:sp macro="" textlink="">
      <xdr:nvSpPr>
        <xdr:cNvPr id="691" name="フローチャート: 判断 690"/>
        <xdr:cNvSpPr/>
      </xdr:nvSpPr>
      <xdr:spPr>
        <a:xfrm>
          <a:off x="162687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131471</xdr:rowOff>
    </xdr:from>
    <xdr:to>
      <xdr:col>81</xdr:col>
      <xdr:colOff>50800</xdr:colOff>
      <xdr:row>97</xdr:row>
      <xdr:rowOff>136367</xdr:rowOff>
    </xdr:to>
    <xdr:cxnSp macro="">
      <xdr:nvCxnSpPr>
        <xdr:cNvPr id="692" name="直線コネクタ 691"/>
        <xdr:cNvCxnSpPr/>
      </xdr:nvCxnSpPr>
      <xdr:spPr>
        <a:xfrm>
          <a:off x="14592300" y="16762121"/>
          <a:ext cx="889000" cy="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15844</xdr:rowOff>
    </xdr:from>
    <xdr:to>
      <xdr:col>81</xdr:col>
      <xdr:colOff>101600</xdr:colOff>
      <xdr:row>95</xdr:row>
      <xdr:rowOff>117444</xdr:rowOff>
    </xdr:to>
    <xdr:sp macro="" textlink="">
      <xdr:nvSpPr>
        <xdr:cNvPr id="693" name="フローチャート: 判断 692"/>
        <xdr:cNvSpPr/>
      </xdr:nvSpPr>
      <xdr:spPr>
        <a:xfrm>
          <a:off x="15430500" y="163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133971</xdr:rowOff>
    </xdr:from>
    <xdr:ext cx="534377" cy="259045"/>
    <xdr:sp macro="" textlink="">
      <xdr:nvSpPr>
        <xdr:cNvPr id="694" name="テキスト ボックス 693"/>
        <xdr:cNvSpPr txBox="1"/>
      </xdr:nvSpPr>
      <xdr:spPr>
        <a:xfrm>
          <a:off x="15214111" y="1607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64719</xdr:rowOff>
    </xdr:from>
    <xdr:to>
      <xdr:col>76</xdr:col>
      <xdr:colOff>114300</xdr:colOff>
      <xdr:row>97</xdr:row>
      <xdr:rowOff>131471</xdr:rowOff>
    </xdr:to>
    <xdr:cxnSp macro="">
      <xdr:nvCxnSpPr>
        <xdr:cNvPr id="695" name="直線コネクタ 694"/>
        <xdr:cNvCxnSpPr/>
      </xdr:nvCxnSpPr>
      <xdr:spPr>
        <a:xfrm>
          <a:off x="13703300" y="16695369"/>
          <a:ext cx="889000" cy="6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99282</xdr:rowOff>
    </xdr:from>
    <xdr:to>
      <xdr:col>76</xdr:col>
      <xdr:colOff>165100</xdr:colOff>
      <xdr:row>95</xdr:row>
      <xdr:rowOff>29432</xdr:rowOff>
    </xdr:to>
    <xdr:sp macro="" textlink="">
      <xdr:nvSpPr>
        <xdr:cNvPr id="696" name="フローチャート: 判断 695"/>
        <xdr:cNvSpPr/>
      </xdr:nvSpPr>
      <xdr:spPr>
        <a:xfrm>
          <a:off x="14541500" y="1621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45959</xdr:rowOff>
    </xdr:from>
    <xdr:ext cx="534377" cy="259045"/>
    <xdr:sp macro="" textlink="">
      <xdr:nvSpPr>
        <xdr:cNvPr id="697" name="テキスト ボックス 696"/>
        <xdr:cNvSpPr txBox="1"/>
      </xdr:nvSpPr>
      <xdr:spPr>
        <a:xfrm>
          <a:off x="14325111" y="1599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60509</xdr:rowOff>
    </xdr:from>
    <xdr:to>
      <xdr:col>71</xdr:col>
      <xdr:colOff>177800</xdr:colOff>
      <xdr:row>97</xdr:row>
      <xdr:rowOff>64719</xdr:rowOff>
    </xdr:to>
    <xdr:cxnSp macro="">
      <xdr:nvCxnSpPr>
        <xdr:cNvPr id="698" name="直線コネクタ 697"/>
        <xdr:cNvCxnSpPr/>
      </xdr:nvCxnSpPr>
      <xdr:spPr>
        <a:xfrm>
          <a:off x="12814300" y="16691159"/>
          <a:ext cx="889000" cy="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116618</xdr:rowOff>
    </xdr:from>
    <xdr:to>
      <xdr:col>72</xdr:col>
      <xdr:colOff>38100</xdr:colOff>
      <xdr:row>95</xdr:row>
      <xdr:rowOff>46768</xdr:rowOff>
    </xdr:to>
    <xdr:sp macro="" textlink="">
      <xdr:nvSpPr>
        <xdr:cNvPr id="699" name="フローチャート: 判断 698"/>
        <xdr:cNvSpPr/>
      </xdr:nvSpPr>
      <xdr:spPr>
        <a:xfrm>
          <a:off x="13652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63295</xdr:rowOff>
    </xdr:from>
    <xdr:ext cx="534377" cy="259045"/>
    <xdr:sp macro="" textlink="">
      <xdr:nvSpPr>
        <xdr:cNvPr id="700" name="テキスト ボックス 699"/>
        <xdr:cNvSpPr txBox="1"/>
      </xdr:nvSpPr>
      <xdr:spPr>
        <a:xfrm>
          <a:off x="13436111" y="1600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106235</xdr:rowOff>
    </xdr:from>
    <xdr:to>
      <xdr:col>67</xdr:col>
      <xdr:colOff>101600</xdr:colOff>
      <xdr:row>95</xdr:row>
      <xdr:rowOff>36385</xdr:rowOff>
    </xdr:to>
    <xdr:sp macro="" textlink="">
      <xdr:nvSpPr>
        <xdr:cNvPr id="701" name="フローチャート: 判断 700"/>
        <xdr:cNvSpPr/>
      </xdr:nvSpPr>
      <xdr:spPr>
        <a:xfrm>
          <a:off x="12763500" y="162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52912</xdr:rowOff>
    </xdr:from>
    <xdr:ext cx="534377" cy="259045"/>
    <xdr:sp macro="" textlink="">
      <xdr:nvSpPr>
        <xdr:cNvPr id="702" name="テキスト ボックス 701"/>
        <xdr:cNvSpPr txBox="1"/>
      </xdr:nvSpPr>
      <xdr:spPr>
        <a:xfrm>
          <a:off x="12547111" y="1599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92539</xdr:rowOff>
    </xdr:from>
    <xdr:to>
      <xdr:col>85</xdr:col>
      <xdr:colOff>177800</xdr:colOff>
      <xdr:row>98</xdr:row>
      <xdr:rowOff>22689</xdr:rowOff>
    </xdr:to>
    <xdr:sp macro="" textlink="">
      <xdr:nvSpPr>
        <xdr:cNvPr id="708" name="楕円 707"/>
        <xdr:cNvSpPr/>
      </xdr:nvSpPr>
      <xdr:spPr>
        <a:xfrm>
          <a:off x="16268700" y="1672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7466</xdr:rowOff>
    </xdr:from>
    <xdr:ext cx="534377" cy="259045"/>
    <xdr:sp macro="" textlink="">
      <xdr:nvSpPr>
        <xdr:cNvPr id="709" name="公債費該当値テキスト"/>
        <xdr:cNvSpPr txBox="1"/>
      </xdr:nvSpPr>
      <xdr:spPr>
        <a:xfrm>
          <a:off x="16370300" y="1663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85567</xdr:rowOff>
    </xdr:from>
    <xdr:to>
      <xdr:col>81</xdr:col>
      <xdr:colOff>101600</xdr:colOff>
      <xdr:row>98</xdr:row>
      <xdr:rowOff>15717</xdr:rowOff>
    </xdr:to>
    <xdr:sp macro="" textlink="">
      <xdr:nvSpPr>
        <xdr:cNvPr id="710" name="楕円 709"/>
        <xdr:cNvSpPr/>
      </xdr:nvSpPr>
      <xdr:spPr>
        <a:xfrm>
          <a:off x="15430500" y="1671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6844</xdr:rowOff>
    </xdr:from>
    <xdr:ext cx="534377" cy="259045"/>
    <xdr:sp macro="" textlink="">
      <xdr:nvSpPr>
        <xdr:cNvPr id="711" name="テキスト ボックス 710"/>
        <xdr:cNvSpPr txBox="1"/>
      </xdr:nvSpPr>
      <xdr:spPr>
        <a:xfrm>
          <a:off x="15214111" y="1680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80671</xdr:rowOff>
    </xdr:from>
    <xdr:to>
      <xdr:col>76</xdr:col>
      <xdr:colOff>165100</xdr:colOff>
      <xdr:row>98</xdr:row>
      <xdr:rowOff>10821</xdr:rowOff>
    </xdr:to>
    <xdr:sp macro="" textlink="">
      <xdr:nvSpPr>
        <xdr:cNvPr id="712" name="楕円 711"/>
        <xdr:cNvSpPr/>
      </xdr:nvSpPr>
      <xdr:spPr>
        <a:xfrm>
          <a:off x="14541500" y="167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1948</xdr:rowOff>
    </xdr:from>
    <xdr:ext cx="534377" cy="259045"/>
    <xdr:sp macro="" textlink="">
      <xdr:nvSpPr>
        <xdr:cNvPr id="713" name="テキスト ボックス 712"/>
        <xdr:cNvSpPr txBox="1"/>
      </xdr:nvSpPr>
      <xdr:spPr>
        <a:xfrm>
          <a:off x="14325111" y="1680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13919</xdr:rowOff>
    </xdr:from>
    <xdr:to>
      <xdr:col>72</xdr:col>
      <xdr:colOff>38100</xdr:colOff>
      <xdr:row>97</xdr:row>
      <xdr:rowOff>115519</xdr:rowOff>
    </xdr:to>
    <xdr:sp macro="" textlink="">
      <xdr:nvSpPr>
        <xdr:cNvPr id="714" name="楕円 713"/>
        <xdr:cNvSpPr/>
      </xdr:nvSpPr>
      <xdr:spPr>
        <a:xfrm>
          <a:off x="13652500" y="1664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106646</xdr:rowOff>
    </xdr:from>
    <xdr:ext cx="534377" cy="259045"/>
    <xdr:sp macro="" textlink="">
      <xdr:nvSpPr>
        <xdr:cNvPr id="715" name="テキスト ボックス 714"/>
        <xdr:cNvSpPr txBox="1"/>
      </xdr:nvSpPr>
      <xdr:spPr>
        <a:xfrm>
          <a:off x="13436111" y="1673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9709</xdr:rowOff>
    </xdr:from>
    <xdr:to>
      <xdr:col>67</xdr:col>
      <xdr:colOff>101600</xdr:colOff>
      <xdr:row>97</xdr:row>
      <xdr:rowOff>111309</xdr:rowOff>
    </xdr:to>
    <xdr:sp macro="" textlink="">
      <xdr:nvSpPr>
        <xdr:cNvPr id="716" name="楕円 715"/>
        <xdr:cNvSpPr/>
      </xdr:nvSpPr>
      <xdr:spPr>
        <a:xfrm>
          <a:off x="12763500" y="1664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102436</xdr:rowOff>
    </xdr:from>
    <xdr:ext cx="534377" cy="259045"/>
    <xdr:sp macro="" textlink="">
      <xdr:nvSpPr>
        <xdr:cNvPr id="717" name="テキスト ボックス 716"/>
        <xdr:cNvSpPr txBox="1"/>
      </xdr:nvSpPr>
      <xdr:spPr>
        <a:xfrm>
          <a:off x="12547111" y="1673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1" name="テキスト ボックス 73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3" name="テキスト ボックス 73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5" name="テキスト ボックス 73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7" name="テキスト ボックス 73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9" name="テキスト ボックス 73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62302</xdr:rowOff>
    </xdr:from>
    <xdr:to>
      <xdr:col>116</xdr:col>
      <xdr:colOff>62864</xdr:colOff>
      <xdr:row>39</xdr:row>
      <xdr:rowOff>98878</xdr:rowOff>
    </xdr:to>
    <xdr:cxnSp macro="">
      <xdr:nvCxnSpPr>
        <xdr:cNvPr id="743" name="直線コネクタ 742"/>
        <xdr:cNvCxnSpPr/>
      </xdr:nvCxnSpPr>
      <xdr:spPr>
        <a:xfrm flipV="1">
          <a:off x="22159595" y="5377252"/>
          <a:ext cx="1269"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4"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8979</xdr:rowOff>
    </xdr:from>
    <xdr:ext cx="469744" cy="259045"/>
    <xdr:sp macro="" textlink="">
      <xdr:nvSpPr>
        <xdr:cNvPr id="746" name="諸支出金最大値テキスト"/>
        <xdr:cNvSpPr txBox="1"/>
      </xdr:nvSpPr>
      <xdr:spPr>
        <a:xfrm>
          <a:off x="22212300" y="515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62302</xdr:rowOff>
    </xdr:from>
    <xdr:to>
      <xdr:col>116</xdr:col>
      <xdr:colOff>152400</xdr:colOff>
      <xdr:row>31</xdr:row>
      <xdr:rowOff>62302</xdr:rowOff>
    </xdr:to>
    <xdr:cxnSp macro="">
      <xdr:nvCxnSpPr>
        <xdr:cNvPr id="747" name="直線コネクタ 746"/>
        <xdr:cNvCxnSpPr/>
      </xdr:nvCxnSpPr>
      <xdr:spPr>
        <a:xfrm>
          <a:off x="22072600" y="537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8" name="直線コネクタ 74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14785</xdr:rowOff>
    </xdr:from>
    <xdr:ext cx="378565" cy="259045"/>
    <xdr:sp macro="" textlink="">
      <xdr:nvSpPr>
        <xdr:cNvPr id="749" name="諸支出金平均値テキスト"/>
        <xdr:cNvSpPr txBox="1"/>
      </xdr:nvSpPr>
      <xdr:spPr>
        <a:xfrm>
          <a:off x="22212300" y="65298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163358</xdr:rowOff>
    </xdr:from>
    <xdr:to>
      <xdr:col>116</xdr:col>
      <xdr:colOff>114300</xdr:colOff>
      <xdr:row>39</xdr:row>
      <xdr:rowOff>93508</xdr:rowOff>
    </xdr:to>
    <xdr:sp macro="" textlink="">
      <xdr:nvSpPr>
        <xdr:cNvPr id="750" name="フローチャート: 判断 749"/>
        <xdr:cNvSpPr/>
      </xdr:nvSpPr>
      <xdr:spPr>
        <a:xfrm>
          <a:off x="22110700" y="667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1" name="直線コネクタ 75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169563</xdr:rowOff>
    </xdr:from>
    <xdr:to>
      <xdr:col>112</xdr:col>
      <xdr:colOff>38100</xdr:colOff>
      <xdr:row>39</xdr:row>
      <xdr:rowOff>99713</xdr:rowOff>
    </xdr:to>
    <xdr:sp macro="" textlink="">
      <xdr:nvSpPr>
        <xdr:cNvPr id="752" name="フローチャート: 判断 751"/>
        <xdr:cNvSpPr/>
      </xdr:nvSpPr>
      <xdr:spPr>
        <a:xfrm>
          <a:off x="21272500" y="668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116240</xdr:rowOff>
    </xdr:from>
    <xdr:ext cx="378565" cy="259045"/>
    <xdr:sp macro="" textlink="">
      <xdr:nvSpPr>
        <xdr:cNvPr id="753" name="テキスト ボックス 752"/>
        <xdr:cNvSpPr txBox="1"/>
      </xdr:nvSpPr>
      <xdr:spPr>
        <a:xfrm>
          <a:off x="21134017" y="645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4" name="直線コネクタ 75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170869</xdr:rowOff>
    </xdr:from>
    <xdr:to>
      <xdr:col>107</xdr:col>
      <xdr:colOff>101600</xdr:colOff>
      <xdr:row>39</xdr:row>
      <xdr:rowOff>101019</xdr:rowOff>
    </xdr:to>
    <xdr:sp macro="" textlink="">
      <xdr:nvSpPr>
        <xdr:cNvPr id="755" name="フローチャート: 判断 754"/>
        <xdr:cNvSpPr/>
      </xdr:nvSpPr>
      <xdr:spPr>
        <a:xfrm>
          <a:off x="20383500" y="668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117546</xdr:rowOff>
    </xdr:from>
    <xdr:ext cx="378565" cy="259045"/>
    <xdr:sp macro="" textlink="">
      <xdr:nvSpPr>
        <xdr:cNvPr id="756" name="テキスト ボックス 755"/>
        <xdr:cNvSpPr txBox="1"/>
      </xdr:nvSpPr>
      <xdr:spPr>
        <a:xfrm>
          <a:off x="20245017" y="646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7" name="直線コネクタ 75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152908</xdr:rowOff>
    </xdr:from>
    <xdr:to>
      <xdr:col>102</xdr:col>
      <xdr:colOff>165100</xdr:colOff>
      <xdr:row>39</xdr:row>
      <xdr:rowOff>83058</xdr:rowOff>
    </xdr:to>
    <xdr:sp macro="" textlink="">
      <xdr:nvSpPr>
        <xdr:cNvPr id="758" name="フローチャート: 判断 757"/>
        <xdr:cNvSpPr/>
      </xdr:nvSpPr>
      <xdr:spPr>
        <a:xfrm>
          <a:off x="19494500" y="66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99585</xdr:rowOff>
    </xdr:from>
    <xdr:ext cx="378565" cy="259045"/>
    <xdr:sp macro="" textlink="">
      <xdr:nvSpPr>
        <xdr:cNvPr id="759" name="テキスト ボックス 758"/>
        <xdr:cNvSpPr txBox="1"/>
      </xdr:nvSpPr>
      <xdr:spPr>
        <a:xfrm>
          <a:off x="19356017" y="6443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159766</xdr:rowOff>
    </xdr:from>
    <xdr:to>
      <xdr:col>98</xdr:col>
      <xdr:colOff>38100</xdr:colOff>
      <xdr:row>39</xdr:row>
      <xdr:rowOff>89916</xdr:rowOff>
    </xdr:to>
    <xdr:sp macro="" textlink="">
      <xdr:nvSpPr>
        <xdr:cNvPr id="760" name="フローチャート: 判断 759"/>
        <xdr:cNvSpPr/>
      </xdr:nvSpPr>
      <xdr:spPr>
        <a:xfrm>
          <a:off x="18605500" y="667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106443</xdr:rowOff>
    </xdr:from>
    <xdr:ext cx="378565" cy="259045"/>
    <xdr:sp macro="" textlink="">
      <xdr:nvSpPr>
        <xdr:cNvPr id="761" name="テキスト ボックス 760"/>
        <xdr:cNvSpPr txBox="1"/>
      </xdr:nvSpPr>
      <xdr:spPr>
        <a:xfrm>
          <a:off x="18467017" y="6450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7" name="楕円 76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141785</xdr:rowOff>
    </xdr:from>
    <xdr:ext cx="249299" cy="259045"/>
    <xdr:sp macro="" textlink="">
      <xdr:nvSpPr>
        <xdr:cNvPr id="768" name="諸支出金該当値テキスト"/>
        <xdr:cNvSpPr txBox="1"/>
      </xdr:nvSpPr>
      <xdr:spPr>
        <a:xfrm>
          <a:off x="22212300" y="66568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・主な構成項目である民生費は、住民一人当たり</a:t>
          </a:r>
          <a:r>
            <a:rPr kumimoji="1" lang="en-US" altLang="ja-JP" sz="1400">
              <a:solidFill>
                <a:schemeClr val="dk1"/>
              </a:solidFill>
              <a:effectLst/>
              <a:latin typeface="+mn-lt"/>
              <a:ea typeface="+mn-ea"/>
              <a:cs typeface="+mn-cs"/>
            </a:rPr>
            <a:t>199,990</a:t>
          </a:r>
          <a:r>
            <a:rPr kumimoji="1" lang="ja-JP" altLang="ja-JP" sz="1400">
              <a:solidFill>
                <a:schemeClr val="dk1"/>
              </a:solidFill>
              <a:effectLst/>
              <a:latin typeface="+mn-lt"/>
              <a:ea typeface="+mn-ea"/>
              <a:cs typeface="+mn-cs"/>
            </a:rPr>
            <a:t>円となっており、前年度と比較して</a:t>
          </a:r>
          <a:r>
            <a:rPr kumimoji="1" lang="en-US" altLang="ja-JP" sz="1400">
              <a:solidFill>
                <a:schemeClr val="dk1"/>
              </a:solidFill>
              <a:effectLst/>
              <a:latin typeface="+mn-lt"/>
              <a:ea typeface="+mn-ea"/>
              <a:cs typeface="+mn-cs"/>
            </a:rPr>
            <a:t>19,480</a:t>
          </a:r>
          <a:r>
            <a:rPr kumimoji="1" lang="ja-JP" altLang="ja-JP" sz="1400">
              <a:solidFill>
                <a:schemeClr val="dk1"/>
              </a:solidFill>
              <a:effectLst/>
              <a:latin typeface="+mn-lt"/>
              <a:ea typeface="+mn-ea"/>
              <a:cs typeface="+mn-cs"/>
            </a:rPr>
            <a:t>円増加している。主な増要因は、保育所等運営委託・給付事業の増、臨時福祉給付金等支給事業の増である。</a:t>
          </a:r>
          <a:endParaRPr lang="ja-JP" altLang="ja-JP" sz="1400">
            <a:effectLst/>
          </a:endParaRPr>
        </a:p>
        <a:p>
          <a:r>
            <a:rPr kumimoji="1" lang="ja-JP" altLang="ja-JP" sz="1400">
              <a:solidFill>
                <a:schemeClr val="dk1"/>
              </a:solidFill>
              <a:effectLst/>
              <a:latin typeface="+mn-lt"/>
              <a:ea typeface="+mn-ea"/>
              <a:cs typeface="+mn-cs"/>
            </a:rPr>
            <a:t>・教育費が、住民一人当たり</a:t>
          </a:r>
          <a:r>
            <a:rPr kumimoji="1" lang="en-US" altLang="ja-JP" sz="1400">
              <a:solidFill>
                <a:schemeClr val="dk1"/>
              </a:solidFill>
              <a:effectLst/>
              <a:latin typeface="+mn-lt"/>
              <a:ea typeface="+mn-ea"/>
              <a:cs typeface="+mn-cs"/>
            </a:rPr>
            <a:t>62,591</a:t>
          </a:r>
          <a:r>
            <a:rPr kumimoji="1" lang="ja-JP" altLang="ja-JP" sz="1400">
              <a:solidFill>
                <a:schemeClr val="dk1"/>
              </a:solidFill>
              <a:effectLst/>
              <a:latin typeface="+mn-lt"/>
              <a:ea typeface="+mn-ea"/>
              <a:cs typeface="+mn-cs"/>
            </a:rPr>
            <a:t>円となっており、類似団体平均と比較しても高い水準にある。これは、体育施設改修工事や吉祥寺図書館リニューアル工事等により一時的に高い水準となった。</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東京都武蔵野市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a:solidFill>
                <a:schemeClr val="dk1"/>
              </a:solidFill>
              <a:effectLst/>
              <a:latin typeface="+mn-lt"/>
              <a:ea typeface="+mn-ea"/>
              <a:cs typeface="+mn-cs"/>
            </a:rPr>
            <a:t>歳入総額</a:t>
          </a:r>
          <a:r>
            <a:rPr kumimoji="1" lang="en-US" altLang="ja-JP" sz="1400">
              <a:solidFill>
                <a:schemeClr val="dk1"/>
              </a:solidFill>
              <a:effectLst/>
              <a:latin typeface="+mn-lt"/>
              <a:ea typeface="+mn-ea"/>
              <a:cs typeface="+mn-cs"/>
            </a:rPr>
            <a:t>666</a:t>
          </a:r>
          <a:r>
            <a:rPr kumimoji="1" lang="ja-JP" altLang="ja-JP" sz="1400">
              <a:solidFill>
                <a:schemeClr val="dk1"/>
              </a:solidFill>
              <a:effectLst/>
              <a:latin typeface="+mn-lt"/>
              <a:ea typeface="+mn-ea"/>
              <a:cs typeface="+mn-cs"/>
            </a:rPr>
            <a:t>億</a:t>
          </a:r>
          <a:r>
            <a:rPr kumimoji="1" lang="en-US" altLang="ja-JP" sz="1400">
              <a:solidFill>
                <a:schemeClr val="dk1"/>
              </a:solidFill>
              <a:effectLst/>
              <a:latin typeface="+mn-lt"/>
              <a:ea typeface="+mn-ea"/>
              <a:cs typeface="+mn-cs"/>
            </a:rPr>
            <a:t>8500</a:t>
          </a:r>
          <a:r>
            <a:rPr kumimoji="1" lang="ja-JP" altLang="ja-JP" sz="1400">
              <a:solidFill>
                <a:schemeClr val="dk1"/>
              </a:solidFill>
              <a:effectLst/>
              <a:latin typeface="+mn-lt"/>
              <a:ea typeface="+mn-ea"/>
              <a:cs typeface="+mn-cs"/>
            </a:rPr>
            <a:t>万円（前年比</a:t>
          </a:r>
          <a:r>
            <a:rPr kumimoji="1" lang="en-US" altLang="ja-JP" sz="1400">
              <a:solidFill>
                <a:schemeClr val="dk1"/>
              </a:solidFill>
              <a:effectLst/>
              <a:latin typeface="+mn-lt"/>
              <a:ea typeface="+mn-ea"/>
              <a:cs typeface="+mn-cs"/>
            </a:rPr>
            <a:t>42</a:t>
          </a:r>
          <a:r>
            <a:rPr kumimoji="1" lang="ja-JP" altLang="ja-JP" sz="1400">
              <a:solidFill>
                <a:schemeClr val="dk1"/>
              </a:solidFill>
              <a:effectLst/>
              <a:latin typeface="+mn-lt"/>
              <a:ea typeface="+mn-ea"/>
              <a:cs typeface="+mn-cs"/>
            </a:rPr>
            <a:t>億</a:t>
          </a:r>
          <a:r>
            <a:rPr kumimoji="1" lang="en-US" altLang="ja-JP" sz="1400">
              <a:solidFill>
                <a:schemeClr val="dk1"/>
              </a:solidFill>
              <a:effectLst/>
              <a:latin typeface="+mn-lt"/>
              <a:ea typeface="+mn-ea"/>
              <a:cs typeface="+mn-cs"/>
            </a:rPr>
            <a:t>3300</a:t>
          </a:r>
          <a:r>
            <a:rPr kumimoji="1" lang="ja-JP" altLang="ja-JP" sz="1400">
              <a:solidFill>
                <a:schemeClr val="dk1"/>
              </a:solidFill>
              <a:effectLst/>
              <a:latin typeface="+mn-lt"/>
              <a:ea typeface="+mn-ea"/>
              <a:cs typeface="+mn-cs"/>
            </a:rPr>
            <a:t>万円の減）、歳出総額</a:t>
          </a:r>
          <a:r>
            <a:rPr kumimoji="1" lang="en-US" altLang="ja-JP" sz="1400">
              <a:solidFill>
                <a:schemeClr val="dk1"/>
              </a:solidFill>
              <a:effectLst/>
              <a:latin typeface="+mn-lt"/>
              <a:ea typeface="+mn-ea"/>
              <a:cs typeface="+mn-cs"/>
            </a:rPr>
            <a:t>638</a:t>
          </a:r>
          <a:r>
            <a:rPr kumimoji="1" lang="ja-JP" altLang="ja-JP" sz="1400">
              <a:solidFill>
                <a:schemeClr val="dk1"/>
              </a:solidFill>
              <a:effectLst/>
              <a:latin typeface="+mn-lt"/>
              <a:ea typeface="+mn-ea"/>
              <a:cs typeface="+mn-cs"/>
            </a:rPr>
            <a:t>億</a:t>
          </a:r>
          <a:r>
            <a:rPr kumimoji="1" lang="en-US" altLang="ja-JP" sz="1400">
              <a:solidFill>
                <a:schemeClr val="dk1"/>
              </a:solidFill>
              <a:effectLst/>
              <a:latin typeface="+mn-lt"/>
              <a:ea typeface="+mn-ea"/>
              <a:cs typeface="+mn-cs"/>
            </a:rPr>
            <a:t>1000</a:t>
          </a:r>
          <a:r>
            <a:rPr kumimoji="1" lang="ja-JP" altLang="ja-JP" sz="1400">
              <a:solidFill>
                <a:schemeClr val="dk1"/>
              </a:solidFill>
              <a:effectLst/>
              <a:latin typeface="+mn-lt"/>
              <a:ea typeface="+mn-ea"/>
              <a:cs typeface="+mn-cs"/>
            </a:rPr>
            <a:t>万円（同</a:t>
          </a:r>
          <a:r>
            <a:rPr kumimoji="1" lang="en-US" altLang="ja-JP" sz="1400">
              <a:solidFill>
                <a:schemeClr val="dk1"/>
              </a:solidFill>
              <a:effectLst/>
              <a:latin typeface="+mn-lt"/>
              <a:ea typeface="+mn-ea"/>
              <a:cs typeface="+mn-cs"/>
            </a:rPr>
            <a:t>46</a:t>
          </a:r>
          <a:r>
            <a:rPr kumimoji="1" lang="ja-JP" altLang="ja-JP" sz="1400">
              <a:solidFill>
                <a:schemeClr val="dk1"/>
              </a:solidFill>
              <a:effectLst/>
              <a:latin typeface="+mn-lt"/>
              <a:ea typeface="+mn-ea"/>
              <a:cs typeface="+mn-cs"/>
            </a:rPr>
            <a:t>億</a:t>
          </a:r>
          <a:r>
            <a:rPr kumimoji="1" lang="en-US" altLang="ja-JP" sz="1400">
              <a:solidFill>
                <a:schemeClr val="dk1"/>
              </a:solidFill>
              <a:effectLst/>
              <a:latin typeface="+mn-lt"/>
              <a:ea typeface="+mn-ea"/>
              <a:cs typeface="+mn-cs"/>
            </a:rPr>
            <a:t>7600</a:t>
          </a:r>
          <a:r>
            <a:rPr kumimoji="1" lang="ja-JP" altLang="ja-JP" sz="1400">
              <a:solidFill>
                <a:schemeClr val="dk1"/>
              </a:solidFill>
              <a:effectLst/>
              <a:latin typeface="+mn-lt"/>
              <a:ea typeface="+mn-ea"/>
              <a:cs typeface="+mn-cs"/>
            </a:rPr>
            <a:t>万円の減）、歳入歳出差引額は</a:t>
          </a:r>
          <a:r>
            <a:rPr kumimoji="1" lang="en-US" altLang="ja-JP" sz="1400">
              <a:solidFill>
                <a:schemeClr val="dk1"/>
              </a:solidFill>
              <a:effectLst/>
              <a:latin typeface="+mn-lt"/>
              <a:ea typeface="+mn-ea"/>
              <a:cs typeface="+mn-cs"/>
            </a:rPr>
            <a:t>28</a:t>
          </a:r>
          <a:r>
            <a:rPr kumimoji="1" lang="ja-JP" altLang="ja-JP" sz="1400">
              <a:solidFill>
                <a:schemeClr val="dk1"/>
              </a:solidFill>
              <a:effectLst/>
              <a:latin typeface="+mn-lt"/>
              <a:ea typeface="+mn-ea"/>
              <a:cs typeface="+mn-cs"/>
            </a:rPr>
            <a:t>億</a:t>
          </a:r>
          <a:r>
            <a:rPr kumimoji="1" lang="en-US" altLang="ja-JP" sz="1400">
              <a:solidFill>
                <a:schemeClr val="dk1"/>
              </a:solidFill>
              <a:effectLst/>
              <a:latin typeface="+mn-lt"/>
              <a:ea typeface="+mn-ea"/>
              <a:cs typeface="+mn-cs"/>
            </a:rPr>
            <a:t>7600</a:t>
          </a:r>
          <a:r>
            <a:rPr kumimoji="1" lang="ja-JP" altLang="ja-JP" sz="1400">
              <a:solidFill>
                <a:schemeClr val="dk1"/>
              </a:solidFill>
              <a:effectLst/>
              <a:latin typeface="+mn-lt"/>
              <a:ea typeface="+mn-ea"/>
              <a:cs typeface="+mn-cs"/>
            </a:rPr>
            <a:t>万円（同</a:t>
          </a:r>
          <a:r>
            <a:rPr kumimoji="1" lang="en-US" altLang="ja-JP" sz="1400">
              <a:solidFill>
                <a:schemeClr val="dk1"/>
              </a:solidFill>
              <a:effectLst/>
              <a:latin typeface="+mn-lt"/>
              <a:ea typeface="+mn-ea"/>
              <a:cs typeface="+mn-cs"/>
            </a:rPr>
            <a:t>4</a:t>
          </a:r>
          <a:r>
            <a:rPr kumimoji="1" lang="ja-JP" altLang="ja-JP" sz="1400">
              <a:solidFill>
                <a:schemeClr val="dk1"/>
              </a:solidFill>
              <a:effectLst/>
              <a:latin typeface="+mn-lt"/>
              <a:ea typeface="+mn-ea"/>
              <a:cs typeface="+mn-cs"/>
            </a:rPr>
            <a:t>億</a:t>
          </a:r>
          <a:r>
            <a:rPr kumimoji="1" lang="en-US" altLang="ja-JP" sz="1400">
              <a:solidFill>
                <a:schemeClr val="dk1"/>
              </a:solidFill>
              <a:effectLst/>
              <a:latin typeface="+mn-lt"/>
              <a:ea typeface="+mn-ea"/>
              <a:cs typeface="+mn-cs"/>
            </a:rPr>
            <a:t>4400</a:t>
          </a:r>
          <a:r>
            <a:rPr kumimoji="1" lang="ja-JP" altLang="ja-JP" sz="1400">
              <a:solidFill>
                <a:schemeClr val="dk1"/>
              </a:solidFill>
              <a:effectLst/>
              <a:latin typeface="+mn-lt"/>
              <a:ea typeface="+mn-ea"/>
              <a:cs typeface="+mn-cs"/>
            </a:rPr>
            <a:t>万円の増）となった。実質収支額は前年度の</a:t>
          </a:r>
          <a:r>
            <a:rPr kumimoji="1" lang="en-US" altLang="ja-JP" sz="1400">
              <a:solidFill>
                <a:schemeClr val="dk1"/>
              </a:solidFill>
              <a:effectLst/>
              <a:latin typeface="+mn-lt"/>
              <a:ea typeface="+mn-ea"/>
              <a:cs typeface="+mn-cs"/>
            </a:rPr>
            <a:t>22</a:t>
          </a:r>
          <a:r>
            <a:rPr kumimoji="1" lang="ja-JP" altLang="ja-JP" sz="1400">
              <a:solidFill>
                <a:schemeClr val="dk1"/>
              </a:solidFill>
              <a:effectLst/>
              <a:latin typeface="+mn-lt"/>
              <a:ea typeface="+mn-ea"/>
              <a:cs typeface="+mn-cs"/>
            </a:rPr>
            <a:t>億</a:t>
          </a:r>
          <a:r>
            <a:rPr kumimoji="1" lang="en-US" altLang="ja-JP" sz="1400">
              <a:solidFill>
                <a:schemeClr val="dk1"/>
              </a:solidFill>
              <a:effectLst/>
              <a:latin typeface="+mn-lt"/>
              <a:ea typeface="+mn-ea"/>
              <a:cs typeface="+mn-cs"/>
            </a:rPr>
            <a:t>9800</a:t>
          </a:r>
          <a:r>
            <a:rPr kumimoji="1" lang="ja-JP" altLang="ja-JP" sz="1400">
              <a:solidFill>
                <a:schemeClr val="dk1"/>
              </a:solidFill>
              <a:effectLst/>
              <a:latin typeface="+mn-lt"/>
              <a:ea typeface="+mn-ea"/>
              <a:cs typeface="+mn-cs"/>
            </a:rPr>
            <a:t>万円から</a:t>
          </a:r>
          <a:r>
            <a:rPr kumimoji="1" lang="en-US" altLang="ja-JP" sz="1400">
              <a:solidFill>
                <a:schemeClr val="dk1"/>
              </a:solidFill>
              <a:effectLst/>
              <a:latin typeface="+mn-lt"/>
              <a:ea typeface="+mn-ea"/>
              <a:cs typeface="+mn-cs"/>
            </a:rPr>
            <a:t>28</a:t>
          </a:r>
          <a:r>
            <a:rPr kumimoji="1" lang="ja-JP" altLang="ja-JP" sz="1400">
              <a:solidFill>
                <a:schemeClr val="dk1"/>
              </a:solidFill>
              <a:effectLst/>
              <a:latin typeface="+mn-lt"/>
              <a:ea typeface="+mn-ea"/>
              <a:cs typeface="+mn-cs"/>
            </a:rPr>
            <a:t>億</a:t>
          </a:r>
          <a:r>
            <a:rPr kumimoji="1" lang="en-US" altLang="ja-JP" sz="1400">
              <a:solidFill>
                <a:schemeClr val="dk1"/>
              </a:solidFill>
              <a:effectLst/>
              <a:latin typeface="+mn-lt"/>
              <a:ea typeface="+mn-ea"/>
              <a:cs typeface="+mn-cs"/>
            </a:rPr>
            <a:t>6100</a:t>
          </a:r>
          <a:r>
            <a:rPr kumimoji="1" lang="ja-JP" altLang="ja-JP" sz="1400">
              <a:solidFill>
                <a:schemeClr val="dk1"/>
              </a:solidFill>
              <a:effectLst/>
              <a:latin typeface="+mn-lt"/>
              <a:ea typeface="+mn-ea"/>
              <a:cs typeface="+mn-cs"/>
            </a:rPr>
            <a:t>万円となり約</a:t>
          </a:r>
          <a:r>
            <a:rPr kumimoji="1" lang="en-US" altLang="ja-JP" sz="1400">
              <a:solidFill>
                <a:schemeClr val="dk1"/>
              </a:solidFill>
              <a:effectLst/>
              <a:latin typeface="+mn-lt"/>
              <a:ea typeface="+mn-ea"/>
              <a:cs typeface="+mn-cs"/>
            </a:rPr>
            <a:t>24.5</a:t>
          </a:r>
          <a:r>
            <a:rPr kumimoji="1" lang="ja-JP" altLang="ja-JP" sz="1400">
              <a:solidFill>
                <a:schemeClr val="dk1"/>
              </a:solidFill>
              <a:effectLst/>
              <a:latin typeface="+mn-lt"/>
              <a:ea typeface="+mn-ea"/>
              <a:cs typeface="+mn-cs"/>
            </a:rPr>
            <a:t>％の増。標準財政規模は前年度の</a:t>
          </a:r>
          <a:r>
            <a:rPr kumimoji="1" lang="en-US" altLang="ja-JP" sz="1400">
              <a:solidFill>
                <a:schemeClr val="dk1"/>
              </a:solidFill>
              <a:effectLst/>
              <a:latin typeface="+mn-lt"/>
              <a:ea typeface="+mn-ea"/>
              <a:cs typeface="+mn-cs"/>
            </a:rPr>
            <a:t>417</a:t>
          </a:r>
          <a:r>
            <a:rPr kumimoji="1" lang="ja-JP" altLang="ja-JP" sz="1400">
              <a:solidFill>
                <a:schemeClr val="dk1"/>
              </a:solidFill>
              <a:effectLst/>
              <a:latin typeface="+mn-lt"/>
              <a:ea typeface="+mn-ea"/>
              <a:cs typeface="+mn-cs"/>
            </a:rPr>
            <a:t>億</a:t>
          </a:r>
          <a:r>
            <a:rPr kumimoji="1" lang="en-US" altLang="ja-JP" sz="1400">
              <a:solidFill>
                <a:schemeClr val="dk1"/>
              </a:solidFill>
              <a:effectLst/>
              <a:latin typeface="+mn-lt"/>
              <a:ea typeface="+mn-ea"/>
              <a:cs typeface="+mn-cs"/>
            </a:rPr>
            <a:t>5600</a:t>
          </a:r>
          <a:r>
            <a:rPr kumimoji="1" lang="ja-JP" altLang="ja-JP" sz="1400">
              <a:solidFill>
                <a:schemeClr val="dk1"/>
              </a:solidFill>
              <a:effectLst/>
              <a:latin typeface="+mn-lt"/>
              <a:ea typeface="+mn-ea"/>
              <a:cs typeface="+mn-cs"/>
            </a:rPr>
            <a:t>万円から</a:t>
          </a:r>
          <a:r>
            <a:rPr kumimoji="1" lang="en-US" altLang="ja-JP" sz="1400">
              <a:solidFill>
                <a:schemeClr val="dk1"/>
              </a:solidFill>
              <a:effectLst/>
              <a:latin typeface="+mn-lt"/>
              <a:ea typeface="+mn-ea"/>
              <a:cs typeface="+mn-cs"/>
            </a:rPr>
            <a:t>415</a:t>
          </a:r>
          <a:r>
            <a:rPr kumimoji="1" lang="ja-JP" altLang="ja-JP" sz="1400">
              <a:solidFill>
                <a:schemeClr val="dk1"/>
              </a:solidFill>
              <a:effectLst/>
              <a:latin typeface="+mn-lt"/>
              <a:ea typeface="+mn-ea"/>
              <a:cs typeface="+mn-cs"/>
            </a:rPr>
            <a:t>億</a:t>
          </a:r>
          <a:r>
            <a:rPr kumimoji="1" lang="en-US" altLang="ja-JP" sz="1400">
              <a:solidFill>
                <a:schemeClr val="dk1"/>
              </a:solidFill>
              <a:effectLst/>
              <a:latin typeface="+mn-lt"/>
              <a:ea typeface="+mn-ea"/>
              <a:cs typeface="+mn-cs"/>
            </a:rPr>
            <a:t>3000</a:t>
          </a:r>
          <a:r>
            <a:rPr kumimoji="1" lang="ja-JP" altLang="ja-JP" sz="1400">
              <a:solidFill>
                <a:schemeClr val="dk1"/>
              </a:solidFill>
              <a:effectLst/>
              <a:latin typeface="+mn-lt"/>
              <a:ea typeface="+mn-ea"/>
              <a:cs typeface="+mn-cs"/>
            </a:rPr>
            <a:t>万円となり約</a:t>
          </a:r>
          <a:r>
            <a:rPr kumimoji="1" lang="en-US" altLang="ja-JP" sz="1400">
              <a:solidFill>
                <a:schemeClr val="dk1"/>
              </a:solidFill>
              <a:effectLst/>
              <a:latin typeface="+mn-lt"/>
              <a:ea typeface="+mn-ea"/>
              <a:cs typeface="+mn-cs"/>
            </a:rPr>
            <a:t>0.5</a:t>
          </a:r>
          <a:r>
            <a:rPr kumimoji="1" lang="ja-JP" altLang="ja-JP" sz="1400">
              <a:solidFill>
                <a:schemeClr val="dk1"/>
              </a:solidFill>
              <a:effectLst/>
              <a:latin typeface="+mn-lt"/>
              <a:ea typeface="+mn-ea"/>
              <a:cs typeface="+mn-cs"/>
            </a:rPr>
            <a:t>％の減。分母は減少し、分子が増加したため、実質収支比率は</a:t>
          </a:r>
          <a:r>
            <a:rPr kumimoji="1" lang="en-US" altLang="ja-JP" sz="1400">
              <a:solidFill>
                <a:schemeClr val="dk1"/>
              </a:solidFill>
              <a:effectLst/>
              <a:latin typeface="+mn-lt"/>
              <a:ea typeface="+mn-ea"/>
              <a:cs typeface="+mn-cs"/>
            </a:rPr>
            <a:t>1.4</a:t>
          </a:r>
          <a:r>
            <a:rPr kumimoji="1" lang="ja-JP" altLang="ja-JP" sz="1400">
              <a:solidFill>
                <a:schemeClr val="dk1"/>
              </a:solidFill>
              <a:effectLst/>
              <a:latin typeface="+mn-lt"/>
              <a:ea typeface="+mn-ea"/>
              <a:cs typeface="+mn-cs"/>
            </a:rPr>
            <a:t>ポイント上がり、</a:t>
          </a:r>
          <a:r>
            <a:rPr kumimoji="1" lang="en-US" altLang="ja-JP" sz="1400">
              <a:solidFill>
                <a:schemeClr val="dk1"/>
              </a:solidFill>
              <a:effectLst/>
              <a:latin typeface="+mn-lt"/>
              <a:ea typeface="+mn-ea"/>
              <a:cs typeface="+mn-cs"/>
            </a:rPr>
            <a:t>6.9</a:t>
          </a:r>
          <a:r>
            <a:rPr kumimoji="1" lang="ja-JP" altLang="ja-JP" sz="1400">
              <a:solidFill>
                <a:schemeClr val="dk1"/>
              </a:solidFill>
              <a:effectLst/>
              <a:latin typeface="+mn-lt"/>
              <a:ea typeface="+mn-ea"/>
              <a:cs typeface="+mn-cs"/>
            </a:rPr>
            <a:t>％となった。</a:t>
          </a:r>
          <a:endParaRPr lang="ja-JP" altLang="ja-JP" sz="18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東京都武蔵野市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分母となる標準財政規模が増（△</a:t>
          </a:r>
          <a:r>
            <a:rPr kumimoji="1" lang="en-US" altLang="ja-JP" sz="1400">
              <a:latin typeface="ＭＳ ゴシック" pitchFamily="49" charset="-128"/>
              <a:ea typeface="ＭＳ ゴシック" pitchFamily="49" charset="-128"/>
            </a:rPr>
            <a:t>225,473</a:t>
          </a:r>
          <a:r>
            <a:rPr kumimoji="1" lang="ja-JP" altLang="en-US" sz="1400">
              <a:latin typeface="ＭＳ ゴシック" pitchFamily="49" charset="-128"/>
              <a:ea typeface="ＭＳ ゴシック" pitchFamily="49" charset="-128"/>
            </a:rPr>
            <a:t>千円、△</a:t>
          </a:r>
          <a:r>
            <a:rPr kumimoji="1" lang="en-US" altLang="ja-JP" sz="1400">
              <a:latin typeface="ＭＳ ゴシック" pitchFamily="49" charset="-128"/>
              <a:ea typeface="ＭＳ ゴシック" pitchFamily="49" charset="-128"/>
            </a:rPr>
            <a:t>0.5</a:t>
          </a:r>
          <a:r>
            <a:rPr kumimoji="1" lang="ja-JP" altLang="en-US" sz="1400">
              <a:latin typeface="ＭＳ ゴシック" pitchFamily="49" charset="-128"/>
              <a:ea typeface="ＭＳ ゴシック" pitchFamily="49" charset="-128"/>
            </a:rPr>
            <a:t>％）となった。分子の実質収支額・剰余額については、一般会計、国民健康保険事業会計、後期高齢者医療会計、水道事業会計は増となったが、介護保険事業会計、下水道事業会計については減となり、分子全体として</a:t>
          </a:r>
          <a:r>
            <a:rPr kumimoji="1" lang="en-US" altLang="ja-JP" sz="1400">
              <a:latin typeface="ＭＳ ゴシック" pitchFamily="49" charset="-128"/>
              <a:ea typeface="ＭＳ ゴシック" pitchFamily="49" charset="-128"/>
            </a:rPr>
            <a:t>873,552</a:t>
          </a:r>
          <a:r>
            <a:rPr kumimoji="1" lang="ja-JP" altLang="en-US" sz="1400">
              <a:latin typeface="ＭＳ ゴシック" pitchFamily="49" charset="-128"/>
              <a:ea typeface="ＭＳ ゴシック" pitchFamily="49" charset="-128"/>
            </a:rPr>
            <a:t>千円、</a:t>
          </a:r>
          <a:r>
            <a:rPr kumimoji="1" lang="en-US" altLang="ja-JP" sz="1400">
              <a:latin typeface="ＭＳ ゴシック" pitchFamily="49" charset="-128"/>
              <a:ea typeface="ＭＳ ゴシック" pitchFamily="49" charset="-128"/>
            </a:rPr>
            <a:t>20.4</a:t>
          </a:r>
          <a:r>
            <a:rPr kumimoji="1" lang="ja-JP" altLang="en-US" sz="1400">
              <a:latin typeface="ＭＳ ゴシック" pitchFamily="49" charset="-128"/>
              <a:ea typeface="ＭＳ ゴシック" pitchFamily="49" charset="-128"/>
            </a:rPr>
            <a:t>％の増となった。結果として、比率が</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-10.25</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-12.41</a:t>
          </a:r>
          <a:r>
            <a:rPr kumimoji="1" lang="ja-JP" altLang="en-US" sz="1400">
              <a:latin typeface="ＭＳ ゴシック" pitchFamily="49" charset="-128"/>
              <a:ea typeface="ＭＳ ゴシック" pitchFamily="49" charset="-128"/>
            </a:rPr>
            <a:t>％となり、前年度より</a:t>
          </a:r>
          <a:r>
            <a:rPr kumimoji="1" lang="en-US" altLang="ja-JP" sz="1400">
              <a:latin typeface="ＭＳ ゴシック" pitchFamily="49" charset="-128"/>
              <a:ea typeface="ＭＳ ゴシック" pitchFamily="49" charset="-128"/>
            </a:rPr>
            <a:t>2.16</a:t>
          </a:r>
          <a:r>
            <a:rPr kumimoji="1" lang="ja-JP" altLang="en-US" sz="1400">
              <a:latin typeface="ＭＳ ゴシック" pitchFamily="49" charset="-128"/>
              <a:ea typeface="ＭＳ ゴシック" pitchFamily="49" charset="-128"/>
            </a:rPr>
            <a:t>ポイントマイナスになった。過去</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年間の平均比率は－</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％であり、保険給付費の増や上下水道の設備更新による投資の増が見込まれるが、プラス（赤字）に転じることはないと思われる。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17.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
75</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
76</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
77</v>
      </c>
      <c r="C3" s="420"/>
      <c r="D3" s="420"/>
      <c r="E3" s="421"/>
      <c r="F3" s="421"/>
      <c r="G3" s="421"/>
      <c r="H3" s="421"/>
      <c r="I3" s="421"/>
      <c r="J3" s="421"/>
      <c r="K3" s="421"/>
      <c r="L3" s="421" t="s">
        <v>
78</v>
      </c>
      <c r="M3" s="421"/>
      <c r="N3" s="421"/>
      <c r="O3" s="421"/>
      <c r="P3" s="421"/>
      <c r="Q3" s="421"/>
      <c r="R3" s="428"/>
      <c r="S3" s="428"/>
      <c r="T3" s="428"/>
      <c r="U3" s="428"/>
      <c r="V3" s="429"/>
      <c r="W3" s="403" t="s">
        <v>
79</v>
      </c>
      <c r="X3" s="404"/>
      <c r="Y3" s="404"/>
      <c r="Z3" s="404"/>
      <c r="AA3" s="404"/>
      <c r="AB3" s="420"/>
      <c r="AC3" s="428" t="s">
        <v>
80</v>
      </c>
      <c r="AD3" s="404"/>
      <c r="AE3" s="404"/>
      <c r="AF3" s="404"/>
      <c r="AG3" s="404"/>
      <c r="AH3" s="404"/>
      <c r="AI3" s="404"/>
      <c r="AJ3" s="404"/>
      <c r="AK3" s="404"/>
      <c r="AL3" s="405"/>
      <c r="AM3" s="403" t="s">
        <v>
81</v>
      </c>
      <c r="AN3" s="404"/>
      <c r="AO3" s="404"/>
      <c r="AP3" s="404"/>
      <c r="AQ3" s="404"/>
      <c r="AR3" s="404"/>
      <c r="AS3" s="404"/>
      <c r="AT3" s="404"/>
      <c r="AU3" s="404"/>
      <c r="AV3" s="404"/>
      <c r="AW3" s="404"/>
      <c r="AX3" s="405"/>
      <c r="AY3" s="440" t="s">
        <v>
1</v>
      </c>
      <c r="AZ3" s="441"/>
      <c r="BA3" s="441"/>
      <c r="BB3" s="441"/>
      <c r="BC3" s="441"/>
      <c r="BD3" s="441"/>
      <c r="BE3" s="441"/>
      <c r="BF3" s="441"/>
      <c r="BG3" s="441"/>
      <c r="BH3" s="441"/>
      <c r="BI3" s="441"/>
      <c r="BJ3" s="441"/>
      <c r="BK3" s="441"/>
      <c r="BL3" s="441"/>
      <c r="BM3" s="442"/>
      <c r="BN3" s="403" t="s">
        <v>
82</v>
      </c>
      <c r="BO3" s="404"/>
      <c r="BP3" s="404"/>
      <c r="BQ3" s="404"/>
      <c r="BR3" s="404"/>
      <c r="BS3" s="404"/>
      <c r="BT3" s="404"/>
      <c r="BU3" s="405"/>
      <c r="BV3" s="403" t="s">
        <v>
83</v>
      </c>
      <c r="BW3" s="404"/>
      <c r="BX3" s="404"/>
      <c r="BY3" s="404"/>
      <c r="BZ3" s="404"/>
      <c r="CA3" s="404"/>
      <c r="CB3" s="404"/>
      <c r="CC3" s="405"/>
      <c r="CD3" s="440" t="s">
        <v>
1</v>
      </c>
      <c r="CE3" s="441"/>
      <c r="CF3" s="441"/>
      <c r="CG3" s="441"/>
      <c r="CH3" s="441"/>
      <c r="CI3" s="441"/>
      <c r="CJ3" s="441"/>
      <c r="CK3" s="441"/>
      <c r="CL3" s="441"/>
      <c r="CM3" s="441"/>
      <c r="CN3" s="441"/>
      <c r="CO3" s="441"/>
      <c r="CP3" s="441"/>
      <c r="CQ3" s="441"/>
      <c r="CR3" s="441"/>
      <c r="CS3" s="442"/>
      <c r="CT3" s="403" t="s">
        <v>
84</v>
      </c>
      <c r="CU3" s="404"/>
      <c r="CV3" s="404"/>
      <c r="CW3" s="404"/>
      <c r="CX3" s="404"/>
      <c r="CY3" s="404"/>
      <c r="CZ3" s="404"/>
      <c r="DA3" s="405"/>
      <c r="DB3" s="403" t="s">
        <v>
85</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
86</v>
      </c>
      <c r="AZ4" s="407"/>
      <c r="BA4" s="407"/>
      <c r="BB4" s="407"/>
      <c r="BC4" s="407"/>
      <c r="BD4" s="407"/>
      <c r="BE4" s="407"/>
      <c r="BF4" s="407"/>
      <c r="BG4" s="407"/>
      <c r="BH4" s="407"/>
      <c r="BI4" s="407"/>
      <c r="BJ4" s="407"/>
      <c r="BK4" s="407"/>
      <c r="BL4" s="407"/>
      <c r="BM4" s="408"/>
      <c r="BN4" s="409">
        <v>
66685275</v>
      </c>
      <c r="BO4" s="410"/>
      <c r="BP4" s="410"/>
      <c r="BQ4" s="410"/>
      <c r="BR4" s="410"/>
      <c r="BS4" s="410"/>
      <c r="BT4" s="410"/>
      <c r="BU4" s="411"/>
      <c r="BV4" s="409">
        <v>
70917979</v>
      </c>
      <c r="BW4" s="410"/>
      <c r="BX4" s="410"/>
      <c r="BY4" s="410"/>
      <c r="BZ4" s="410"/>
      <c r="CA4" s="410"/>
      <c r="CB4" s="410"/>
      <c r="CC4" s="411"/>
      <c r="CD4" s="412" t="s">
        <v>
87</v>
      </c>
      <c r="CE4" s="413"/>
      <c r="CF4" s="413"/>
      <c r="CG4" s="413"/>
      <c r="CH4" s="413"/>
      <c r="CI4" s="413"/>
      <c r="CJ4" s="413"/>
      <c r="CK4" s="413"/>
      <c r="CL4" s="413"/>
      <c r="CM4" s="413"/>
      <c r="CN4" s="413"/>
      <c r="CO4" s="413"/>
      <c r="CP4" s="413"/>
      <c r="CQ4" s="413"/>
      <c r="CR4" s="413"/>
      <c r="CS4" s="414"/>
      <c r="CT4" s="415">
        <v>
6.9</v>
      </c>
      <c r="CU4" s="416"/>
      <c r="CV4" s="416"/>
      <c r="CW4" s="416"/>
      <c r="CX4" s="416"/>
      <c r="CY4" s="416"/>
      <c r="CZ4" s="416"/>
      <c r="DA4" s="417"/>
      <c r="DB4" s="415">
        <v>
5.5</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
88</v>
      </c>
      <c r="AN5" s="476"/>
      <c r="AO5" s="476"/>
      <c r="AP5" s="476"/>
      <c r="AQ5" s="476"/>
      <c r="AR5" s="476"/>
      <c r="AS5" s="476"/>
      <c r="AT5" s="477"/>
      <c r="AU5" s="478" t="s">
        <v>
89</v>
      </c>
      <c r="AV5" s="479"/>
      <c r="AW5" s="479"/>
      <c r="AX5" s="479"/>
      <c r="AY5" s="480" t="s">
        <v>
90</v>
      </c>
      <c r="AZ5" s="481"/>
      <c r="BA5" s="481"/>
      <c r="BB5" s="481"/>
      <c r="BC5" s="481"/>
      <c r="BD5" s="481"/>
      <c r="BE5" s="481"/>
      <c r="BF5" s="481"/>
      <c r="BG5" s="481"/>
      <c r="BH5" s="481"/>
      <c r="BI5" s="481"/>
      <c r="BJ5" s="481"/>
      <c r="BK5" s="481"/>
      <c r="BL5" s="481"/>
      <c r="BM5" s="482"/>
      <c r="BN5" s="446">
        <v>
63809604</v>
      </c>
      <c r="BO5" s="447"/>
      <c r="BP5" s="447"/>
      <c r="BQ5" s="447"/>
      <c r="BR5" s="447"/>
      <c r="BS5" s="447"/>
      <c r="BT5" s="447"/>
      <c r="BU5" s="448"/>
      <c r="BV5" s="446">
        <v>
68486113</v>
      </c>
      <c r="BW5" s="447"/>
      <c r="BX5" s="447"/>
      <c r="BY5" s="447"/>
      <c r="BZ5" s="447"/>
      <c r="CA5" s="447"/>
      <c r="CB5" s="447"/>
      <c r="CC5" s="448"/>
      <c r="CD5" s="449" t="s">
        <v>
91</v>
      </c>
      <c r="CE5" s="450"/>
      <c r="CF5" s="450"/>
      <c r="CG5" s="450"/>
      <c r="CH5" s="450"/>
      <c r="CI5" s="450"/>
      <c r="CJ5" s="450"/>
      <c r="CK5" s="450"/>
      <c r="CL5" s="450"/>
      <c r="CM5" s="450"/>
      <c r="CN5" s="450"/>
      <c r="CO5" s="450"/>
      <c r="CP5" s="450"/>
      <c r="CQ5" s="450"/>
      <c r="CR5" s="450"/>
      <c r="CS5" s="451"/>
      <c r="CT5" s="443">
        <v>
82.1</v>
      </c>
      <c r="CU5" s="444"/>
      <c r="CV5" s="444"/>
      <c r="CW5" s="444"/>
      <c r="CX5" s="444"/>
      <c r="CY5" s="444"/>
      <c r="CZ5" s="444"/>
      <c r="DA5" s="445"/>
      <c r="DB5" s="443">
        <v>
80.8</v>
      </c>
      <c r="DC5" s="444"/>
      <c r="DD5" s="444"/>
      <c r="DE5" s="444"/>
      <c r="DF5" s="444"/>
      <c r="DG5" s="444"/>
      <c r="DH5" s="444"/>
      <c r="DI5" s="445"/>
      <c r="DJ5" s="165"/>
      <c r="DK5" s="165"/>
      <c r="DL5" s="165"/>
      <c r="DM5" s="165"/>
      <c r="DN5" s="165"/>
      <c r="DO5" s="165"/>
    </row>
    <row r="6" spans="1:119" ht="18.75" customHeight="1">
      <c r="A6" s="166"/>
      <c r="B6" s="452" t="s">
        <v>
92</v>
      </c>
      <c r="C6" s="453"/>
      <c r="D6" s="453"/>
      <c r="E6" s="454"/>
      <c r="F6" s="454"/>
      <c r="G6" s="454"/>
      <c r="H6" s="454"/>
      <c r="I6" s="454"/>
      <c r="J6" s="454"/>
      <c r="K6" s="454"/>
      <c r="L6" s="454" t="s">
        <v>
93</v>
      </c>
      <c r="M6" s="454"/>
      <c r="N6" s="454"/>
      <c r="O6" s="454"/>
      <c r="P6" s="454"/>
      <c r="Q6" s="454"/>
      <c r="R6" s="458"/>
      <c r="S6" s="458"/>
      <c r="T6" s="458"/>
      <c r="U6" s="458"/>
      <c r="V6" s="459"/>
      <c r="W6" s="462" t="s">
        <v>
94</v>
      </c>
      <c r="X6" s="463"/>
      <c r="Y6" s="463"/>
      <c r="Z6" s="463"/>
      <c r="AA6" s="463"/>
      <c r="AB6" s="453"/>
      <c r="AC6" s="466" t="s">
        <v>
95</v>
      </c>
      <c r="AD6" s="467"/>
      <c r="AE6" s="467"/>
      <c r="AF6" s="467"/>
      <c r="AG6" s="467"/>
      <c r="AH6" s="467"/>
      <c r="AI6" s="467"/>
      <c r="AJ6" s="467"/>
      <c r="AK6" s="467"/>
      <c r="AL6" s="468"/>
      <c r="AM6" s="475" t="s">
        <v>
96</v>
      </c>
      <c r="AN6" s="476"/>
      <c r="AO6" s="476"/>
      <c r="AP6" s="476"/>
      <c r="AQ6" s="476"/>
      <c r="AR6" s="476"/>
      <c r="AS6" s="476"/>
      <c r="AT6" s="477"/>
      <c r="AU6" s="478" t="s">
        <v>
97</v>
      </c>
      <c r="AV6" s="479"/>
      <c r="AW6" s="479"/>
      <c r="AX6" s="479"/>
      <c r="AY6" s="480" t="s">
        <v>
98</v>
      </c>
      <c r="AZ6" s="481"/>
      <c r="BA6" s="481"/>
      <c r="BB6" s="481"/>
      <c r="BC6" s="481"/>
      <c r="BD6" s="481"/>
      <c r="BE6" s="481"/>
      <c r="BF6" s="481"/>
      <c r="BG6" s="481"/>
      <c r="BH6" s="481"/>
      <c r="BI6" s="481"/>
      <c r="BJ6" s="481"/>
      <c r="BK6" s="481"/>
      <c r="BL6" s="481"/>
      <c r="BM6" s="482"/>
      <c r="BN6" s="446">
        <v>
2875671</v>
      </c>
      <c r="BO6" s="447"/>
      <c r="BP6" s="447"/>
      <c r="BQ6" s="447"/>
      <c r="BR6" s="447"/>
      <c r="BS6" s="447"/>
      <c r="BT6" s="447"/>
      <c r="BU6" s="448"/>
      <c r="BV6" s="446">
        <v>
2431866</v>
      </c>
      <c r="BW6" s="447"/>
      <c r="BX6" s="447"/>
      <c r="BY6" s="447"/>
      <c r="BZ6" s="447"/>
      <c r="CA6" s="447"/>
      <c r="CB6" s="447"/>
      <c r="CC6" s="448"/>
      <c r="CD6" s="449" t="s">
        <v>
99</v>
      </c>
      <c r="CE6" s="450"/>
      <c r="CF6" s="450"/>
      <c r="CG6" s="450"/>
      <c r="CH6" s="450"/>
      <c r="CI6" s="450"/>
      <c r="CJ6" s="450"/>
      <c r="CK6" s="450"/>
      <c r="CL6" s="450"/>
      <c r="CM6" s="450"/>
      <c r="CN6" s="450"/>
      <c r="CO6" s="450"/>
      <c r="CP6" s="450"/>
      <c r="CQ6" s="450"/>
      <c r="CR6" s="450"/>
      <c r="CS6" s="451"/>
      <c r="CT6" s="483">
        <v>
82.1</v>
      </c>
      <c r="CU6" s="484"/>
      <c r="CV6" s="484"/>
      <c r="CW6" s="484"/>
      <c r="CX6" s="484"/>
      <c r="CY6" s="484"/>
      <c r="CZ6" s="484"/>
      <c r="DA6" s="485"/>
      <c r="DB6" s="483">
        <v>
80.8</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
100</v>
      </c>
      <c r="AN7" s="476"/>
      <c r="AO7" s="476"/>
      <c r="AP7" s="476"/>
      <c r="AQ7" s="476"/>
      <c r="AR7" s="476"/>
      <c r="AS7" s="476"/>
      <c r="AT7" s="477"/>
      <c r="AU7" s="478" t="s">
        <v>
97</v>
      </c>
      <c r="AV7" s="479"/>
      <c r="AW7" s="479"/>
      <c r="AX7" s="479"/>
      <c r="AY7" s="480" t="s">
        <v>
101</v>
      </c>
      <c r="AZ7" s="481"/>
      <c r="BA7" s="481"/>
      <c r="BB7" s="481"/>
      <c r="BC7" s="481"/>
      <c r="BD7" s="481"/>
      <c r="BE7" s="481"/>
      <c r="BF7" s="481"/>
      <c r="BG7" s="481"/>
      <c r="BH7" s="481"/>
      <c r="BI7" s="481"/>
      <c r="BJ7" s="481"/>
      <c r="BK7" s="481"/>
      <c r="BL7" s="481"/>
      <c r="BM7" s="482"/>
      <c r="BN7" s="446">
        <v>
14514</v>
      </c>
      <c r="BO7" s="447"/>
      <c r="BP7" s="447"/>
      <c r="BQ7" s="447"/>
      <c r="BR7" s="447"/>
      <c r="BS7" s="447"/>
      <c r="BT7" s="447"/>
      <c r="BU7" s="448"/>
      <c r="BV7" s="446">
        <v>
134138</v>
      </c>
      <c r="BW7" s="447"/>
      <c r="BX7" s="447"/>
      <c r="BY7" s="447"/>
      <c r="BZ7" s="447"/>
      <c r="CA7" s="447"/>
      <c r="CB7" s="447"/>
      <c r="CC7" s="448"/>
      <c r="CD7" s="449" t="s">
        <v>
102</v>
      </c>
      <c r="CE7" s="450"/>
      <c r="CF7" s="450"/>
      <c r="CG7" s="450"/>
      <c r="CH7" s="450"/>
      <c r="CI7" s="450"/>
      <c r="CJ7" s="450"/>
      <c r="CK7" s="450"/>
      <c r="CL7" s="450"/>
      <c r="CM7" s="450"/>
      <c r="CN7" s="450"/>
      <c r="CO7" s="450"/>
      <c r="CP7" s="450"/>
      <c r="CQ7" s="450"/>
      <c r="CR7" s="450"/>
      <c r="CS7" s="451"/>
      <c r="CT7" s="446">
        <v>
41530127</v>
      </c>
      <c r="CU7" s="447"/>
      <c r="CV7" s="447"/>
      <c r="CW7" s="447"/>
      <c r="CX7" s="447"/>
      <c r="CY7" s="447"/>
      <c r="CZ7" s="447"/>
      <c r="DA7" s="448"/>
      <c r="DB7" s="446">
        <v>
41755600</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
103</v>
      </c>
      <c r="AN8" s="476"/>
      <c r="AO8" s="476"/>
      <c r="AP8" s="476"/>
      <c r="AQ8" s="476"/>
      <c r="AR8" s="476"/>
      <c r="AS8" s="476"/>
      <c r="AT8" s="477"/>
      <c r="AU8" s="478" t="s">
        <v>
89</v>
      </c>
      <c r="AV8" s="479"/>
      <c r="AW8" s="479"/>
      <c r="AX8" s="479"/>
      <c r="AY8" s="480" t="s">
        <v>
104</v>
      </c>
      <c r="AZ8" s="481"/>
      <c r="BA8" s="481"/>
      <c r="BB8" s="481"/>
      <c r="BC8" s="481"/>
      <c r="BD8" s="481"/>
      <c r="BE8" s="481"/>
      <c r="BF8" s="481"/>
      <c r="BG8" s="481"/>
      <c r="BH8" s="481"/>
      <c r="BI8" s="481"/>
      <c r="BJ8" s="481"/>
      <c r="BK8" s="481"/>
      <c r="BL8" s="481"/>
      <c r="BM8" s="482"/>
      <c r="BN8" s="446">
        <v>
2861157</v>
      </c>
      <c r="BO8" s="447"/>
      <c r="BP8" s="447"/>
      <c r="BQ8" s="447"/>
      <c r="BR8" s="447"/>
      <c r="BS8" s="447"/>
      <c r="BT8" s="447"/>
      <c r="BU8" s="448"/>
      <c r="BV8" s="446">
        <v>
2297728</v>
      </c>
      <c r="BW8" s="447"/>
      <c r="BX8" s="447"/>
      <c r="BY8" s="447"/>
      <c r="BZ8" s="447"/>
      <c r="CA8" s="447"/>
      <c r="CB8" s="447"/>
      <c r="CC8" s="448"/>
      <c r="CD8" s="449" t="s">
        <v>
105</v>
      </c>
      <c r="CE8" s="450"/>
      <c r="CF8" s="450"/>
      <c r="CG8" s="450"/>
      <c r="CH8" s="450"/>
      <c r="CI8" s="450"/>
      <c r="CJ8" s="450"/>
      <c r="CK8" s="450"/>
      <c r="CL8" s="450"/>
      <c r="CM8" s="450"/>
      <c r="CN8" s="450"/>
      <c r="CO8" s="450"/>
      <c r="CP8" s="450"/>
      <c r="CQ8" s="450"/>
      <c r="CR8" s="450"/>
      <c r="CS8" s="451"/>
      <c r="CT8" s="486">
        <v>
1.51</v>
      </c>
      <c r="CU8" s="487"/>
      <c r="CV8" s="487"/>
      <c r="CW8" s="487"/>
      <c r="CX8" s="487"/>
      <c r="CY8" s="487"/>
      <c r="CZ8" s="487"/>
      <c r="DA8" s="488"/>
      <c r="DB8" s="486">
        <v>
1.49</v>
      </c>
      <c r="DC8" s="487"/>
      <c r="DD8" s="487"/>
      <c r="DE8" s="487"/>
      <c r="DF8" s="487"/>
      <c r="DG8" s="487"/>
      <c r="DH8" s="487"/>
      <c r="DI8" s="488"/>
      <c r="DJ8" s="165"/>
      <c r="DK8" s="165"/>
      <c r="DL8" s="165"/>
      <c r="DM8" s="165"/>
      <c r="DN8" s="165"/>
      <c r="DO8" s="165"/>
    </row>
    <row r="9" spans="1:119" ht="18.75" customHeight="1" thickBot="1">
      <c r="A9" s="166"/>
      <c r="B9" s="440" t="s">
        <v>
106</v>
      </c>
      <c r="C9" s="441"/>
      <c r="D9" s="441"/>
      <c r="E9" s="441"/>
      <c r="F9" s="441"/>
      <c r="G9" s="441"/>
      <c r="H9" s="441"/>
      <c r="I9" s="441"/>
      <c r="J9" s="441"/>
      <c r="K9" s="489"/>
      <c r="L9" s="490" t="s">
        <v>
107</v>
      </c>
      <c r="M9" s="491"/>
      <c r="N9" s="491"/>
      <c r="O9" s="491"/>
      <c r="P9" s="491"/>
      <c r="Q9" s="492"/>
      <c r="R9" s="493">
        <v>
144730</v>
      </c>
      <c r="S9" s="494"/>
      <c r="T9" s="494"/>
      <c r="U9" s="494"/>
      <c r="V9" s="495"/>
      <c r="W9" s="403" t="s">
        <v>
108</v>
      </c>
      <c r="X9" s="404"/>
      <c r="Y9" s="404"/>
      <c r="Z9" s="404"/>
      <c r="AA9" s="404"/>
      <c r="AB9" s="404"/>
      <c r="AC9" s="404"/>
      <c r="AD9" s="404"/>
      <c r="AE9" s="404"/>
      <c r="AF9" s="404"/>
      <c r="AG9" s="404"/>
      <c r="AH9" s="404"/>
      <c r="AI9" s="404"/>
      <c r="AJ9" s="404"/>
      <c r="AK9" s="404"/>
      <c r="AL9" s="405"/>
      <c r="AM9" s="475" t="s">
        <v>
109</v>
      </c>
      <c r="AN9" s="476"/>
      <c r="AO9" s="476"/>
      <c r="AP9" s="476"/>
      <c r="AQ9" s="476"/>
      <c r="AR9" s="476"/>
      <c r="AS9" s="476"/>
      <c r="AT9" s="477"/>
      <c r="AU9" s="478" t="s">
        <v>
89</v>
      </c>
      <c r="AV9" s="479"/>
      <c r="AW9" s="479"/>
      <c r="AX9" s="479"/>
      <c r="AY9" s="480" t="s">
        <v>
110</v>
      </c>
      <c r="AZ9" s="481"/>
      <c r="BA9" s="481"/>
      <c r="BB9" s="481"/>
      <c r="BC9" s="481"/>
      <c r="BD9" s="481"/>
      <c r="BE9" s="481"/>
      <c r="BF9" s="481"/>
      <c r="BG9" s="481"/>
      <c r="BH9" s="481"/>
      <c r="BI9" s="481"/>
      <c r="BJ9" s="481"/>
      <c r="BK9" s="481"/>
      <c r="BL9" s="481"/>
      <c r="BM9" s="482"/>
      <c r="BN9" s="446">
        <v>
563429</v>
      </c>
      <c r="BO9" s="447"/>
      <c r="BP9" s="447"/>
      <c r="BQ9" s="447"/>
      <c r="BR9" s="447"/>
      <c r="BS9" s="447"/>
      <c r="BT9" s="447"/>
      <c r="BU9" s="448"/>
      <c r="BV9" s="446">
        <v>
-613122</v>
      </c>
      <c r="BW9" s="447"/>
      <c r="BX9" s="447"/>
      <c r="BY9" s="447"/>
      <c r="BZ9" s="447"/>
      <c r="CA9" s="447"/>
      <c r="CB9" s="447"/>
      <c r="CC9" s="448"/>
      <c r="CD9" s="449" t="s">
        <v>
111</v>
      </c>
      <c r="CE9" s="450"/>
      <c r="CF9" s="450"/>
      <c r="CG9" s="450"/>
      <c r="CH9" s="450"/>
      <c r="CI9" s="450"/>
      <c r="CJ9" s="450"/>
      <c r="CK9" s="450"/>
      <c r="CL9" s="450"/>
      <c r="CM9" s="450"/>
      <c r="CN9" s="450"/>
      <c r="CO9" s="450"/>
      <c r="CP9" s="450"/>
      <c r="CQ9" s="450"/>
      <c r="CR9" s="450"/>
      <c r="CS9" s="451"/>
      <c r="CT9" s="443">
        <v>
3.9</v>
      </c>
      <c r="CU9" s="444"/>
      <c r="CV9" s="444"/>
      <c r="CW9" s="444"/>
      <c r="CX9" s="444"/>
      <c r="CY9" s="444"/>
      <c r="CZ9" s="444"/>
      <c r="DA9" s="445"/>
      <c r="DB9" s="443">
        <v>
3.9</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
112</v>
      </c>
      <c r="M10" s="476"/>
      <c r="N10" s="476"/>
      <c r="O10" s="476"/>
      <c r="P10" s="476"/>
      <c r="Q10" s="477"/>
      <c r="R10" s="497">
        <v>
138734</v>
      </c>
      <c r="S10" s="498"/>
      <c r="T10" s="498"/>
      <c r="U10" s="498"/>
      <c r="V10" s="499"/>
      <c r="W10" s="434"/>
      <c r="X10" s="435"/>
      <c r="Y10" s="435"/>
      <c r="Z10" s="435"/>
      <c r="AA10" s="435"/>
      <c r="AB10" s="435"/>
      <c r="AC10" s="435"/>
      <c r="AD10" s="435"/>
      <c r="AE10" s="435"/>
      <c r="AF10" s="435"/>
      <c r="AG10" s="435"/>
      <c r="AH10" s="435"/>
      <c r="AI10" s="435"/>
      <c r="AJ10" s="435"/>
      <c r="AK10" s="435"/>
      <c r="AL10" s="438"/>
      <c r="AM10" s="475" t="s">
        <v>
113</v>
      </c>
      <c r="AN10" s="476"/>
      <c r="AO10" s="476"/>
      <c r="AP10" s="476"/>
      <c r="AQ10" s="476"/>
      <c r="AR10" s="476"/>
      <c r="AS10" s="476"/>
      <c r="AT10" s="477"/>
      <c r="AU10" s="478" t="s">
        <v>
89</v>
      </c>
      <c r="AV10" s="479"/>
      <c r="AW10" s="479"/>
      <c r="AX10" s="479"/>
      <c r="AY10" s="480" t="s">
        <v>
114</v>
      </c>
      <c r="AZ10" s="481"/>
      <c r="BA10" s="481"/>
      <c r="BB10" s="481"/>
      <c r="BC10" s="481"/>
      <c r="BD10" s="481"/>
      <c r="BE10" s="481"/>
      <c r="BF10" s="481"/>
      <c r="BG10" s="481"/>
      <c r="BH10" s="481"/>
      <c r="BI10" s="481"/>
      <c r="BJ10" s="481"/>
      <c r="BK10" s="481"/>
      <c r="BL10" s="481"/>
      <c r="BM10" s="482"/>
      <c r="BN10" s="446">
        <v>
1336</v>
      </c>
      <c r="BO10" s="447"/>
      <c r="BP10" s="447"/>
      <c r="BQ10" s="447"/>
      <c r="BR10" s="447"/>
      <c r="BS10" s="447"/>
      <c r="BT10" s="447"/>
      <c r="BU10" s="448"/>
      <c r="BV10" s="446">
        <v>
2660</v>
      </c>
      <c r="BW10" s="447"/>
      <c r="BX10" s="447"/>
      <c r="BY10" s="447"/>
      <c r="BZ10" s="447"/>
      <c r="CA10" s="447"/>
      <c r="CB10" s="447"/>
      <c r="CC10" s="448"/>
      <c r="CD10" s="170" t="s">
        <v>
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
116</v>
      </c>
      <c r="M11" s="501"/>
      <c r="N11" s="501"/>
      <c r="O11" s="501"/>
      <c r="P11" s="501"/>
      <c r="Q11" s="502"/>
      <c r="R11" s="503" t="s">
        <v>
117</v>
      </c>
      <c r="S11" s="504"/>
      <c r="T11" s="504"/>
      <c r="U11" s="504"/>
      <c r="V11" s="505"/>
      <c r="W11" s="434"/>
      <c r="X11" s="435"/>
      <c r="Y11" s="435"/>
      <c r="Z11" s="435"/>
      <c r="AA11" s="435"/>
      <c r="AB11" s="435"/>
      <c r="AC11" s="435"/>
      <c r="AD11" s="435"/>
      <c r="AE11" s="435"/>
      <c r="AF11" s="435"/>
      <c r="AG11" s="435"/>
      <c r="AH11" s="435"/>
      <c r="AI11" s="435"/>
      <c r="AJ11" s="435"/>
      <c r="AK11" s="435"/>
      <c r="AL11" s="438"/>
      <c r="AM11" s="475" t="s">
        <v>
118</v>
      </c>
      <c r="AN11" s="476"/>
      <c r="AO11" s="476"/>
      <c r="AP11" s="476"/>
      <c r="AQ11" s="476"/>
      <c r="AR11" s="476"/>
      <c r="AS11" s="476"/>
      <c r="AT11" s="477"/>
      <c r="AU11" s="478" t="s">
        <v>
89</v>
      </c>
      <c r="AV11" s="479"/>
      <c r="AW11" s="479"/>
      <c r="AX11" s="479"/>
      <c r="AY11" s="480" t="s">
        <v>
119</v>
      </c>
      <c r="AZ11" s="481"/>
      <c r="BA11" s="481"/>
      <c r="BB11" s="481"/>
      <c r="BC11" s="481"/>
      <c r="BD11" s="481"/>
      <c r="BE11" s="481"/>
      <c r="BF11" s="481"/>
      <c r="BG11" s="481"/>
      <c r="BH11" s="481"/>
      <c r="BI11" s="481"/>
      <c r="BJ11" s="481"/>
      <c r="BK11" s="481"/>
      <c r="BL11" s="481"/>
      <c r="BM11" s="482"/>
      <c r="BN11" s="446">
        <v>
0</v>
      </c>
      <c r="BO11" s="447"/>
      <c r="BP11" s="447"/>
      <c r="BQ11" s="447"/>
      <c r="BR11" s="447"/>
      <c r="BS11" s="447"/>
      <c r="BT11" s="447"/>
      <c r="BU11" s="448"/>
      <c r="BV11" s="446">
        <v>
0</v>
      </c>
      <c r="BW11" s="447"/>
      <c r="BX11" s="447"/>
      <c r="BY11" s="447"/>
      <c r="BZ11" s="447"/>
      <c r="CA11" s="447"/>
      <c r="CB11" s="447"/>
      <c r="CC11" s="448"/>
      <c r="CD11" s="449" t="s">
        <v>
120</v>
      </c>
      <c r="CE11" s="450"/>
      <c r="CF11" s="450"/>
      <c r="CG11" s="450"/>
      <c r="CH11" s="450"/>
      <c r="CI11" s="450"/>
      <c r="CJ11" s="450"/>
      <c r="CK11" s="450"/>
      <c r="CL11" s="450"/>
      <c r="CM11" s="450"/>
      <c r="CN11" s="450"/>
      <c r="CO11" s="450"/>
      <c r="CP11" s="450"/>
      <c r="CQ11" s="450"/>
      <c r="CR11" s="450"/>
      <c r="CS11" s="451"/>
      <c r="CT11" s="486" t="s">
        <v>
121</v>
      </c>
      <c r="CU11" s="487"/>
      <c r="CV11" s="487"/>
      <c r="CW11" s="487"/>
      <c r="CX11" s="487"/>
      <c r="CY11" s="487"/>
      <c r="CZ11" s="487"/>
      <c r="DA11" s="488"/>
      <c r="DB11" s="486" t="s">
        <v>
122</v>
      </c>
      <c r="DC11" s="487"/>
      <c r="DD11" s="487"/>
      <c r="DE11" s="487"/>
      <c r="DF11" s="487"/>
      <c r="DG11" s="487"/>
      <c r="DH11" s="487"/>
      <c r="DI11" s="488"/>
      <c r="DJ11" s="165"/>
      <c r="DK11" s="165"/>
      <c r="DL11" s="165"/>
      <c r="DM11" s="165"/>
      <c r="DN11" s="165"/>
      <c r="DO11" s="165"/>
    </row>
    <row r="12" spans="1:119" ht="18.75" customHeight="1">
      <c r="A12" s="166"/>
      <c r="B12" s="506" t="s">
        <v>
123</v>
      </c>
      <c r="C12" s="507"/>
      <c r="D12" s="507"/>
      <c r="E12" s="507"/>
      <c r="F12" s="507"/>
      <c r="G12" s="507"/>
      <c r="H12" s="507"/>
      <c r="I12" s="507"/>
      <c r="J12" s="507"/>
      <c r="K12" s="508"/>
      <c r="L12" s="515" t="s">
        <v>
124</v>
      </c>
      <c r="M12" s="516"/>
      <c r="N12" s="516"/>
      <c r="O12" s="516"/>
      <c r="P12" s="516"/>
      <c r="Q12" s="517"/>
      <c r="R12" s="518">
        <v>
144902</v>
      </c>
      <c r="S12" s="519"/>
      <c r="T12" s="519"/>
      <c r="U12" s="519"/>
      <c r="V12" s="520"/>
      <c r="W12" s="521" t="s">
        <v>
1</v>
      </c>
      <c r="X12" s="479"/>
      <c r="Y12" s="479"/>
      <c r="Z12" s="479"/>
      <c r="AA12" s="479"/>
      <c r="AB12" s="522"/>
      <c r="AC12" s="478" t="s">
        <v>
125</v>
      </c>
      <c r="AD12" s="479"/>
      <c r="AE12" s="479"/>
      <c r="AF12" s="479"/>
      <c r="AG12" s="522"/>
      <c r="AH12" s="478" t="s">
        <v>
126</v>
      </c>
      <c r="AI12" s="479"/>
      <c r="AJ12" s="479"/>
      <c r="AK12" s="479"/>
      <c r="AL12" s="523"/>
      <c r="AM12" s="475" t="s">
        <v>
127</v>
      </c>
      <c r="AN12" s="476"/>
      <c r="AO12" s="476"/>
      <c r="AP12" s="476"/>
      <c r="AQ12" s="476"/>
      <c r="AR12" s="476"/>
      <c r="AS12" s="476"/>
      <c r="AT12" s="477"/>
      <c r="AU12" s="478" t="s">
        <v>
89</v>
      </c>
      <c r="AV12" s="479"/>
      <c r="AW12" s="479"/>
      <c r="AX12" s="479"/>
      <c r="AY12" s="480" t="s">
        <v>
128</v>
      </c>
      <c r="AZ12" s="481"/>
      <c r="BA12" s="481"/>
      <c r="BB12" s="481"/>
      <c r="BC12" s="481"/>
      <c r="BD12" s="481"/>
      <c r="BE12" s="481"/>
      <c r="BF12" s="481"/>
      <c r="BG12" s="481"/>
      <c r="BH12" s="481"/>
      <c r="BI12" s="481"/>
      <c r="BJ12" s="481"/>
      <c r="BK12" s="481"/>
      <c r="BL12" s="481"/>
      <c r="BM12" s="482"/>
      <c r="BN12" s="446">
        <v>
0</v>
      </c>
      <c r="BO12" s="447"/>
      <c r="BP12" s="447"/>
      <c r="BQ12" s="447"/>
      <c r="BR12" s="447"/>
      <c r="BS12" s="447"/>
      <c r="BT12" s="447"/>
      <c r="BU12" s="448"/>
      <c r="BV12" s="446">
        <v>
0</v>
      </c>
      <c r="BW12" s="447"/>
      <c r="BX12" s="447"/>
      <c r="BY12" s="447"/>
      <c r="BZ12" s="447"/>
      <c r="CA12" s="447"/>
      <c r="CB12" s="447"/>
      <c r="CC12" s="448"/>
      <c r="CD12" s="449" t="s">
        <v>
129</v>
      </c>
      <c r="CE12" s="450"/>
      <c r="CF12" s="450"/>
      <c r="CG12" s="450"/>
      <c r="CH12" s="450"/>
      <c r="CI12" s="450"/>
      <c r="CJ12" s="450"/>
      <c r="CK12" s="450"/>
      <c r="CL12" s="450"/>
      <c r="CM12" s="450"/>
      <c r="CN12" s="450"/>
      <c r="CO12" s="450"/>
      <c r="CP12" s="450"/>
      <c r="CQ12" s="450"/>
      <c r="CR12" s="450"/>
      <c r="CS12" s="451"/>
      <c r="CT12" s="486" t="s">
        <v>
121</v>
      </c>
      <c r="CU12" s="487"/>
      <c r="CV12" s="487"/>
      <c r="CW12" s="487"/>
      <c r="CX12" s="487"/>
      <c r="CY12" s="487"/>
      <c r="CZ12" s="487"/>
      <c r="DA12" s="488"/>
      <c r="DB12" s="486" t="s">
        <v>
122</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
130</v>
      </c>
      <c r="N13" s="535"/>
      <c r="O13" s="535"/>
      <c r="P13" s="535"/>
      <c r="Q13" s="536"/>
      <c r="R13" s="527">
        <v>
141864</v>
      </c>
      <c r="S13" s="528"/>
      <c r="T13" s="528"/>
      <c r="U13" s="528"/>
      <c r="V13" s="529"/>
      <c r="W13" s="462" t="s">
        <v>
131</v>
      </c>
      <c r="X13" s="463"/>
      <c r="Y13" s="463"/>
      <c r="Z13" s="463"/>
      <c r="AA13" s="463"/>
      <c r="AB13" s="453"/>
      <c r="AC13" s="497">
        <v>
231</v>
      </c>
      <c r="AD13" s="498"/>
      <c r="AE13" s="498"/>
      <c r="AF13" s="498"/>
      <c r="AG13" s="537"/>
      <c r="AH13" s="497">
        <v>
225</v>
      </c>
      <c r="AI13" s="498"/>
      <c r="AJ13" s="498"/>
      <c r="AK13" s="498"/>
      <c r="AL13" s="499"/>
      <c r="AM13" s="475" t="s">
        <v>
132</v>
      </c>
      <c r="AN13" s="476"/>
      <c r="AO13" s="476"/>
      <c r="AP13" s="476"/>
      <c r="AQ13" s="476"/>
      <c r="AR13" s="476"/>
      <c r="AS13" s="476"/>
      <c r="AT13" s="477"/>
      <c r="AU13" s="478" t="s">
        <v>
133</v>
      </c>
      <c r="AV13" s="479"/>
      <c r="AW13" s="479"/>
      <c r="AX13" s="479"/>
      <c r="AY13" s="480" t="s">
        <v>
134</v>
      </c>
      <c r="AZ13" s="481"/>
      <c r="BA13" s="481"/>
      <c r="BB13" s="481"/>
      <c r="BC13" s="481"/>
      <c r="BD13" s="481"/>
      <c r="BE13" s="481"/>
      <c r="BF13" s="481"/>
      <c r="BG13" s="481"/>
      <c r="BH13" s="481"/>
      <c r="BI13" s="481"/>
      <c r="BJ13" s="481"/>
      <c r="BK13" s="481"/>
      <c r="BL13" s="481"/>
      <c r="BM13" s="482"/>
      <c r="BN13" s="446">
        <v>
564765</v>
      </c>
      <c r="BO13" s="447"/>
      <c r="BP13" s="447"/>
      <c r="BQ13" s="447"/>
      <c r="BR13" s="447"/>
      <c r="BS13" s="447"/>
      <c r="BT13" s="447"/>
      <c r="BU13" s="448"/>
      <c r="BV13" s="446">
        <v>
-610462</v>
      </c>
      <c r="BW13" s="447"/>
      <c r="BX13" s="447"/>
      <c r="BY13" s="447"/>
      <c r="BZ13" s="447"/>
      <c r="CA13" s="447"/>
      <c r="CB13" s="447"/>
      <c r="CC13" s="448"/>
      <c r="CD13" s="449" t="s">
        <v>
135</v>
      </c>
      <c r="CE13" s="450"/>
      <c r="CF13" s="450"/>
      <c r="CG13" s="450"/>
      <c r="CH13" s="450"/>
      <c r="CI13" s="450"/>
      <c r="CJ13" s="450"/>
      <c r="CK13" s="450"/>
      <c r="CL13" s="450"/>
      <c r="CM13" s="450"/>
      <c r="CN13" s="450"/>
      <c r="CO13" s="450"/>
      <c r="CP13" s="450"/>
      <c r="CQ13" s="450"/>
      <c r="CR13" s="450"/>
      <c r="CS13" s="451"/>
      <c r="CT13" s="443">
        <v>
-0.7</v>
      </c>
      <c r="CU13" s="444"/>
      <c r="CV13" s="444"/>
      <c r="CW13" s="444"/>
      <c r="CX13" s="444"/>
      <c r="CY13" s="444"/>
      <c r="CZ13" s="444"/>
      <c r="DA13" s="445"/>
      <c r="DB13" s="443">
        <v>
-1</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
136</v>
      </c>
      <c r="M14" s="525"/>
      <c r="N14" s="525"/>
      <c r="O14" s="525"/>
      <c r="P14" s="525"/>
      <c r="Q14" s="526"/>
      <c r="R14" s="527">
        <v>
143964</v>
      </c>
      <c r="S14" s="528"/>
      <c r="T14" s="528"/>
      <c r="U14" s="528"/>
      <c r="V14" s="529"/>
      <c r="W14" s="436"/>
      <c r="X14" s="437"/>
      <c r="Y14" s="437"/>
      <c r="Z14" s="437"/>
      <c r="AA14" s="437"/>
      <c r="AB14" s="426"/>
      <c r="AC14" s="530">
        <v>
0.4</v>
      </c>
      <c r="AD14" s="531"/>
      <c r="AE14" s="531"/>
      <c r="AF14" s="531"/>
      <c r="AG14" s="532"/>
      <c r="AH14" s="530">
        <v>
0.4</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
137</v>
      </c>
      <c r="CE14" s="539"/>
      <c r="CF14" s="539"/>
      <c r="CG14" s="539"/>
      <c r="CH14" s="539"/>
      <c r="CI14" s="539"/>
      <c r="CJ14" s="539"/>
      <c r="CK14" s="539"/>
      <c r="CL14" s="539"/>
      <c r="CM14" s="539"/>
      <c r="CN14" s="539"/>
      <c r="CO14" s="539"/>
      <c r="CP14" s="539"/>
      <c r="CQ14" s="539"/>
      <c r="CR14" s="539"/>
      <c r="CS14" s="540"/>
      <c r="CT14" s="541" t="s">
        <v>
138</v>
      </c>
      <c r="CU14" s="542"/>
      <c r="CV14" s="542"/>
      <c r="CW14" s="542"/>
      <c r="CX14" s="542"/>
      <c r="CY14" s="542"/>
      <c r="CZ14" s="542"/>
      <c r="DA14" s="543"/>
      <c r="DB14" s="541" t="s">
        <v>
139</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
140</v>
      </c>
      <c r="N15" s="535"/>
      <c r="O15" s="535"/>
      <c r="P15" s="535"/>
      <c r="Q15" s="536"/>
      <c r="R15" s="527">
        <v>
141147</v>
      </c>
      <c r="S15" s="528"/>
      <c r="T15" s="528"/>
      <c r="U15" s="528"/>
      <c r="V15" s="529"/>
      <c r="W15" s="462" t="s">
        <v>
141</v>
      </c>
      <c r="X15" s="463"/>
      <c r="Y15" s="463"/>
      <c r="Z15" s="463"/>
      <c r="AA15" s="463"/>
      <c r="AB15" s="453"/>
      <c r="AC15" s="497">
        <v>
8087</v>
      </c>
      <c r="AD15" s="498"/>
      <c r="AE15" s="498"/>
      <c r="AF15" s="498"/>
      <c r="AG15" s="537"/>
      <c r="AH15" s="497">
        <v>
7277</v>
      </c>
      <c r="AI15" s="498"/>
      <c r="AJ15" s="498"/>
      <c r="AK15" s="498"/>
      <c r="AL15" s="499"/>
      <c r="AM15" s="475"/>
      <c r="AN15" s="476"/>
      <c r="AO15" s="476"/>
      <c r="AP15" s="476"/>
      <c r="AQ15" s="476"/>
      <c r="AR15" s="476"/>
      <c r="AS15" s="476"/>
      <c r="AT15" s="477"/>
      <c r="AU15" s="478"/>
      <c r="AV15" s="479"/>
      <c r="AW15" s="479"/>
      <c r="AX15" s="479"/>
      <c r="AY15" s="406" t="s">
        <v>
142</v>
      </c>
      <c r="AZ15" s="407"/>
      <c r="BA15" s="407"/>
      <c r="BB15" s="407"/>
      <c r="BC15" s="407"/>
      <c r="BD15" s="407"/>
      <c r="BE15" s="407"/>
      <c r="BF15" s="407"/>
      <c r="BG15" s="407"/>
      <c r="BH15" s="407"/>
      <c r="BI15" s="407"/>
      <c r="BJ15" s="407"/>
      <c r="BK15" s="407"/>
      <c r="BL15" s="407"/>
      <c r="BM15" s="408"/>
      <c r="BN15" s="409">
        <v>
31338219</v>
      </c>
      <c r="BO15" s="410"/>
      <c r="BP15" s="410"/>
      <c r="BQ15" s="410"/>
      <c r="BR15" s="410"/>
      <c r="BS15" s="410"/>
      <c r="BT15" s="410"/>
      <c r="BU15" s="411"/>
      <c r="BV15" s="409">
        <v>
31419059</v>
      </c>
      <c r="BW15" s="410"/>
      <c r="BX15" s="410"/>
      <c r="BY15" s="410"/>
      <c r="BZ15" s="410"/>
      <c r="CA15" s="410"/>
      <c r="CB15" s="410"/>
      <c r="CC15" s="411"/>
      <c r="CD15" s="544" t="s">
        <v>
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
144</v>
      </c>
      <c r="M16" s="555"/>
      <c r="N16" s="555"/>
      <c r="O16" s="555"/>
      <c r="P16" s="555"/>
      <c r="Q16" s="556"/>
      <c r="R16" s="547" t="s">
        <v>
145</v>
      </c>
      <c r="S16" s="548"/>
      <c r="T16" s="548"/>
      <c r="U16" s="548"/>
      <c r="V16" s="549"/>
      <c r="W16" s="436"/>
      <c r="X16" s="437"/>
      <c r="Y16" s="437"/>
      <c r="Z16" s="437"/>
      <c r="AA16" s="437"/>
      <c r="AB16" s="426"/>
      <c r="AC16" s="530">
        <v>
13.4</v>
      </c>
      <c r="AD16" s="531"/>
      <c r="AE16" s="531"/>
      <c r="AF16" s="531"/>
      <c r="AG16" s="532"/>
      <c r="AH16" s="530">
        <v>
12.8</v>
      </c>
      <c r="AI16" s="531"/>
      <c r="AJ16" s="531"/>
      <c r="AK16" s="531"/>
      <c r="AL16" s="533"/>
      <c r="AM16" s="475"/>
      <c r="AN16" s="476"/>
      <c r="AO16" s="476"/>
      <c r="AP16" s="476"/>
      <c r="AQ16" s="476"/>
      <c r="AR16" s="476"/>
      <c r="AS16" s="476"/>
      <c r="AT16" s="477"/>
      <c r="AU16" s="478"/>
      <c r="AV16" s="479"/>
      <c r="AW16" s="479"/>
      <c r="AX16" s="479"/>
      <c r="AY16" s="480" t="s">
        <v>
146</v>
      </c>
      <c r="AZ16" s="481"/>
      <c r="BA16" s="481"/>
      <c r="BB16" s="481"/>
      <c r="BC16" s="481"/>
      <c r="BD16" s="481"/>
      <c r="BE16" s="481"/>
      <c r="BF16" s="481"/>
      <c r="BG16" s="481"/>
      <c r="BH16" s="481"/>
      <c r="BI16" s="481"/>
      <c r="BJ16" s="481"/>
      <c r="BK16" s="481"/>
      <c r="BL16" s="481"/>
      <c r="BM16" s="482"/>
      <c r="BN16" s="446">
        <v>
20777970</v>
      </c>
      <c r="BO16" s="447"/>
      <c r="BP16" s="447"/>
      <c r="BQ16" s="447"/>
      <c r="BR16" s="447"/>
      <c r="BS16" s="447"/>
      <c r="BT16" s="447"/>
      <c r="BU16" s="448"/>
      <c r="BV16" s="446">
        <v>
20410594</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
147</v>
      </c>
      <c r="N17" s="551"/>
      <c r="O17" s="551"/>
      <c r="P17" s="551"/>
      <c r="Q17" s="552"/>
      <c r="R17" s="547" t="s">
        <v>
148</v>
      </c>
      <c r="S17" s="548"/>
      <c r="T17" s="548"/>
      <c r="U17" s="548"/>
      <c r="V17" s="549"/>
      <c r="W17" s="462" t="s">
        <v>
149</v>
      </c>
      <c r="X17" s="463"/>
      <c r="Y17" s="463"/>
      <c r="Z17" s="463"/>
      <c r="AA17" s="463"/>
      <c r="AB17" s="453"/>
      <c r="AC17" s="497">
        <v>
51979</v>
      </c>
      <c r="AD17" s="498"/>
      <c r="AE17" s="498"/>
      <c r="AF17" s="498"/>
      <c r="AG17" s="537"/>
      <c r="AH17" s="497">
        <v>
49129</v>
      </c>
      <c r="AI17" s="498"/>
      <c r="AJ17" s="498"/>
      <c r="AK17" s="498"/>
      <c r="AL17" s="499"/>
      <c r="AM17" s="475"/>
      <c r="AN17" s="476"/>
      <c r="AO17" s="476"/>
      <c r="AP17" s="476"/>
      <c r="AQ17" s="476"/>
      <c r="AR17" s="476"/>
      <c r="AS17" s="476"/>
      <c r="AT17" s="477"/>
      <c r="AU17" s="478"/>
      <c r="AV17" s="479"/>
      <c r="AW17" s="479"/>
      <c r="AX17" s="479"/>
      <c r="AY17" s="480" t="s">
        <v>
150</v>
      </c>
      <c r="AZ17" s="481"/>
      <c r="BA17" s="481"/>
      <c r="BB17" s="481"/>
      <c r="BC17" s="481"/>
      <c r="BD17" s="481"/>
      <c r="BE17" s="481"/>
      <c r="BF17" s="481"/>
      <c r="BG17" s="481"/>
      <c r="BH17" s="481"/>
      <c r="BI17" s="481"/>
      <c r="BJ17" s="481"/>
      <c r="BK17" s="481"/>
      <c r="BL17" s="481"/>
      <c r="BM17" s="482"/>
      <c r="BN17" s="446">
        <v>
41530127</v>
      </c>
      <c r="BO17" s="447"/>
      <c r="BP17" s="447"/>
      <c r="BQ17" s="447"/>
      <c r="BR17" s="447"/>
      <c r="BS17" s="447"/>
      <c r="BT17" s="447"/>
      <c r="BU17" s="448"/>
      <c r="BV17" s="446">
        <v>
41755600</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
151</v>
      </c>
      <c r="C18" s="489"/>
      <c r="D18" s="489"/>
      <c r="E18" s="558"/>
      <c r="F18" s="558"/>
      <c r="G18" s="558"/>
      <c r="H18" s="558"/>
      <c r="I18" s="558"/>
      <c r="J18" s="558"/>
      <c r="K18" s="558"/>
      <c r="L18" s="559">
        <v>
10.98</v>
      </c>
      <c r="M18" s="559"/>
      <c r="N18" s="559"/>
      <c r="O18" s="559"/>
      <c r="P18" s="559"/>
      <c r="Q18" s="559"/>
      <c r="R18" s="560"/>
      <c r="S18" s="560"/>
      <c r="T18" s="560"/>
      <c r="U18" s="560"/>
      <c r="V18" s="561"/>
      <c r="W18" s="464"/>
      <c r="X18" s="465"/>
      <c r="Y18" s="465"/>
      <c r="Z18" s="465"/>
      <c r="AA18" s="465"/>
      <c r="AB18" s="456"/>
      <c r="AC18" s="562">
        <v>
86.2</v>
      </c>
      <c r="AD18" s="563"/>
      <c r="AE18" s="563"/>
      <c r="AF18" s="563"/>
      <c r="AG18" s="564"/>
      <c r="AH18" s="562">
        <v>
86.8</v>
      </c>
      <c r="AI18" s="563"/>
      <c r="AJ18" s="563"/>
      <c r="AK18" s="563"/>
      <c r="AL18" s="565"/>
      <c r="AM18" s="475"/>
      <c r="AN18" s="476"/>
      <c r="AO18" s="476"/>
      <c r="AP18" s="476"/>
      <c r="AQ18" s="476"/>
      <c r="AR18" s="476"/>
      <c r="AS18" s="476"/>
      <c r="AT18" s="477"/>
      <c r="AU18" s="478"/>
      <c r="AV18" s="479"/>
      <c r="AW18" s="479"/>
      <c r="AX18" s="479"/>
      <c r="AY18" s="480" t="s">
        <v>
152</v>
      </c>
      <c r="AZ18" s="481"/>
      <c r="BA18" s="481"/>
      <c r="BB18" s="481"/>
      <c r="BC18" s="481"/>
      <c r="BD18" s="481"/>
      <c r="BE18" s="481"/>
      <c r="BF18" s="481"/>
      <c r="BG18" s="481"/>
      <c r="BH18" s="481"/>
      <c r="BI18" s="481"/>
      <c r="BJ18" s="481"/>
      <c r="BK18" s="481"/>
      <c r="BL18" s="481"/>
      <c r="BM18" s="482"/>
      <c r="BN18" s="446">
        <v>
34631144</v>
      </c>
      <c r="BO18" s="447"/>
      <c r="BP18" s="447"/>
      <c r="BQ18" s="447"/>
      <c r="BR18" s="447"/>
      <c r="BS18" s="447"/>
      <c r="BT18" s="447"/>
      <c r="BU18" s="448"/>
      <c r="BV18" s="446">
        <v>
34040381</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
153</v>
      </c>
      <c r="C19" s="489"/>
      <c r="D19" s="489"/>
      <c r="E19" s="558"/>
      <c r="F19" s="558"/>
      <c r="G19" s="558"/>
      <c r="H19" s="558"/>
      <c r="I19" s="558"/>
      <c r="J19" s="558"/>
      <c r="K19" s="558"/>
      <c r="L19" s="566">
        <v>
13181</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
154</v>
      </c>
      <c r="AZ19" s="481"/>
      <c r="BA19" s="481"/>
      <c r="BB19" s="481"/>
      <c r="BC19" s="481"/>
      <c r="BD19" s="481"/>
      <c r="BE19" s="481"/>
      <c r="BF19" s="481"/>
      <c r="BG19" s="481"/>
      <c r="BH19" s="481"/>
      <c r="BI19" s="481"/>
      <c r="BJ19" s="481"/>
      <c r="BK19" s="481"/>
      <c r="BL19" s="481"/>
      <c r="BM19" s="482"/>
      <c r="BN19" s="446">
        <v>
47885109</v>
      </c>
      <c r="BO19" s="447"/>
      <c r="BP19" s="447"/>
      <c r="BQ19" s="447"/>
      <c r="BR19" s="447"/>
      <c r="BS19" s="447"/>
      <c r="BT19" s="447"/>
      <c r="BU19" s="448"/>
      <c r="BV19" s="446">
        <v>
48154011</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
155</v>
      </c>
      <c r="C20" s="489"/>
      <c r="D20" s="489"/>
      <c r="E20" s="558"/>
      <c r="F20" s="558"/>
      <c r="G20" s="558"/>
      <c r="H20" s="558"/>
      <c r="I20" s="558"/>
      <c r="J20" s="558"/>
      <c r="K20" s="558"/>
      <c r="L20" s="566">
        <v>
74022</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
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
157</v>
      </c>
      <c r="C22" s="581"/>
      <c r="D22" s="582"/>
      <c r="E22" s="458" t="s">
        <v>
1</v>
      </c>
      <c r="F22" s="463"/>
      <c r="G22" s="463"/>
      <c r="H22" s="463"/>
      <c r="I22" s="463"/>
      <c r="J22" s="463"/>
      <c r="K22" s="453"/>
      <c r="L22" s="458" t="s">
        <v>
158</v>
      </c>
      <c r="M22" s="463"/>
      <c r="N22" s="463"/>
      <c r="O22" s="463"/>
      <c r="P22" s="453"/>
      <c r="Q22" s="589" t="s">
        <v>
159</v>
      </c>
      <c r="R22" s="590"/>
      <c r="S22" s="590"/>
      <c r="T22" s="590"/>
      <c r="U22" s="590"/>
      <c r="V22" s="591"/>
      <c r="W22" s="595" t="s">
        <v>
160</v>
      </c>
      <c r="X22" s="581"/>
      <c r="Y22" s="582"/>
      <c r="Z22" s="458" t="s">
        <v>
1</v>
      </c>
      <c r="AA22" s="463"/>
      <c r="AB22" s="463"/>
      <c r="AC22" s="463"/>
      <c r="AD22" s="463"/>
      <c r="AE22" s="463"/>
      <c r="AF22" s="463"/>
      <c r="AG22" s="453"/>
      <c r="AH22" s="606" t="s">
        <v>
161</v>
      </c>
      <c r="AI22" s="463"/>
      <c r="AJ22" s="463"/>
      <c r="AK22" s="463"/>
      <c r="AL22" s="453"/>
      <c r="AM22" s="606" t="s">
        <v>
162</v>
      </c>
      <c r="AN22" s="607"/>
      <c r="AO22" s="607"/>
      <c r="AP22" s="607"/>
      <c r="AQ22" s="607"/>
      <c r="AR22" s="608"/>
      <c r="AS22" s="589" t="s">
        <v>
159</v>
      </c>
      <c r="AT22" s="590"/>
      <c r="AU22" s="590"/>
      <c r="AV22" s="590"/>
      <c r="AW22" s="590"/>
      <c r="AX22" s="612"/>
      <c r="AY22" s="614"/>
      <c r="AZ22" s="615"/>
      <c r="BA22" s="615"/>
      <c r="BB22" s="615"/>
      <c r="BC22" s="615"/>
      <c r="BD22" s="615"/>
      <c r="BE22" s="615"/>
      <c r="BF22" s="615"/>
      <c r="BG22" s="615"/>
      <c r="BH22" s="615"/>
      <c r="BI22" s="615"/>
      <c r="BJ22" s="615"/>
      <c r="BK22" s="615"/>
      <c r="BL22" s="615"/>
      <c r="BM22" s="616"/>
      <c r="BN22" s="617"/>
      <c r="BO22" s="618"/>
      <c r="BP22" s="618"/>
      <c r="BQ22" s="618"/>
      <c r="BR22" s="618"/>
      <c r="BS22" s="618"/>
      <c r="BT22" s="618"/>
      <c r="BU22" s="619"/>
      <c r="BV22" s="617"/>
      <c r="BW22" s="618"/>
      <c r="BX22" s="618"/>
      <c r="BY22" s="618"/>
      <c r="BZ22" s="618"/>
      <c r="CA22" s="618"/>
      <c r="CB22" s="618"/>
      <c r="CC22" s="619"/>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09"/>
      <c r="AN23" s="610"/>
      <c r="AO23" s="610"/>
      <c r="AP23" s="610"/>
      <c r="AQ23" s="610"/>
      <c r="AR23" s="611"/>
      <c r="AS23" s="592"/>
      <c r="AT23" s="593"/>
      <c r="AU23" s="593"/>
      <c r="AV23" s="593"/>
      <c r="AW23" s="593"/>
      <c r="AX23" s="613"/>
      <c r="AY23" s="406" t="s">
        <v>
163</v>
      </c>
      <c r="AZ23" s="407"/>
      <c r="BA23" s="407"/>
      <c r="BB23" s="407"/>
      <c r="BC23" s="407"/>
      <c r="BD23" s="407"/>
      <c r="BE23" s="407"/>
      <c r="BF23" s="407"/>
      <c r="BG23" s="407"/>
      <c r="BH23" s="407"/>
      <c r="BI23" s="407"/>
      <c r="BJ23" s="407"/>
      <c r="BK23" s="407"/>
      <c r="BL23" s="407"/>
      <c r="BM23" s="408"/>
      <c r="BN23" s="446">
        <v>
15899833</v>
      </c>
      <c r="BO23" s="447"/>
      <c r="BP23" s="447"/>
      <c r="BQ23" s="447"/>
      <c r="BR23" s="447"/>
      <c r="BS23" s="447"/>
      <c r="BT23" s="447"/>
      <c r="BU23" s="448"/>
      <c r="BV23" s="446">
        <v>
17244874</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
164</v>
      </c>
      <c r="F24" s="476"/>
      <c r="G24" s="476"/>
      <c r="H24" s="476"/>
      <c r="I24" s="476"/>
      <c r="J24" s="476"/>
      <c r="K24" s="477"/>
      <c r="L24" s="497">
        <v>
1</v>
      </c>
      <c r="M24" s="498"/>
      <c r="N24" s="498"/>
      <c r="O24" s="498"/>
      <c r="P24" s="537"/>
      <c r="Q24" s="497">
        <v>
10300</v>
      </c>
      <c r="R24" s="498"/>
      <c r="S24" s="498"/>
      <c r="T24" s="498"/>
      <c r="U24" s="498"/>
      <c r="V24" s="537"/>
      <c r="W24" s="596"/>
      <c r="X24" s="584"/>
      <c r="Y24" s="585"/>
      <c r="Z24" s="496" t="s">
        <v>
165</v>
      </c>
      <c r="AA24" s="476"/>
      <c r="AB24" s="476"/>
      <c r="AC24" s="476"/>
      <c r="AD24" s="476"/>
      <c r="AE24" s="476"/>
      <c r="AF24" s="476"/>
      <c r="AG24" s="477"/>
      <c r="AH24" s="497">
        <v>
839</v>
      </c>
      <c r="AI24" s="498"/>
      <c r="AJ24" s="498"/>
      <c r="AK24" s="498"/>
      <c r="AL24" s="537"/>
      <c r="AM24" s="497">
        <v>
2754437</v>
      </c>
      <c r="AN24" s="498"/>
      <c r="AO24" s="498"/>
      <c r="AP24" s="498"/>
      <c r="AQ24" s="498"/>
      <c r="AR24" s="537"/>
      <c r="AS24" s="497">
        <v>
3283</v>
      </c>
      <c r="AT24" s="498"/>
      <c r="AU24" s="498"/>
      <c r="AV24" s="498"/>
      <c r="AW24" s="498"/>
      <c r="AX24" s="499"/>
      <c r="AY24" s="614" t="s">
        <v>
166</v>
      </c>
      <c r="AZ24" s="615"/>
      <c r="BA24" s="615"/>
      <c r="BB24" s="615"/>
      <c r="BC24" s="615"/>
      <c r="BD24" s="615"/>
      <c r="BE24" s="615"/>
      <c r="BF24" s="615"/>
      <c r="BG24" s="615"/>
      <c r="BH24" s="615"/>
      <c r="BI24" s="615"/>
      <c r="BJ24" s="615"/>
      <c r="BK24" s="615"/>
      <c r="BL24" s="615"/>
      <c r="BM24" s="616"/>
      <c r="BN24" s="446">
        <v>
9352600</v>
      </c>
      <c r="BO24" s="447"/>
      <c r="BP24" s="447"/>
      <c r="BQ24" s="447"/>
      <c r="BR24" s="447"/>
      <c r="BS24" s="447"/>
      <c r="BT24" s="447"/>
      <c r="BU24" s="448"/>
      <c r="BV24" s="446">
        <v>
10190481</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
167</v>
      </c>
      <c r="F25" s="476"/>
      <c r="G25" s="476"/>
      <c r="H25" s="476"/>
      <c r="I25" s="476"/>
      <c r="J25" s="476"/>
      <c r="K25" s="477"/>
      <c r="L25" s="497">
        <v>
2</v>
      </c>
      <c r="M25" s="498"/>
      <c r="N25" s="498"/>
      <c r="O25" s="498"/>
      <c r="P25" s="537"/>
      <c r="Q25" s="497">
        <v>
8650</v>
      </c>
      <c r="R25" s="498"/>
      <c r="S25" s="498"/>
      <c r="T25" s="498"/>
      <c r="U25" s="498"/>
      <c r="V25" s="537"/>
      <c r="W25" s="596"/>
      <c r="X25" s="584"/>
      <c r="Y25" s="585"/>
      <c r="Z25" s="496" t="s">
        <v>
168</v>
      </c>
      <c r="AA25" s="476"/>
      <c r="AB25" s="476"/>
      <c r="AC25" s="476"/>
      <c r="AD25" s="476"/>
      <c r="AE25" s="476"/>
      <c r="AF25" s="476"/>
      <c r="AG25" s="477"/>
      <c r="AH25" s="497" t="s">
        <v>
138</v>
      </c>
      <c r="AI25" s="498"/>
      <c r="AJ25" s="498"/>
      <c r="AK25" s="498"/>
      <c r="AL25" s="537"/>
      <c r="AM25" s="497" t="s">
        <v>
138</v>
      </c>
      <c r="AN25" s="498"/>
      <c r="AO25" s="498"/>
      <c r="AP25" s="498"/>
      <c r="AQ25" s="498"/>
      <c r="AR25" s="537"/>
      <c r="AS25" s="497" t="s">
        <v>
138</v>
      </c>
      <c r="AT25" s="498"/>
      <c r="AU25" s="498"/>
      <c r="AV25" s="498"/>
      <c r="AW25" s="498"/>
      <c r="AX25" s="499"/>
      <c r="AY25" s="406" t="s">
        <v>
169</v>
      </c>
      <c r="AZ25" s="407"/>
      <c r="BA25" s="407"/>
      <c r="BB25" s="407"/>
      <c r="BC25" s="407"/>
      <c r="BD25" s="407"/>
      <c r="BE25" s="407"/>
      <c r="BF25" s="407"/>
      <c r="BG25" s="407"/>
      <c r="BH25" s="407"/>
      <c r="BI25" s="407"/>
      <c r="BJ25" s="407"/>
      <c r="BK25" s="407"/>
      <c r="BL25" s="407"/>
      <c r="BM25" s="408"/>
      <c r="BN25" s="409">
        <v>
31518755</v>
      </c>
      <c r="BO25" s="410"/>
      <c r="BP25" s="410"/>
      <c r="BQ25" s="410"/>
      <c r="BR25" s="410"/>
      <c r="BS25" s="410"/>
      <c r="BT25" s="410"/>
      <c r="BU25" s="411"/>
      <c r="BV25" s="409">
        <v>
29221164</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
170</v>
      </c>
      <c r="F26" s="476"/>
      <c r="G26" s="476"/>
      <c r="H26" s="476"/>
      <c r="I26" s="476"/>
      <c r="J26" s="476"/>
      <c r="K26" s="477"/>
      <c r="L26" s="497">
        <v>
1</v>
      </c>
      <c r="M26" s="498"/>
      <c r="N26" s="498"/>
      <c r="O26" s="498"/>
      <c r="P26" s="537"/>
      <c r="Q26" s="497">
        <v>
8100</v>
      </c>
      <c r="R26" s="498"/>
      <c r="S26" s="498"/>
      <c r="T26" s="498"/>
      <c r="U26" s="498"/>
      <c r="V26" s="537"/>
      <c r="W26" s="596"/>
      <c r="X26" s="584"/>
      <c r="Y26" s="585"/>
      <c r="Z26" s="496" t="s">
        <v>
171</v>
      </c>
      <c r="AA26" s="620"/>
      <c r="AB26" s="620"/>
      <c r="AC26" s="620"/>
      <c r="AD26" s="620"/>
      <c r="AE26" s="620"/>
      <c r="AF26" s="620"/>
      <c r="AG26" s="621"/>
      <c r="AH26" s="497">
        <v>
17</v>
      </c>
      <c r="AI26" s="498"/>
      <c r="AJ26" s="498"/>
      <c r="AK26" s="498"/>
      <c r="AL26" s="537"/>
      <c r="AM26" s="497">
        <v>
59347</v>
      </c>
      <c r="AN26" s="498"/>
      <c r="AO26" s="498"/>
      <c r="AP26" s="498"/>
      <c r="AQ26" s="498"/>
      <c r="AR26" s="537"/>
      <c r="AS26" s="497">
        <v>
3491</v>
      </c>
      <c r="AT26" s="498"/>
      <c r="AU26" s="498"/>
      <c r="AV26" s="498"/>
      <c r="AW26" s="498"/>
      <c r="AX26" s="499"/>
      <c r="AY26" s="449" t="s">
        <v>
172</v>
      </c>
      <c r="AZ26" s="450"/>
      <c r="BA26" s="450"/>
      <c r="BB26" s="450"/>
      <c r="BC26" s="450"/>
      <c r="BD26" s="450"/>
      <c r="BE26" s="450"/>
      <c r="BF26" s="450"/>
      <c r="BG26" s="450"/>
      <c r="BH26" s="450"/>
      <c r="BI26" s="450"/>
      <c r="BJ26" s="450"/>
      <c r="BK26" s="450"/>
      <c r="BL26" s="450"/>
      <c r="BM26" s="451"/>
      <c r="BN26" s="446">
        <v>
27000</v>
      </c>
      <c r="BO26" s="447"/>
      <c r="BP26" s="447"/>
      <c r="BQ26" s="447"/>
      <c r="BR26" s="447"/>
      <c r="BS26" s="447"/>
      <c r="BT26" s="447"/>
      <c r="BU26" s="448"/>
      <c r="BV26" s="446">
        <v>
20000</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
173</v>
      </c>
      <c r="F27" s="476"/>
      <c r="G27" s="476"/>
      <c r="H27" s="476"/>
      <c r="I27" s="476"/>
      <c r="J27" s="476"/>
      <c r="K27" s="477"/>
      <c r="L27" s="497">
        <v>
1</v>
      </c>
      <c r="M27" s="498"/>
      <c r="N27" s="498"/>
      <c r="O27" s="498"/>
      <c r="P27" s="537"/>
      <c r="Q27" s="497">
        <v>
6700</v>
      </c>
      <c r="R27" s="498"/>
      <c r="S27" s="498"/>
      <c r="T27" s="498"/>
      <c r="U27" s="498"/>
      <c r="V27" s="537"/>
      <c r="W27" s="596"/>
      <c r="X27" s="584"/>
      <c r="Y27" s="585"/>
      <c r="Z27" s="496" t="s">
        <v>
174</v>
      </c>
      <c r="AA27" s="476"/>
      <c r="AB27" s="476"/>
      <c r="AC27" s="476"/>
      <c r="AD27" s="476"/>
      <c r="AE27" s="476"/>
      <c r="AF27" s="476"/>
      <c r="AG27" s="477"/>
      <c r="AH27" s="497">
        <v>
4</v>
      </c>
      <c r="AI27" s="498"/>
      <c r="AJ27" s="498"/>
      <c r="AK27" s="498"/>
      <c r="AL27" s="537"/>
      <c r="AM27" s="497">
        <v>
16966</v>
      </c>
      <c r="AN27" s="498"/>
      <c r="AO27" s="498"/>
      <c r="AP27" s="498"/>
      <c r="AQ27" s="498"/>
      <c r="AR27" s="537"/>
      <c r="AS27" s="497">
        <v>
4242</v>
      </c>
      <c r="AT27" s="498"/>
      <c r="AU27" s="498"/>
      <c r="AV27" s="498"/>
      <c r="AW27" s="498"/>
      <c r="AX27" s="499"/>
      <c r="AY27" s="538" t="s">
        <v>
175</v>
      </c>
      <c r="AZ27" s="539"/>
      <c r="BA27" s="539"/>
      <c r="BB27" s="539"/>
      <c r="BC27" s="539"/>
      <c r="BD27" s="539"/>
      <c r="BE27" s="539"/>
      <c r="BF27" s="539"/>
      <c r="BG27" s="539"/>
      <c r="BH27" s="539"/>
      <c r="BI27" s="539"/>
      <c r="BJ27" s="539"/>
      <c r="BK27" s="539"/>
      <c r="BL27" s="539"/>
      <c r="BM27" s="540"/>
      <c r="BN27" s="617" t="s">
        <v>
138</v>
      </c>
      <c r="BO27" s="618"/>
      <c r="BP27" s="618"/>
      <c r="BQ27" s="618"/>
      <c r="BR27" s="618"/>
      <c r="BS27" s="618"/>
      <c r="BT27" s="618"/>
      <c r="BU27" s="619"/>
      <c r="BV27" s="617" t="s">
        <v>
122</v>
      </c>
      <c r="BW27" s="618"/>
      <c r="BX27" s="618"/>
      <c r="BY27" s="618"/>
      <c r="BZ27" s="618"/>
      <c r="CA27" s="618"/>
      <c r="CB27" s="618"/>
      <c r="CC27" s="619"/>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
176</v>
      </c>
      <c r="F28" s="476"/>
      <c r="G28" s="476"/>
      <c r="H28" s="476"/>
      <c r="I28" s="476"/>
      <c r="J28" s="476"/>
      <c r="K28" s="477"/>
      <c r="L28" s="497">
        <v>
1</v>
      </c>
      <c r="M28" s="498"/>
      <c r="N28" s="498"/>
      <c r="O28" s="498"/>
      <c r="P28" s="537"/>
      <c r="Q28" s="497">
        <v>
6000</v>
      </c>
      <c r="R28" s="498"/>
      <c r="S28" s="498"/>
      <c r="T28" s="498"/>
      <c r="U28" s="498"/>
      <c r="V28" s="537"/>
      <c r="W28" s="596"/>
      <c r="X28" s="584"/>
      <c r="Y28" s="585"/>
      <c r="Z28" s="496" t="s">
        <v>
177</v>
      </c>
      <c r="AA28" s="476"/>
      <c r="AB28" s="476"/>
      <c r="AC28" s="476"/>
      <c r="AD28" s="476"/>
      <c r="AE28" s="476"/>
      <c r="AF28" s="476"/>
      <c r="AG28" s="477"/>
      <c r="AH28" s="497" t="s">
        <v>
138</v>
      </c>
      <c r="AI28" s="498"/>
      <c r="AJ28" s="498"/>
      <c r="AK28" s="498"/>
      <c r="AL28" s="537"/>
      <c r="AM28" s="497" t="s">
        <v>
122</v>
      </c>
      <c r="AN28" s="498"/>
      <c r="AO28" s="498"/>
      <c r="AP28" s="498"/>
      <c r="AQ28" s="498"/>
      <c r="AR28" s="537"/>
      <c r="AS28" s="497" t="s">
        <v>
138</v>
      </c>
      <c r="AT28" s="498"/>
      <c r="AU28" s="498"/>
      <c r="AV28" s="498"/>
      <c r="AW28" s="498"/>
      <c r="AX28" s="499"/>
      <c r="AY28" s="622" t="s">
        <v>
178</v>
      </c>
      <c r="AZ28" s="623"/>
      <c r="BA28" s="623"/>
      <c r="BB28" s="624"/>
      <c r="BC28" s="406" t="s">
        <v>
42</v>
      </c>
      <c r="BD28" s="407"/>
      <c r="BE28" s="407"/>
      <c r="BF28" s="407"/>
      <c r="BG28" s="407"/>
      <c r="BH28" s="407"/>
      <c r="BI28" s="407"/>
      <c r="BJ28" s="407"/>
      <c r="BK28" s="407"/>
      <c r="BL28" s="407"/>
      <c r="BM28" s="408"/>
      <c r="BN28" s="409">
        <v>
6102152</v>
      </c>
      <c r="BO28" s="410"/>
      <c r="BP28" s="410"/>
      <c r="BQ28" s="410"/>
      <c r="BR28" s="410"/>
      <c r="BS28" s="410"/>
      <c r="BT28" s="410"/>
      <c r="BU28" s="411"/>
      <c r="BV28" s="409">
        <v>
6100816</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
179</v>
      </c>
      <c r="F29" s="476"/>
      <c r="G29" s="476"/>
      <c r="H29" s="476"/>
      <c r="I29" s="476"/>
      <c r="J29" s="476"/>
      <c r="K29" s="477"/>
      <c r="L29" s="497">
        <v>
24</v>
      </c>
      <c r="M29" s="498"/>
      <c r="N29" s="498"/>
      <c r="O29" s="498"/>
      <c r="P29" s="537"/>
      <c r="Q29" s="497">
        <v>
5500</v>
      </c>
      <c r="R29" s="498"/>
      <c r="S29" s="498"/>
      <c r="T29" s="498"/>
      <c r="U29" s="498"/>
      <c r="V29" s="537"/>
      <c r="W29" s="597"/>
      <c r="X29" s="598"/>
      <c r="Y29" s="599"/>
      <c r="Z29" s="496" t="s">
        <v>
180</v>
      </c>
      <c r="AA29" s="476"/>
      <c r="AB29" s="476"/>
      <c r="AC29" s="476"/>
      <c r="AD29" s="476"/>
      <c r="AE29" s="476"/>
      <c r="AF29" s="476"/>
      <c r="AG29" s="477"/>
      <c r="AH29" s="497">
        <v>
843</v>
      </c>
      <c r="AI29" s="498"/>
      <c r="AJ29" s="498"/>
      <c r="AK29" s="498"/>
      <c r="AL29" s="537"/>
      <c r="AM29" s="497">
        <v>
2771403</v>
      </c>
      <c r="AN29" s="498"/>
      <c r="AO29" s="498"/>
      <c r="AP29" s="498"/>
      <c r="AQ29" s="498"/>
      <c r="AR29" s="537"/>
      <c r="AS29" s="497">
        <v>
3288</v>
      </c>
      <c r="AT29" s="498"/>
      <c r="AU29" s="498"/>
      <c r="AV29" s="498"/>
      <c r="AW29" s="498"/>
      <c r="AX29" s="499"/>
      <c r="AY29" s="625"/>
      <c r="AZ29" s="626"/>
      <c r="BA29" s="626"/>
      <c r="BB29" s="627"/>
      <c r="BC29" s="480" t="s">
        <v>
181</v>
      </c>
      <c r="BD29" s="481"/>
      <c r="BE29" s="481"/>
      <c r="BF29" s="481"/>
      <c r="BG29" s="481"/>
      <c r="BH29" s="481"/>
      <c r="BI29" s="481"/>
      <c r="BJ29" s="481"/>
      <c r="BK29" s="481"/>
      <c r="BL29" s="481"/>
      <c r="BM29" s="482"/>
      <c r="BN29" s="446" t="s">
        <v>
138</v>
      </c>
      <c r="BO29" s="447"/>
      <c r="BP29" s="447"/>
      <c r="BQ29" s="447"/>
      <c r="BR29" s="447"/>
      <c r="BS29" s="447"/>
      <c r="BT29" s="447"/>
      <c r="BU29" s="448"/>
      <c r="BV29" s="446" t="s">
        <v>
138</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
182</v>
      </c>
      <c r="X30" s="604"/>
      <c r="Y30" s="604"/>
      <c r="Z30" s="604"/>
      <c r="AA30" s="604"/>
      <c r="AB30" s="604"/>
      <c r="AC30" s="604"/>
      <c r="AD30" s="604"/>
      <c r="AE30" s="604"/>
      <c r="AF30" s="604"/>
      <c r="AG30" s="605"/>
      <c r="AH30" s="562">
        <v>
103.2</v>
      </c>
      <c r="AI30" s="563"/>
      <c r="AJ30" s="563"/>
      <c r="AK30" s="563"/>
      <c r="AL30" s="563"/>
      <c r="AM30" s="563"/>
      <c r="AN30" s="563"/>
      <c r="AO30" s="563"/>
      <c r="AP30" s="563"/>
      <c r="AQ30" s="563"/>
      <c r="AR30" s="563"/>
      <c r="AS30" s="563"/>
      <c r="AT30" s="563"/>
      <c r="AU30" s="563"/>
      <c r="AV30" s="563"/>
      <c r="AW30" s="563"/>
      <c r="AX30" s="565"/>
      <c r="AY30" s="628"/>
      <c r="AZ30" s="629"/>
      <c r="BA30" s="629"/>
      <c r="BB30" s="630"/>
      <c r="BC30" s="614" t="s">
        <v>
44</v>
      </c>
      <c r="BD30" s="615"/>
      <c r="BE30" s="615"/>
      <c r="BF30" s="615"/>
      <c r="BG30" s="615"/>
      <c r="BH30" s="615"/>
      <c r="BI30" s="615"/>
      <c r="BJ30" s="615"/>
      <c r="BK30" s="615"/>
      <c r="BL30" s="615"/>
      <c r="BM30" s="616"/>
      <c r="BN30" s="617">
        <v>
35312738</v>
      </c>
      <c r="BO30" s="618"/>
      <c r="BP30" s="618"/>
      <c r="BQ30" s="618"/>
      <c r="BR30" s="618"/>
      <c r="BS30" s="618"/>
      <c r="BT30" s="618"/>
      <c r="BU30" s="619"/>
      <c r="BV30" s="617">
        <v>
33223455</v>
      </c>
      <c r="BW30" s="618"/>
      <c r="BX30" s="618"/>
      <c r="BY30" s="618"/>
      <c r="BZ30" s="618"/>
      <c r="CA30" s="618"/>
      <c r="CB30" s="618"/>
      <c r="CC30" s="619"/>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
183</v>
      </c>
      <c r="D32" s="193"/>
      <c r="E32" s="193"/>
      <c r="F32" s="190"/>
      <c r="G32" s="190"/>
      <c r="H32" s="190"/>
      <c r="I32" s="190"/>
      <c r="J32" s="190"/>
      <c r="K32" s="190"/>
      <c r="L32" s="190"/>
      <c r="M32" s="190"/>
      <c r="N32" s="190"/>
      <c r="O32" s="190"/>
      <c r="P32" s="190"/>
      <c r="Q32" s="190"/>
      <c r="R32" s="190"/>
      <c r="S32" s="190"/>
      <c r="T32" s="190"/>
      <c r="U32" s="190" t="s">
        <v>
184</v>
      </c>
      <c r="V32" s="190"/>
      <c r="W32" s="190"/>
      <c r="X32" s="190"/>
      <c r="Y32" s="190"/>
      <c r="Z32" s="190"/>
      <c r="AA32" s="190"/>
      <c r="AB32" s="190"/>
      <c r="AC32" s="190"/>
      <c r="AD32" s="190"/>
      <c r="AE32" s="190"/>
      <c r="AF32" s="190"/>
      <c r="AG32" s="190"/>
      <c r="AH32" s="190"/>
      <c r="AI32" s="190"/>
      <c r="AJ32" s="190"/>
      <c r="AK32" s="190"/>
      <c r="AL32" s="190"/>
      <c r="AM32" s="194" t="s">
        <v>
185</v>
      </c>
      <c r="AN32" s="190"/>
      <c r="AO32" s="190"/>
      <c r="AP32" s="190"/>
      <c r="AQ32" s="190"/>
      <c r="AR32" s="190"/>
      <c r="AS32" s="194"/>
      <c r="AT32" s="194"/>
      <c r="AU32" s="194"/>
      <c r="AV32" s="194"/>
      <c r="AW32" s="194"/>
      <c r="AX32" s="194"/>
      <c r="AY32" s="194"/>
      <c r="AZ32" s="194"/>
      <c r="BA32" s="194"/>
      <c r="BB32" s="190"/>
      <c r="BC32" s="194"/>
      <c r="BD32" s="190"/>
      <c r="BE32" s="194" t="s">
        <v>
186</v>
      </c>
      <c r="BF32" s="190"/>
      <c r="BG32" s="190"/>
      <c r="BH32" s="190"/>
      <c r="BI32" s="190"/>
      <c r="BJ32" s="194"/>
      <c r="BK32" s="194"/>
      <c r="BL32" s="194"/>
      <c r="BM32" s="194"/>
      <c r="BN32" s="194"/>
      <c r="BO32" s="194"/>
      <c r="BP32" s="194"/>
      <c r="BQ32" s="194"/>
      <c r="BR32" s="190"/>
      <c r="BS32" s="190"/>
      <c r="BT32" s="190"/>
      <c r="BU32" s="190"/>
      <c r="BV32" s="190"/>
      <c r="BW32" s="190" t="s">
        <v>
187</v>
      </c>
      <c r="BX32" s="190"/>
      <c r="BY32" s="190"/>
      <c r="BZ32" s="190"/>
      <c r="CA32" s="190"/>
      <c r="CB32" s="194"/>
      <c r="CC32" s="194"/>
      <c r="CD32" s="194"/>
      <c r="CE32" s="194"/>
      <c r="CF32" s="194"/>
      <c r="CG32" s="194"/>
      <c r="CH32" s="194"/>
      <c r="CI32" s="194"/>
      <c r="CJ32" s="194"/>
      <c r="CK32" s="194"/>
      <c r="CL32" s="194"/>
      <c r="CM32" s="194"/>
      <c r="CN32" s="194"/>
      <c r="CO32" s="194" t="s">
        <v>
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
189</v>
      </c>
      <c r="D33" s="470"/>
      <c r="E33" s="435" t="s">
        <v>
190</v>
      </c>
      <c r="F33" s="435"/>
      <c r="G33" s="435"/>
      <c r="H33" s="435"/>
      <c r="I33" s="435"/>
      <c r="J33" s="435"/>
      <c r="K33" s="435"/>
      <c r="L33" s="435"/>
      <c r="M33" s="435"/>
      <c r="N33" s="435"/>
      <c r="O33" s="435"/>
      <c r="P33" s="435"/>
      <c r="Q33" s="435"/>
      <c r="R33" s="435"/>
      <c r="S33" s="435"/>
      <c r="T33" s="195"/>
      <c r="U33" s="470" t="s">
        <v>
189</v>
      </c>
      <c r="V33" s="470"/>
      <c r="W33" s="435" t="s">
        <v>
190</v>
      </c>
      <c r="X33" s="435"/>
      <c r="Y33" s="435"/>
      <c r="Z33" s="435"/>
      <c r="AA33" s="435"/>
      <c r="AB33" s="435"/>
      <c r="AC33" s="435"/>
      <c r="AD33" s="435"/>
      <c r="AE33" s="435"/>
      <c r="AF33" s="435"/>
      <c r="AG33" s="435"/>
      <c r="AH33" s="435"/>
      <c r="AI33" s="435"/>
      <c r="AJ33" s="435"/>
      <c r="AK33" s="435"/>
      <c r="AL33" s="195"/>
      <c r="AM33" s="470" t="s">
        <v>
189</v>
      </c>
      <c r="AN33" s="470"/>
      <c r="AO33" s="435" t="s">
        <v>
190</v>
      </c>
      <c r="AP33" s="435"/>
      <c r="AQ33" s="435"/>
      <c r="AR33" s="435"/>
      <c r="AS33" s="435"/>
      <c r="AT33" s="435"/>
      <c r="AU33" s="435"/>
      <c r="AV33" s="435"/>
      <c r="AW33" s="435"/>
      <c r="AX33" s="435"/>
      <c r="AY33" s="435"/>
      <c r="AZ33" s="435"/>
      <c r="BA33" s="435"/>
      <c r="BB33" s="435"/>
      <c r="BC33" s="435"/>
      <c r="BD33" s="196"/>
      <c r="BE33" s="435" t="s">
        <v>
191</v>
      </c>
      <c r="BF33" s="435"/>
      <c r="BG33" s="435" t="s">
        <v>
192</v>
      </c>
      <c r="BH33" s="435"/>
      <c r="BI33" s="435"/>
      <c r="BJ33" s="435"/>
      <c r="BK33" s="435"/>
      <c r="BL33" s="435"/>
      <c r="BM33" s="435"/>
      <c r="BN33" s="435"/>
      <c r="BO33" s="435"/>
      <c r="BP33" s="435"/>
      <c r="BQ33" s="435"/>
      <c r="BR33" s="435"/>
      <c r="BS33" s="435"/>
      <c r="BT33" s="435"/>
      <c r="BU33" s="435"/>
      <c r="BV33" s="196"/>
      <c r="BW33" s="470" t="s">
        <v>
191</v>
      </c>
      <c r="BX33" s="470"/>
      <c r="BY33" s="435" t="s">
        <v>
193</v>
      </c>
      <c r="BZ33" s="435"/>
      <c r="CA33" s="435"/>
      <c r="CB33" s="435"/>
      <c r="CC33" s="435"/>
      <c r="CD33" s="435"/>
      <c r="CE33" s="435"/>
      <c r="CF33" s="435"/>
      <c r="CG33" s="435"/>
      <c r="CH33" s="435"/>
      <c r="CI33" s="435"/>
      <c r="CJ33" s="435"/>
      <c r="CK33" s="435"/>
      <c r="CL33" s="435"/>
      <c r="CM33" s="435"/>
      <c r="CN33" s="195"/>
      <c r="CO33" s="470" t="s">
        <v>
189</v>
      </c>
      <c r="CP33" s="470"/>
      <c r="CQ33" s="435" t="s">
        <v>
194</v>
      </c>
      <c r="CR33" s="435"/>
      <c r="CS33" s="435"/>
      <c r="CT33" s="435"/>
      <c r="CU33" s="435"/>
      <c r="CV33" s="435"/>
      <c r="CW33" s="435"/>
      <c r="CX33" s="435"/>
      <c r="CY33" s="435"/>
      <c r="CZ33" s="435"/>
      <c r="DA33" s="435"/>
      <c r="DB33" s="435"/>
      <c r="DC33" s="435"/>
      <c r="DD33" s="435"/>
      <c r="DE33" s="435"/>
      <c r="DF33" s="195"/>
      <c r="DG33" s="631" t="s">
        <v>
195</v>
      </c>
      <c r="DH33" s="631"/>
      <c r="DI33" s="197"/>
      <c r="DJ33" s="165"/>
      <c r="DK33" s="165"/>
      <c r="DL33" s="165"/>
      <c r="DM33" s="165"/>
      <c r="DN33" s="165"/>
      <c r="DO33" s="165"/>
    </row>
    <row r="34" spans="1:119" ht="32.25" customHeight="1">
      <c r="A34" s="166"/>
      <c r="B34" s="192"/>
      <c r="C34" s="632">
        <f>
IF(E34="","",1)</f>
        <v>
1</v>
      </c>
      <c r="D34" s="632"/>
      <c r="E34" s="633" t="str">
        <f>
IF('各会計、関係団体の財政状況及び健全化判断比率'!B7="","",'各会計、関係団体の財政状況及び健全化判断比率'!B7)</f>
        <v>
一般会計</v>
      </c>
      <c r="F34" s="633"/>
      <c r="G34" s="633"/>
      <c r="H34" s="633"/>
      <c r="I34" s="633"/>
      <c r="J34" s="633"/>
      <c r="K34" s="633"/>
      <c r="L34" s="633"/>
      <c r="M34" s="633"/>
      <c r="N34" s="633"/>
      <c r="O34" s="633"/>
      <c r="P34" s="633"/>
      <c r="Q34" s="633"/>
      <c r="R34" s="633"/>
      <c r="S34" s="633"/>
      <c r="T34" s="193"/>
      <c r="U34" s="632">
        <f>
IF(W34="","",MAX(C34:D43)+1)</f>
        <v>
2</v>
      </c>
      <c r="V34" s="632"/>
      <c r="W34" s="633" t="str">
        <f>
IF('各会計、関係団体の財政状況及び健全化判断比率'!B28="","",'各会計、関係団体の財政状況及び健全化判断比率'!B28)</f>
        <v>
国民健康保険事業会計</v>
      </c>
      <c r="X34" s="633"/>
      <c r="Y34" s="633"/>
      <c r="Z34" s="633"/>
      <c r="AA34" s="633"/>
      <c r="AB34" s="633"/>
      <c r="AC34" s="633"/>
      <c r="AD34" s="633"/>
      <c r="AE34" s="633"/>
      <c r="AF34" s="633"/>
      <c r="AG34" s="633"/>
      <c r="AH34" s="633"/>
      <c r="AI34" s="633"/>
      <c r="AJ34" s="633"/>
      <c r="AK34" s="633"/>
      <c r="AL34" s="193"/>
      <c r="AM34" s="632">
        <f>
IF(AO34="","",MAX(C34:D43,U34:V43)+1)</f>
        <v>
5</v>
      </c>
      <c r="AN34" s="632"/>
      <c r="AO34" s="633" t="str">
        <f>
IF('各会計、関係団体の財政状況及び健全化判断比率'!B31="","",'各会計、関係団体の財政状況及び健全化判断比率'!B31)</f>
        <v>
水道事業</v>
      </c>
      <c r="AP34" s="633"/>
      <c r="AQ34" s="633"/>
      <c r="AR34" s="633"/>
      <c r="AS34" s="633"/>
      <c r="AT34" s="633"/>
      <c r="AU34" s="633"/>
      <c r="AV34" s="633"/>
      <c r="AW34" s="633"/>
      <c r="AX34" s="633"/>
      <c r="AY34" s="633"/>
      <c r="AZ34" s="633"/>
      <c r="BA34" s="633"/>
      <c r="BB34" s="633"/>
      <c r="BC34" s="633"/>
      <c r="BD34" s="193"/>
      <c r="BE34" s="632">
        <f>
IF(BG34="","",MAX(C34:D43,U34:V43,AM34:AN43)+1)</f>
        <v>
6</v>
      </c>
      <c r="BF34" s="632"/>
      <c r="BG34" s="633" t="str">
        <f>
IF('各会計、関係団体の財政状況及び健全化判断比率'!B32="","",'各会計、関係団体の財政状況及び健全化判断比率'!B32)</f>
        <v>
下水道事業</v>
      </c>
      <c r="BH34" s="633"/>
      <c r="BI34" s="633"/>
      <c r="BJ34" s="633"/>
      <c r="BK34" s="633"/>
      <c r="BL34" s="633"/>
      <c r="BM34" s="633"/>
      <c r="BN34" s="633"/>
      <c r="BO34" s="633"/>
      <c r="BP34" s="633"/>
      <c r="BQ34" s="633"/>
      <c r="BR34" s="633"/>
      <c r="BS34" s="633"/>
      <c r="BT34" s="633"/>
      <c r="BU34" s="633"/>
      <c r="BV34" s="193"/>
      <c r="BW34" s="632">
        <f>
IF(BY34="","",MAX(C34:D43,U34:V43,AM34:AN43,BE34:BF43)+1)</f>
        <v>
7</v>
      </c>
      <c r="BX34" s="632"/>
      <c r="BY34" s="633" t="str">
        <f>
IF('各会計、関係団体の財政状況及び健全化判断比率'!B68="","",'各会計、関係団体の財政状況及び健全化判断比率'!B68)</f>
        <v>
東京たま広域資源循環組合</v>
      </c>
      <c r="BZ34" s="633"/>
      <c r="CA34" s="633"/>
      <c r="CB34" s="633"/>
      <c r="CC34" s="633"/>
      <c r="CD34" s="633"/>
      <c r="CE34" s="633"/>
      <c r="CF34" s="633"/>
      <c r="CG34" s="633"/>
      <c r="CH34" s="633"/>
      <c r="CI34" s="633"/>
      <c r="CJ34" s="633"/>
      <c r="CK34" s="633"/>
      <c r="CL34" s="633"/>
      <c r="CM34" s="633"/>
      <c r="CN34" s="193"/>
      <c r="CO34" s="632">
        <f>
IF(CQ34="","",MAX(C34:D43,U34:V43,AM34:AN43,BE34:BF43,BW34:BX43)+1)</f>
        <v>
15</v>
      </c>
      <c r="CP34" s="632"/>
      <c r="CQ34" s="633" t="str">
        <f>
IF('各会計、関係団体の財政状況及び健全化判断比率'!BS7="","",'各会計、関係団体の財政状況及び健全化判断比率'!BS7)</f>
        <v>
武蔵野市開発公社</v>
      </c>
      <c r="CR34" s="633"/>
      <c r="CS34" s="633"/>
      <c r="CT34" s="633"/>
      <c r="CU34" s="633"/>
      <c r="CV34" s="633"/>
      <c r="CW34" s="633"/>
      <c r="CX34" s="633"/>
      <c r="CY34" s="633"/>
      <c r="CZ34" s="633"/>
      <c r="DA34" s="633"/>
      <c r="DB34" s="633"/>
      <c r="DC34" s="633"/>
      <c r="DD34" s="633"/>
      <c r="DE34" s="633"/>
      <c r="DF34" s="190"/>
      <c r="DG34" s="634" t="str">
        <f>
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t="str">
        <f>
IF(E35="","",C34+1)</f>
        <v/>
      </c>
      <c r="D35" s="632"/>
      <c r="E35" s="633" t="str">
        <f>
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
IF(W35="","",U34+1)</f>
        <v>
3</v>
      </c>
      <c r="V35" s="632"/>
      <c r="W35" s="633" t="str">
        <f>
IF('各会計、関係団体の財政状況及び健全化判断比率'!B29="","",'各会計、関係団体の財政状況及び健全化判断比率'!B29)</f>
        <v>
介護保険事業会計</v>
      </c>
      <c r="X35" s="633"/>
      <c r="Y35" s="633"/>
      <c r="Z35" s="633"/>
      <c r="AA35" s="633"/>
      <c r="AB35" s="633"/>
      <c r="AC35" s="633"/>
      <c r="AD35" s="633"/>
      <c r="AE35" s="633"/>
      <c r="AF35" s="633"/>
      <c r="AG35" s="633"/>
      <c r="AH35" s="633"/>
      <c r="AI35" s="633"/>
      <c r="AJ35" s="633"/>
      <c r="AK35" s="633"/>
      <c r="AL35" s="193"/>
      <c r="AM35" s="632" t="str">
        <f t="shared" ref="AM35:AM43" si="0">
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
IF(BG35="","",BE34+1)</f>
        <v/>
      </c>
      <c r="BF35" s="632"/>
      <c r="BG35" s="633"/>
      <c r="BH35" s="633"/>
      <c r="BI35" s="633"/>
      <c r="BJ35" s="633"/>
      <c r="BK35" s="633"/>
      <c r="BL35" s="633"/>
      <c r="BM35" s="633"/>
      <c r="BN35" s="633"/>
      <c r="BO35" s="633"/>
      <c r="BP35" s="633"/>
      <c r="BQ35" s="633"/>
      <c r="BR35" s="633"/>
      <c r="BS35" s="633"/>
      <c r="BT35" s="633"/>
      <c r="BU35" s="633"/>
      <c r="BV35" s="193"/>
      <c r="BW35" s="632">
        <f t="shared" ref="BW35:BW43" si="2">
IF(BY35="","",BW34+1)</f>
        <v>
8</v>
      </c>
      <c r="BX35" s="632"/>
      <c r="BY35" s="633" t="str">
        <f>
IF('各会計、関係団体の財政状況及び健全化判断比率'!B69="","",'各会計、関係団体の財政状況及び健全化判断比率'!B69)</f>
        <v>
湖南衛生組合</v>
      </c>
      <c r="BZ35" s="633"/>
      <c r="CA35" s="633"/>
      <c r="CB35" s="633"/>
      <c r="CC35" s="633"/>
      <c r="CD35" s="633"/>
      <c r="CE35" s="633"/>
      <c r="CF35" s="633"/>
      <c r="CG35" s="633"/>
      <c r="CH35" s="633"/>
      <c r="CI35" s="633"/>
      <c r="CJ35" s="633"/>
      <c r="CK35" s="633"/>
      <c r="CL35" s="633"/>
      <c r="CM35" s="633"/>
      <c r="CN35" s="193"/>
      <c r="CO35" s="632">
        <f t="shared" ref="CO35:CO43" si="3">
IF(CQ35="","",CO34+1)</f>
        <v>
16</v>
      </c>
      <c r="CP35" s="632"/>
      <c r="CQ35" s="633" t="str">
        <f>
IF('各会計、関係団体の財政状況及び健全化判断比率'!BS8="","",'各会計、関係団体の財政状況及び健全化判断比率'!BS8)</f>
        <v>
武蔵野市福祉公社</v>
      </c>
      <c r="CR35" s="633"/>
      <c r="CS35" s="633"/>
      <c r="CT35" s="633"/>
      <c r="CU35" s="633"/>
      <c r="CV35" s="633"/>
      <c r="CW35" s="633"/>
      <c r="CX35" s="633"/>
      <c r="CY35" s="633"/>
      <c r="CZ35" s="633"/>
      <c r="DA35" s="633"/>
      <c r="DB35" s="633"/>
      <c r="DC35" s="633"/>
      <c r="DD35" s="633"/>
      <c r="DE35" s="633"/>
      <c r="DF35" s="190"/>
      <c r="DG35" s="634" t="str">
        <f>
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
IF(E36="","",C35+1)</f>
        <v/>
      </c>
      <c r="D36" s="632"/>
      <c r="E36" s="633" t="str">
        <f>
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
IF(W36="","",U35+1)</f>
        <v>
4</v>
      </c>
      <c r="V36" s="632"/>
      <c r="W36" s="633" t="str">
        <f>
IF('各会計、関係団体の財政状況及び健全化判断比率'!B30="","",'各会計、関係団体の財政状況及び健全化判断比率'!B30)</f>
        <v>
後期高齢者医療会計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
9</v>
      </c>
      <c r="BX36" s="632"/>
      <c r="BY36" s="633" t="str">
        <f>
IF('各会計、関係団体の財政状況及び健全化判断比率'!B70="","",'各会計、関係団体の財政状況及び健全化判断比率'!B70)</f>
        <v>
東京市町村総合事務組合
（一般会計）</v>
      </c>
      <c r="BZ36" s="633"/>
      <c r="CA36" s="633"/>
      <c r="CB36" s="633"/>
      <c r="CC36" s="633"/>
      <c r="CD36" s="633"/>
      <c r="CE36" s="633"/>
      <c r="CF36" s="633"/>
      <c r="CG36" s="633"/>
      <c r="CH36" s="633"/>
      <c r="CI36" s="633"/>
      <c r="CJ36" s="633"/>
      <c r="CK36" s="633"/>
      <c r="CL36" s="633"/>
      <c r="CM36" s="633"/>
      <c r="CN36" s="193"/>
      <c r="CO36" s="632">
        <f t="shared" si="3"/>
        <v>
17</v>
      </c>
      <c r="CP36" s="632"/>
      <c r="CQ36" s="633" t="str">
        <f>
IF('各会計、関係団体の財政状況及び健全化判断比率'!BS9="","",'各会計、関係団体の財政状況及び健全化判断比率'!BS9)</f>
        <v>
武蔵野文化事業団</v>
      </c>
      <c r="CR36" s="633"/>
      <c r="CS36" s="633"/>
      <c r="CT36" s="633"/>
      <c r="CU36" s="633"/>
      <c r="CV36" s="633"/>
      <c r="CW36" s="633"/>
      <c r="CX36" s="633"/>
      <c r="CY36" s="633"/>
      <c r="CZ36" s="633"/>
      <c r="DA36" s="633"/>
      <c r="DB36" s="633"/>
      <c r="DC36" s="633"/>
      <c r="DD36" s="633"/>
      <c r="DE36" s="633"/>
      <c r="DF36" s="190"/>
      <c r="DG36" s="634" t="str">
        <f>
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
IF(E37="","",C36+1)</f>
        <v/>
      </c>
      <c r="D37" s="632"/>
      <c r="E37" s="633" t="str">
        <f>
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
10</v>
      </c>
      <c r="BX37" s="632"/>
      <c r="BY37" s="633" t="str">
        <f>
IF('各会計、関係団体の財政状況及び健全化判断比率'!B71="","",'各会計、関係団体の財政状況及び健全化判断比率'!B71)</f>
        <v>
東京市町村総合事務組合
（交通災害共済事業特別会計）</v>
      </c>
      <c r="BZ37" s="633"/>
      <c r="CA37" s="633"/>
      <c r="CB37" s="633"/>
      <c r="CC37" s="633"/>
      <c r="CD37" s="633"/>
      <c r="CE37" s="633"/>
      <c r="CF37" s="633"/>
      <c r="CG37" s="633"/>
      <c r="CH37" s="633"/>
      <c r="CI37" s="633"/>
      <c r="CJ37" s="633"/>
      <c r="CK37" s="633"/>
      <c r="CL37" s="633"/>
      <c r="CM37" s="633"/>
      <c r="CN37" s="193"/>
      <c r="CO37" s="632">
        <f t="shared" si="3"/>
        <v>
18</v>
      </c>
      <c r="CP37" s="632"/>
      <c r="CQ37" s="633" t="str">
        <f>
IF('各会計、関係団体の財政状況及び健全化判断比率'!BS10="","",'各会計、関係団体の財政状況及び健全化判断比率'!BS10)</f>
        <v>
武蔵野健康づくり事業団</v>
      </c>
      <c r="CR37" s="633"/>
      <c r="CS37" s="633"/>
      <c r="CT37" s="633"/>
      <c r="CU37" s="633"/>
      <c r="CV37" s="633"/>
      <c r="CW37" s="633"/>
      <c r="CX37" s="633"/>
      <c r="CY37" s="633"/>
      <c r="CZ37" s="633"/>
      <c r="DA37" s="633"/>
      <c r="DB37" s="633"/>
      <c r="DC37" s="633"/>
      <c r="DD37" s="633"/>
      <c r="DE37" s="633"/>
      <c r="DF37" s="190"/>
      <c r="DG37" s="634" t="str">
        <f>
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
IF(E38="","",C37+1)</f>
        <v/>
      </c>
      <c r="D38" s="632"/>
      <c r="E38" s="633" t="str">
        <f>
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
11</v>
      </c>
      <c r="BX38" s="632"/>
      <c r="BY38" s="633" t="str">
        <f>
IF('各会計、関係団体の財政状況及び健全化判断比率'!B72="","",'各会計、関係団体の財政状況及び健全化判断比率'!B72)</f>
        <v>
東京都十一市競輪事業組合</v>
      </c>
      <c r="BZ38" s="633"/>
      <c r="CA38" s="633"/>
      <c r="CB38" s="633"/>
      <c r="CC38" s="633"/>
      <c r="CD38" s="633"/>
      <c r="CE38" s="633"/>
      <c r="CF38" s="633"/>
      <c r="CG38" s="633"/>
      <c r="CH38" s="633"/>
      <c r="CI38" s="633"/>
      <c r="CJ38" s="633"/>
      <c r="CK38" s="633"/>
      <c r="CL38" s="633"/>
      <c r="CM38" s="633"/>
      <c r="CN38" s="193"/>
      <c r="CO38" s="632">
        <f t="shared" si="3"/>
        <v>
19</v>
      </c>
      <c r="CP38" s="632"/>
      <c r="CQ38" s="633" t="str">
        <f>
IF('各会計、関係団体の財政状況及び健全化判断比率'!BS11="","",'各会計、関係団体の財政状況及び健全化判断比率'!BS11)</f>
        <v>
武蔵野生涯学習振興事業団</v>
      </c>
      <c r="CR38" s="633"/>
      <c r="CS38" s="633"/>
      <c r="CT38" s="633"/>
      <c r="CU38" s="633"/>
      <c r="CV38" s="633"/>
      <c r="CW38" s="633"/>
      <c r="CX38" s="633"/>
      <c r="CY38" s="633"/>
      <c r="CZ38" s="633"/>
      <c r="DA38" s="633"/>
      <c r="DB38" s="633"/>
      <c r="DC38" s="633"/>
      <c r="DD38" s="633"/>
      <c r="DE38" s="633"/>
      <c r="DF38" s="190"/>
      <c r="DG38" s="634" t="str">
        <f>
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
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
12</v>
      </c>
      <c r="BX39" s="632"/>
      <c r="BY39" s="633" t="str">
        <f>
IF('各会計、関係団体の財政状況及び健全化判断比率'!B73="","",'各会計、関係団体の財政状況及び健全化判断比率'!B73)</f>
        <v>
東京都六市競艇事業組合</v>
      </c>
      <c r="BZ39" s="633"/>
      <c r="CA39" s="633"/>
      <c r="CB39" s="633"/>
      <c r="CC39" s="633"/>
      <c r="CD39" s="633"/>
      <c r="CE39" s="633"/>
      <c r="CF39" s="633"/>
      <c r="CG39" s="633"/>
      <c r="CH39" s="633"/>
      <c r="CI39" s="633"/>
      <c r="CJ39" s="633"/>
      <c r="CK39" s="633"/>
      <c r="CL39" s="633"/>
      <c r="CM39" s="633"/>
      <c r="CN39" s="193"/>
      <c r="CO39" s="632">
        <f t="shared" si="3"/>
        <v>
20</v>
      </c>
      <c r="CP39" s="632"/>
      <c r="CQ39" s="633" t="str">
        <f>
IF('各会計、関係団体の財政状況及び健全化判断比率'!BS12="","",'各会計、関係団体の財政状況及び健全化判断比率'!BS12)</f>
        <v>
武蔵野交流センター</v>
      </c>
      <c r="CR39" s="633"/>
      <c r="CS39" s="633"/>
      <c r="CT39" s="633"/>
      <c r="CU39" s="633"/>
      <c r="CV39" s="633"/>
      <c r="CW39" s="633"/>
      <c r="CX39" s="633"/>
      <c r="CY39" s="633"/>
      <c r="CZ39" s="633"/>
      <c r="DA39" s="633"/>
      <c r="DB39" s="633"/>
      <c r="DC39" s="633"/>
      <c r="DD39" s="633"/>
      <c r="DE39" s="633"/>
      <c r="DF39" s="190"/>
      <c r="DG39" s="634" t="str">
        <f>
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
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
13</v>
      </c>
      <c r="BX40" s="632"/>
      <c r="BY40" s="633" t="str">
        <f>
IF('各会計、関係団体の財政状況及び健全化判断比率'!B74="","",'各会計、関係団体の財政状況及び健全化判断比率'!B74)</f>
        <v>
東京都後期高齢者医療広域連合
（一般会計）</v>
      </c>
      <c r="BZ40" s="633"/>
      <c r="CA40" s="633"/>
      <c r="CB40" s="633"/>
      <c r="CC40" s="633"/>
      <c r="CD40" s="633"/>
      <c r="CE40" s="633"/>
      <c r="CF40" s="633"/>
      <c r="CG40" s="633"/>
      <c r="CH40" s="633"/>
      <c r="CI40" s="633"/>
      <c r="CJ40" s="633"/>
      <c r="CK40" s="633"/>
      <c r="CL40" s="633"/>
      <c r="CM40" s="633"/>
      <c r="CN40" s="193"/>
      <c r="CO40" s="632">
        <f t="shared" si="3"/>
        <v>
21</v>
      </c>
      <c r="CP40" s="632"/>
      <c r="CQ40" s="633" t="str">
        <f>
IF('各会計、関係団体の財政状況及び健全化判断比率'!BS13="","",'各会計、関係団体の財政状況及び健全化判断比率'!BS13)</f>
        <v>
武蔵野市土地開発公社</v>
      </c>
      <c r="CR40" s="633"/>
      <c r="CS40" s="633"/>
      <c r="CT40" s="633"/>
      <c r="CU40" s="633"/>
      <c r="CV40" s="633"/>
      <c r="CW40" s="633"/>
      <c r="CX40" s="633"/>
      <c r="CY40" s="633"/>
      <c r="CZ40" s="633"/>
      <c r="DA40" s="633"/>
      <c r="DB40" s="633"/>
      <c r="DC40" s="633"/>
      <c r="DD40" s="633"/>
      <c r="DE40" s="633"/>
      <c r="DF40" s="190"/>
      <c r="DG40" s="634" t="str">
        <f>
IF('各会計、関係団体の財政状況及び健全化判断比率'!BR13="","",'各会計、関係団体の財政状況及び健全化判断比率'!BR13)</f>
        <v>
○</v>
      </c>
      <c r="DH40" s="634"/>
      <c r="DI40" s="197"/>
      <c r="DJ40" s="165"/>
      <c r="DK40" s="165"/>
      <c r="DL40" s="165"/>
      <c r="DM40" s="165"/>
      <c r="DN40" s="165"/>
      <c r="DO40" s="165"/>
    </row>
    <row r="41" spans="1:119" ht="32.25" customHeight="1">
      <c r="A41" s="166"/>
      <c r="B41" s="192"/>
      <c r="C41" s="632" t="str">
        <f t="shared" si="5"/>
        <v/>
      </c>
      <c r="D41" s="632"/>
      <c r="E41" s="633" t="str">
        <f>
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
14</v>
      </c>
      <c r="BX41" s="632"/>
      <c r="BY41" s="633" t="str">
        <f>
IF('各会計、関係団体の財政状況及び健全化判断比率'!B75="","",'各会計、関係団体の財政状況及び健全化判断比率'!B75)</f>
        <v>
東京都後期高齢者医療広域連合
（後期高齢者医療特別会計）</v>
      </c>
      <c r="BZ41" s="633"/>
      <c r="CA41" s="633"/>
      <c r="CB41" s="633"/>
      <c r="CC41" s="633"/>
      <c r="CD41" s="633"/>
      <c r="CE41" s="633"/>
      <c r="CF41" s="633"/>
      <c r="CG41" s="633"/>
      <c r="CH41" s="633"/>
      <c r="CI41" s="633"/>
      <c r="CJ41" s="633"/>
      <c r="CK41" s="633"/>
      <c r="CL41" s="633"/>
      <c r="CM41" s="633"/>
      <c r="CN41" s="193"/>
      <c r="CO41" s="632">
        <f t="shared" si="3"/>
        <v>
22</v>
      </c>
      <c r="CP41" s="632"/>
      <c r="CQ41" s="633" t="str">
        <f>
IF('各会計、関係団体の財政状況及び健全化判断比率'!BS14="","",'各会計、関係団体の財政状況及び健全化判断比率'!BS14)</f>
        <v>
武蔵野市国際交流協会</v>
      </c>
      <c r="CR41" s="633"/>
      <c r="CS41" s="633"/>
      <c r="CT41" s="633"/>
      <c r="CU41" s="633"/>
      <c r="CV41" s="633"/>
      <c r="CW41" s="633"/>
      <c r="CX41" s="633"/>
      <c r="CY41" s="633"/>
      <c r="CZ41" s="633"/>
      <c r="DA41" s="633"/>
      <c r="DB41" s="633"/>
      <c r="DC41" s="633"/>
      <c r="DD41" s="633"/>
      <c r="DE41" s="633"/>
      <c r="DF41" s="190"/>
      <c r="DG41" s="634" t="str">
        <f>
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
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
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f t="shared" si="3"/>
        <v>
23</v>
      </c>
      <c r="CP42" s="632"/>
      <c r="CQ42" s="633" t="str">
        <f>
IF('各会計、関係団体の財政状況及び健全化判断比率'!BS15="","",'各会計、関係団体の財政状況及び健全化判断比率'!BS15)</f>
        <v>
武蔵野市子ども協会</v>
      </c>
      <c r="CR42" s="633"/>
      <c r="CS42" s="633"/>
      <c r="CT42" s="633"/>
      <c r="CU42" s="633"/>
      <c r="CV42" s="633"/>
      <c r="CW42" s="633"/>
      <c r="CX42" s="633"/>
      <c r="CY42" s="633"/>
      <c r="CZ42" s="633"/>
      <c r="DA42" s="633"/>
      <c r="DB42" s="633"/>
      <c r="DC42" s="633"/>
      <c r="DD42" s="633"/>
      <c r="DE42" s="633"/>
      <c r="DF42" s="190"/>
      <c r="DG42" s="634" t="str">
        <f>
IF('各会計、関係団体の財政状況及び健全化判断比率'!BR15="","",'各会計、関係団体の財政状況及び健全化判断比率'!BR15)</f>
        <v>
○</v>
      </c>
      <c r="DH42" s="634"/>
      <c r="DI42" s="197"/>
      <c r="DJ42" s="165"/>
      <c r="DK42" s="165"/>
      <c r="DL42" s="165"/>
      <c r="DM42" s="165"/>
      <c r="DN42" s="165"/>
      <c r="DO42" s="165"/>
    </row>
    <row r="43" spans="1:119" ht="32.25" customHeight="1">
      <c r="A43" s="165"/>
      <c r="B43" s="192"/>
      <c r="C43" s="632" t="str">
        <f t="shared" si="5"/>
        <v/>
      </c>
      <c r="D43" s="632"/>
      <c r="E43" s="633" t="str">
        <f>
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
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f t="shared" si="3"/>
        <v>
24</v>
      </c>
      <c r="CP43" s="632"/>
      <c r="CQ43" s="633" t="str">
        <f>
IF('各会計、関係団体の財政状況及び健全化判断比率'!BS16="","",'各会計、関係団体の財政状況及び健全化判断比率'!BS16)</f>
        <v>
武蔵野市給食・食育財団</v>
      </c>
      <c r="CR43" s="633"/>
      <c r="CS43" s="633"/>
      <c r="CT43" s="633"/>
      <c r="CU43" s="633"/>
      <c r="CV43" s="633"/>
      <c r="CW43" s="633"/>
      <c r="CX43" s="633"/>
      <c r="CY43" s="633"/>
      <c r="CZ43" s="633"/>
      <c r="DA43" s="633"/>
      <c r="DB43" s="633"/>
      <c r="DC43" s="633"/>
      <c r="DD43" s="633"/>
      <c r="DE43" s="633"/>
      <c r="DF43" s="190"/>
      <c r="DG43" s="634" t="str">
        <f>
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
196</v>
      </c>
      <c r="C46" s="165"/>
      <c r="D46" s="165"/>
      <c r="E46" s="165" t="s">
        <v>
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
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
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
200</v>
      </c>
    </row>
    <row r="50" spans="5:5">
      <c r="E50" s="167" t="s">
        <v>
201</v>
      </c>
    </row>
    <row r="51" spans="5:5">
      <c r="E51" s="167" t="s">
        <v>
202</v>
      </c>
    </row>
    <row r="52" spans="5:5">
      <c r="E52" s="167" t="s">
        <v>
203</v>
      </c>
    </row>
    <row r="53" spans="5:5">
      <c r="E53" s="167" t="s">
        <v>
204</v>
      </c>
    </row>
    <row r="54" spans="5:5"/>
    <row r="55" spans="5:5"/>
    <row r="56" spans="5:5"/>
    <row r="57" spans="5:5" hidden="1"/>
    <row r="58" spans="5:5" hidden="1"/>
    <row r="59" spans="5:5" hidden="1"/>
  </sheetData>
  <sheetProtection algorithmName="SHA-512" hashValue="N2lOjIVjN3fwW2I1E7jhJ6iHMsXmFNri/kni7Egxupp6eYJ6yoUTnVpa85G+p1HZM4Jd5ok08YHOr3i44AemXw==" saltValue="gzakx6FgueBc7PoC0z5e9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40" zoomScaleSheetLayoutView="100" workbookViewId="0">
      <selection activeCell="K36" sqref="K36"/>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
6</v>
      </c>
      <c r="K32" s="22"/>
      <c r="L32" s="22"/>
      <c r="M32" s="22"/>
      <c r="N32" s="22"/>
      <c r="O32" s="22"/>
      <c r="P32" s="22"/>
    </row>
    <row r="33" spans="1:16" ht="39" customHeight="1" thickBot="1">
      <c r="A33" s="22"/>
      <c r="B33" s="25" t="s">
        <v>
7</v>
      </c>
      <c r="C33" s="26"/>
      <c r="D33" s="26"/>
      <c r="E33" s="27" t="s">
        <v>
2</v>
      </c>
      <c r="F33" s="28" t="s">
        <v>
557</v>
      </c>
      <c r="G33" s="29" t="s">
        <v>
558</v>
      </c>
      <c r="H33" s="29" t="s">
        <v>
559</v>
      </c>
      <c r="I33" s="29" t="s">
        <v>
560</v>
      </c>
      <c r="J33" s="30" t="s">
        <v>
561</v>
      </c>
      <c r="K33" s="22"/>
      <c r="L33" s="22"/>
      <c r="M33" s="22"/>
      <c r="N33" s="22"/>
      <c r="O33" s="22"/>
      <c r="P33" s="22"/>
    </row>
    <row r="34" spans="1:16" ht="39" customHeight="1">
      <c r="A34" s="22"/>
      <c r="B34" s="31"/>
      <c r="C34" s="1224" t="s">
        <v>
565</v>
      </c>
      <c r="D34" s="1224"/>
      <c r="E34" s="1225"/>
      <c r="F34" s="32">
        <v>
6.54</v>
      </c>
      <c r="G34" s="33">
        <v>
5.71</v>
      </c>
      <c r="H34" s="33">
        <v>
7.29</v>
      </c>
      <c r="I34" s="33">
        <v>
5.5</v>
      </c>
      <c r="J34" s="34">
        <v>
6.88</v>
      </c>
      <c r="K34" s="22"/>
      <c r="L34" s="22"/>
      <c r="M34" s="22"/>
      <c r="N34" s="22"/>
      <c r="O34" s="22"/>
      <c r="P34" s="22"/>
    </row>
    <row r="35" spans="1:16" ht="39" customHeight="1">
      <c r="A35" s="22"/>
      <c r="B35" s="35"/>
      <c r="C35" s="1218" t="s">
        <v>
566</v>
      </c>
      <c r="D35" s="1219"/>
      <c r="E35" s="1220"/>
      <c r="F35" s="36">
        <v>
3.79</v>
      </c>
      <c r="G35" s="37">
        <v>
3.59</v>
      </c>
      <c r="H35" s="37">
        <v>
3.66</v>
      </c>
      <c r="I35" s="37">
        <v>
3.64</v>
      </c>
      <c r="J35" s="38">
        <v>
4.09</v>
      </c>
      <c r="K35" s="22"/>
      <c r="L35" s="22"/>
      <c r="M35" s="22"/>
      <c r="N35" s="22"/>
      <c r="O35" s="22"/>
      <c r="P35" s="22"/>
    </row>
    <row r="36" spans="1:16" ht="39" customHeight="1">
      <c r="A36" s="22"/>
      <c r="B36" s="35"/>
      <c r="C36" s="1218" t="s">
        <v>
567</v>
      </c>
      <c r="D36" s="1219"/>
      <c r="E36" s="1220"/>
      <c r="F36" s="36">
        <v>
0.59</v>
      </c>
      <c r="G36" s="37">
        <v>
0.89</v>
      </c>
      <c r="H36" s="37">
        <v>
0.61</v>
      </c>
      <c r="I36" s="37">
        <v>
0.46</v>
      </c>
      <c r="J36" s="38">
        <v>
0.87</v>
      </c>
      <c r="K36" s="22"/>
      <c r="L36" s="22"/>
      <c r="M36" s="22"/>
      <c r="N36" s="22"/>
      <c r="O36" s="22"/>
      <c r="P36" s="22"/>
    </row>
    <row r="37" spans="1:16" ht="39" customHeight="1">
      <c r="A37" s="22"/>
      <c r="B37" s="35"/>
      <c r="C37" s="1218" t="s">
        <v>
568</v>
      </c>
      <c r="D37" s="1219"/>
      <c r="E37" s="1220"/>
      <c r="F37" s="36">
        <v>
0.57999999999999996</v>
      </c>
      <c r="G37" s="37">
        <v>
0.38</v>
      </c>
      <c r="H37" s="37">
        <v>
0.4</v>
      </c>
      <c r="I37" s="37">
        <v>
0.38</v>
      </c>
      <c r="J37" s="38">
        <v>
0.53</v>
      </c>
      <c r="K37" s="22"/>
      <c r="L37" s="22"/>
      <c r="M37" s="22"/>
      <c r="N37" s="22"/>
      <c r="O37" s="22"/>
      <c r="P37" s="22"/>
    </row>
    <row r="38" spans="1:16" ht="39" customHeight="1">
      <c r="A38" s="22"/>
      <c r="B38" s="35"/>
      <c r="C38" s="1218" t="s">
        <v>
569</v>
      </c>
      <c r="D38" s="1219"/>
      <c r="E38" s="1220"/>
      <c r="F38" s="36">
        <v>
0.01</v>
      </c>
      <c r="G38" s="37">
        <v>
0.03</v>
      </c>
      <c r="H38" s="37">
        <v>
0.02</v>
      </c>
      <c r="I38" s="37">
        <v>
0.23</v>
      </c>
      <c r="J38" s="38">
        <v>
0.01</v>
      </c>
      <c r="K38" s="22"/>
      <c r="L38" s="22"/>
      <c r="M38" s="22"/>
      <c r="N38" s="22"/>
      <c r="O38" s="22"/>
      <c r="P38" s="22"/>
    </row>
    <row r="39" spans="1:16" ht="39" customHeight="1">
      <c r="A39" s="22"/>
      <c r="B39" s="35"/>
      <c r="C39" s="1218" t="s">
        <v>
570</v>
      </c>
      <c r="D39" s="1219"/>
      <c r="E39" s="1220"/>
      <c r="F39" s="36">
        <v>
0.31</v>
      </c>
      <c r="G39" s="37">
        <v>
0.43</v>
      </c>
      <c r="H39" s="37">
        <v>
0.18</v>
      </c>
      <c r="I39" s="37">
        <v>
0.02</v>
      </c>
      <c r="J39" s="38">
        <v>
0.01</v>
      </c>
      <c r="K39" s="22"/>
      <c r="L39" s="22"/>
      <c r="M39" s="22"/>
      <c r="N39" s="22"/>
      <c r="O39" s="22"/>
      <c r="P39" s="22"/>
    </row>
    <row r="40" spans="1:16" ht="39" customHeight="1">
      <c r="A40" s="22"/>
      <c r="B40" s="35"/>
      <c r="C40" s="1218"/>
      <c r="D40" s="1219"/>
      <c r="E40" s="1220"/>
      <c r="F40" s="36"/>
      <c r="G40" s="37"/>
      <c r="H40" s="37"/>
      <c r="I40" s="37"/>
      <c r="J40" s="38"/>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
571</v>
      </c>
      <c r="D42" s="1219"/>
      <c r="E42" s="1220"/>
      <c r="F42" s="36" t="s">
        <v>
514</v>
      </c>
      <c r="G42" s="37" t="s">
        <v>
514</v>
      </c>
      <c r="H42" s="37" t="s">
        <v>
514</v>
      </c>
      <c r="I42" s="37" t="s">
        <v>
514</v>
      </c>
      <c r="J42" s="38" t="s">
        <v>
514</v>
      </c>
      <c r="K42" s="22"/>
      <c r="L42" s="22"/>
      <c r="M42" s="22"/>
      <c r="N42" s="22"/>
      <c r="O42" s="22"/>
      <c r="P42" s="22"/>
    </row>
    <row r="43" spans="1:16" ht="39" customHeight="1" thickBot="1">
      <c r="A43" s="22"/>
      <c r="B43" s="40"/>
      <c r="C43" s="1221" t="s">
        <v>
572</v>
      </c>
      <c r="D43" s="1222"/>
      <c r="E43" s="1223"/>
      <c r="F43" s="41" t="s">
        <v>
514</v>
      </c>
      <c r="G43" s="42" t="s">
        <v>
514</v>
      </c>
      <c r="H43" s="42" t="s">
        <v>
514</v>
      </c>
      <c r="I43" s="42" t="s">
        <v>
514</v>
      </c>
      <c r="J43" s="43" t="s">
        <v>
514</v>
      </c>
      <c r="K43" s="22"/>
      <c r="L43" s="22"/>
      <c r="M43" s="22"/>
      <c r="N43" s="22"/>
      <c r="O43" s="22"/>
      <c r="P43" s="22"/>
    </row>
    <row r="44" spans="1:16" ht="39" customHeight="1">
      <c r="A44" s="22"/>
      <c r="B44" s="44" t="s">
        <v>
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eCqvQUmkj6lf7x2hD938scTO+LVw2TbY5F+7msH+8Xf8F2wxj1rNQ7MJ68USWy8Jfhlkwl2OFcMdNlHoDs7g7g==" saltValue="JoltDXCfEP4FZTXzfgpu0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52" zoomScaleSheetLayoutView="55" workbookViewId="0">
      <selection activeCell="Q43" sqref="Q4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
9</v>
      </c>
      <c r="P43" s="48"/>
      <c r="Q43" s="48"/>
      <c r="R43" s="48"/>
      <c r="S43" s="48"/>
      <c r="T43" s="48"/>
      <c r="U43" s="48"/>
    </row>
    <row r="44" spans="1:21" ht="30.75" customHeight="1" thickBot="1">
      <c r="A44" s="48"/>
      <c r="B44" s="51" t="s">
        <v>
10</v>
      </c>
      <c r="C44" s="52"/>
      <c r="D44" s="52"/>
      <c r="E44" s="53"/>
      <c r="F44" s="53"/>
      <c r="G44" s="53"/>
      <c r="H44" s="53"/>
      <c r="I44" s="53"/>
      <c r="J44" s="54" t="s">
        <v>
2</v>
      </c>
      <c r="K44" s="55" t="s">
        <v>
557</v>
      </c>
      <c r="L44" s="56" t="s">
        <v>
558</v>
      </c>
      <c r="M44" s="56" t="s">
        <v>
559</v>
      </c>
      <c r="N44" s="56" t="s">
        <v>
560</v>
      </c>
      <c r="O44" s="57" t="s">
        <v>
561</v>
      </c>
      <c r="P44" s="48"/>
      <c r="Q44" s="48"/>
      <c r="R44" s="48"/>
      <c r="S44" s="48"/>
      <c r="T44" s="48"/>
      <c r="U44" s="48"/>
    </row>
    <row r="45" spans="1:21" ht="30.75" customHeight="1">
      <c r="A45" s="48"/>
      <c r="B45" s="1234" t="s">
        <v>
11</v>
      </c>
      <c r="C45" s="1235"/>
      <c r="D45" s="58"/>
      <c r="E45" s="1240" t="s">
        <v>
12</v>
      </c>
      <c r="F45" s="1240"/>
      <c r="G45" s="1240"/>
      <c r="H45" s="1240"/>
      <c r="I45" s="1240"/>
      <c r="J45" s="1241"/>
      <c r="K45" s="59">
        <v>
2463</v>
      </c>
      <c r="L45" s="60">
        <v>
2450</v>
      </c>
      <c r="M45" s="60">
        <v>
1924</v>
      </c>
      <c r="N45" s="60">
        <v>
1897</v>
      </c>
      <c r="O45" s="61">
        <v>
1856</v>
      </c>
      <c r="P45" s="48"/>
      <c r="Q45" s="48"/>
      <c r="R45" s="48"/>
      <c r="S45" s="48"/>
      <c r="T45" s="48"/>
      <c r="U45" s="48"/>
    </row>
    <row r="46" spans="1:21" ht="30.75" customHeight="1">
      <c r="A46" s="48"/>
      <c r="B46" s="1236"/>
      <c r="C46" s="1237"/>
      <c r="D46" s="62"/>
      <c r="E46" s="1228" t="s">
        <v>
13</v>
      </c>
      <c r="F46" s="1228"/>
      <c r="G46" s="1228"/>
      <c r="H46" s="1228"/>
      <c r="I46" s="1228"/>
      <c r="J46" s="1229"/>
      <c r="K46" s="63" t="s">
        <v>
514</v>
      </c>
      <c r="L46" s="64" t="s">
        <v>
514</v>
      </c>
      <c r="M46" s="64" t="s">
        <v>
514</v>
      </c>
      <c r="N46" s="64" t="s">
        <v>
514</v>
      </c>
      <c r="O46" s="65" t="s">
        <v>
514</v>
      </c>
      <c r="P46" s="48"/>
      <c r="Q46" s="48"/>
      <c r="R46" s="48"/>
      <c r="S46" s="48"/>
      <c r="T46" s="48"/>
      <c r="U46" s="48"/>
    </row>
    <row r="47" spans="1:21" ht="30.75" customHeight="1">
      <c r="A47" s="48"/>
      <c r="B47" s="1236"/>
      <c r="C47" s="1237"/>
      <c r="D47" s="62"/>
      <c r="E47" s="1228" t="s">
        <v>
14</v>
      </c>
      <c r="F47" s="1228"/>
      <c r="G47" s="1228"/>
      <c r="H47" s="1228"/>
      <c r="I47" s="1228"/>
      <c r="J47" s="1229"/>
      <c r="K47" s="63" t="s">
        <v>
514</v>
      </c>
      <c r="L47" s="64" t="s">
        <v>
514</v>
      </c>
      <c r="M47" s="64" t="s">
        <v>
514</v>
      </c>
      <c r="N47" s="64" t="s">
        <v>
514</v>
      </c>
      <c r="O47" s="65" t="s">
        <v>
514</v>
      </c>
      <c r="P47" s="48"/>
      <c r="Q47" s="48"/>
      <c r="R47" s="48"/>
      <c r="S47" s="48"/>
      <c r="T47" s="48"/>
      <c r="U47" s="48"/>
    </row>
    <row r="48" spans="1:21" ht="30.75" customHeight="1">
      <c r="A48" s="48"/>
      <c r="B48" s="1236"/>
      <c r="C48" s="1237"/>
      <c r="D48" s="62"/>
      <c r="E48" s="1228" t="s">
        <v>
15</v>
      </c>
      <c r="F48" s="1228"/>
      <c r="G48" s="1228"/>
      <c r="H48" s="1228"/>
      <c r="I48" s="1228"/>
      <c r="J48" s="1229"/>
      <c r="K48" s="63">
        <v>
192</v>
      </c>
      <c r="L48" s="64">
        <v>
211</v>
      </c>
      <c r="M48" s="64">
        <v>
219</v>
      </c>
      <c r="N48" s="64">
        <v>
237</v>
      </c>
      <c r="O48" s="65">
        <v>
241</v>
      </c>
      <c r="P48" s="48"/>
      <c r="Q48" s="48"/>
      <c r="R48" s="48"/>
      <c r="S48" s="48"/>
      <c r="T48" s="48"/>
      <c r="U48" s="48"/>
    </row>
    <row r="49" spans="1:21" ht="30.75" customHeight="1">
      <c r="A49" s="48"/>
      <c r="B49" s="1236"/>
      <c r="C49" s="1237"/>
      <c r="D49" s="62"/>
      <c r="E49" s="1228" t="s">
        <v>
16</v>
      </c>
      <c r="F49" s="1228"/>
      <c r="G49" s="1228"/>
      <c r="H49" s="1228"/>
      <c r="I49" s="1228"/>
      <c r="J49" s="1229"/>
      <c r="K49" s="63">
        <v>
96</v>
      </c>
      <c r="L49" s="64">
        <v>
77</v>
      </c>
      <c r="M49" s="64">
        <v>
75</v>
      </c>
      <c r="N49" s="64">
        <v>
71</v>
      </c>
      <c r="O49" s="65">
        <v>
65</v>
      </c>
      <c r="P49" s="48"/>
      <c r="Q49" s="48"/>
      <c r="R49" s="48"/>
      <c r="S49" s="48"/>
      <c r="T49" s="48"/>
      <c r="U49" s="48"/>
    </row>
    <row r="50" spans="1:21" ht="30.75" customHeight="1">
      <c r="A50" s="48"/>
      <c r="B50" s="1236"/>
      <c r="C50" s="1237"/>
      <c r="D50" s="62"/>
      <c r="E50" s="1228" t="s">
        <v>
17</v>
      </c>
      <c r="F50" s="1228"/>
      <c r="G50" s="1228"/>
      <c r="H50" s="1228"/>
      <c r="I50" s="1228"/>
      <c r="J50" s="1229"/>
      <c r="K50" s="63">
        <v>
872</v>
      </c>
      <c r="L50" s="64">
        <v>
738</v>
      </c>
      <c r="M50" s="64">
        <v>
1484</v>
      </c>
      <c r="N50" s="64">
        <v>
562</v>
      </c>
      <c r="O50" s="65">
        <v>
1013</v>
      </c>
      <c r="P50" s="48"/>
      <c r="Q50" s="48"/>
      <c r="R50" s="48"/>
      <c r="S50" s="48"/>
      <c r="T50" s="48"/>
      <c r="U50" s="48"/>
    </row>
    <row r="51" spans="1:21" ht="30.75" customHeight="1">
      <c r="A51" s="48"/>
      <c r="B51" s="1238"/>
      <c r="C51" s="1239"/>
      <c r="D51" s="66"/>
      <c r="E51" s="1228" t="s">
        <v>
18</v>
      </c>
      <c r="F51" s="1228"/>
      <c r="G51" s="1228"/>
      <c r="H51" s="1228"/>
      <c r="I51" s="1228"/>
      <c r="J51" s="1229"/>
      <c r="K51" s="63" t="s">
        <v>
514</v>
      </c>
      <c r="L51" s="64" t="s">
        <v>
514</v>
      </c>
      <c r="M51" s="64" t="s">
        <v>
514</v>
      </c>
      <c r="N51" s="64" t="s">
        <v>
514</v>
      </c>
      <c r="O51" s="65" t="s">
        <v>
514</v>
      </c>
      <c r="P51" s="48"/>
      <c r="Q51" s="48"/>
      <c r="R51" s="48"/>
      <c r="S51" s="48"/>
      <c r="T51" s="48"/>
      <c r="U51" s="48"/>
    </row>
    <row r="52" spans="1:21" ht="30.75" customHeight="1">
      <c r="A52" s="48"/>
      <c r="B52" s="1226" t="s">
        <v>
19</v>
      </c>
      <c r="C52" s="1227"/>
      <c r="D52" s="66"/>
      <c r="E52" s="1228" t="s">
        <v>
20</v>
      </c>
      <c r="F52" s="1228"/>
      <c r="G52" s="1228"/>
      <c r="H52" s="1228"/>
      <c r="I52" s="1228"/>
      <c r="J52" s="1229"/>
      <c r="K52" s="63">
        <v>
3856</v>
      </c>
      <c r="L52" s="64">
        <v>
4030</v>
      </c>
      <c r="M52" s="64">
        <v>
3832</v>
      </c>
      <c r="N52" s="64">
        <v>
3277</v>
      </c>
      <c r="O52" s="65">
        <v>
3458</v>
      </c>
      <c r="P52" s="48"/>
      <c r="Q52" s="48"/>
      <c r="R52" s="48"/>
      <c r="S52" s="48"/>
      <c r="T52" s="48"/>
      <c r="U52" s="48"/>
    </row>
    <row r="53" spans="1:21" ht="30.75" customHeight="1" thickBot="1">
      <c r="A53" s="48"/>
      <c r="B53" s="1230" t="s">
        <v>
21</v>
      </c>
      <c r="C53" s="1231"/>
      <c r="D53" s="67"/>
      <c r="E53" s="1232" t="s">
        <v>
22</v>
      </c>
      <c r="F53" s="1232"/>
      <c r="G53" s="1232"/>
      <c r="H53" s="1232"/>
      <c r="I53" s="1232"/>
      <c r="J53" s="1233"/>
      <c r="K53" s="68">
        <v>
-233</v>
      </c>
      <c r="L53" s="69">
        <v>
-554</v>
      </c>
      <c r="M53" s="69">
        <v>
-130</v>
      </c>
      <c r="N53" s="69">
        <v>
-510</v>
      </c>
      <c r="O53" s="70">
        <v>
-283</v>
      </c>
      <c r="P53" s="48"/>
      <c r="Q53" s="48"/>
      <c r="R53" s="48"/>
      <c r="S53" s="48"/>
      <c r="T53" s="48"/>
      <c r="U53" s="48"/>
    </row>
    <row r="54" spans="1:21" ht="24" customHeight="1">
      <c r="A54" s="48"/>
      <c r="B54" s="71" t="s">
        <v>
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cIqj9YiKTEiFFHHDQYVA1CjbyFgAKAummVTuxSkogVuHqxN8maDhc8/MWQs0OjDcRdOnw0Lz8dRd7p4WY77utQ==" saltValue="//5dmgQIQgWQO6P4syMgd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
&amp;C&amp;P/&amp;N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
9</v>
      </c>
    </row>
    <row r="40" spans="2:13" ht="27.75" customHeight="1" thickBot="1">
      <c r="B40" s="74" t="s">
        <v>
10</v>
      </c>
      <c r="C40" s="75"/>
      <c r="D40" s="75"/>
      <c r="E40" s="76"/>
      <c r="F40" s="76"/>
      <c r="G40" s="76"/>
      <c r="H40" s="77" t="s">
        <v>
2</v>
      </c>
      <c r="I40" s="78" t="s">
        <v>
557</v>
      </c>
      <c r="J40" s="79" t="s">
        <v>
558</v>
      </c>
      <c r="K40" s="79" t="s">
        <v>
559</v>
      </c>
      <c r="L40" s="79" t="s">
        <v>
560</v>
      </c>
      <c r="M40" s="80" t="s">
        <v>
561</v>
      </c>
    </row>
    <row r="41" spans="2:13" ht="27.75" customHeight="1">
      <c r="B41" s="1242" t="s">
        <v>
24</v>
      </c>
      <c r="C41" s="1243"/>
      <c r="D41" s="81"/>
      <c r="E41" s="1248" t="s">
        <v>
25</v>
      </c>
      <c r="F41" s="1248"/>
      <c r="G41" s="1248"/>
      <c r="H41" s="1249"/>
      <c r="I41" s="82">
        <v>
19256</v>
      </c>
      <c r="J41" s="83">
        <v>
18180</v>
      </c>
      <c r="K41" s="83">
        <v>
17235</v>
      </c>
      <c r="L41" s="83">
        <v>
17245</v>
      </c>
      <c r="M41" s="84">
        <v>
15900</v>
      </c>
    </row>
    <row r="42" spans="2:13" ht="27.75" customHeight="1">
      <c r="B42" s="1244"/>
      <c r="C42" s="1245"/>
      <c r="D42" s="85"/>
      <c r="E42" s="1250" t="s">
        <v>
26</v>
      </c>
      <c r="F42" s="1250"/>
      <c r="G42" s="1250"/>
      <c r="H42" s="1251"/>
      <c r="I42" s="86">
        <v>
12995</v>
      </c>
      <c r="J42" s="87">
        <v>
11018</v>
      </c>
      <c r="K42" s="87">
        <v>
8960</v>
      </c>
      <c r="L42" s="87">
        <v>
8906</v>
      </c>
      <c r="M42" s="88">
        <v>
7844</v>
      </c>
    </row>
    <row r="43" spans="2:13" ht="27.75" customHeight="1">
      <c r="B43" s="1244"/>
      <c r="C43" s="1245"/>
      <c r="D43" s="85"/>
      <c r="E43" s="1250" t="s">
        <v>
27</v>
      </c>
      <c r="F43" s="1250"/>
      <c r="G43" s="1250"/>
      <c r="H43" s="1251"/>
      <c r="I43" s="86">
        <v>
4709</v>
      </c>
      <c r="J43" s="87">
        <v>
5731</v>
      </c>
      <c r="K43" s="87">
        <v>
5817</v>
      </c>
      <c r="L43" s="87">
        <v>
6003</v>
      </c>
      <c r="M43" s="88">
        <v>
6028</v>
      </c>
    </row>
    <row r="44" spans="2:13" ht="27.75" customHeight="1">
      <c r="B44" s="1244"/>
      <c r="C44" s="1245"/>
      <c r="D44" s="85"/>
      <c r="E44" s="1250" t="s">
        <v>
28</v>
      </c>
      <c r="F44" s="1250"/>
      <c r="G44" s="1250"/>
      <c r="H44" s="1251"/>
      <c r="I44" s="86">
        <v>
450</v>
      </c>
      <c r="J44" s="87">
        <v>
368</v>
      </c>
      <c r="K44" s="87">
        <v>
285</v>
      </c>
      <c r="L44" s="87">
        <v>
202</v>
      </c>
      <c r="M44" s="88">
        <v>
141</v>
      </c>
    </row>
    <row r="45" spans="2:13" ht="27.75" customHeight="1">
      <c r="B45" s="1244"/>
      <c r="C45" s="1245"/>
      <c r="D45" s="85"/>
      <c r="E45" s="1250" t="s">
        <v>
29</v>
      </c>
      <c r="F45" s="1250"/>
      <c r="G45" s="1250"/>
      <c r="H45" s="1251"/>
      <c r="I45" s="86">
        <v>
8198</v>
      </c>
      <c r="J45" s="87">
        <v>
8036</v>
      </c>
      <c r="K45" s="87">
        <v>
7452</v>
      </c>
      <c r="L45" s="87">
        <v>
7369</v>
      </c>
      <c r="M45" s="88">
        <v>
7354</v>
      </c>
    </row>
    <row r="46" spans="2:13" ht="27.75" customHeight="1">
      <c r="B46" s="1244"/>
      <c r="C46" s="1245"/>
      <c r="D46" s="89"/>
      <c r="E46" s="1250" t="s">
        <v>
30</v>
      </c>
      <c r="F46" s="1250"/>
      <c r="G46" s="1250"/>
      <c r="H46" s="1251"/>
      <c r="I46" s="86" t="s">
        <v>
514</v>
      </c>
      <c r="J46" s="87" t="s">
        <v>
514</v>
      </c>
      <c r="K46" s="87" t="s">
        <v>
514</v>
      </c>
      <c r="L46" s="87" t="s">
        <v>
514</v>
      </c>
      <c r="M46" s="88">
        <v>
244</v>
      </c>
    </row>
    <row r="47" spans="2:13" ht="27.75" customHeight="1">
      <c r="B47" s="1244"/>
      <c r="C47" s="1245"/>
      <c r="D47" s="90"/>
      <c r="E47" s="1252" t="s">
        <v>
31</v>
      </c>
      <c r="F47" s="1253"/>
      <c r="G47" s="1253"/>
      <c r="H47" s="1254"/>
      <c r="I47" s="86" t="s">
        <v>
514</v>
      </c>
      <c r="J47" s="87" t="s">
        <v>
514</v>
      </c>
      <c r="K47" s="87" t="s">
        <v>
514</v>
      </c>
      <c r="L47" s="87" t="s">
        <v>
514</v>
      </c>
      <c r="M47" s="88" t="s">
        <v>
514</v>
      </c>
    </row>
    <row r="48" spans="2:13" ht="27.75" customHeight="1">
      <c r="B48" s="1244"/>
      <c r="C48" s="1245"/>
      <c r="D48" s="85"/>
      <c r="E48" s="1250" t="s">
        <v>
32</v>
      </c>
      <c r="F48" s="1250"/>
      <c r="G48" s="1250"/>
      <c r="H48" s="1251"/>
      <c r="I48" s="86" t="s">
        <v>
514</v>
      </c>
      <c r="J48" s="87" t="s">
        <v>
514</v>
      </c>
      <c r="K48" s="87" t="s">
        <v>
514</v>
      </c>
      <c r="L48" s="87" t="s">
        <v>
514</v>
      </c>
      <c r="M48" s="88" t="s">
        <v>
514</v>
      </c>
    </row>
    <row r="49" spans="2:13" ht="27.75" customHeight="1">
      <c r="B49" s="1246"/>
      <c r="C49" s="1247"/>
      <c r="D49" s="85"/>
      <c r="E49" s="1250" t="s">
        <v>
33</v>
      </c>
      <c r="F49" s="1250"/>
      <c r="G49" s="1250"/>
      <c r="H49" s="1251"/>
      <c r="I49" s="86" t="s">
        <v>
514</v>
      </c>
      <c r="J49" s="87" t="s">
        <v>
514</v>
      </c>
      <c r="K49" s="87" t="s">
        <v>
514</v>
      </c>
      <c r="L49" s="87" t="s">
        <v>
514</v>
      </c>
      <c r="M49" s="88" t="s">
        <v>
514</v>
      </c>
    </row>
    <row r="50" spans="2:13" ht="27.75" customHeight="1">
      <c r="B50" s="1255" t="s">
        <v>
34</v>
      </c>
      <c r="C50" s="1256"/>
      <c r="D50" s="91"/>
      <c r="E50" s="1250" t="s">
        <v>
35</v>
      </c>
      <c r="F50" s="1250"/>
      <c r="G50" s="1250"/>
      <c r="H50" s="1251"/>
      <c r="I50" s="86">
        <v>
35855</v>
      </c>
      <c r="J50" s="87">
        <v>
36163</v>
      </c>
      <c r="K50" s="87">
        <v>
38314</v>
      </c>
      <c r="L50" s="87">
        <v>
39324</v>
      </c>
      <c r="M50" s="88">
        <v>
41415</v>
      </c>
    </row>
    <row r="51" spans="2:13" ht="27.75" customHeight="1">
      <c r="B51" s="1244"/>
      <c r="C51" s="1245"/>
      <c r="D51" s="85"/>
      <c r="E51" s="1250" t="s">
        <v>
36</v>
      </c>
      <c r="F51" s="1250"/>
      <c r="G51" s="1250"/>
      <c r="H51" s="1251"/>
      <c r="I51" s="86">
        <v>
14559</v>
      </c>
      <c r="J51" s="87">
        <v>
13206</v>
      </c>
      <c r="K51" s="87">
        <v>
9382</v>
      </c>
      <c r="L51" s="87">
        <v>
10481</v>
      </c>
      <c r="M51" s="88">
        <v>
11451</v>
      </c>
    </row>
    <row r="52" spans="2:13" ht="27.75" customHeight="1">
      <c r="B52" s="1246"/>
      <c r="C52" s="1247"/>
      <c r="D52" s="85"/>
      <c r="E52" s="1250" t="s">
        <v>
37</v>
      </c>
      <c r="F52" s="1250"/>
      <c r="G52" s="1250"/>
      <c r="H52" s="1251"/>
      <c r="I52" s="86">
        <v>
22381</v>
      </c>
      <c r="J52" s="87">
        <v>
20553</v>
      </c>
      <c r="K52" s="87">
        <v>
19044</v>
      </c>
      <c r="L52" s="87">
        <v>
17810</v>
      </c>
      <c r="M52" s="88">
        <v>
15795</v>
      </c>
    </row>
    <row r="53" spans="2:13" ht="27.75" customHeight="1" thickBot="1">
      <c r="B53" s="1257" t="s">
        <v>
38</v>
      </c>
      <c r="C53" s="1258"/>
      <c r="D53" s="92"/>
      <c r="E53" s="1259" t="s">
        <v>
39</v>
      </c>
      <c r="F53" s="1259"/>
      <c r="G53" s="1259"/>
      <c r="H53" s="1260"/>
      <c r="I53" s="93">
        <v>
-27187</v>
      </c>
      <c r="J53" s="94">
        <v>
-26589</v>
      </c>
      <c r="K53" s="94">
        <v>
-26990</v>
      </c>
      <c r="L53" s="94">
        <v>
-27890</v>
      </c>
      <c r="M53" s="95">
        <v>
-31151</v>
      </c>
    </row>
    <row r="54" spans="2:13" ht="27.75" customHeight="1">
      <c r="B54" s="96" t="s">
        <v>
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UqWhdcOb7MbZksRrDEmhRdGCId7M9DM84lNIulgGa805WI+7hBs8KFyJE7KU4UxZsnogFcc06pxVrBBvtolZSg==" saltValue="NbAYOtCk0/j/PiI8ConkW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F13" zoomScale="70" zoomScaleNormal="70" zoomScaleSheetLayoutView="100" workbookViewId="0">
      <selection activeCell="I57" sqref="I57"/>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
41</v>
      </c>
    </row>
    <row r="54" spans="2:8" ht="29.25" customHeight="1" thickBot="1">
      <c r="B54" s="101" t="s">
        <v>
1</v>
      </c>
      <c r="C54" s="102"/>
      <c r="D54" s="102"/>
      <c r="E54" s="103" t="s">
        <v>
2</v>
      </c>
      <c r="F54" s="104" t="s">
        <v>
559</v>
      </c>
      <c r="G54" s="104" t="s">
        <v>
560</v>
      </c>
      <c r="H54" s="105" t="s">
        <v>
561</v>
      </c>
    </row>
    <row r="55" spans="2:8" ht="52.5" customHeight="1">
      <c r="B55" s="106"/>
      <c r="C55" s="1269" t="s">
        <v>
42</v>
      </c>
      <c r="D55" s="1269"/>
      <c r="E55" s="1270"/>
      <c r="F55" s="107">
        <v>
6098</v>
      </c>
      <c r="G55" s="107">
        <v>
6101</v>
      </c>
      <c r="H55" s="108">
        <v>
6102</v>
      </c>
    </row>
    <row r="56" spans="2:8" ht="52.5" customHeight="1">
      <c r="B56" s="109"/>
      <c r="C56" s="1271" t="s">
        <v>
43</v>
      </c>
      <c r="D56" s="1271"/>
      <c r="E56" s="1272"/>
      <c r="F56" s="110" t="s">
        <v>
514</v>
      </c>
      <c r="G56" s="110" t="s">
        <v>
514</v>
      </c>
      <c r="H56" s="111" t="s">
        <v>
514</v>
      </c>
    </row>
    <row r="57" spans="2:8" ht="53.25" customHeight="1">
      <c r="B57" s="109"/>
      <c r="C57" s="1273" t="s">
        <v>
44</v>
      </c>
      <c r="D57" s="1273"/>
      <c r="E57" s="1274"/>
      <c r="F57" s="112">
        <v>
32216</v>
      </c>
      <c r="G57" s="112">
        <v>
33223</v>
      </c>
      <c r="H57" s="113">
        <v>
35313</v>
      </c>
    </row>
    <row r="58" spans="2:8" ht="45.75" customHeight="1">
      <c r="B58" s="114"/>
      <c r="C58" s="1261" t="s">
        <v>
45</v>
      </c>
      <c r="D58" s="1262"/>
      <c r="E58" s="1263"/>
      <c r="F58" s="115"/>
      <c r="G58" s="115"/>
      <c r="H58" s="116"/>
    </row>
    <row r="59" spans="2:8" ht="45.75" customHeight="1">
      <c r="B59" s="114"/>
      <c r="C59" s="1261" t="s">
        <v>
45</v>
      </c>
      <c r="D59" s="1262"/>
      <c r="E59" s="1263"/>
      <c r="F59" s="115"/>
      <c r="G59" s="115"/>
      <c r="H59" s="116"/>
    </row>
    <row r="60" spans="2:8" ht="45.75" customHeight="1">
      <c r="B60" s="114"/>
      <c r="C60" s="1261" t="s">
        <v>
45</v>
      </c>
      <c r="D60" s="1262"/>
      <c r="E60" s="1263"/>
      <c r="F60" s="115"/>
      <c r="G60" s="115"/>
      <c r="H60" s="116"/>
    </row>
    <row r="61" spans="2:8" ht="45.75" customHeight="1">
      <c r="B61" s="114"/>
      <c r="C61" s="1261" t="s">
        <v>
45</v>
      </c>
      <c r="D61" s="1262"/>
      <c r="E61" s="1263"/>
      <c r="F61" s="115"/>
      <c r="G61" s="115"/>
      <c r="H61" s="116"/>
    </row>
    <row r="62" spans="2:8" ht="45.75" customHeight="1" thickBot="1">
      <c r="B62" s="117"/>
      <c r="C62" s="1264" t="s">
        <v>
45</v>
      </c>
      <c r="D62" s="1265"/>
      <c r="E62" s="1266"/>
      <c r="F62" s="118"/>
      <c r="G62" s="118"/>
      <c r="H62" s="119"/>
    </row>
    <row r="63" spans="2:8" ht="52.5" customHeight="1" thickBot="1">
      <c r="B63" s="120"/>
      <c r="C63" s="1267" t="s">
        <v>
46</v>
      </c>
      <c r="D63" s="1267"/>
      <c r="E63" s="1268"/>
      <c r="F63" s="121">
        <v>
38314</v>
      </c>
      <c r="G63" s="121">
        <v>
39324</v>
      </c>
      <c r="H63" s="122">
        <v>
41415</v>
      </c>
    </row>
    <row r="64" spans="2:8" ht="15" customHeight="1"/>
    <row r="65" ht="0" hidden="1" customHeight="1"/>
    <row r="66" ht="0" hidden="1" customHeight="1"/>
  </sheetData>
  <sheetProtection algorithmName="SHA-512" hashValue="hr+QuPgL6CJsM28Bui6Wv0UC2qoJjJS/CJ08A9Nu2GpiYJAyJf6PZi0A0t3Vg27SZIiMLaJSfVTbqdM5ead13w==" saltValue="aOFbCagcZKroz5vdRS25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V19" zoomScaleNormal="100" zoomScaleSheetLayoutView="55" workbookViewId="0">
      <selection activeCell="BV120" sqref="BV120:BZ120"/>
    </sheetView>
  </sheetViews>
  <sheetFormatPr defaultColWidth="0" defaultRowHeight="0" customHeight="1" zeroHeight="1"/>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c r="A1" s="402"/>
      <c r="B1" s="401"/>
      <c r="DD1" s="365"/>
      <c r="DE1" s="365"/>
    </row>
    <row r="2" spans="1:143" ht="25.5" customHeight="1">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
582</v>
      </c>
    </row>
    <row r="11" spans="1:143" s="270" customFormat="1" ht="13.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
582</v>
      </c>
    </row>
    <row r="13" spans="1:143" s="270" customFormat="1" ht="13.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c r="DD19" s="365"/>
      <c r="DE19" s="365"/>
    </row>
    <row r="20" spans="1:351" ht="13.5">
      <c r="DD20" s="365"/>
      <c r="DE20" s="365"/>
    </row>
    <row r="21" spans="1:351" ht="17.2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c r="B22" s="366"/>
      <c r="MM22" s="397"/>
    </row>
    <row r="23" spans="1:351" ht="13.5">
      <c r="B23" s="366"/>
    </row>
    <row r="24" spans="1:351" ht="13.5">
      <c r="B24" s="366"/>
    </row>
    <row r="25" spans="1:351" ht="13.5">
      <c r="B25" s="366"/>
    </row>
    <row r="26" spans="1:351" ht="13.5">
      <c r="B26" s="366"/>
    </row>
    <row r="27" spans="1:351" ht="13.5">
      <c r="B27" s="366"/>
    </row>
    <row r="28" spans="1:351" ht="13.5">
      <c r="B28" s="366"/>
    </row>
    <row r="29" spans="1:351" ht="13.5">
      <c r="B29" s="366"/>
    </row>
    <row r="30" spans="1:351" ht="13.5">
      <c r="B30" s="366"/>
    </row>
    <row r="31" spans="1:351" ht="13.5">
      <c r="B31" s="366"/>
    </row>
    <row r="32" spans="1:351" ht="13.5">
      <c r="B32" s="366"/>
    </row>
    <row r="33" spans="2:109" ht="13.5">
      <c r="B33" s="366"/>
    </row>
    <row r="34" spans="2:109" ht="13.5">
      <c r="B34" s="366"/>
    </row>
    <row r="35" spans="2:109" ht="13.5">
      <c r="B35" s="366"/>
    </row>
    <row r="36" spans="2:109" ht="13.5">
      <c r="B36" s="366"/>
    </row>
    <row r="37" spans="2:109" ht="13.5">
      <c r="B37" s="366"/>
    </row>
    <row r="38" spans="2:109" ht="13.5">
      <c r="B38" s="366"/>
    </row>
    <row r="39" spans="2:109" ht="13.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c r="B40" s="386"/>
      <c r="DD40" s="386"/>
      <c r="DE40" s="365"/>
    </row>
    <row r="41" spans="2:109" ht="17.25">
      <c r="B41" s="396" t="s">
        <v>
581</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c r="B42" s="366"/>
      <c r="G42" s="382"/>
      <c r="I42" s="381"/>
      <c r="J42" s="381"/>
      <c r="K42" s="381"/>
      <c r="AM42" s="382"/>
      <c r="AN42" s="382" t="s">
        <v>
578</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c r="B43" s="366"/>
      <c r="AN43" s="1288" t="s">
        <v>
585</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ht="13.5">
      <c r="B44" s="366"/>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ht="13.5">
      <c r="B45" s="366"/>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ht="13.5">
      <c r="B46" s="366"/>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ht="13.5">
      <c r="B47" s="366"/>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ht="13.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c r="B49" s="366"/>
      <c r="AN49" s="365" t="s">
        <v>
577</v>
      </c>
    </row>
    <row r="50" spans="1:109" ht="13.5">
      <c r="B50" s="366"/>
      <c r="G50" s="1280"/>
      <c r="H50" s="1280"/>
      <c r="I50" s="1280"/>
      <c r="J50" s="1280"/>
      <c r="K50" s="375"/>
      <c r="L50" s="375"/>
      <c r="M50" s="374"/>
      <c r="N50" s="374"/>
      <c r="AN50" s="1283"/>
      <c r="AO50" s="1284"/>
      <c r="AP50" s="1284"/>
      <c r="AQ50" s="1284"/>
      <c r="AR50" s="1284"/>
      <c r="AS50" s="1284"/>
      <c r="AT50" s="1284"/>
      <c r="AU50" s="1284"/>
      <c r="AV50" s="1284"/>
      <c r="AW50" s="1284"/>
      <c r="AX50" s="1284"/>
      <c r="AY50" s="1284"/>
      <c r="AZ50" s="1284"/>
      <c r="BA50" s="1284"/>
      <c r="BB50" s="1284"/>
      <c r="BC50" s="1284"/>
      <c r="BD50" s="1284"/>
      <c r="BE50" s="1284"/>
      <c r="BF50" s="1284"/>
      <c r="BG50" s="1284"/>
      <c r="BH50" s="1284"/>
      <c r="BI50" s="1284"/>
      <c r="BJ50" s="1284"/>
      <c r="BK50" s="1284"/>
      <c r="BL50" s="1284"/>
      <c r="BM50" s="1284"/>
      <c r="BN50" s="1284"/>
      <c r="BO50" s="1285"/>
      <c r="BP50" s="1277" t="s">
        <v>
557</v>
      </c>
      <c r="BQ50" s="1277"/>
      <c r="BR50" s="1277"/>
      <c r="BS50" s="1277"/>
      <c r="BT50" s="1277"/>
      <c r="BU50" s="1277"/>
      <c r="BV50" s="1277"/>
      <c r="BW50" s="1277"/>
      <c r="BX50" s="1277" t="s">
        <v>
558</v>
      </c>
      <c r="BY50" s="1277"/>
      <c r="BZ50" s="1277"/>
      <c r="CA50" s="1277"/>
      <c r="CB50" s="1277"/>
      <c r="CC50" s="1277"/>
      <c r="CD50" s="1277"/>
      <c r="CE50" s="1277"/>
      <c r="CF50" s="1277" t="s">
        <v>
559</v>
      </c>
      <c r="CG50" s="1277"/>
      <c r="CH50" s="1277"/>
      <c r="CI50" s="1277"/>
      <c r="CJ50" s="1277"/>
      <c r="CK50" s="1277"/>
      <c r="CL50" s="1277"/>
      <c r="CM50" s="1277"/>
      <c r="CN50" s="1277" t="s">
        <v>
560</v>
      </c>
      <c r="CO50" s="1277"/>
      <c r="CP50" s="1277"/>
      <c r="CQ50" s="1277"/>
      <c r="CR50" s="1277"/>
      <c r="CS50" s="1277"/>
      <c r="CT50" s="1277"/>
      <c r="CU50" s="1277"/>
      <c r="CV50" s="1277" t="s">
        <v>
561</v>
      </c>
      <c r="CW50" s="1277"/>
      <c r="CX50" s="1277"/>
      <c r="CY50" s="1277"/>
      <c r="CZ50" s="1277"/>
      <c r="DA50" s="1277"/>
      <c r="DB50" s="1277"/>
      <c r="DC50" s="1277"/>
    </row>
    <row r="51" spans="1:109" ht="13.5" customHeight="1">
      <c r="B51" s="366"/>
      <c r="G51" s="1286"/>
      <c r="H51" s="1286"/>
      <c r="I51" s="1287"/>
      <c r="J51" s="1287"/>
      <c r="K51" s="1279"/>
      <c r="L51" s="1279"/>
      <c r="M51" s="1279"/>
      <c r="N51" s="1279"/>
      <c r="AM51" s="373"/>
      <c r="AN51" s="1278" t="s">
        <v>
576</v>
      </c>
      <c r="AO51" s="1278"/>
      <c r="AP51" s="1278"/>
      <c r="AQ51" s="1278"/>
      <c r="AR51" s="1278"/>
      <c r="AS51" s="1278"/>
      <c r="AT51" s="1278"/>
      <c r="AU51" s="1278"/>
      <c r="AV51" s="1278"/>
      <c r="AW51" s="1278"/>
      <c r="AX51" s="1278"/>
      <c r="AY51" s="1278"/>
      <c r="AZ51" s="1278"/>
      <c r="BA51" s="1278"/>
      <c r="BB51" s="1278" t="s">
        <v>
574</v>
      </c>
      <c r="BC51" s="1278"/>
      <c r="BD51" s="1278"/>
      <c r="BE51" s="1278"/>
      <c r="BF51" s="1278"/>
      <c r="BG51" s="1278"/>
      <c r="BH51" s="1278"/>
      <c r="BI51" s="1278"/>
      <c r="BJ51" s="1278"/>
      <c r="BK51" s="1278"/>
      <c r="BL51" s="1278"/>
      <c r="BM51" s="1278"/>
      <c r="BN51" s="1278"/>
      <c r="BO51" s="1278"/>
      <c r="BP51" s="1297"/>
      <c r="BQ51" s="1275"/>
      <c r="BR51" s="1275"/>
      <c r="BS51" s="1275"/>
      <c r="BT51" s="1275"/>
      <c r="BU51" s="1275"/>
      <c r="BV51" s="1275"/>
      <c r="BW51" s="1275"/>
      <c r="BX51" s="1297"/>
      <c r="BY51" s="1275"/>
      <c r="BZ51" s="1275"/>
      <c r="CA51" s="1275"/>
      <c r="CB51" s="1275"/>
      <c r="CC51" s="1275"/>
      <c r="CD51" s="1275"/>
      <c r="CE51" s="1275"/>
      <c r="CF51" s="1275"/>
      <c r="CG51" s="1275"/>
      <c r="CH51" s="1275"/>
      <c r="CI51" s="1275"/>
      <c r="CJ51" s="1275"/>
      <c r="CK51" s="1275"/>
      <c r="CL51" s="1275"/>
      <c r="CM51" s="1275"/>
      <c r="CN51" s="1275"/>
      <c r="CO51" s="1275"/>
      <c r="CP51" s="1275"/>
      <c r="CQ51" s="1275"/>
      <c r="CR51" s="1275"/>
      <c r="CS51" s="1275"/>
      <c r="CT51" s="1275"/>
      <c r="CU51" s="1275"/>
      <c r="CV51" s="1275"/>
      <c r="CW51" s="1275"/>
      <c r="CX51" s="1275"/>
      <c r="CY51" s="1275"/>
      <c r="CZ51" s="1275"/>
      <c r="DA51" s="1275"/>
      <c r="DB51" s="1275"/>
      <c r="DC51" s="1275"/>
    </row>
    <row r="52" spans="1:109" ht="13.5">
      <c r="B52" s="366"/>
      <c r="G52" s="1286"/>
      <c r="H52" s="1286"/>
      <c r="I52" s="1287"/>
      <c r="J52" s="1287"/>
      <c r="K52" s="1279"/>
      <c r="L52" s="1279"/>
      <c r="M52" s="1279"/>
      <c r="N52" s="1279"/>
      <c r="AM52" s="37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5">
      <c r="A53" s="381"/>
      <c r="B53" s="366"/>
      <c r="G53" s="1286"/>
      <c r="H53" s="1286"/>
      <c r="I53" s="1280"/>
      <c r="J53" s="1280"/>
      <c r="K53" s="1279"/>
      <c r="L53" s="1279"/>
      <c r="M53" s="1279"/>
      <c r="N53" s="1279"/>
      <c r="AM53" s="373"/>
      <c r="AN53" s="1278"/>
      <c r="AO53" s="1278"/>
      <c r="AP53" s="1278"/>
      <c r="AQ53" s="1278"/>
      <c r="AR53" s="1278"/>
      <c r="AS53" s="1278"/>
      <c r="AT53" s="1278"/>
      <c r="AU53" s="1278"/>
      <c r="AV53" s="1278"/>
      <c r="AW53" s="1278"/>
      <c r="AX53" s="1278"/>
      <c r="AY53" s="1278"/>
      <c r="AZ53" s="1278"/>
      <c r="BA53" s="1278"/>
      <c r="BB53" s="1278" t="s">
        <v>
580</v>
      </c>
      <c r="BC53" s="1278"/>
      <c r="BD53" s="1278"/>
      <c r="BE53" s="1278"/>
      <c r="BF53" s="1278"/>
      <c r="BG53" s="1278"/>
      <c r="BH53" s="1278"/>
      <c r="BI53" s="1278"/>
      <c r="BJ53" s="1278"/>
      <c r="BK53" s="1278"/>
      <c r="BL53" s="1278"/>
      <c r="BM53" s="1278"/>
      <c r="BN53" s="1278"/>
      <c r="BO53" s="1278"/>
      <c r="BP53" s="1297"/>
      <c r="BQ53" s="1275"/>
      <c r="BR53" s="1275"/>
      <c r="BS53" s="1275"/>
      <c r="BT53" s="1275"/>
      <c r="BU53" s="1275"/>
      <c r="BV53" s="1275"/>
      <c r="BW53" s="1275"/>
      <c r="BX53" s="1297"/>
      <c r="BY53" s="1275"/>
      <c r="BZ53" s="1275"/>
      <c r="CA53" s="1275"/>
      <c r="CB53" s="1275"/>
      <c r="CC53" s="1275"/>
      <c r="CD53" s="1275"/>
      <c r="CE53" s="1275"/>
      <c r="CF53" s="1275">
        <v>
58</v>
      </c>
      <c r="CG53" s="1275"/>
      <c r="CH53" s="1275"/>
      <c r="CI53" s="1275"/>
      <c r="CJ53" s="1275"/>
      <c r="CK53" s="1275"/>
      <c r="CL53" s="1275"/>
      <c r="CM53" s="1275"/>
      <c r="CN53" s="1275">
        <v>
53.1</v>
      </c>
      <c r="CO53" s="1275"/>
      <c r="CP53" s="1275"/>
      <c r="CQ53" s="1275"/>
      <c r="CR53" s="1275"/>
      <c r="CS53" s="1275"/>
      <c r="CT53" s="1275"/>
      <c r="CU53" s="1275"/>
      <c r="CV53" s="1275">
        <v>
52.5</v>
      </c>
      <c r="CW53" s="1275"/>
      <c r="CX53" s="1275"/>
      <c r="CY53" s="1275"/>
      <c r="CZ53" s="1275"/>
      <c r="DA53" s="1275"/>
      <c r="DB53" s="1275"/>
      <c r="DC53" s="1275"/>
    </row>
    <row r="54" spans="1:109" ht="13.5">
      <c r="A54" s="381"/>
      <c r="B54" s="366"/>
      <c r="G54" s="1286"/>
      <c r="H54" s="1286"/>
      <c r="I54" s="1280"/>
      <c r="J54" s="1280"/>
      <c r="K54" s="1279"/>
      <c r="L54" s="1279"/>
      <c r="M54" s="1279"/>
      <c r="N54" s="1279"/>
      <c r="AM54" s="37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5">
      <c r="A55" s="381"/>
      <c r="B55" s="366"/>
      <c r="G55" s="1280"/>
      <c r="H55" s="1280"/>
      <c r="I55" s="1280"/>
      <c r="J55" s="1280"/>
      <c r="K55" s="1279"/>
      <c r="L55" s="1279"/>
      <c r="M55" s="1279"/>
      <c r="N55" s="1279"/>
      <c r="AN55" s="1277" t="s">
        <v>
575</v>
      </c>
      <c r="AO55" s="1277"/>
      <c r="AP55" s="1277"/>
      <c r="AQ55" s="1277"/>
      <c r="AR55" s="1277"/>
      <c r="AS55" s="1277"/>
      <c r="AT55" s="1277"/>
      <c r="AU55" s="1277"/>
      <c r="AV55" s="1277"/>
      <c r="AW55" s="1277"/>
      <c r="AX55" s="1277"/>
      <c r="AY55" s="1277"/>
      <c r="AZ55" s="1277"/>
      <c r="BA55" s="1277"/>
      <c r="BB55" s="1278" t="s">
        <v>
574</v>
      </c>
      <c r="BC55" s="1278"/>
      <c r="BD55" s="1278"/>
      <c r="BE55" s="1278"/>
      <c r="BF55" s="1278"/>
      <c r="BG55" s="1278"/>
      <c r="BH55" s="1278"/>
      <c r="BI55" s="1278"/>
      <c r="BJ55" s="1278"/>
      <c r="BK55" s="1278"/>
      <c r="BL55" s="1278"/>
      <c r="BM55" s="1278"/>
      <c r="BN55" s="1278"/>
      <c r="BO55" s="1278"/>
      <c r="BP55" s="1297"/>
      <c r="BQ55" s="1275"/>
      <c r="BR55" s="1275"/>
      <c r="BS55" s="1275"/>
      <c r="BT55" s="1275"/>
      <c r="BU55" s="1275"/>
      <c r="BV55" s="1275"/>
      <c r="BW55" s="1275"/>
      <c r="BX55" s="1297"/>
      <c r="BY55" s="1275"/>
      <c r="BZ55" s="1275"/>
      <c r="CA55" s="1275"/>
      <c r="CB55" s="1275"/>
      <c r="CC55" s="1275"/>
      <c r="CD55" s="1275"/>
      <c r="CE55" s="1275"/>
      <c r="CF55" s="1275">
        <v>
34.9</v>
      </c>
      <c r="CG55" s="1275"/>
      <c r="CH55" s="1275"/>
      <c r="CI55" s="1275"/>
      <c r="CJ55" s="1275"/>
      <c r="CK55" s="1275"/>
      <c r="CL55" s="1275"/>
      <c r="CM55" s="1275"/>
      <c r="CN55" s="1275">
        <v>
15</v>
      </c>
      <c r="CO55" s="1275"/>
      <c r="CP55" s="1275"/>
      <c r="CQ55" s="1275"/>
      <c r="CR55" s="1275"/>
      <c r="CS55" s="1275"/>
      <c r="CT55" s="1275"/>
      <c r="CU55" s="1275"/>
      <c r="CV55" s="1275">
        <v>
12.2</v>
      </c>
      <c r="CW55" s="1275"/>
      <c r="CX55" s="1275"/>
      <c r="CY55" s="1275"/>
      <c r="CZ55" s="1275"/>
      <c r="DA55" s="1275"/>
      <c r="DB55" s="1275"/>
      <c r="DC55" s="1275"/>
    </row>
    <row r="56" spans="1:109" ht="13.5">
      <c r="A56" s="381"/>
      <c r="B56" s="366"/>
      <c r="G56" s="1280"/>
      <c r="H56" s="1280"/>
      <c r="I56" s="1280"/>
      <c r="J56" s="1280"/>
      <c r="K56" s="1279"/>
      <c r="L56" s="1279"/>
      <c r="M56" s="1279"/>
      <c r="N56" s="1279"/>
      <c r="AN56" s="1277"/>
      <c r="AO56" s="1277"/>
      <c r="AP56" s="1277"/>
      <c r="AQ56" s="1277"/>
      <c r="AR56" s="1277"/>
      <c r="AS56" s="1277"/>
      <c r="AT56" s="1277"/>
      <c r="AU56" s="1277"/>
      <c r="AV56" s="1277"/>
      <c r="AW56" s="1277"/>
      <c r="AX56" s="1277"/>
      <c r="AY56" s="1277"/>
      <c r="AZ56" s="1277"/>
      <c r="BA56" s="1277"/>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1" customFormat="1" ht="13.5">
      <c r="B57" s="387"/>
      <c r="G57" s="1280"/>
      <c r="H57" s="1280"/>
      <c r="I57" s="1281"/>
      <c r="J57" s="1281"/>
      <c r="K57" s="1279"/>
      <c r="L57" s="1279"/>
      <c r="M57" s="1279"/>
      <c r="N57" s="1279"/>
      <c r="AM57" s="365"/>
      <c r="AN57" s="1277"/>
      <c r="AO57" s="1277"/>
      <c r="AP57" s="1277"/>
      <c r="AQ57" s="1277"/>
      <c r="AR57" s="1277"/>
      <c r="AS57" s="1277"/>
      <c r="AT57" s="1277"/>
      <c r="AU57" s="1277"/>
      <c r="AV57" s="1277"/>
      <c r="AW57" s="1277"/>
      <c r="AX57" s="1277"/>
      <c r="AY57" s="1277"/>
      <c r="AZ57" s="1277"/>
      <c r="BA57" s="1277"/>
      <c r="BB57" s="1278" t="s">
        <v>
580</v>
      </c>
      <c r="BC57" s="1278"/>
      <c r="BD57" s="1278"/>
      <c r="BE57" s="1278"/>
      <c r="BF57" s="1278"/>
      <c r="BG57" s="1278"/>
      <c r="BH57" s="1278"/>
      <c r="BI57" s="1278"/>
      <c r="BJ57" s="1278"/>
      <c r="BK57" s="1278"/>
      <c r="BL57" s="1278"/>
      <c r="BM57" s="1278"/>
      <c r="BN57" s="1278"/>
      <c r="BO57" s="1278"/>
      <c r="BP57" s="1297"/>
      <c r="BQ57" s="1275"/>
      <c r="BR57" s="1275"/>
      <c r="BS57" s="1275"/>
      <c r="BT57" s="1275"/>
      <c r="BU57" s="1275"/>
      <c r="BV57" s="1275"/>
      <c r="BW57" s="1275"/>
      <c r="BX57" s="1297"/>
      <c r="BY57" s="1275"/>
      <c r="BZ57" s="1275"/>
      <c r="CA57" s="1275"/>
      <c r="CB57" s="1275"/>
      <c r="CC57" s="1275"/>
      <c r="CD57" s="1275"/>
      <c r="CE57" s="1275"/>
      <c r="CF57" s="1275">
        <v>
60.2</v>
      </c>
      <c r="CG57" s="1275"/>
      <c r="CH57" s="1275"/>
      <c r="CI57" s="1275"/>
      <c r="CJ57" s="1275"/>
      <c r="CK57" s="1275"/>
      <c r="CL57" s="1275"/>
      <c r="CM57" s="1275"/>
      <c r="CN57" s="1275">
        <v>
60.1</v>
      </c>
      <c r="CO57" s="1275"/>
      <c r="CP57" s="1275"/>
      <c r="CQ57" s="1275"/>
      <c r="CR57" s="1275"/>
      <c r="CS57" s="1275"/>
      <c r="CT57" s="1275"/>
      <c r="CU57" s="1275"/>
      <c r="CV57" s="1275">
        <v>
60.4</v>
      </c>
      <c r="CW57" s="1275"/>
      <c r="CX57" s="1275"/>
      <c r="CY57" s="1275"/>
      <c r="CZ57" s="1275"/>
      <c r="DA57" s="1275"/>
      <c r="DB57" s="1275"/>
      <c r="DC57" s="1275"/>
      <c r="DD57" s="392"/>
      <c r="DE57" s="387"/>
    </row>
    <row r="58" spans="1:109" s="381" customFormat="1" ht="13.5">
      <c r="A58" s="365"/>
      <c r="B58" s="387"/>
      <c r="G58" s="1280"/>
      <c r="H58" s="1280"/>
      <c r="I58" s="1281"/>
      <c r="J58" s="1281"/>
      <c r="K58" s="1279"/>
      <c r="L58" s="1279"/>
      <c r="M58" s="1279"/>
      <c r="N58" s="1279"/>
      <c r="AM58" s="365"/>
      <c r="AN58" s="1277"/>
      <c r="AO58" s="1277"/>
      <c r="AP58" s="1277"/>
      <c r="AQ58" s="1277"/>
      <c r="AR58" s="1277"/>
      <c r="AS58" s="1277"/>
      <c r="AT58" s="1277"/>
      <c r="AU58" s="1277"/>
      <c r="AV58" s="1277"/>
      <c r="AW58" s="1277"/>
      <c r="AX58" s="1277"/>
      <c r="AY58" s="1277"/>
      <c r="AZ58" s="1277"/>
      <c r="BA58" s="1277"/>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92"/>
      <c r="DE58" s="387"/>
    </row>
    <row r="59" spans="1:109" s="381" customFormat="1" ht="13.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c r="B63" s="385" t="s">
        <v>
579</v>
      </c>
    </row>
    <row r="64" spans="1:109" ht="13.5">
      <c r="B64" s="366"/>
      <c r="G64" s="382"/>
      <c r="I64" s="384"/>
      <c r="J64" s="384"/>
      <c r="K64" s="384"/>
      <c r="L64" s="384"/>
      <c r="M64" s="384"/>
      <c r="N64" s="383"/>
      <c r="AM64" s="382"/>
      <c r="AN64" s="382" t="s">
        <v>
578</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c r="B65" s="366"/>
      <c r="AN65" s="1288" t="s">
        <v>
586</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ht="13.5">
      <c r="B66" s="366"/>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ht="13.5">
      <c r="B67" s="366"/>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ht="13.5">
      <c r="B68" s="366"/>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ht="13.5">
      <c r="B69" s="366"/>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ht="13.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c r="B71" s="366"/>
      <c r="G71" s="376"/>
      <c r="I71" s="379"/>
      <c r="J71" s="378"/>
      <c r="K71" s="378"/>
      <c r="L71" s="377"/>
      <c r="M71" s="378"/>
      <c r="N71" s="377"/>
      <c r="AM71" s="376"/>
      <c r="AN71" s="365" t="s">
        <v>
577</v>
      </c>
    </row>
    <row r="72" spans="2:107" ht="13.5">
      <c r="B72" s="366"/>
      <c r="G72" s="1280"/>
      <c r="H72" s="1280"/>
      <c r="I72" s="1280"/>
      <c r="J72" s="1280"/>
      <c r="K72" s="375"/>
      <c r="L72" s="375"/>
      <c r="M72" s="374"/>
      <c r="N72" s="374"/>
      <c r="AN72" s="1283"/>
      <c r="AO72" s="1284"/>
      <c r="AP72" s="1284"/>
      <c r="AQ72" s="1284"/>
      <c r="AR72" s="1284"/>
      <c r="AS72" s="1284"/>
      <c r="AT72" s="1284"/>
      <c r="AU72" s="1284"/>
      <c r="AV72" s="1284"/>
      <c r="AW72" s="1284"/>
      <c r="AX72" s="1284"/>
      <c r="AY72" s="1284"/>
      <c r="AZ72" s="1284"/>
      <c r="BA72" s="1284"/>
      <c r="BB72" s="1284"/>
      <c r="BC72" s="1284"/>
      <c r="BD72" s="1284"/>
      <c r="BE72" s="1284"/>
      <c r="BF72" s="1284"/>
      <c r="BG72" s="1284"/>
      <c r="BH72" s="1284"/>
      <c r="BI72" s="1284"/>
      <c r="BJ72" s="1284"/>
      <c r="BK72" s="1284"/>
      <c r="BL72" s="1284"/>
      <c r="BM72" s="1284"/>
      <c r="BN72" s="1284"/>
      <c r="BO72" s="1285"/>
      <c r="BP72" s="1277" t="s">
        <v>
557</v>
      </c>
      <c r="BQ72" s="1277"/>
      <c r="BR72" s="1277"/>
      <c r="BS72" s="1277"/>
      <c r="BT72" s="1277"/>
      <c r="BU72" s="1277"/>
      <c r="BV72" s="1277"/>
      <c r="BW72" s="1277"/>
      <c r="BX72" s="1277" t="s">
        <v>
558</v>
      </c>
      <c r="BY72" s="1277"/>
      <c r="BZ72" s="1277"/>
      <c r="CA72" s="1277"/>
      <c r="CB72" s="1277"/>
      <c r="CC72" s="1277"/>
      <c r="CD72" s="1277"/>
      <c r="CE72" s="1277"/>
      <c r="CF72" s="1277" t="s">
        <v>
559</v>
      </c>
      <c r="CG72" s="1277"/>
      <c r="CH72" s="1277"/>
      <c r="CI72" s="1277"/>
      <c r="CJ72" s="1277"/>
      <c r="CK72" s="1277"/>
      <c r="CL72" s="1277"/>
      <c r="CM72" s="1277"/>
      <c r="CN72" s="1277" t="s">
        <v>
560</v>
      </c>
      <c r="CO72" s="1277"/>
      <c r="CP72" s="1277"/>
      <c r="CQ72" s="1277"/>
      <c r="CR72" s="1277"/>
      <c r="CS72" s="1277"/>
      <c r="CT72" s="1277"/>
      <c r="CU72" s="1277"/>
      <c r="CV72" s="1277" t="s">
        <v>
561</v>
      </c>
      <c r="CW72" s="1277"/>
      <c r="CX72" s="1277"/>
      <c r="CY72" s="1277"/>
      <c r="CZ72" s="1277"/>
      <c r="DA72" s="1277"/>
      <c r="DB72" s="1277"/>
      <c r="DC72" s="1277"/>
    </row>
    <row r="73" spans="2:107" ht="13.5">
      <c r="B73" s="366"/>
      <c r="G73" s="1286"/>
      <c r="H73" s="1286"/>
      <c r="I73" s="1286"/>
      <c r="J73" s="1286"/>
      <c r="K73" s="1276"/>
      <c r="L73" s="1276"/>
      <c r="M73" s="1276"/>
      <c r="N73" s="1276"/>
      <c r="AM73" s="373"/>
      <c r="AN73" s="1278" t="s">
        <v>
576</v>
      </c>
      <c r="AO73" s="1278"/>
      <c r="AP73" s="1278"/>
      <c r="AQ73" s="1278"/>
      <c r="AR73" s="1278"/>
      <c r="AS73" s="1278"/>
      <c r="AT73" s="1278"/>
      <c r="AU73" s="1278"/>
      <c r="AV73" s="1278"/>
      <c r="AW73" s="1278"/>
      <c r="AX73" s="1278"/>
      <c r="AY73" s="1278"/>
      <c r="AZ73" s="1278"/>
      <c r="BA73" s="1278"/>
      <c r="BB73" s="1278" t="s">
        <v>
574</v>
      </c>
      <c r="BC73" s="1278"/>
      <c r="BD73" s="1278"/>
      <c r="BE73" s="1278"/>
      <c r="BF73" s="1278"/>
      <c r="BG73" s="1278"/>
      <c r="BH73" s="1278"/>
      <c r="BI73" s="1278"/>
      <c r="BJ73" s="1278"/>
      <c r="BK73" s="1278"/>
      <c r="BL73" s="1278"/>
      <c r="BM73" s="1278"/>
      <c r="BN73" s="1278"/>
      <c r="BO73" s="1278"/>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ht="13.5">
      <c r="B74" s="366"/>
      <c r="G74" s="1286"/>
      <c r="H74" s="1286"/>
      <c r="I74" s="1286"/>
      <c r="J74" s="1286"/>
      <c r="K74" s="1276"/>
      <c r="L74" s="1276"/>
      <c r="M74" s="1276"/>
      <c r="N74" s="1276"/>
      <c r="AM74" s="37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5">
      <c r="B75" s="366"/>
      <c r="G75" s="1286"/>
      <c r="H75" s="1286"/>
      <c r="I75" s="1280"/>
      <c r="J75" s="1280"/>
      <c r="K75" s="1279"/>
      <c r="L75" s="1279"/>
      <c r="M75" s="1279"/>
      <c r="N75" s="1279"/>
      <c r="AM75" s="373"/>
      <c r="AN75" s="1278"/>
      <c r="AO75" s="1278"/>
      <c r="AP75" s="1278"/>
      <c r="AQ75" s="1278"/>
      <c r="AR75" s="1278"/>
      <c r="AS75" s="1278"/>
      <c r="AT75" s="1278"/>
      <c r="AU75" s="1278"/>
      <c r="AV75" s="1278"/>
      <c r="AW75" s="1278"/>
      <c r="AX75" s="1278"/>
      <c r="AY75" s="1278"/>
      <c r="AZ75" s="1278"/>
      <c r="BA75" s="1278"/>
      <c r="BB75" s="1278" t="s">
        <v>
573</v>
      </c>
      <c r="BC75" s="1278"/>
      <c r="BD75" s="1278"/>
      <c r="BE75" s="1278"/>
      <c r="BF75" s="1278"/>
      <c r="BG75" s="1278"/>
      <c r="BH75" s="1278"/>
      <c r="BI75" s="1278"/>
      <c r="BJ75" s="1278"/>
      <c r="BK75" s="1278"/>
      <c r="BL75" s="1278"/>
      <c r="BM75" s="1278"/>
      <c r="BN75" s="1278"/>
      <c r="BO75" s="1278"/>
      <c r="BP75" s="1275">
        <v>
-1.4</v>
      </c>
      <c r="BQ75" s="1275"/>
      <c r="BR75" s="1275"/>
      <c r="BS75" s="1275"/>
      <c r="BT75" s="1275"/>
      <c r="BU75" s="1275"/>
      <c r="BV75" s="1275"/>
      <c r="BW75" s="1275"/>
      <c r="BX75" s="1275">
        <v>
-1.3</v>
      </c>
      <c r="BY75" s="1275"/>
      <c r="BZ75" s="1275"/>
      <c r="CA75" s="1275"/>
      <c r="CB75" s="1275"/>
      <c r="CC75" s="1275"/>
      <c r="CD75" s="1275"/>
      <c r="CE75" s="1275"/>
      <c r="CF75" s="1275">
        <v>
-0.8</v>
      </c>
      <c r="CG75" s="1275"/>
      <c r="CH75" s="1275"/>
      <c r="CI75" s="1275"/>
      <c r="CJ75" s="1275"/>
      <c r="CK75" s="1275"/>
      <c r="CL75" s="1275"/>
      <c r="CM75" s="1275"/>
      <c r="CN75" s="1275">
        <v>
-1</v>
      </c>
      <c r="CO75" s="1275"/>
      <c r="CP75" s="1275"/>
      <c r="CQ75" s="1275"/>
      <c r="CR75" s="1275"/>
      <c r="CS75" s="1275"/>
      <c r="CT75" s="1275"/>
      <c r="CU75" s="1275"/>
      <c r="CV75" s="1275">
        <v>
-0.7</v>
      </c>
      <c r="CW75" s="1275"/>
      <c r="CX75" s="1275"/>
      <c r="CY75" s="1275"/>
      <c r="CZ75" s="1275"/>
      <c r="DA75" s="1275"/>
      <c r="DB75" s="1275"/>
      <c r="DC75" s="1275"/>
    </row>
    <row r="76" spans="2:107" ht="13.5">
      <c r="B76" s="366"/>
      <c r="G76" s="1286"/>
      <c r="H76" s="1286"/>
      <c r="I76" s="1280"/>
      <c r="J76" s="1280"/>
      <c r="K76" s="1279"/>
      <c r="L76" s="1279"/>
      <c r="M76" s="1279"/>
      <c r="N76" s="1279"/>
      <c r="AM76" s="37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5">
      <c r="B77" s="366"/>
      <c r="G77" s="1280"/>
      <c r="H77" s="1280"/>
      <c r="I77" s="1280"/>
      <c r="J77" s="1280"/>
      <c r="K77" s="1276"/>
      <c r="L77" s="1276"/>
      <c r="M77" s="1276"/>
      <c r="N77" s="1276"/>
      <c r="AN77" s="1277" t="s">
        <v>
575</v>
      </c>
      <c r="AO77" s="1277"/>
      <c r="AP77" s="1277"/>
      <c r="AQ77" s="1277"/>
      <c r="AR77" s="1277"/>
      <c r="AS77" s="1277"/>
      <c r="AT77" s="1277"/>
      <c r="AU77" s="1277"/>
      <c r="AV77" s="1277"/>
      <c r="AW77" s="1277"/>
      <c r="AX77" s="1277"/>
      <c r="AY77" s="1277"/>
      <c r="AZ77" s="1277"/>
      <c r="BA77" s="1277"/>
      <c r="BB77" s="1278" t="s">
        <v>
574</v>
      </c>
      <c r="BC77" s="1278"/>
      <c r="BD77" s="1278"/>
      <c r="BE77" s="1278"/>
      <c r="BF77" s="1278"/>
      <c r="BG77" s="1278"/>
      <c r="BH77" s="1278"/>
      <c r="BI77" s="1278"/>
      <c r="BJ77" s="1278"/>
      <c r="BK77" s="1278"/>
      <c r="BL77" s="1278"/>
      <c r="BM77" s="1278"/>
      <c r="BN77" s="1278"/>
      <c r="BO77" s="1278"/>
      <c r="BP77" s="1275">
        <v>
37.6</v>
      </c>
      <c r="BQ77" s="1275"/>
      <c r="BR77" s="1275"/>
      <c r="BS77" s="1275"/>
      <c r="BT77" s="1275"/>
      <c r="BU77" s="1275"/>
      <c r="BV77" s="1275"/>
      <c r="BW77" s="1275"/>
      <c r="BX77" s="1275">
        <v>
33.799999999999997</v>
      </c>
      <c r="BY77" s="1275"/>
      <c r="BZ77" s="1275"/>
      <c r="CA77" s="1275"/>
      <c r="CB77" s="1275"/>
      <c r="CC77" s="1275"/>
      <c r="CD77" s="1275"/>
      <c r="CE77" s="1275"/>
      <c r="CF77" s="1275">
        <v>
34.9</v>
      </c>
      <c r="CG77" s="1275"/>
      <c r="CH77" s="1275"/>
      <c r="CI77" s="1275"/>
      <c r="CJ77" s="1275"/>
      <c r="CK77" s="1275"/>
      <c r="CL77" s="1275"/>
      <c r="CM77" s="1275"/>
      <c r="CN77" s="1275">
        <v>
15</v>
      </c>
      <c r="CO77" s="1275"/>
      <c r="CP77" s="1275"/>
      <c r="CQ77" s="1275"/>
      <c r="CR77" s="1275"/>
      <c r="CS77" s="1275"/>
      <c r="CT77" s="1275"/>
      <c r="CU77" s="1275"/>
      <c r="CV77" s="1275">
        <v>
12.2</v>
      </c>
      <c r="CW77" s="1275"/>
      <c r="CX77" s="1275"/>
      <c r="CY77" s="1275"/>
      <c r="CZ77" s="1275"/>
      <c r="DA77" s="1275"/>
      <c r="DB77" s="1275"/>
      <c r="DC77" s="1275"/>
    </row>
    <row r="78" spans="2:107" ht="13.5">
      <c r="B78" s="366"/>
      <c r="G78" s="1280"/>
      <c r="H78" s="1280"/>
      <c r="I78" s="1280"/>
      <c r="J78" s="1280"/>
      <c r="K78" s="1276"/>
      <c r="L78" s="1276"/>
      <c r="M78" s="1276"/>
      <c r="N78" s="1276"/>
      <c r="AN78" s="1277"/>
      <c r="AO78" s="1277"/>
      <c r="AP78" s="1277"/>
      <c r="AQ78" s="1277"/>
      <c r="AR78" s="1277"/>
      <c r="AS78" s="1277"/>
      <c r="AT78" s="1277"/>
      <c r="AU78" s="1277"/>
      <c r="AV78" s="1277"/>
      <c r="AW78" s="1277"/>
      <c r="AX78" s="1277"/>
      <c r="AY78" s="1277"/>
      <c r="AZ78" s="1277"/>
      <c r="BA78" s="1277"/>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5">
      <c r="B79" s="366"/>
      <c r="G79" s="1280"/>
      <c r="H79" s="1280"/>
      <c r="I79" s="1281"/>
      <c r="J79" s="1281"/>
      <c r="K79" s="1282"/>
      <c r="L79" s="1282"/>
      <c r="M79" s="1282"/>
      <c r="N79" s="1282"/>
      <c r="AN79" s="1277"/>
      <c r="AO79" s="1277"/>
      <c r="AP79" s="1277"/>
      <c r="AQ79" s="1277"/>
      <c r="AR79" s="1277"/>
      <c r="AS79" s="1277"/>
      <c r="AT79" s="1277"/>
      <c r="AU79" s="1277"/>
      <c r="AV79" s="1277"/>
      <c r="AW79" s="1277"/>
      <c r="AX79" s="1277"/>
      <c r="AY79" s="1277"/>
      <c r="AZ79" s="1277"/>
      <c r="BA79" s="1277"/>
      <c r="BB79" s="1278" t="s">
        <v>
573</v>
      </c>
      <c r="BC79" s="1278"/>
      <c r="BD79" s="1278"/>
      <c r="BE79" s="1278"/>
      <c r="BF79" s="1278"/>
      <c r="BG79" s="1278"/>
      <c r="BH79" s="1278"/>
      <c r="BI79" s="1278"/>
      <c r="BJ79" s="1278"/>
      <c r="BK79" s="1278"/>
      <c r="BL79" s="1278"/>
      <c r="BM79" s="1278"/>
      <c r="BN79" s="1278"/>
      <c r="BO79" s="1278"/>
      <c r="BP79" s="1275">
        <v>
7.9</v>
      </c>
      <c r="BQ79" s="1275"/>
      <c r="BR79" s="1275"/>
      <c r="BS79" s="1275"/>
      <c r="BT79" s="1275"/>
      <c r="BU79" s="1275"/>
      <c r="BV79" s="1275"/>
      <c r="BW79" s="1275"/>
      <c r="BX79" s="1275">
        <v>
7.1</v>
      </c>
      <c r="BY79" s="1275"/>
      <c r="BZ79" s="1275"/>
      <c r="CA79" s="1275"/>
      <c r="CB79" s="1275"/>
      <c r="CC79" s="1275"/>
      <c r="CD79" s="1275"/>
      <c r="CE79" s="1275"/>
      <c r="CF79" s="1275">
        <v>
7.2</v>
      </c>
      <c r="CG79" s="1275"/>
      <c r="CH79" s="1275"/>
      <c r="CI79" s="1275"/>
      <c r="CJ79" s="1275"/>
      <c r="CK79" s="1275"/>
      <c r="CL79" s="1275"/>
      <c r="CM79" s="1275"/>
      <c r="CN79" s="1275">
        <v>
5</v>
      </c>
      <c r="CO79" s="1275"/>
      <c r="CP79" s="1275"/>
      <c r="CQ79" s="1275"/>
      <c r="CR79" s="1275"/>
      <c r="CS79" s="1275"/>
      <c r="CT79" s="1275"/>
      <c r="CU79" s="1275"/>
      <c r="CV79" s="1275">
        <v>
4.8</v>
      </c>
      <c r="CW79" s="1275"/>
      <c r="CX79" s="1275"/>
      <c r="CY79" s="1275"/>
      <c r="CZ79" s="1275"/>
      <c r="DA79" s="1275"/>
      <c r="DB79" s="1275"/>
      <c r="DC79" s="1275"/>
    </row>
    <row r="80" spans="2:107" ht="13.5">
      <c r="B80" s="366"/>
      <c r="G80" s="1280"/>
      <c r="H80" s="1280"/>
      <c r="I80" s="1281"/>
      <c r="J80" s="1281"/>
      <c r="K80" s="1282"/>
      <c r="L80" s="1282"/>
      <c r="M80" s="1282"/>
      <c r="N80" s="1282"/>
      <c r="AN80" s="1277"/>
      <c r="AO80" s="1277"/>
      <c r="AP80" s="1277"/>
      <c r="AQ80" s="1277"/>
      <c r="AR80" s="1277"/>
      <c r="AS80" s="1277"/>
      <c r="AT80" s="1277"/>
      <c r="AU80" s="1277"/>
      <c r="AV80" s="1277"/>
      <c r="AW80" s="1277"/>
      <c r="AX80" s="1277"/>
      <c r="AY80" s="1277"/>
      <c r="AZ80" s="1277"/>
      <c r="BA80" s="1277"/>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5">
      <c r="B81" s="366"/>
    </row>
    <row r="82" spans="2:109" ht="17.2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c r="DD84" s="365"/>
      <c r="DE84" s="365"/>
    </row>
    <row r="85" spans="2:109" ht="13.5">
      <c r="DD85" s="365"/>
      <c r="DE85" s="365"/>
    </row>
    <row r="86" spans="2:109" ht="13.5" hidden="1">
      <c r="DD86" s="365"/>
      <c r="DE86" s="365"/>
    </row>
    <row r="87" spans="2:109" ht="13.5" hidden="1">
      <c r="K87" s="368"/>
      <c r="AQ87" s="368"/>
      <c r="BC87" s="368"/>
      <c r="BO87" s="368"/>
      <c r="CA87" s="368"/>
      <c r="CM87" s="368"/>
      <c r="CY87" s="368"/>
      <c r="DD87" s="365"/>
      <c r="DE87" s="365"/>
    </row>
    <row r="88" spans="2:109" ht="13.5" hidden="1">
      <c r="DD88" s="365"/>
      <c r="DE88" s="365"/>
    </row>
    <row r="89" spans="2:109" ht="13.5" hidden="1">
      <c r="DD89" s="365"/>
      <c r="DE89" s="365"/>
    </row>
    <row r="90" spans="2:109" ht="13.5" hidden="1">
      <c r="DD90" s="365"/>
      <c r="DE90" s="365"/>
    </row>
    <row r="91" spans="2:109" ht="13.5" hidden="1">
      <c r="DD91" s="365"/>
      <c r="DE91" s="365"/>
    </row>
    <row r="92" spans="2:109" ht="13.5" hidden="1" customHeight="1">
      <c r="DD92" s="365"/>
      <c r="DE92" s="365"/>
    </row>
    <row r="93" spans="2:109" ht="13.5" hidden="1" customHeight="1">
      <c r="DD93" s="365"/>
      <c r="DE93" s="365"/>
    </row>
    <row r="94" spans="2:109" ht="13.5" hidden="1" customHeight="1">
      <c r="DD94" s="365"/>
      <c r="DE94" s="365"/>
    </row>
    <row r="95" spans="2:109" ht="13.5" hidden="1" customHeight="1">
      <c r="DD95" s="365"/>
      <c r="DE95" s="365"/>
    </row>
    <row r="96" spans="2:109" ht="13.5" hidden="1" customHeight="1">
      <c r="DD96" s="365"/>
      <c r="DE96" s="365"/>
    </row>
    <row r="97" spans="108:109" ht="13.5" hidden="1" customHeight="1">
      <c r="DD97" s="365"/>
      <c r="DE97" s="365"/>
    </row>
    <row r="98" spans="108:109" ht="13.5" hidden="1" customHeight="1">
      <c r="DD98" s="365"/>
      <c r="DE98" s="365"/>
    </row>
    <row r="99" spans="108:109" ht="13.5" hidden="1" customHeight="1">
      <c r="DD99" s="365"/>
      <c r="DE99" s="365"/>
    </row>
    <row r="100" spans="108:109" ht="13.5" hidden="1" customHeight="1">
      <c r="DD100" s="365"/>
      <c r="DE100" s="365"/>
    </row>
    <row r="101" spans="108:109" ht="13.5" hidden="1" customHeight="1">
      <c r="DD101" s="365"/>
      <c r="DE101" s="365"/>
    </row>
    <row r="102" spans="108:109" ht="13.5" hidden="1" customHeight="1">
      <c r="DD102" s="365"/>
      <c r="DE102" s="365"/>
    </row>
    <row r="103" spans="108:109" ht="13.5" hidden="1" customHeight="1">
      <c r="DD103" s="365"/>
      <c r="DE103" s="365"/>
    </row>
    <row r="104" spans="108:109" ht="13.5" hidden="1" customHeight="1">
      <c r="DD104" s="365"/>
      <c r="DE104" s="365"/>
    </row>
    <row r="105" spans="108:109" ht="13.5" hidden="1" customHeight="1">
      <c r="DD105" s="365"/>
      <c r="DE105" s="365"/>
    </row>
    <row r="106" spans="108:109" ht="13.5" hidden="1" customHeight="1">
      <c r="DD106" s="365"/>
      <c r="DE106" s="365"/>
    </row>
    <row r="107" spans="108:109" ht="13.5" hidden="1" customHeight="1">
      <c r="DD107" s="365"/>
      <c r="DE107" s="365"/>
    </row>
    <row r="108" spans="108:109" ht="13.5" hidden="1" customHeight="1">
      <c r="DD108" s="365"/>
      <c r="DE108" s="365"/>
    </row>
    <row r="109" spans="108:109" ht="13.5" hidden="1" customHeight="1">
      <c r="DD109" s="365"/>
      <c r="DE109" s="365"/>
    </row>
    <row r="110" spans="108:109" ht="13.5" hidden="1" customHeight="1">
      <c r="DD110" s="365"/>
      <c r="DE110" s="365"/>
    </row>
    <row r="111" spans="108:109" ht="13.5" hidden="1" customHeight="1">
      <c r="DD111" s="365"/>
      <c r="DE111" s="365"/>
    </row>
    <row r="112" spans="108:109" ht="13.5" hidden="1" customHeight="1">
      <c r="DD112" s="365"/>
      <c r="DE112" s="365"/>
    </row>
    <row r="113" spans="108:109" ht="13.5" hidden="1" customHeight="1">
      <c r="DD113" s="365"/>
      <c r="DE113" s="365"/>
    </row>
    <row r="114" spans="108:109" ht="13.5" hidden="1" customHeight="1">
      <c r="DD114" s="365"/>
      <c r="DE114" s="365"/>
    </row>
    <row r="115" spans="108:109" ht="13.5" hidden="1" customHeight="1">
      <c r="DD115" s="365"/>
      <c r="DE115" s="365"/>
    </row>
    <row r="116" spans="108:109" ht="13.5" hidden="1" customHeight="1">
      <c r="DD116" s="365"/>
      <c r="DE116" s="365"/>
    </row>
    <row r="117" spans="108:109" ht="13.5" hidden="1" customHeight="1">
      <c r="DD117" s="365"/>
      <c r="DE117" s="365"/>
    </row>
    <row r="118" spans="108:109" ht="13.5" hidden="1" customHeight="1">
      <c r="DD118" s="365"/>
      <c r="DE118" s="365"/>
    </row>
    <row r="119" spans="108:109" ht="13.5" hidden="1" customHeight="1">
      <c r="DD119" s="365"/>
      <c r="DE119" s="365"/>
    </row>
    <row r="120" spans="108:109" ht="13.5" hidden="1" customHeight="1">
      <c r="DD120" s="365"/>
      <c r="DE120" s="365"/>
    </row>
    <row r="121" spans="108:109" ht="13.5" hidden="1" customHeight="1">
      <c r="DD121" s="365"/>
      <c r="DE121" s="365"/>
    </row>
    <row r="122" spans="108:109" ht="13.5" hidden="1" customHeight="1">
      <c r="DD122" s="365"/>
      <c r="DE122" s="365"/>
    </row>
    <row r="123" spans="108:109" ht="13.5" hidden="1" customHeight="1">
      <c r="DD123" s="365"/>
      <c r="DE123" s="365"/>
    </row>
    <row r="124" spans="108:109" ht="13.5" hidden="1" customHeight="1">
      <c r="DD124" s="365"/>
      <c r="DE124" s="365"/>
    </row>
    <row r="125" spans="108:109" ht="13.5" hidden="1" customHeight="1">
      <c r="DD125" s="365"/>
      <c r="DE125" s="365"/>
    </row>
    <row r="126" spans="108:109" ht="13.5" hidden="1" customHeight="1">
      <c r="DD126" s="365"/>
      <c r="DE126" s="365"/>
    </row>
    <row r="127" spans="108:109" ht="13.5" hidden="1" customHeight="1">
      <c r="DD127" s="365"/>
      <c r="DE127" s="365"/>
    </row>
    <row r="128" spans="108:109" ht="13.5" hidden="1" customHeight="1">
      <c r="DD128" s="365"/>
      <c r="DE128" s="365"/>
    </row>
    <row r="129" spans="108:109" ht="13.5" hidden="1" customHeight="1">
      <c r="DD129" s="365"/>
      <c r="DE129" s="365"/>
    </row>
    <row r="130" spans="108:109" ht="13.5" hidden="1" customHeight="1">
      <c r="DD130" s="365"/>
      <c r="DE130" s="365"/>
    </row>
    <row r="131" spans="108:109" ht="13.5" hidden="1" customHeight="1">
      <c r="DD131" s="365"/>
      <c r="DE131" s="365"/>
    </row>
    <row r="132" spans="108:109" ht="13.5" hidden="1" customHeight="1">
      <c r="DD132" s="365"/>
      <c r="DE132" s="365"/>
    </row>
    <row r="133" spans="108:109" ht="13.5" hidden="1" customHeight="1">
      <c r="DD133" s="365"/>
      <c r="DE133" s="365"/>
    </row>
    <row r="134" spans="108:109" ht="13.5" hidden="1" customHeight="1">
      <c r="DD134" s="365"/>
      <c r="DE134" s="365"/>
    </row>
    <row r="135" spans="108:109" ht="13.5" hidden="1" customHeight="1">
      <c r="DD135" s="365"/>
      <c r="DE135" s="365"/>
    </row>
    <row r="136" spans="108:109" ht="13.5" hidden="1" customHeight="1">
      <c r="DD136" s="365"/>
      <c r="DE136" s="365"/>
    </row>
    <row r="137" spans="108:109" ht="13.5" hidden="1" customHeight="1">
      <c r="DD137" s="365"/>
      <c r="DE137" s="365"/>
    </row>
    <row r="138" spans="108:109" ht="13.5" hidden="1" customHeight="1">
      <c r="DD138" s="365"/>
      <c r="DE138" s="365"/>
    </row>
    <row r="139" spans="108:109" ht="13.5" hidden="1" customHeight="1">
      <c r="DD139" s="365"/>
      <c r="DE139" s="365"/>
    </row>
    <row r="140" spans="108:109" ht="13.5" hidden="1" customHeight="1">
      <c r="DD140" s="365"/>
      <c r="DE140" s="365"/>
    </row>
    <row r="141" spans="108:109" ht="13.5" hidden="1" customHeight="1">
      <c r="DD141" s="365"/>
      <c r="DE141" s="365"/>
    </row>
    <row r="142" spans="108:109" ht="13.5" hidden="1" customHeight="1">
      <c r="DD142" s="365"/>
      <c r="DE142" s="365"/>
    </row>
    <row r="143" spans="108:109" ht="13.5" hidden="1" customHeight="1">
      <c r="DD143" s="365"/>
      <c r="DE143" s="365"/>
    </row>
    <row r="144" spans="108:109" ht="13.5" hidden="1" customHeight="1">
      <c r="DD144" s="365"/>
      <c r="DE144" s="365"/>
    </row>
    <row r="145" spans="108:109" ht="13.5" hidden="1" customHeight="1">
      <c r="DD145" s="365"/>
      <c r="DE145" s="365"/>
    </row>
    <row r="146" spans="108:109" ht="13.5" hidden="1" customHeight="1">
      <c r="DD146" s="365"/>
      <c r="DE146" s="365"/>
    </row>
    <row r="147" spans="108:109" ht="13.5" hidden="1" customHeight="1">
      <c r="DD147" s="365"/>
      <c r="DE147" s="365"/>
    </row>
    <row r="148" spans="108:109" ht="13.5" hidden="1" customHeight="1">
      <c r="DD148" s="365"/>
      <c r="DE148" s="365"/>
    </row>
    <row r="149" spans="108:109" ht="13.5" hidden="1" customHeight="1">
      <c r="DD149" s="365"/>
      <c r="DE149" s="365"/>
    </row>
    <row r="150" spans="108:109" ht="13.5" hidden="1" customHeight="1">
      <c r="DD150" s="365"/>
      <c r="DE150" s="365"/>
    </row>
    <row r="151" spans="108:109" ht="13.5" hidden="1" customHeight="1">
      <c r="DD151" s="365"/>
      <c r="DE151" s="365"/>
    </row>
    <row r="152" spans="108:109" ht="13.5" hidden="1" customHeight="1">
      <c r="DD152" s="365"/>
      <c r="DE152" s="365"/>
    </row>
    <row r="153" spans="108:109" ht="13.5" hidden="1" customHeight="1">
      <c r="DD153" s="365"/>
      <c r="DE153" s="365"/>
    </row>
    <row r="154" spans="108:109" ht="13.5" hidden="1" customHeight="1">
      <c r="DD154" s="365"/>
      <c r="DE154" s="365"/>
    </row>
    <row r="155" spans="108:109" ht="13.5" hidden="1" customHeight="1">
      <c r="DD155" s="365"/>
      <c r="DE155" s="365"/>
    </row>
    <row r="156" spans="108:109" ht="13.5" hidden="1" customHeight="1">
      <c r="DD156" s="365"/>
      <c r="DE156" s="365"/>
    </row>
    <row r="157" spans="108:109" ht="13.5" hidden="1" customHeight="1">
      <c r="DD157" s="365"/>
      <c r="DE157" s="365"/>
    </row>
    <row r="158" spans="108:109" ht="13.5" hidden="1" customHeight="1">
      <c r="DD158" s="365"/>
      <c r="DE158" s="365"/>
    </row>
    <row r="159" spans="108:109" ht="13.5" hidden="1" customHeight="1">
      <c r="DD159" s="365"/>
      <c r="DE159" s="365"/>
    </row>
    <row r="160" spans="108:109" ht="13.5" hidden="1" customHeight="1">
      <c r="DD160" s="365"/>
      <c r="DE160" s="36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NzyVjWKeXYDVa01H+4TXZFCV4A6JapL2PTkjiMEowOV3SBosyK8VKVqTwl8G0qXIeNfT+ypWQ4YwP6Bfiw4ytA==" saltValue="88MC2QvuJsXigJCGeGB3p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6" zoomScaleNormal="100" zoomScaleSheetLayoutView="70" workbookViewId="0">
      <selection activeCell="BV120" sqref="BV120:BZ120"/>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
583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wt7qAehYeKvI7d/v3K0cEmUpsOKcQZt9KK8hzLCte4uXHn6tkvrm40VuOaPOvA4FewSAWItFjsJLHI1WFhZRVQ==" saltValue="Xhu58MrtIRUSAmGORRju1Q==" spinCount="100000" sheet="1" objects="1" scenarios="1"/>
  <dataConsolidate/>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8" zoomScaleNormal="100" zoomScaleSheetLayoutView="55" workbookViewId="0">
      <selection activeCell="BV120" sqref="BV120:BZ120"/>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
584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3WH/ZYTc//QzH8GtwsCMRtFkXyxIVTX6WML+IcRpszBrDeJySIJpbP0tT+fzvyX3Qzy4qOQ1z9bmsoGANhw7Aw==" saltValue="xp8cXGVpzU5lKxzwi0dtlw==" spinCount="100000" sheet="1" objects="1" scenarios="1"/>
  <dataConsolidate/>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
47</v>
      </c>
      <c r="E2" s="134"/>
      <c r="F2" s="135" t="s">
        <v>
554</v>
      </c>
      <c r="G2" s="136"/>
      <c r="H2" s="137"/>
    </row>
    <row r="3" spans="1:8">
      <c r="A3" s="133" t="s">
        <v>
547</v>
      </c>
      <c r="B3" s="138"/>
      <c r="C3" s="139"/>
      <c r="D3" s="140">
        <v>
53133</v>
      </c>
      <c r="E3" s="141"/>
      <c r="F3" s="142">
        <v>
50840</v>
      </c>
      <c r="G3" s="143"/>
      <c r="H3" s="144"/>
    </row>
    <row r="4" spans="1:8">
      <c r="A4" s="145"/>
      <c r="B4" s="146"/>
      <c r="C4" s="147"/>
      <c r="D4" s="148">
        <v>
34080</v>
      </c>
      <c r="E4" s="149"/>
      <c r="F4" s="150">
        <v>
25367</v>
      </c>
      <c r="G4" s="151"/>
      <c r="H4" s="152"/>
    </row>
    <row r="5" spans="1:8">
      <c r="A5" s="133" t="s">
        <v>
549</v>
      </c>
      <c r="B5" s="138"/>
      <c r="C5" s="139"/>
      <c r="D5" s="140">
        <v>
57961</v>
      </c>
      <c r="E5" s="141"/>
      <c r="F5" s="142">
        <v>
53605</v>
      </c>
      <c r="G5" s="143"/>
      <c r="H5" s="144"/>
    </row>
    <row r="6" spans="1:8">
      <c r="A6" s="145"/>
      <c r="B6" s="146"/>
      <c r="C6" s="147"/>
      <c r="D6" s="148">
        <v>
37914</v>
      </c>
      <c r="E6" s="149"/>
      <c r="F6" s="150">
        <v>
28343</v>
      </c>
      <c r="G6" s="151"/>
      <c r="H6" s="152"/>
    </row>
    <row r="7" spans="1:8">
      <c r="A7" s="133" t="s">
        <v>
550</v>
      </c>
      <c r="B7" s="138"/>
      <c r="C7" s="139"/>
      <c r="D7" s="140">
        <v>
75391</v>
      </c>
      <c r="E7" s="141"/>
      <c r="F7" s="142">
        <v>
58051</v>
      </c>
      <c r="G7" s="143"/>
      <c r="H7" s="144"/>
    </row>
    <row r="8" spans="1:8">
      <c r="A8" s="145"/>
      <c r="B8" s="146"/>
      <c r="C8" s="147"/>
      <c r="D8" s="148">
        <v>
42603</v>
      </c>
      <c r="E8" s="149"/>
      <c r="F8" s="150">
        <v>
32143</v>
      </c>
      <c r="G8" s="151"/>
      <c r="H8" s="152"/>
    </row>
    <row r="9" spans="1:8">
      <c r="A9" s="133" t="s">
        <v>
551</v>
      </c>
      <c r="B9" s="138"/>
      <c r="C9" s="139"/>
      <c r="D9" s="140">
        <v>
87953</v>
      </c>
      <c r="E9" s="141"/>
      <c r="F9" s="142">
        <v>
40879</v>
      </c>
      <c r="G9" s="143"/>
      <c r="H9" s="144"/>
    </row>
    <row r="10" spans="1:8">
      <c r="A10" s="145"/>
      <c r="B10" s="146"/>
      <c r="C10" s="147"/>
      <c r="D10" s="148">
        <v>
55182</v>
      </c>
      <c r="E10" s="149"/>
      <c r="F10" s="150">
        <v>
24087</v>
      </c>
      <c r="G10" s="151"/>
      <c r="H10" s="152"/>
    </row>
    <row r="11" spans="1:8">
      <c r="A11" s="133" t="s">
        <v>
552</v>
      </c>
      <c r="B11" s="138"/>
      <c r="C11" s="139"/>
      <c r="D11" s="140">
        <v>
51950</v>
      </c>
      <c r="E11" s="141"/>
      <c r="F11" s="142">
        <v>
42651</v>
      </c>
      <c r="G11" s="143"/>
      <c r="H11" s="144"/>
    </row>
    <row r="12" spans="1:8">
      <c r="A12" s="145"/>
      <c r="B12" s="146"/>
      <c r="C12" s="153"/>
      <c r="D12" s="148">
        <v>
37535</v>
      </c>
      <c r="E12" s="149"/>
      <c r="F12" s="150">
        <v>
22675</v>
      </c>
      <c r="G12" s="151"/>
      <c r="H12" s="152"/>
    </row>
    <row r="13" spans="1:8">
      <c r="A13" s="133"/>
      <c r="B13" s="138"/>
      <c r="C13" s="154"/>
      <c r="D13" s="155">
        <v>
65278</v>
      </c>
      <c r="E13" s="156"/>
      <c r="F13" s="157">
        <v>
49205</v>
      </c>
      <c r="G13" s="158"/>
      <c r="H13" s="144"/>
    </row>
    <row r="14" spans="1:8">
      <c r="A14" s="145"/>
      <c r="B14" s="146"/>
      <c r="C14" s="147"/>
      <c r="D14" s="148">
        <v>
41463</v>
      </c>
      <c r="E14" s="149"/>
      <c r="F14" s="150">
        <v>
26523</v>
      </c>
      <c r="G14" s="151"/>
      <c r="H14" s="152"/>
    </row>
    <row r="17" spans="1:11">
      <c r="A17" s="129" t="s">
        <v>
48</v>
      </c>
    </row>
    <row r="18" spans="1:11">
      <c r="A18" s="159"/>
      <c r="B18" s="159" t="str">
        <f>
実質収支比率等に係る経年分析!F$46</f>
        <v>
H25</v>
      </c>
      <c r="C18" s="159" t="str">
        <f>
実質収支比率等に係る経年分析!G$46</f>
        <v>
H26</v>
      </c>
      <c r="D18" s="159" t="str">
        <f>
実質収支比率等に係る経年分析!H$46</f>
        <v>
H27</v>
      </c>
      <c r="E18" s="159" t="str">
        <f>
実質収支比率等に係る経年分析!I$46</f>
        <v>
H28</v>
      </c>
      <c r="F18" s="159" t="str">
        <f>
実質収支比率等に係る経年分析!J$46</f>
        <v>
H29</v>
      </c>
    </row>
    <row r="19" spans="1:11">
      <c r="A19" s="159" t="s">
        <v>
49</v>
      </c>
      <c r="B19" s="159">
        <f>
ROUND(VALUE(SUBSTITUTE(実質収支比率等に係る経年分析!F$48,"▲","-")),2)</f>
        <v>
6.54</v>
      </c>
      <c r="C19" s="159">
        <f>
ROUND(VALUE(SUBSTITUTE(実質収支比率等に係る経年分析!G$48,"▲","-")),2)</f>
        <v>
5.71</v>
      </c>
      <c r="D19" s="159">
        <f>
ROUND(VALUE(SUBSTITUTE(実質収支比率等に係る経年分析!H$48,"▲","-")),2)</f>
        <v>
7.3</v>
      </c>
      <c r="E19" s="159">
        <f>
ROUND(VALUE(SUBSTITUTE(実質収支比率等に係る経年分析!I$48,"▲","-")),2)</f>
        <v>
5.5</v>
      </c>
      <c r="F19" s="159">
        <f>
ROUND(VALUE(SUBSTITUTE(実質収支比率等に係る経年分析!J$48,"▲","-")),2)</f>
        <v>
6.89</v>
      </c>
    </row>
    <row r="20" spans="1:11">
      <c r="A20" s="159" t="s">
        <v>
50</v>
      </c>
      <c r="B20" s="159">
        <f>
ROUND(VALUE(SUBSTITUTE(実質収支比率等に係る経年分析!F$47,"▲","-")),2)</f>
        <v>
16.510000000000002</v>
      </c>
      <c r="C20" s="159">
        <f>
ROUND(VALUE(SUBSTITUTE(実質収支比率等に係る経年分析!G$47,"▲","-")),2)</f>
        <v>
15.88</v>
      </c>
      <c r="D20" s="159">
        <f>
ROUND(VALUE(SUBSTITUTE(実質収支比率等に係る経年分析!H$47,"▲","-")),2)</f>
        <v>
15.29</v>
      </c>
      <c r="E20" s="159">
        <f>
ROUND(VALUE(SUBSTITUTE(実質収支比率等に係る経年分析!I$47,"▲","-")),2)</f>
        <v>
14.61</v>
      </c>
      <c r="F20" s="159">
        <f>
ROUND(VALUE(SUBSTITUTE(実質収支比率等に係る経年分析!J$47,"▲","-")),2)</f>
        <v>
14.69</v>
      </c>
    </row>
    <row r="21" spans="1:11">
      <c r="A21" s="159" t="s">
        <v>
51</v>
      </c>
      <c r="B21" s="159">
        <f>
IF(ISNUMBER(VALUE(SUBSTITUTE(実質収支比率等に係る経年分析!F$49,"▲","-"))),ROUND(VALUE(SUBSTITUTE(実質収支比率等に係る経年分析!F$49,"▲","-")),2),NA())</f>
        <v>
-1.44</v>
      </c>
      <c r="C21" s="159">
        <f>
IF(ISNUMBER(VALUE(SUBSTITUTE(実質収支比率等に係る経年分析!G$49,"▲","-"))),ROUND(VALUE(SUBSTITUTE(実質収支比率等に係る経年分析!G$49,"▲","-")),2),NA())</f>
        <v>
-0.56999999999999995</v>
      </c>
      <c r="D21" s="159">
        <f>
IF(ISNUMBER(VALUE(SUBSTITUTE(実質収支比率等に係る経年分析!H$49,"▲","-"))),ROUND(VALUE(SUBSTITUTE(実質収支比率等に係る経年分析!H$49,"▲","-")),2),NA())</f>
        <v>
1.81</v>
      </c>
      <c r="E21" s="159">
        <f>
IF(ISNUMBER(VALUE(SUBSTITUTE(実質収支比率等に係る経年分析!I$49,"▲","-"))),ROUND(VALUE(SUBSTITUTE(実質収支比率等に係る経年分析!I$49,"▲","-")),2),NA())</f>
        <v>
-1.46</v>
      </c>
      <c r="F21" s="159">
        <f>
IF(ISNUMBER(VALUE(SUBSTITUTE(実質収支比率等に係る経年分析!J$49,"▲","-"))),ROUND(VALUE(SUBSTITUTE(実質収支比率等に係る経年分析!J$49,"▲","-")),2),NA())</f>
        <v>
1.36</v>
      </c>
    </row>
    <row r="24" spans="1:11">
      <c r="A24" s="129" t="s">
        <v>
52</v>
      </c>
    </row>
    <row r="25" spans="1:11">
      <c r="A25" s="160"/>
      <c r="B25" s="160" t="str">
        <f>
連結実質赤字比率に係る赤字・黒字の構成分析!F$33</f>
        <v>
H25</v>
      </c>
      <c r="C25" s="160"/>
      <c r="D25" s="160" t="str">
        <f>
連結実質赤字比率に係る赤字・黒字の構成分析!G$33</f>
        <v>
H26</v>
      </c>
      <c r="E25" s="160"/>
      <c r="F25" s="160" t="str">
        <f>
連結実質赤字比率に係る赤字・黒字の構成分析!H$33</f>
        <v>
H27</v>
      </c>
      <c r="G25" s="160"/>
      <c r="H25" s="160" t="str">
        <f>
連結実質赤字比率に係る赤字・黒字の構成分析!I$33</f>
        <v>
H28</v>
      </c>
      <c r="I25" s="160"/>
      <c r="J25" s="160" t="str">
        <f>
連結実質赤字比率に係る赤字・黒字の構成分析!J$33</f>
        <v>
H29</v>
      </c>
      <c r="K25" s="160"/>
    </row>
    <row r="26" spans="1:11">
      <c r="A26" s="160"/>
      <c r="B26" s="160" t="s">
        <v>
53</v>
      </c>
      <c r="C26" s="160" t="s">
        <v>
54</v>
      </c>
      <c r="D26" s="160" t="s">
        <v>
53</v>
      </c>
      <c r="E26" s="160" t="s">
        <v>
54</v>
      </c>
      <c r="F26" s="160" t="s">
        <v>
53</v>
      </c>
      <c r="G26" s="160" t="s">
        <v>
54</v>
      </c>
      <c r="H26" s="160" t="s">
        <v>
53</v>
      </c>
      <c r="I26" s="160" t="s">
        <v>
54</v>
      </c>
      <c r="J26" s="160" t="s">
        <v>
53</v>
      </c>
      <c r="K26" s="160" t="s">
        <v>
54</v>
      </c>
    </row>
    <row r="27" spans="1:11">
      <c r="A27" s="160" t="str">
        <f>
IF(連結実質赤字比率に係る赤字・黒字の構成分析!C$43="",NA(),連結実質赤字比率に係る赤字・黒字の構成分析!C$43)</f>
        <v>
その他会計（黒字）</v>
      </c>
      <c r="B27" s="160" t="e">
        <f>
IF(ROUND(VALUE(SUBSTITUTE(連結実質赤字比率に係る赤字・黒字の構成分析!F$43,"▲", "-")), 2) &lt; 0, ABS(ROUND(VALUE(SUBSTITUTE(連結実質赤字比率に係る赤字・黒字の構成分析!F$43,"▲", "-")), 2)), NA())</f>
        <v>
#VALUE!</v>
      </c>
      <c r="C27" s="160" t="e">
        <f>
IF(ROUND(VALUE(SUBSTITUTE(連結実質赤字比率に係る赤字・黒字の構成分析!F$43,"▲", "-")), 2) &gt;= 0, ABS(ROUND(VALUE(SUBSTITUTE(連結実質赤字比率に係る赤字・黒字の構成分析!F$43,"▲", "-")), 2)), NA())</f>
        <v>
#VALUE!</v>
      </c>
      <c r="D27" s="160" t="e">
        <f>
IF(ROUND(VALUE(SUBSTITUTE(連結実質赤字比率に係る赤字・黒字の構成分析!G$43,"▲", "-")), 2) &lt; 0, ABS(ROUND(VALUE(SUBSTITUTE(連結実質赤字比率に係る赤字・黒字の構成分析!G$43,"▲", "-")), 2)), NA())</f>
        <v>
#VALUE!</v>
      </c>
      <c r="E27" s="160" t="e">
        <f>
IF(ROUND(VALUE(SUBSTITUTE(連結実質赤字比率に係る赤字・黒字の構成分析!G$43,"▲", "-")), 2) &gt;= 0, ABS(ROUND(VALUE(SUBSTITUTE(連結実質赤字比率に係る赤字・黒字の構成分析!G$43,"▲", "-")), 2)), NA())</f>
        <v>
#VALUE!</v>
      </c>
      <c r="F27" s="160" t="e">
        <f>
IF(ROUND(VALUE(SUBSTITUTE(連結実質赤字比率に係る赤字・黒字の構成分析!H$43,"▲", "-")), 2) &lt; 0, ABS(ROUND(VALUE(SUBSTITUTE(連結実質赤字比率に係る赤字・黒字の構成分析!H$43,"▲", "-")), 2)), NA())</f>
        <v>
#VALUE!</v>
      </c>
      <c r="G27" s="160" t="e">
        <f>
IF(ROUND(VALUE(SUBSTITUTE(連結実質赤字比率に係る赤字・黒字の構成分析!H$43,"▲", "-")), 2) &gt;= 0, ABS(ROUND(VALUE(SUBSTITUTE(連結実質赤字比率に係る赤字・黒字の構成分析!H$43,"▲", "-")), 2)), NA())</f>
        <v>
#VALUE!</v>
      </c>
      <c r="H27" s="160" t="e">
        <f>
IF(ROUND(VALUE(SUBSTITUTE(連結実質赤字比率に係る赤字・黒字の構成分析!I$43,"▲", "-")), 2) &lt; 0, ABS(ROUND(VALUE(SUBSTITUTE(連結実質赤字比率に係る赤字・黒字の構成分析!I$43,"▲", "-")), 2)), NA())</f>
        <v>
#VALUE!</v>
      </c>
      <c r="I27" s="160" t="e">
        <f>
IF(ROUND(VALUE(SUBSTITUTE(連結実質赤字比率に係る赤字・黒字の構成分析!I$43,"▲", "-")), 2) &gt;= 0, ABS(ROUND(VALUE(SUBSTITUTE(連結実質赤字比率に係る赤字・黒字の構成分析!I$43,"▲", "-")), 2)), NA())</f>
        <v>
#VALUE!</v>
      </c>
      <c r="J27" s="160" t="e">
        <f>
IF(ROUND(VALUE(SUBSTITUTE(連結実質赤字比率に係る赤字・黒字の構成分析!J$43,"▲", "-")), 2) &lt; 0, ABS(ROUND(VALUE(SUBSTITUTE(連結実質赤字比率に係る赤字・黒字の構成分析!J$43,"▲", "-")), 2)), NA())</f>
        <v>
#VALUE!</v>
      </c>
      <c r="K27" s="160" t="e">
        <f>
IF(ROUND(VALUE(SUBSTITUTE(連結実質赤字比率に係る赤字・黒字の構成分析!J$43,"▲", "-")), 2) &gt;= 0, ABS(ROUND(VALUE(SUBSTITUTE(連結実質赤字比率に係る赤字・黒字の構成分析!J$43,"▲", "-")), 2)), NA())</f>
        <v>
#VALUE!</v>
      </c>
    </row>
    <row r="28" spans="1:11">
      <c r="A28" s="160" t="str">
        <f>
IF(連結実質赤字比率に係る赤字・黒字の構成分析!C$42="",NA(),連結実質赤字比率に係る赤字・黒字の構成分析!C$42)</f>
        <v>
その他会計（赤字）</v>
      </c>
      <c r="B28" s="160" t="e">
        <f>
IF(ROUND(VALUE(SUBSTITUTE(連結実質赤字比率に係る赤字・黒字の構成分析!F$42,"▲", "-")), 2) &lt; 0, ABS(ROUND(VALUE(SUBSTITUTE(連結実質赤字比率に係る赤字・黒字の構成分析!F$42,"▲", "-")), 2)), NA())</f>
        <v>
#VALUE!</v>
      </c>
      <c r="C28" s="160" t="e">
        <f>
IF(ROUND(VALUE(SUBSTITUTE(連結実質赤字比率に係る赤字・黒字の構成分析!F$42,"▲", "-")), 2) &gt;= 0, ABS(ROUND(VALUE(SUBSTITUTE(連結実質赤字比率に係る赤字・黒字の構成分析!F$42,"▲", "-")), 2)), NA())</f>
        <v>
#VALUE!</v>
      </c>
      <c r="D28" s="160" t="e">
        <f>
IF(ROUND(VALUE(SUBSTITUTE(連結実質赤字比率に係る赤字・黒字の構成分析!G$42,"▲", "-")), 2) &lt; 0, ABS(ROUND(VALUE(SUBSTITUTE(連結実質赤字比率に係る赤字・黒字の構成分析!G$42,"▲", "-")), 2)), NA())</f>
        <v>
#VALUE!</v>
      </c>
      <c r="E28" s="160" t="e">
        <f>
IF(ROUND(VALUE(SUBSTITUTE(連結実質赤字比率に係る赤字・黒字の構成分析!G$42,"▲", "-")), 2) &gt;= 0, ABS(ROUND(VALUE(SUBSTITUTE(連結実質赤字比率に係る赤字・黒字の構成分析!G$42,"▲", "-")), 2)), NA())</f>
        <v>
#VALUE!</v>
      </c>
      <c r="F28" s="160" t="e">
        <f>
IF(ROUND(VALUE(SUBSTITUTE(連結実質赤字比率に係る赤字・黒字の構成分析!H$42,"▲", "-")), 2) &lt; 0, ABS(ROUND(VALUE(SUBSTITUTE(連結実質赤字比率に係る赤字・黒字の構成分析!H$42,"▲", "-")), 2)), NA())</f>
        <v>
#VALUE!</v>
      </c>
      <c r="G28" s="160" t="e">
        <f>
IF(ROUND(VALUE(SUBSTITUTE(連結実質赤字比率に係る赤字・黒字の構成分析!H$42,"▲", "-")), 2) &gt;= 0, ABS(ROUND(VALUE(SUBSTITUTE(連結実質赤字比率に係る赤字・黒字の構成分析!H$42,"▲", "-")), 2)), NA())</f>
        <v>
#VALUE!</v>
      </c>
      <c r="H28" s="160" t="e">
        <f>
IF(ROUND(VALUE(SUBSTITUTE(連結実質赤字比率に係る赤字・黒字の構成分析!I$42,"▲", "-")), 2) &lt; 0, ABS(ROUND(VALUE(SUBSTITUTE(連結実質赤字比率に係る赤字・黒字の構成分析!I$42,"▲", "-")), 2)), NA())</f>
        <v>
#VALUE!</v>
      </c>
      <c r="I28" s="160" t="e">
        <f>
IF(ROUND(VALUE(SUBSTITUTE(連結実質赤字比率に係る赤字・黒字の構成分析!I$42,"▲", "-")), 2) &gt;= 0, ABS(ROUND(VALUE(SUBSTITUTE(連結実質赤字比率に係る赤字・黒字の構成分析!I$42,"▲", "-")), 2)), NA())</f>
        <v>
#VALUE!</v>
      </c>
      <c r="J28" s="160" t="e">
        <f>
IF(ROUND(VALUE(SUBSTITUTE(連結実質赤字比率に係る赤字・黒字の構成分析!J$42,"▲", "-")), 2) &lt; 0, ABS(ROUND(VALUE(SUBSTITUTE(連結実質赤字比率に係る赤字・黒字の構成分析!J$42,"▲", "-")), 2)), NA())</f>
        <v>
#VALUE!</v>
      </c>
      <c r="K28" s="160" t="e">
        <f>
IF(ROUND(VALUE(SUBSTITUTE(連結実質赤字比率に係る赤字・黒字の構成分析!J$42,"▲", "-")), 2) &gt;= 0, ABS(ROUND(VALUE(SUBSTITUTE(連結実質赤字比率に係る赤字・黒字の構成分析!J$42,"▲", "-")), 2)), NA())</f>
        <v>
#VALUE!</v>
      </c>
    </row>
    <row r="29" spans="1:11">
      <c r="A29" s="160" t="e">
        <f>
IF(連結実質赤字比率に係る赤字・黒字の構成分析!C$41="",NA(),連結実質赤字比率に係る赤字・黒字の構成分析!C$41)</f>
        <v>
#N/A</v>
      </c>
      <c r="B29" s="160" t="e">
        <f>
IF(ROUND(VALUE(SUBSTITUTE(連結実質赤字比率に係る赤字・黒字の構成分析!F$41,"▲", "-")), 2) &lt; 0, ABS(ROUND(VALUE(SUBSTITUTE(連結実質赤字比率に係る赤字・黒字の構成分析!F$41,"▲", "-")), 2)), NA())</f>
        <v>
#VALUE!</v>
      </c>
      <c r="C29" s="160" t="e">
        <f>
IF(ROUND(VALUE(SUBSTITUTE(連結実質赤字比率に係る赤字・黒字の構成分析!F$41,"▲", "-")), 2) &gt;= 0, ABS(ROUND(VALUE(SUBSTITUTE(連結実質赤字比率に係る赤字・黒字の構成分析!F$41,"▲", "-")), 2)), NA())</f>
        <v>
#VALUE!</v>
      </c>
      <c r="D29" s="160" t="e">
        <f>
IF(ROUND(VALUE(SUBSTITUTE(連結実質赤字比率に係る赤字・黒字の構成分析!G$41,"▲", "-")), 2) &lt; 0, ABS(ROUND(VALUE(SUBSTITUTE(連結実質赤字比率に係る赤字・黒字の構成分析!G$41,"▲", "-")), 2)), NA())</f>
        <v>
#VALUE!</v>
      </c>
      <c r="E29" s="160" t="e">
        <f>
IF(ROUND(VALUE(SUBSTITUTE(連結実質赤字比率に係る赤字・黒字の構成分析!G$41,"▲", "-")), 2) &gt;= 0, ABS(ROUND(VALUE(SUBSTITUTE(連結実質赤字比率に係る赤字・黒字の構成分析!G$41,"▲", "-")), 2)), NA())</f>
        <v>
#VALUE!</v>
      </c>
      <c r="F29" s="160" t="e">
        <f>
IF(ROUND(VALUE(SUBSTITUTE(連結実質赤字比率に係る赤字・黒字の構成分析!H$41,"▲", "-")), 2) &lt; 0, ABS(ROUND(VALUE(SUBSTITUTE(連結実質赤字比率に係る赤字・黒字の構成分析!H$41,"▲", "-")), 2)), NA())</f>
        <v>
#VALUE!</v>
      </c>
      <c r="G29" s="160" t="e">
        <f>
IF(ROUND(VALUE(SUBSTITUTE(連結実質赤字比率に係る赤字・黒字の構成分析!H$41,"▲", "-")), 2) &gt;= 0, ABS(ROUND(VALUE(SUBSTITUTE(連結実質赤字比率に係る赤字・黒字の構成分析!H$41,"▲", "-")), 2)), NA())</f>
        <v>
#VALUE!</v>
      </c>
      <c r="H29" s="160" t="e">
        <f>
IF(ROUND(VALUE(SUBSTITUTE(連結実質赤字比率に係る赤字・黒字の構成分析!I$41,"▲", "-")), 2) &lt; 0, ABS(ROUND(VALUE(SUBSTITUTE(連結実質赤字比率に係る赤字・黒字の構成分析!I$41,"▲", "-")), 2)), NA())</f>
        <v>
#VALUE!</v>
      </c>
      <c r="I29" s="160" t="e">
        <f>
IF(ROUND(VALUE(SUBSTITUTE(連結実質赤字比率に係る赤字・黒字の構成分析!I$41,"▲", "-")), 2) &gt;= 0, ABS(ROUND(VALUE(SUBSTITUTE(連結実質赤字比率に係る赤字・黒字の構成分析!I$41,"▲", "-")), 2)), NA())</f>
        <v>
#VALUE!</v>
      </c>
      <c r="J29" s="160" t="e">
        <f>
IF(ROUND(VALUE(SUBSTITUTE(連結実質赤字比率に係る赤字・黒字の構成分析!J$41,"▲", "-")), 2) &lt; 0, ABS(ROUND(VALUE(SUBSTITUTE(連結実質赤字比率に係る赤字・黒字の構成分析!J$41,"▲", "-")), 2)), NA())</f>
        <v>
#VALUE!</v>
      </c>
      <c r="K29" s="160" t="e">
        <f>
IF(ROUND(VALUE(SUBSTITUTE(連結実質赤字比率に係る赤字・黒字の構成分析!J$41,"▲", "-")), 2) &gt;= 0, ABS(ROUND(VALUE(SUBSTITUTE(連結実質赤字比率に係る赤字・黒字の構成分析!J$41,"▲", "-")), 2)), NA())</f>
        <v>
#VALUE!</v>
      </c>
    </row>
    <row r="30" spans="1:11">
      <c r="A30" s="160" t="e">
        <f>
IF(連結実質赤字比率に係る赤字・黒字の構成分析!C$40="",NA(),連結実質赤字比率に係る赤字・黒字の構成分析!C$40)</f>
        <v>
#N/A</v>
      </c>
      <c r="B30" s="160" t="e">
        <f>
IF(ROUND(VALUE(SUBSTITUTE(連結実質赤字比率に係る赤字・黒字の構成分析!F$40,"▲", "-")), 2) &lt; 0, ABS(ROUND(VALUE(SUBSTITUTE(連結実質赤字比率に係る赤字・黒字の構成分析!F$40,"▲", "-")), 2)), NA())</f>
        <v>
#VALUE!</v>
      </c>
      <c r="C30" s="160" t="e">
        <f>
IF(ROUND(VALUE(SUBSTITUTE(連結実質赤字比率に係る赤字・黒字の構成分析!F$40,"▲", "-")), 2) &gt;= 0, ABS(ROUND(VALUE(SUBSTITUTE(連結実質赤字比率に係る赤字・黒字の構成分析!F$40,"▲", "-")), 2)), NA())</f>
        <v>
#VALUE!</v>
      </c>
      <c r="D30" s="160" t="e">
        <f>
IF(ROUND(VALUE(SUBSTITUTE(連結実質赤字比率に係る赤字・黒字の構成分析!G$40,"▲", "-")), 2) &lt; 0, ABS(ROUND(VALUE(SUBSTITUTE(連結実質赤字比率に係る赤字・黒字の構成分析!G$40,"▲", "-")), 2)), NA())</f>
        <v>
#VALUE!</v>
      </c>
      <c r="E30" s="160" t="e">
        <f>
IF(ROUND(VALUE(SUBSTITUTE(連結実質赤字比率に係る赤字・黒字の構成分析!G$40,"▲", "-")), 2) &gt;= 0, ABS(ROUND(VALUE(SUBSTITUTE(連結実質赤字比率に係る赤字・黒字の構成分析!G$40,"▲", "-")), 2)), NA())</f>
        <v>
#VALUE!</v>
      </c>
      <c r="F30" s="160" t="e">
        <f>
IF(ROUND(VALUE(SUBSTITUTE(連結実質赤字比率に係る赤字・黒字の構成分析!H$40,"▲", "-")), 2) &lt; 0, ABS(ROUND(VALUE(SUBSTITUTE(連結実質赤字比率に係る赤字・黒字の構成分析!H$40,"▲", "-")), 2)), NA())</f>
        <v>
#VALUE!</v>
      </c>
      <c r="G30" s="160" t="e">
        <f>
IF(ROUND(VALUE(SUBSTITUTE(連結実質赤字比率に係る赤字・黒字の構成分析!H$40,"▲", "-")), 2) &gt;= 0, ABS(ROUND(VALUE(SUBSTITUTE(連結実質赤字比率に係る赤字・黒字の構成分析!H$40,"▲", "-")), 2)), NA())</f>
        <v>
#VALUE!</v>
      </c>
      <c r="H30" s="160" t="e">
        <f>
IF(ROUND(VALUE(SUBSTITUTE(連結実質赤字比率に係る赤字・黒字の構成分析!I$40,"▲", "-")), 2) &lt; 0, ABS(ROUND(VALUE(SUBSTITUTE(連結実質赤字比率に係る赤字・黒字の構成分析!I$40,"▲", "-")), 2)), NA())</f>
        <v>
#VALUE!</v>
      </c>
      <c r="I30" s="160" t="e">
        <f>
IF(ROUND(VALUE(SUBSTITUTE(連結実質赤字比率に係る赤字・黒字の構成分析!I$40,"▲", "-")), 2) &gt;= 0, ABS(ROUND(VALUE(SUBSTITUTE(連結実質赤字比率に係る赤字・黒字の構成分析!I$40,"▲", "-")), 2)), NA())</f>
        <v>
#VALUE!</v>
      </c>
      <c r="J30" s="160" t="e">
        <f>
IF(ROUND(VALUE(SUBSTITUTE(連結実質赤字比率に係る赤字・黒字の構成分析!J$40,"▲", "-")), 2) &lt; 0, ABS(ROUND(VALUE(SUBSTITUTE(連結実質赤字比率に係る赤字・黒字の構成分析!J$40,"▲", "-")), 2)), NA())</f>
        <v>
#VALUE!</v>
      </c>
      <c r="K30" s="160" t="e">
        <f>
IF(ROUND(VALUE(SUBSTITUTE(連結実質赤字比率に係る赤字・黒字の構成分析!J$40,"▲", "-")), 2) &gt;= 0, ABS(ROUND(VALUE(SUBSTITUTE(連結実質赤字比率に係る赤字・黒字の構成分析!J$40,"▲", "-")), 2)), NA())</f>
        <v>
#VALUE!</v>
      </c>
    </row>
    <row r="31" spans="1:11">
      <c r="A31" s="160" t="str">
        <f>
IF(連結実質赤字比率に係る赤字・黒字の構成分析!C$39="",NA(),連結実質赤字比率に係る赤字・黒字の構成分析!C$39)</f>
        <v>
下水道事業</v>
      </c>
      <c r="B31" s="160" t="e">
        <f>
IF(ROUND(VALUE(SUBSTITUTE(連結実質赤字比率に係る赤字・黒字の構成分析!F$39,"▲", "-")), 2) &lt; 0, ABS(ROUND(VALUE(SUBSTITUTE(連結実質赤字比率に係る赤字・黒字の構成分析!F$39,"▲", "-")), 2)), NA())</f>
        <v>
#N/A</v>
      </c>
      <c r="C31" s="160">
        <f>
IF(ROUND(VALUE(SUBSTITUTE(連結実質赤字比率に係る赤字・黒字の構成分析!F$39,"▲", "-")), 2) &gt;= 0, ABS(ROUND(VALUE(SUBSTITUTE(連結実質赤字比率に係る赤字・黒字の構成分析!F$39,"▲", "-")), 2)), NA())</f>
        <v>
0.31</v>
      </c>
      <c r="D31" s="160" t="e">
        <f>
IF(ROUND(VALUE(SUBSTITUTE(連結実質赤字比率に係る赤字・黒字の構成分析!G$39,"▲", "-")), 2) &lt; 0, ABS(ROUND(VALUE(SUBSTITUTE(連結実質赤字比率に係る赤字・黒字の構成分析!G$39,"▲", "-")), 2)), NA())</f>
        <v>
#N/A</v>
      </c>
      <c r="E31" s="160">
        <f>
IF(ROUND(VALUE(SUBSTITUTE(連結実質赤字比率に係る赤字・黒字の構成分析!G$39,"▲", "-")), 2) &gt;= 0, ABS(ROUND(VALUE(SUBSTITUTE(連結実質赤字比率に係る赤字・黒字の構成分析!G$39,"▲", "-")), 2)), NA())</f>
        <v>
0.43</v>
      </c>
      <c r="F31" s="160" t="e">
        <f>
IF(ROUND(VALUE(SUBSTITUTE(連結実質赤字比率に係る赤字・黒字の構成分析!H$39,"▲", "-")), 2) &lt; 0, ABS(ROUND(VALUE(SUBSTITUTE(連結実質赤字比率に係る赤字・黒字の構成分析!H$39,"▲", "-")), 2)), NA())</f>
        <v>
#N/A</v>
      </c>
      <c r="G31" s="160">
        <f>
IF(ROUND(VALUE(SUBSTITUTE(連結実質赤字比率に係る赤字・黒字の構成分析!H$39,"▲", "-")), 2) &gt;= 0, ABS(ROUND(VALUE(SUBSTITUTE(連結実質赤字比率に係る赤字・黒字の構成分析!H$39,"▲", "-")), 2)), NA())</f>
        <v>
0.18</v>
      </c>
      <c r="H31" s="160" t="e">
        <f>
IF(ROUND(VALUE(SUBSTITUTE(連結実質赤字比率に係る赤字・黒字の構成分析!I$39,"▲", "-")), 2) &lt; 0, ABS(ROUND(VALUE(SUBSTITUTE(連結実質赤字比率に係る赤字・黒字の構成分析!I$39,"▲", "-")), 2)), NA())</f>
        <v>
#N/A</v>
      </c>
      <c r="I31" s="160">
        <f>
IF(ROUND(VALUE(SUBSTITUTE(連結実質赤字比率に係る赤字・黒字の構成分析!I$39,"▲", "-")), 2) &gt;= 0, ABS(ROUND(VALUE(SUBSTITUTE(連結実質赤字比率に係る赤字・黒字の構成分析!I$39,"▲", "-")), 2)), NA())</f>
        <v>
0.02</v>
      </c>
      <c r="J31" s="160" t="e">
        <f>
IF(ROUND(VALUE(SUBSTITUTE(連結実質赤字比率に係る赤字・黒字の構成分析!J$39,"▲", "-")), 2) &lt; 0, ABS(ROUND(VALUE(SUBSTITUTE(連結実質赤字比率に係る赤字・黒字の構成分析!J$39,"▲", "-")), 2)), NA())</f>
        <v>
#N/A</v>
      </c>
      <c r="K31" s="160">
        <f>
IF(ROUND(VALUE(SUBSTITUTE(連結実質赤字比率に係る赤字・黒字の構成分析!J$39,"▲", "-")), 2) &gt;= 0, ABS(ROUND(VALUE(SUBSTITUTE(連結実質赤字比率に係る赤字・黒字の構成分析!J$39,"▲", "-")), 2)), NA())</f>
        <v>
0.01</v>
      </c>
    </row>
    <row r="32" spans="1:11">
      <c r="A32" s="160" t="str">
        <f>
IF(連結実質赤字比率に係る赤字・黒字の構成分析!C$38="",NA(),連結実質赤字比率に係る赤字・黒字の構成分析!C$38)</f>
        <v>
後期高齢者医療会計</v>
      </c>
      <c r="B32" s="160" t="e">
        <f>
IF(ROUND(VALUE(SUBSTITUTE(連結実質赤字比率に係る赤字・黒字の構成分析!F$38,"▲", "-")), 2) &lt; 0, ABS(ROUND(VALUE(SUBSTITUTE(連結実質赤字比率に係る赤字・黒字の構成分析!F$38,"▲", "-")), 2)), NA())</f>
        <v>
#N/A</v>
      </c>
      <c r="C32" s="160">
        <f>
IF(ROUND(VALUE(SUBSTITUTE(連結実質赤字比率に係る赤字・黒字の構成分析!F$38,"▲", "-")), 2) &gt;= 0, ABS(ROUND(VALUE(SUBSTITUTE(連結実質赤字比率に係る赤字・黒字の構成分析!F$38,"▲", "-")), 2)), NA())</f>
        <v>
0.01</v>
      </c>
      <c r="D32" s="160" t="e">
        <f>
IF(ROUND(VALUE(SUBSTITUTE(連結実質赤字比率に係る赤字・黒字の構成分析!G$38,"▲", "-")), 2) &lt; 0, ABS(ROUND(VALUE(SUBSTITUTE(連結実質赤字比率に係る赤字・黒字の構成分析!G$38,"▲", "-")), 2)), NA())</f>
        <v>
#N/A</v>
      </c>
      <c r="E32" s="160">
        <f>
IF(ROUND(VALUE(SUBSTITUTE(連結実質赤字比率に係る赤字・黒字の構成分析!G$38,"▲", "-")), 2) &gt;= 0, ABS(ROUND(VALUE(SUBSTITUTE(連結実質赤字比率に係る赤字・黒字の構成分析!G$38,"▲", "-")), 2)), NA())</f>
        <v>
0.03</v>
      </c>
      <c r="F32" s="160" t="e">
        <f>
IF(ROUND(VALUE(SUBSTITUTE(連結実質赤字比率に係る赤字・黒字の構成分析!H$38,"▲", "-")), 2) &lt; 0, ABS(ROUND(VALUE(SUBSTITUTE(連結実質赤字比率に係る赤字・黒字の構成分析!H$38,"▲", "-")), 2)), NA())</f>
        <v>
#N/A</v>
      </c>
      <c r="G32" s="160">
        <f>
IF(ROUND(VALUE(SUBSTITUTE(連結実質赤字比率に係る赤字・黒字の構成分析!H$38,"▲", "-")), 2) &gt;= 0, ABS(ROUND(VALUE(SUBSTITUTE(連結実質赤字比率に係る赤字・黒字の構成分析!H$38,"▲", "-")), 2)), NA())</f>
        <v>
0.02</v>
      </c>
      <c r="H32" s="160" t="e">
        <f>
IF(ROUND(VALUE(SUBSTITUTE(連結実質赤字比率に係る赤字・黒字の構成分析!I$38,"▲", "-")), 2) &lt; 0, ABS(ROUND(VALUE(SUBSTITUTE(連結実質赤字比率に係る赤字・黒字の構成分析!I$38,"▲", "-")), 2)), NA())</f>
        <v>
#N/A</v>
      </c>
      <c r="I32" s="160">
        <f>
IF(ROUND(VALUE(SUBSTITUTE(連結実質赤字比率に係る赤字・黒字の構成分析!I$38,"▲", "-")), 2) &gt;= 0, ABS(ROUND(VALUE(SUBSTITUTE(連結実質赤字比率に係る赤字・黒字の構成分析!I$38,"▲", "-")), 2)), NA())</f>
        <v>
0.23</v>
      </c>
      <c r="J32" s="160" t="e">
        <f>
IF(ROUND(VALUE(SUBSTITUTE(連結実質赤字比率に係る赤字・黒字の構成分析!J$38,"▲", "-")), 2) &lt; 0, ABS(ROUND(VALUE(SUBSTITUTE(連結実質赤字比率に係る赤字・黒字の構成分析!J$38,"▲", "-")), 2)), NA())</f>
        <v>
#N/A</v>
      </c>
      <c r="K32" s="160">
        <f>
IF(ROUND(VALUE(SUBSTITUTE(連結実質赤字比率に係る赤字・黒字の構成分析!J$38,"▲", "-")), 2) &gt;= 0, ABS(ROUND(VALUE(SUBSTITUTE(連結実質赤字比率に係る赤字・黒字の構成分析!J$38,"▲", "-")), 2)), NA())</f>
        <v>
0.01</v>
      </c>
    </row>
    <row r="33" spans="1:16">
      <c r="A33" s="160" t="str">
        <f>
IF(連結実質赤字比率に係る赤字・黒字の構成分析!C$37="",NA(),連結実質赤字比率に係る赤字・黒字の構成分析!C$37)</f>
        <v>
国民健康保険事業会計</v>
      </c>
      <c r="B33" s="160" t="e">
        <f>
IF(ROUND(VALUE(SUBSTITUTE(連結実質赤字比率に係る赤字・黒字の構成分析!F$37,"▲", "-")), 2) &lt; 0, ABS(ROUND(VALUE(SUBSTITUTE(連結実質赤字比率に係る赤字・黒字の構成分析!F$37,"▲", "-")), 2)), NA())</f>
        <v>
#N/A</v>
      </c>
      <c r="C33" s="160">
        <f>
IF(ROUND(VALUE(SUBSTITUTE(連結実質赤字比率に係る赤字・黒字の構成分析!F$37,"▲", "-")), 2) &gt;= 0, ABS(ROUND(VALUE(SUBSTITUTE(連結実質赤字比率に係る赤字・黒字の構成分析!F$37,"▲", "-")), 2)), NA())</f>
        <v>
0.57999999999999996</v>
      </c>
      <c r="D33" s="160" t="e">
        <f>
IF(ROUND(VALUE(SUBSTITUTE(連結実質赤字比率に係る赤字・黒字の構成分析!G$37,"▲", "-")), 2) &lt; 0, ABS(ROUND(VALUE(SUBSTITUTE(連結実質赤字比率に係る赤字・黒字の構成分析!G$37,"▲", "-")), 2)), NA())</f>
        <v>
#N/A</v>
      </c>
      <c r="E33" s="160">
        <f>
IF(ROUND(VALUE(SUBSTITUTE(連結実質赤字比率に係る赤字・黒字の構成分析!G$37,"▲", "-")), 2) &gt;= 0, ABS(ROUND(VALUE(SUBSTITUTE(連結実質赤字比率に係る赤字・黒字の構成分析!G$37,"▲", "-")), 2)), NA())</f>
        <v>
0.38</v>
      </c>
      <c r="F33" s="160" t="e">
        <f>
IF(ROUND(VALUE(SUBSTITUTE(連結実質赤字比率に係る赤字・黒字の構成分析!H$37,"▲", "-")), 2) &lt; 0, ABS(ROUND(VALUE(SUBSTITUTE(連結実質赤字比率に係る赤字・黒字の構成分析!H$37,"▲", "-")), 2)), NA())</f>
        <v>
#N/A</v>
      </c>
      <c r="G33" s="160">
        <f>
IF(ROUND(VALUE(SUBSTITUTE(連結実質赤字比率に係る赤字・黒字の構成分析!H$37,"▲", "-")), 2) &gt;= 0, ABS(ROUND(VALUE(SUBSTITUTE(連結実質赤字比率に係る赤字・黒字の構成分析!H$37,"▲", "-")), 2)), NA())</f>
        <v>
0.4</v>
      </c>
      <c r="H33" s="160" t="e">
        <f>
IF(ROUND(VALUE(SUBSTITUTE(連結実質赤字比率に係る赤字・黒字の構成分析!I$37,"▲", "-")), 2) &lt; 0, ABS(ROUND(VALUE(SUBSTITUTE(連結実質赤字比率に係る赤字・黒字の構成分析!I$37,"▲", "-")), 2)), NA())</f>
        <v>
#N/A</v>
      </c>
      <c r="I33" s="160">
        <f>
IF(ROUND(VALUE(SUBSTITUTE(連結実質赤字比率に係る赤字・黒字の構成分析!I$37,"▲", "-")), 2) &gt;= 0, ABS(ROUND(VALUE(SUBSTITUTE(連結実質赤字比率に係る赤字・黒字の構成分析!I$37,"▲", "-")), 2)), NA())</f>
        <v>
0.38</v>
      </c>
      <c r="J33" s="160" t="e">
        <f>
IF(ROUND(VALUE(SUBSTITUTE(連結実質赤字比率に係る赤字・黒字の構成分析!J$37,"▲", "-")), 2) &lt; 0, ABS(ROUND(VALUE(SUBSTITUTE(連結実質赤字比率に係る赤字・黒字の構成分析!J$37,"▲", "-")), 2)), NA())</f>
        <v>
#N/A</v>
      </c>
      <c r="K33" s="160">
        <f>
IF(ROUND(VALUE(SUBSTITUTE(連結実質赤字比率に係る赤字・黒字の構成分析!J$37,"▲", "-")), 2) &gt;= 0, ABS(ROUND(VALUE(SUBSTITUTE(連結実質赤字比率に係る赤字・黒字の構成分析!J$37,"▲", "-")), 2)), NA())</f>
        <v>
0.53</v>
      </c>
    </row>
    <row r="34" spans="1:16">
      <c r="A34" s="160" t="str">
        <f>
IF(連結実質赤字比率に係る赤字・黒字の構成分析!C$36="",NA(),連結実質赤字比率に係る赤字・黒字の構成分析!C$36)</f>
        <v>
介護保険事業会計</v>
      </c>
      <c r="B34" s="160" t="e">
        <f>
IF(ROUND(VALUE(SUBSTITUTE(連結実質赤字比率に係る赤字・黒字の構成分析!F$36,"▲", "-")), 2) &lt; 0, ABS(ROUND(VALUE(SUBSTITUTE(連結実質赤字比率に係る赤字・黒字の構成分析!F$36,"▲", "-")), 2)), NA())</f>
        <v>
#N/A</v>
      </c>
      <c r="C34" s="160">
        <f>
IF(ROUND(VALUE(SUBSTITUTE(連結実質赤字比率に係る赤字・黒字の構成分析!F$36,"▲", "-")), 2) &gt;= 0, ABS(ROUND(VALUE(SUBSTITUTE(連結実質赤字比率に係る赤字・黒字の構成分析!F$36,"▲", "-")), 2)), NA())</f>
        <v>
0.59</v>
      </c>
      <c r="D34" s="160" t="e">
        <f>
IF(ROUND(VALUE(SUBSTITUTE(連結実質赤字比率に係る赤字・黒字の構成分析!G$36,"▲", "-")), 2) &lt; 0, ABS(ROUND(VALUE(SUBSTITUTE(連結実質赤字比率に係る赤字・黒字の構成分析!G$36,"▲", "-")), 2)), NA())</f>
        <v>
#N/A</v>
      </c>
      <c r="E34" s="160">
        <f>
IF(ROUND(VALUE(SUBSTITUTE(連結実質赤字比率に係る赤字・黒字の構成分析!G$36,"▲", "-")), 2) &gt;= 0, ABS(ROUND(VALUE(SUBSTITUTE(連結実質赤字比率に係る赤字・黒字の構成分析!G$36,"▲", "-")), 2)), NA())</f>
        <v>
0.89</v>
      </c>
      <c r="F34" s="160" t="e">
        <f>
IF(ROUND(VALUE(SUBSTITUTE(連結実質赤字比率に係る赤字・黒字の構成分析!H$36,"▲", "-")), 2) &lt; 0, ABS(ROUND(VALUE(SUBSTITUTE(連結実質赤字比率に係る赤字・黒字の構成分析!H$36,"▲", "-")), 2)), NA())</f>
        <v>
#N/A</v>
      </c>
      <c r="G34" s="160">
        <f>
IF(ROUND(VALUE(SUBSTITUTE(連結実質赤字比率に係る赤字・黒字の構成分析!H$36,"▲", "-")), 2) &gt;= 0, ABS(ROUND(VALUE(SUBSTITUTE(連結実質赤字比率に係る赤字・黒字の構成分析!H$36,"▲", "-")), 2)), NA())</f>
        <v>
0.61</v>
      </c>
      <c r="H34" s="160" t="e">
        <f>
IF(ROUND(VALUE(SUBSTITUTE(連結実質赤字比率に係る赤字・黒字の構成分析!I$36,"▲", "-")), 2) &lt; 0, ABS(ROUND(VALUE(SUBSTITUTE(連結実質赤字比率に係る赤字・黒字の構成分析!I$36,"▲", "-")), 2)), NA())</f>
        <v>
#N/A</v>
      </c>
      <c r="I34" s="160">
        <f>
IF(ROUND(VALUE(SUBSTITUTE(連結実質赤字比率に係る赤字・黒字の構成分析!I$36,"▲", "-")), 2) &gt;= 0, ABS(ROUND(VALUE(SUBSTITUTE(連結実質赤字比率に係る赤字・黒字の構成分析!I$36,"▲", "-")), 2)), NA())</f>
        <v>
0.46</v>
      </c>
      <c r="J34" s="160" t="e">
        <f>
IF(ROUND(VALUE(SUBSTITUTE(連結実質赤字比率に係る赤字・黒字の構成分析!J$36,"▲", "-")), 2) &lt; 0, ABS(ROUND(VALUE(SUBSTITUTE(連結実質赤字比率に係る赤字・黒字の構成分析!J$36,"▲", "-")), 2)), NA())</f>
        <v>
#N/A</v>
      </c>
      <c r="K34" s="160">
        <f>
IF(ROUND(VALUE(SUBSTITUTE(連結実質赤字比率に係る赤字・黒字の構成分析!J$36,"▲", "-")), 2) &gt;= 0, ABS(ROUND(VALUE(SUBSTITUTE(連結実質赤字比率に係る赤字・黒字の構成分析!J$36,"▲", "-")), 2)), NA())</f>
        <v>
0.87</v>
      </c>
    </row>
    <row r="35" spans="1:16">
      <c r="A35" s="160" t="str">
        <f>
IF(連結実質赤字比率に係る赤字・黒字の構成分析!C$35="",NA(),連結実質赤字比率に係る赤字・黒字の構成分析!C$35)</f>
        <v>
水道事業</v>
      </c>
      <c r="B35" s="160" t="e">
        <f>
IF(ROUND(VALUE(SUBSTITUTE(連結実質赤字比率に係る赤字・黒字の構成分析!F$35,"▲", "-")), 2) &lt; 0, ABS(ROUND(VALUE(SUBSTITUTE(連結実質赤字比率に係る赤字・黒字の構成分析!F$35,"▲", "-")), 2)), NA())</f>
        <v>
#N/A</v>
      </c>
      <c r="C35" s="160">
        <f>
IF(ROUND(VALUE(SUBSTITUTE(連結実質赤字比率に係る赤字・黒字の構成分析!F$35,"▲", "-")), 2) &gt;= 0, ABS(ROUND(VALUE(SUBSTITUTE(連結実質赤字比率に係る赤字・黒字の構成分析!F$35,"▲", "-")), 2)), NA())</f>
        <v>
3.79</v>
      </c>
      <c r="D35" s="160" t="e">
        <f>
IF(ROUND(VALUE(SUBSTITUTE(連結実質赤字比率に係る赤字・黒字の構成分析!G$35,"▲", "-")), 2) &lt; 0, ABS(ROUND(VALUE(SUBSTITUTE(連結実質赤字比率に係る赤字・黒字の構成分析!G$35,"▲", "-")), 2)), NA())</f>
        <v>
#N/A</v>
      </c>
      <c r="E35" s="160">
        <f>
IF(ROUND(VALUE(SUBSTITUTE(連結実質赤字比率に係る赤字・黒字の構成分析!G$35,"▲", "-")), 2) &gt;= 0, ABS(ROUND(VALUE(SUBSTITUTE(連結実質赤字比率に係る赤字・黒字の構成分析!G$35,"▲", "-")), 2)), NA())</f>
        <v>
3.59</v>
      </c>
      <c r="F35" s="160" t="e">
        <f>
IF(ROUND(VALUE(SUBSTITUTE(連結実質赤字比率に係る赤字・黒字の構成分析!H$35,"▲", "-")), 2) &lt; 0, ABS(ROUND(VALUE(SUBSTITUTE(連結実質赤字比率に係る赤字・黒字の構成分析!H$35,"▲", "-")), 2)), NA())</f>
        <v>
#N/A</v>
      </c>
      <c r="G35" s="160">
        <f>
IF(ROUND(VALUE(SUBSTITUTE(連結実質赤字比率に係る赤字・黒字の構成分析!H$35,"▲", "-")), 2) &gt;= 0, ABS(ROUND(VALUE(SUBSTITUTE(連結実質赤字比率に係る赤字・黒字の構成分析!H$35,"▲", "-")), 2)), NA())</f>
        <v>
3.66</v>
      </c>
      <c r="H35" s="160" t="e">
        <f>
IF(ROUND(VALUE(SUBSTITUTE(連結実質赤字比率に係る赤字・黒字の構成分析!I$35,"▲", "-")), 2) &lt; 0, ABS(ROUND(VALUE(SUBSTITUTE(連結実質赤字比率に係る赤字・黒字の構成分析!I$35,"▲", "-")), 2)), NA())</f>
        <v>
#N/A</v>
      </c>
      <c r="I35" s="160">
        <f>
IF(ROUND(VALUE(SUBSTITUTE(連結実質赤字比率に係る赤字・黒字の構成分析!I$35,"▲", "-")), 2) &gt;= 0, ABS(ROUND(VALUE(SUBSTITUTE(連結実質赤字比率に係る赤字・黒字の構成分析!I$35,"▲", "-")), 2)), NA())</f>
        <v>
3.64</v>
      </c>
      <c r="J35" s="160" t="e">
        <f>
IF(ROUND(VALUE(SUBSTITUTE(連結実質赤字比率に係る赤字・黒字の構成分析!J$35,"▲", "-")), 2) &lt; 0, ABS(ROUND(VALUE(SUBSTITUTE(連結実質赤字比率に係る赤字・黒字の構成分析!J$35,"▲", "-")), 2)), NA())</f>
        <v>
#N/A</v>
      </c>
      <c r="K35" s="160">
        <f>
IF(ROUND(VALUE(SUBSTITUTE(連結実質赤字比率に係る赤字・黒字の構成分析!J$35,"▲", "-")), 2) &gt;= 0, ABS(ROUND(VALUE(SUBSTITUTE(連結実質赤字比率に係る赤字・黒字の構成分析!J$35,"▲", "-")), 2)), NA())</f>
        <v>
4.09</v>
      </c>
    </row>
    <row r="36" spans="1:16">
      <c r="A36" s="160" t="str">
        <f>
IF(連結実質赤字比率に係る赤字・黒字の構成分析!C$34="",NA(),連結実質赤字比率に係る赤字・黒字の構成分析!C$34)</f>
        <v>
一般会計</v>
      </c>
      <c r="B36" s="160" t="e">
        <f>
IF(ROUND(VALUE(SUBSTITUTE(連結実質赤字比率に係る赤字・黒字の構成分析!F$34,"▲", "-")), 2) &lt; 0, ABS(ROUND(VALUE(SUBSTITUTE(連結実質赤字比率に係る赤字・黒字の構成分析!F$34,"▲", "-")), 2)), NA())</f>
        <v>
#N/A</v>
      </c>
      <c r="C36" s="160">
        <f>
IF(ROUND(VALUE(SUBSTITUTE(連結実質赤字比率に係る赤字・黒字の構成分析!F$34,"▲", "-")), 2) &gt;= 0, ABS(ROUND(VALUE(SUBSTITUTE(連結実質赤字比率に係る赤字・黒字の構成分析!F$34,"▲", "-")), 2)), NA())</f>
        <v>
6.54</v>
      </c>
      <c r="D36" s="160" t="e">
        <f>
IF(ROUND(VALUE(SUBSTITUTE(連結実質赤字比率に係る赤字・黒字の構成分析!G$34,"▲", "-")), 2) &lt; 0, ABS(ROUND(VALUE(SUBSTITUTE(連結実質赤字比率に係る赤字・黒字の構成分析!G$34,"▲", "-")), 2)), NA())</f>
        <v>
#N/A</v>
      </c>
      <c r="E36" s="160">
        <f>
IF(ROUND(VALUE(SUBSTITUTE(連結実質赤字比率に係る赤字・黒字の構成分析!G$34,"▲", "-")), 2) &gt;= 0, ABS(ROUND(VALUE(SUBSTITUTE(連結実質赤字比率に係る赤字・黒字の構成分析!G$34,"▲", "-")), 2)), NA())</f>
        <v>
5.71</v>
      </c>
      <c r="F36" s="160" t="e">
        <f>
IF(ROUND(VALUE(SUBSTITUTE(連結実質赤字比率に係る赤字・黒字の構成分析!H$34,"▲", "-")), 2) &lt; 0, ABS(ROUND(VALUE(SUBSTITUTE(連結実質赤字比率に係る赤字・黒字の構成分析!H$34,"▲", "-")), 2)), NA())</f>
        <v>
#N/A</v>
      </c>
      <c r="G36" s="160">
        <f>
IF(ROUND(VALUE(SUBSTITUTE(連結実質赤字比率に係る赤字・黒字の構成分析!H$34,"▲", "-")), 2) &gt;= 0, ABS(ROUND(VALUE(SUBSTITUTE(連結実質赤字比率に係る赤字・黒字の構成分析!H$34,"▲", "-")), 2)), NA())</f>
        <v>
7.29</v>
      </c>
      <c r="H36" s="160" t="e">
        <f>
IF(ROUND(VALUE(SUBSTITUTE(連結実質赤字比率に係る赤字・黒字の構成分析!I$34,"▲", "-")), 2) &lt; 0, ABS(ROUND(VALUE(SUBSTITUTE(連結実質赤字比率に係る赤字・黒字の構成分析!I$34,"▲", "-")), 2)), NA())</f>
        <v>
#N/A</v>
      </c>
      <c r="I36" s="160">
        <f>
IF(ROUND(VALUE(SUBSTITUTE(連結実質赤字比率に係る赤字・黒字の構成分析!I$34,"▲", "-")), 2) &gt;= 0, ABS(ROUND(VALUE(SUBSTITUTE(連結実質赤字比率に係る赤字・黒字の構成分析!I$34,"▲", "-")), 2)), NA())</f>
        <v>
5.5</v>
      </c>
      <c r="J36" s="160" t="e">
        <f>
IF(ROUND(VALUE(SUBSTITUTE(連結実質赤字比率に係る赤字・黒字の構成分析!J$34,"▲", "-")), 2) &lt; 0, ABS(ROUND(VALUE(SUBSTITUTE(連結実質赤字比率に係る赤字・黒字の構成分析!J$34,"▲", "-")), 2)), NA())</f>
        <v>
#N/A</v>
      </c>
      <c r="K36" s="160">
        <f>
IF(ROUND(VALUE(SUBSTITUTE(連結実質赤字比率に係る赤字・黒字の構成分析!J$34,"▲", "-")), 2) &gt;= 0, ABS(ROUND(VALUE(SUBSTITUTE(連結実質赤字比率に係る赤字・黒字の構成分析!J$34,"▲", "-")), 2)), NA())</f>
        <v>
6.88</v>
      </c>
    </row>
    <row r="39" spans="1:16">
      <c r="A39" s="129" t="s">
        <v>
55</v>
      </c>
    </row>
    <row r="40" spans="1:16">
      <c r="A40" s="161"/>
      <c r="B40" s="161" t="str">
        <f>
'実質公債費比率（分子）の構造'!K$44</f>
        <v>
H25</v>
      </c>
      <c r="C40" s="161"/>
      <c r="D40" s="161"/>
      <c r="E40" s="161" t="str">
        <f>
'実質公債費比率（分子）の構造'!L$44</f>
        <v>
H26</v>
      </c>
      <c r="F40" s="161"/>
      <c r="G40" s="161"/>
      <c r="H40" s="161" t="str">
        <f>
'実質公債費比率（分子）の構造'!M$44</f>
        <v>
H27</v>
      </c>
      <c r="I40" s="161"/>
      <c r="J40" s="161"/>
      <c r="K40" s="161" t="str">
        <f>
'実質公債費比率（分子）の構造'!N$44</f>
        <v>
H28</v>
      </c>
      <c r="L40" s="161"/>
      <c r="M40" s="161"/>
      <c r="N40" s="161" t="str">
        <f>
'実質公債費比率（分子）の構造'!O$44</f>
        <v>
H29</v>
      </c>
      <c r="O40" s="161"/>
      <c r="P40" s="161"/>
    </row>
    <row r="41" spans="1:16">
      <c r="A41" s="161"/>
      <c r="B41" s="161" t="s">
        <v>
56</v>
      </c>
      <c r="C41" s="161"/>
      <c r="D41" s="161" t="s">
        <v>
57</v>
      </c>
      <c r="E41" s="161" t="s">
        <v>
56</v>
      </c>
      <c r="F41" s="161"/>
      <c r="G41" s="161" t="s">
        <v>
57</v>
      </c>
      <c r="H41" s="161" t="s">
        <v>
56</v>
      </c>
      <c r="I41" s="161"/>
      <c r="J41" s="161" t="s">
        <v>
57</v>
      </c>
      <c r="K41" s="161" t="s">
        <v>
56</v>
      </c>
      <c r="L41" s="161"/>
      <c r="M41" s="161" t="s">
        <v>
57</v>
      </c>
      <c r="N41" s="161" t="s">
        <v>
56</v>
      </c>
      <c r="O41" s="161"/>
      <c r="P41" s="161" t="s">
        <v>
57</v>
      </c>
    </row>
    <row r="42" spans="1:16">
      <c r="A42" s="161" t="s">
        <v>
58</v>
      </c>
      <c r="B42" s="161"/>
      <c r="C42" s="161"/>
      <c r="D42" s="161">
        <f>
'実質公債費比率（分子）の構造'!K$52</f>
        <v>
3856</v>
      </c>
      <c r="E42" s="161"/>
      <c r="F42" s="161"/>
      <c r="G42" s="161">
        <f>
'実質公債費比率（分子）の構造'!L$52</f>
        <v>
4030</v>
      </c>
      <c r="H42" s="161"/>
      <c r="I42" s="161"/>
      <c r="J42" s="161">
        <f>
'実質公債費比率（分子）の構造'!M$52</f>
        <v>
3832</v>
      </c>
      <c r="K42" s="161"/>
      <c r="L42" s="161"/>
      <c r="M42" s="161">
        <f>
'実質公債費比率（分子）の構造'!N$52</f>
        <v>
3277</v>
      </c>
      <c r="N42" s="161"/>
      <c r="O42" s="161"/>
      <c r="P42" s="161">
        <f>
'実質公債費比率（分子）の構造'!O$52</f>
        <v>
3458</v>
      </c>
    </row>
    <row r="43" spans="1:16">
      <c r="A43" s="161" t="s">
        <v>
59</v>
      </c>
      <c r="B43" s="161" t="str">
        <f>
'実質公債費比率（分子）の構造'!K$51</f>
        <v>
-</v>
      </c>
      <c r="C43" s="161"/>
      <c r="D43" s="161"/>
      <c r="E43" s="161" t="str">
        <f>
'実質公債費比率（分子）の構造'!L$51</f>
        <v>
-</v>
      </c>
      <c r="F43" s="161"/>
      <c r="G43" s="161"/>
      <c r="H43" s="161" t="str">
        <f>
'実質公債費比率（分子）の構造'!M$51</f>
        <v>
-</v>
      </c>
      <c r="I43" s="161"/>
      <c r="J43" s="161"/>
      <c r="K43" s="161" t="str">
        <f>
'実質公債費比率（分子）の構造'!N$51</f>
        <v>
-</v>
      </c>
      <c r="L43" s="161"/>
      <c r="M43" s="161"/>
      <c r="N43" s="161" t="str">
        <f>
'実質公債費比率（分子）の構造'!O$51</f>
        <v>
-</v>
      </c>
      <c r="O43" s="161"/>
      <c r="P43" s="161"/>
    </row>
    <row r="44" spans="1:16">
      <c r="A44" s="161" t="s">
        <v>
60</v>
      </c>
      <c r="B44" s="161">
        <f>
'実質公債費比率（分子）の構造'!K$50</f>
        <v>
872</v>
      </c>
      <c r="C44" s="161"/>
      <c r="D44" s="161"/>
      <c r="E44" s="161">
        <f>
'実質公債費比率（分子）の構造'!L$50</f>
        <v>
738</v>
      </c>
      <c r="F44" s="161"/>
      <c r="G44" s="161"/>
      <c r="H44" s="161">
        <f>
'実質公債費比率（分子）の構造'!M$50</f>
        <v>
1484</v>
      </c>
      <c r="I44" s="161"/>
      <c r="J44" s="161"/>
      <c r="K44" s="161">
        <f>
'実質公債費比率（分子）の構造'!N$50</f>
        <v>
562</v>
      </c>
      <c r="L44" s="161"/>
      <c r="M44" s="161"/>
      <c r="N44" s="161">
        <f>
'実質公債費比率（分子）の構造'!O$50</f>
        <v>
1013</v>
      </c>
      <c r="O44" s="161"/>
      <c r="P44" s="161"/>
    </row>
    <row r="45" spans="1:16">
      <c r="A45" s="161" t="s">
        <v>
61</v>
      </c>
      <c r="B45" s="161">
        <f>
'実質公債費比率（分子）の構造'!K$49</f>
        <v>
96</v>
      </c>
      <c r="C45" s="161"/>
      <c r="D45" s="161"/>
      <c r="E45" s="161">
        <f>
'実質公債費比率（分子）の構造'!L$49</f>
        <v>
77</v>
      </c>
      <c r="F45" s="161"/>
      <c r="G45" s="161"/>
      <c r="H45" s="161">
        <f>
'実質公債費比率（分子）の構造'!M$49</f>
        <v>
75</v>
      </c>
      <c r="I45" s="161"/>
      <c r="J45" s="161"/>
      <c r="K45" s="161">
        <f>
'実質公債費比率（分子）の構造'!N$49</f>
        <v>
71</v>
      </c>
      <c r="L45" s="161"/>
      <c r="M45" s="161"/>
      <c r="N45" s="161">
        <f>
'実質公債費比率（分子）の構造'!O$49</f>
        <v>
65</v>
      </c>
      <c r="O45" s="161"/>
      <c r="P45" s="161"/>
    </row>
    <row r="46" spans="1:16">
      <c r="A46" s="161" t="s">
        <v>
62</v>
      </c>
      <c r="B46" s="161">
        <f>
'実質公債費比率（分子）の構造'!K$48</f>
        <v>
192</v>
      </c>
      <c r="C46" s="161"/>
      <c r="D46" s="161"/>
      <c r="E46" s="161">
        <f>
'実質公債費比率（分子）の構造'!L$48</f>
        <v>
211</v>
      </c>
      <c r="F46" s="161"/>
      <c r="G46" s="161"/>
      <c r="H46" s="161">
        <f>
'実質公債費比率（分子）の構造'!M$48</f>
        <v>
219</v>
      </c>
      <c r="I46" s="161"/>
      <c r="J46" s="161"/>
      <c r="K46" s="161">
        <f>
'実質公債費比率（分子）の構造'!N$48</f>
        <v>
237</v>
      </c>
      <c r="L46" s="161"/>
      <c r="M46" s="161"/>
      <c r="N46" s="161">
        <f>
'実質公債費比率（分子）の構造'!O$48</f>
        <v>
241</v>
      </c>
      <c r="O46" s="161"/>
      <c r="P46" s="161"/>
    </row>
    <row r="47" spans="1:16">
      <c r="A47" s="161" t="s">
        <v>
63</v>
      </c>
      <c r="B47" s="161" t="str">
        <f>
'実質公債費比率（分子）の構造'!K$47</f>
        <v>
-</v>
      </c>
      <c r="C47" s="161"/>
      <c r="D47" s="161"/>
      <c r="E47" s="161" t="str">
        <f>
'実質公債費比率（分子）の構造'!L$47</f>
        <v>
-</v>
      </c>
      <c r="F47" s="161"/>
      <c r="G47" s="161"/>
      <c r="H47" s="161" t="str">
        <f>
'実質公債費比率（分子）の構造'!M$47</f>
        <v>
-</v>
      </c>
      <c r="I47" s="161"/>
      <c r="J47" s="161"/>
      <c r="K47" s="161" t="str">
        <f>
'実質公債費比率（分子）の構造'!N$47</f>
        <v>
-</v>
      </c>
      <c r="L47" s="161"/>
      <c r="M47" s="161"/>
      <c r="N47" s="161" t="str">
        <f>
'実質公債費比率（分子）の構造'!O$47</f>
        <v>
-</v>
      </c>
      <c r="O47" s="161"/>
      <c r="P47" s="161"/>
    </row>
    <row r="48" spans="1:16">
      <c r="A48" s="161" t="s">
        <v>
64</v>
      </c>
      <c r="B48" s="161" t="str">
        <f>
'実質公債費比率（分子）の構造'!K$46</f>
        <v>
-</v>
      </c>
      <c r="C48" s="161"/>
      <c r="D48" s="161"/>
      <c r="E48" s="161" t="str">
        <f>
'実質公債費比率（分子）の構造'!L$46</f>
        <v>
-</v>
      </c>
      <c r="F48" s="161"/>
      <c r="G48" s="161"/>
      <c r="H48" s="161" t="str">
        <f>
'実質公債費比率（分子）の構造'!M$46</f>
        <v>
-</v>
      </c>
      <c r="I48" s="161"/>
      <c r="J48" s="161"/>
      <c r="K48" s="161" t="str">
        <f>
'実質公債費比率（分子）の構造'!N$46</f>
        <v>
-</v>
      </c>
      <c r="L48" s="161"/>
      <c r="M48" s="161"/>
      <c r="N48" s="161" t="str">
        <f>
'実質公債費比率（分子）の構造'!O$46</f>
        <v>
-</v>
      </c>
      <c r="O48" s="161"/>
      <c r="P48" s="161"/>
    </row>
    <row r="49" spans="1:16">
      <c r="A49" s="161" t="s">
        <v>
65</v>
      </c>
      <c r="B49" s="161">
        <f>
'実質公債費比率（分子）の構造'!K$45</f>
        <v>
2463</v>
      </c>
      <c r="C49" s="161"/>
      <c r="D49" s="161"/>
      <c r="E49" s="161">
        <f>
'実質公債費比率（分子）の構造'!L$45</f>
        <v>
2450</v>
      </c>
      <c r="F49" s="161"/>
      <c r="G49" s="161"/>
      <c r="H49" s="161">
        <f>
'実質公債費比率（分子）の構造'!M$45</f>
        <v>
1924</v>
      </c>
      <c r="I49" s="161"/>
      <c r="J49" s="161"/>
      <c r="K49" s="161">
        <f>
'実質公債費比率（分子）の構造'!N$45</f>
        <v>
1897</v>
      </c>
      <c r="L49" s="161"/>
      <c r="M49" s="161"/>
      <c r="N49" s="161">
        <f>
'実質公債費比率（分子）の構造'!O$45</f>
        <v>
1856</v>
      </c>
      <c r="O49" s="161"/>
      <c r="P49" s="161"/>
    </row>
    <row r="50" spans="1:16">
      <c r="A50" s="161" t="s">
        <v>
66</v>
      </c>
      <c r="B50" s="161" t="e">
        <f>
NA()</f>
        <v>
#N/A</v>
      </c>
      <c r="C50" s="161">
        <f>
IF(ISNUMBER('実質公債費比率（分子）の構造'!K$53),'実質公債費比率（分子）の構造'!K$53,NA())</f>
        <v>
-233</v>
      </c>
      <c r="D50" s="161" t="e">
        <f>
NA()</f>
        <v>
#N/A</v>
      </c>
      <c r="E50" s="161" t="e">
        <f>
NA()</f>
        <v>
#N/A</v>
      </c>
      <c r="F50" s="161">
        <f>
IF(ISNUMBER('実質公債費比率（分子）の構造'!L$53),'実質公債費比率（分子）の構造'!L$53,NA())</f>
        <v>
-554</v>
      </c>
      <c r="G50" s="161" t="e">
        <f>
NA()</f>
        <v>
#N/A</v>
      </c>
      <c r="H50" s="161" t="e">
        <f>
NA()</f>
        <v>
#N/A</v>
      </c>
      <c r="I50" s="161">
        <f>
IF(ISNUMBER('実質公債費比率（分子）の構造'!M$53),'実質公債費比率（分子）の構造'!M$53,NA())</f>
        <v>
-130</v>
      </c>
      <c r="J50" s="161" t="e">
        <f>
NA()</f>
        <v>
#N/A</v>
      </c>
      <c r="K50" s="161" t="e">
        <f>
NA()</f>
        <v>
#N/A</v>
      </c>
      <c r="L50" s="161">
        <f>
IF(ISNUMBER('実質公債費比率（分子）の構造'!N$53),'実質公債費比率（分子）の構造'!N$53,NA())</f>
        <v>
-510</v>
      </c>
      <c r="M50" s="161" t="e">
        <f>
NA()</f>
        <v>
#N/A</v>
      </c>
      <c r="N50" s="161" t="e">
        <f>
NA()</f>
        <v>
#N/A</v>
      </c>
      <c r="O50" s="161">
        <f>
IF(ISNUMBER('実質公債費比率（分子）の構造'!O$53),'実質公債費比率（分子）の構造'!O$53,NA())</f>
        <v>
-283</v>
      </c>
      <c r="P50" s="161" t="e">
        <f>
NA()</f>
        <v>
#N/A</v>
      </c>
    </row>
    <row r="53" spans="1:16">
      <c r="A53" s="129" t="s">
        <v>
67</v>
      </c>
    </row>
    <row r="54" spans="1:16">
      <c r="A54" s="160"/>
      <c r="B54" s="160" t="str">
        <f>
'将来負担比率（分子）の構造'!I$40</f>
        <v>
H25</v>
      </c>
      <c r="C54" s="160"/>
      <c r="D54" s="160"/>
      <c r="E54" s="160" t="str">
        <f>
'将来負担比率（分子）の構造'!J$40</f>
        <v>
H26</v>
      </c>
      <c r="F54" s="160"/>
      <c r="G54" s="160"/>
      <c r="H54" s="160" t="str">
        <f>
'将来負担比率（分子）の構造'!K$40</f>
        <v>
H27</v>
      </c>
      <c r="I54" s="160"/>
      <c r="J54" s="160"/>
      <c r="K54" s="160" t="str">
        <f>
'将来負担比率（分子）の構造'!L$40</f>
        <v>
H28</v>
      </c>
      <c r="L54" s="160"/>
      <c r="M54" s="160"/>
      <c r="N54" s="160" t="str">
        <f>
'将来負担比率（分子）の構造'!M$40</f>
        <v>
H29</v>
      </c>
      <c r="O54" s="160"/>
      <c r="P54" s="160"/>
    </row>
    <row r="55" spans="1:16">
      <c r="A55" s="160"/>
      <c r="B55" s="160" t="s">
        <v>
68</v>
      </c>
      <c r="C55" s="160"/>
      <c r="D55" s="160" t="s">
        <v>
69</v>
      </c>
      <c r="E55" s="160" t="s">
        <v>
68</v>
      </c>
      <c r="F55" s="160"/>
      <c r="G55" s="160" t="s">
        <v>
69</v>
      </c>
      <c r="H55" s="160" t="s">
        <v>
68</v>
      </c>
      <c r="I55" s="160"/>
      <c r="J55" s="160" t="s">
        <v>
69</v>
      </c>
      <c r="K55" s="160" t="s">
        <v>
68</v>
      </c>
      <c r="L55" s="160"/>
      <c r="M55" s="160" t="s">
        <v>
69</v>
      </c>
      <c r="N55" s="160" t="s">
        <v>
68</v>
      </c>
      <c r="O55" s="160"/>
      <c r="P55" s="160" t="s">
        <v>
69</v>
      </c>
    </row>
    <row r="56" spans="1:16">
      <c r="A56" s="160" t="s">
        <v>
37</v>
      </c>
      <c r="B56" s="160"/>
      <c r="C56" s="160"/>
      <c r="D56" s="160">
        <f>
'将来負担比率（分子）の構造'!I$52</f>
        <v>
22381</v>
      </c>
      <c r="E56" s="160"/>
      <c r="F56" s="160"/>
      <c r="G56" s="160">
        <f>
'将来負担比率（分子）の構造'!J$52</f>
        <v>
20553</v>
      </c>
      <c r="H56" s="160"/>
      <c r="I56" s="160"/>
      <c r="J56" s="160">
        <f>
'将来負担比率（分子）の構造'!K$52</f>
        <v>
19044</v>
      </c>
      <c r="K56" s="160"/>
      <c r="L56" s="160"/>
      <c r="M56" s="160">
        <f>
'将来負担比率（分子）の構造'!L$52</f>
        <v>
17810</v>
      </c>
      <c r="N56" s="160"/>
      <c r="O56" s="160"/>
      <c r="P56" s="160">
        <f>
'将来負担比率（分子）の構造'!M$52</f>
        <v>
15795</v>
      </c>
    </row>
    <row r="57" spans="1:16">
      <c r="A57" s="160" t="s">
        <v>
36</v>
      </c>
      <c r="B57" s="160"/>
      <c r="C57" s="160"/>
      <c r="D57" s="160">
        <f>
'将来負担比率（分子）の構造'!I$51</f>
        <v>
14559</v>
      </c>
      <c r="E57" s="160"/>
      <c r="F57" s="160"/>
      <c r="G57" s="160">
        <f>
'将来負担比率（分子）の構造'!J$51</f>
        <v>
13206</v>
      </c>
      <c r="H57" s="160"/>
      <c r="I57" s="160"/>
      <c r="J57" s="160">
        <f>
'将来負担比率（分子）の構造'!K$51</f>
        <v>
9382</v>
      </c>
      <c r="K57" s="160"/>
      <c r="L57" s="160"/>
      <c r="M57" s="160">
        <f>
'将来負担比率（分子）の構造'!L$51</f>
        <v>
10481</v>
      </c>
      <c r="N57" s="160"/>
      <c r="O57" s="160"/>
      <c r="P57" s="160">
        <f>
'将来負担比率（分子）の構造'!M$51</f>
        <v>
11451</v>
      </c>
    </row>
    <row r="58" spans="1:16">
      <c r="A58" s="160" t="s">
        <v>
35</v>
      </c>
      <c r="B58" s="160"/>
      <c r="C58" s="160"/>
      <c r="D58" s="160">
        <f>
'将来負担比率（分子）の構造'!I$50</f>
        <v>
35855</v>
      </c>
      <c r="E58" s="160"/>
      <c r="F58" s="160"/>
      <c r="G58" s="160">
        <f>
'将来負担比率（分子）の構造'!J$50</f>
        <v>
36163</v>
      </c>
      <c r="H58" s="160"/>
      <c r="I58" s="160"/>
      <c r="J58" s="160">
        <f>
'将来負担比率（分子）の構造'!K$50</f>
        <v>
38314</v>
      </c>
      <c r="K58" s="160"/>
      <c r="L58" s="160"/>
      <c r="M58" s="160">
        <f>
'将来負担比率（分子）の構造'!L$50</f>
        <v>
39324</v>
      </c>
      <c r="N58" s="160"/>
      <c r="O58" s="160"/>
      <c r="P58" s="160">
        <f>
'将来負担比率（分子）の構造'!M$50</f>
        <v>
41415</v>
      </c>
    </row>
    <row r="59" spans="1:16">
      <c r="A59" s="160" t="s">
        <v>
33</v>
      </c>
      <c r="B59" s="160" t="str">
        <f>
'将来負担比率（分子）の構造'!I$49</f>
        <v>
-</v>
      </c>
      <c r="C59" s="160"/>
      <c r="D59" s="160"/>
      <c r="E59" s="160" t="str">
        <f>
'将来負担比率（分子）の構造'!J$49</f>
        <v>
-</v>
      </c>
      <c r="F59" s="160"/>
      <c r="G59" s="160"/>
      <c r="H59" s="160" t="str">
        <f>
'将来負担比率（分子）の構造'!K$49</f>
        <v>
-</v>
      </c>
      <c r="I59" s="160"/>
      <c r="J59" s="160"/>
      <c r="K59" s="160" t="str">
        <f>
'将来負担比率（分子）の構造'!L$49</f>
        <v>
-</v>
      </c>
      <c r="L59" s="160"/>
      <c r="M59" s="160"/>
      <c r="N59" s="160" t="str">
        <f>
'将来負担比率（分子）の構造'!M$49</f>
        <v>
-</v>
      </c>
      <c r="O59" s="160"/>
      <c r="P59" s="160"/>
    </row>
    <row r="60" spans="1:16">
      <c r="A60" s="160" t="s">
        <v>
32</v>
      </c>
      <c r="B60" s="160" t="str">
        <f>
'将来負担比率（分子）の構造'!I$48</f>
        <v>
-</v>
      </c>
      <c r="C60" s="160"/>
      <c r="D60" s="160"/>
      <c r="E60" s="160" t="str">
        <f>
'将来負担比率（分子）の構造'!J$48</f>
        <v>
-</v>
      </c>
      <c r="F60" s="160"/>
      <c r="G60" s="160"/>
      <c r="H60" s="160" t="str">
        <f>
'将来負担比率（分子）の構造'!K$48</f>
        <v>
-</v>
      </c>
      <c r="I60" s="160"/>
      <c r="J60" s="160"/>
      <c r="K60" s="160" t="str">
        <f>
'将来負担比率（分子）の構造'!L$48</f>
        <v>
-</v>
      </c>
      <c r="L60" s="160"/>
      <c r="M60" s="160"/>
      <c r="N60" s="160" t="str">
        <f>
'将来負担比率（分子）の構造'!M$48</f>
        <v>
-</v>
      </c>
      <c r="O60" s="160"/>
      <c r="P60" s="160"/>
    </row>
    <row r="61" spans="1:16">
      <c r="A61" s="160" t="s">
        <v>
30</v>
      </c>
      <c r="B61" s="160" t="str">
        <f>
'将来負担比率（分子）の構造'!I$46</f>
        <v>
-</v>
      </c>
      <c r="C61" s="160"/>
      <c r="D61" s="160"/>
      <c r="E61" s="160" t="str">
        <f>
'将来負担比率（分子）の構造'!J$46</f>
        <v>
-</v>
      </c>
      <c r="F61" s="160"/>
      <c r="G61" s="160"/>
      <c r="H61" s="160" t="str">
        <f>
'将来負担比率（分子）の構造'!K$46</f>
        <v>
-</v>
      </c>
      <c r="I61" s="160"/>
      <c r="J61" s="160"/>
      <c r="K61" s="160" t="str">
        <f>
'将来負担比率（分子）の構造'!L$46</f>
        <v>
-</v>
      </c>
      <c r="L61" s="160"/>
      <c r="M61" s="160"/>
      <c r="N61" s="160">
        <f>
'将来負担比率（分子）の構造'!M$46</f>
        <v>
244</v>
      </c>
      <c r="O61" s="160"/>
      <c r="P61" s="160"/>
    </row>
    <row r="62" spans="1:16">
      <c r="A62" s="160" t="s">
        <v>
29</v>
      </c>
      <c r="B62" s="160">
        <f>
'将来負担比率（分子）の構造'!I$45</f>
        <v>
8198</v>
      </c>
      <c r="C62" s="160"/>
      <c r="D62" s="160"/>
      <c r="E62" s="160">
        <f>
'将来負担比率（分子）の構造'!J$45</f>
        <v>
8036</v>
      </c>
      <c r="F62" s="160"/>
      <c r="G62" s="160"/>
      <c r="H62" s="160">
        <f>
'将来負担比率（分子）の構造'!K$45</f>
        <v>
7452</v>
      </c>
      <c r="I62" s="160"/>
      <c r="J62" s="160"/>
      <c r="K62" s="160">
        <f>
'将来負担比率（分子）の構造'!L$45</f>
        <v>
7369</v>
      </c>
      <c r="L62" s="160"/>
      <c r="M62" s="160"/>
      <c r="N62" s="160">
        <f>
'将来負担比率（分子）の構造'!M$45</f>
        <v>
7354</v>
      </c>
      <c r="O62" s="160"/>
      <c r="P62" s="160"/>
    </row>
    <row r="63" spans="1:16">
      <c r="A63" s="160" t="s">
        <v>
28</v>
      </c>
      <c r="B63" s="160">
        <f>
'将来負担比率（分子）の構造'!I$44</f>
        <v>
450</v>
      </c>
      <c r="C63" s="160"/>
      <c r="D63" s="160"/>
      <c r="E63" s="160">
        <f>
'将来負担比率（分子）の構造'!J$44</f>
        <v>
368</v>
      </c>
      <c r="F63" s="160"/>
      <c r="G63" s="160"/>
      <c r="H63" s="160">
        <f>
'将来負担比率（分子）の構造'!K$44</f>
        <v>
285</v>
      </c>
      <c r="I63" s="160"/>
      <c r="J63" s="160"/>
      <c r="K63" s="160">
        <f>
'将来負担比率（分子）の構造'!L$44</f>
        <v>
202</v>
      </c>
      <c r="L63" s="160"/>
      <c r="M63" s="160"/>
      <c r="N63" s="160">
        <f>
'将来負担比率（分子）の構造'!M$44</f>
        <v>
141</v>
      </c>
      <c r="O63" s="160"/>
      <c r="P63" s="160"/>
    </row>
    <row r="64" spans="1:16">
      <c r="A64" s="160" t="s">
        <v>
27</v>
      </c>
      <c r="B64" s="160">
        <f>
'将来負担比率（分子）の構造'!I$43</f>
        <v>
4709</v>
      </c>
      <c r="C64" s="160"/>
      <c r="D64" s="160"/>
      <c r="E64" s="160">
        <f>
'将来負担比率（分子）の構造'!J$43</f>
        <v>
5731</v>
      </c>
      <c r="F64" s="160"/>
      <c r="G64" s="160"/>
      <c r="H64" s="160">
        <f>
'将来負担比率（分子）の構造'!K$43</f>
        <v>
5817</v>
      </c>
      <c r="I64" s="160"/>
      <c r="J64" s="160"/>
      <c r="K64" s="160">
        <f>
'将来負担比率（分子）の構造'!L$43</f>
        <v>
6003</v>
      </c>
      <c r="L64" s="160"/>
      <c r="M64" s="160"/>
      <c r="N64" s="160">
        <f>
'将来負担比率（分子）の構造'!M$43</f>
        <v>
6028</v>
      </c>
      <c r="O64" s="160"/>
      <c r="P64" s="160"/>
    </row>
    <row r="65" spans="1:16">
      <c r="A65" s="160" t="s">
        <v>
26</v>
      </c>
      <c r="B65" s="160">
        <f>
'将来負担比率（分子）の構造'!I$42</f>
        <v>
12995</v>
      </c>
      <c r="C65" s="160"/>
      <c r="D65" s="160"/>
      <c r="E65" s="160">
        <f>
'将来負担比率（分子）の構造'!J$42</f>
        <v>
11018</v>
      </c>
      <c r="F65" s="160"/>
      <c r="G65" s="160"/>
      <c r="H65" s="160">
        <f>
'将来負担比率（分子）の構造'!K$42</f>
        <v>
8960</v>
      </c>
      <c r="I65" s="160"/>
      <c r="J65" s="160"/>
      <c r="K65" s="160">
        <f>
'将来負担比率（分子）の構造'!L$42</f>
        <v>
8906</v>
      </c>
      <c r="L65" s="160"/>
      <c r="M65" s="160"/>
      <c r="N65" s="160">
        <f>
'将来負担比率（分子）の構造'!M$42</f>
        <v>
7844</v>
      </c>
      <c r="O65" s="160"/>
      <c r="P65" s="160"/>
    </row>
    <row r="66" spans="1:16">
      <c r="A66" s="160" t="s">
        <v>
25</v>
      </c>
      <c r="B66" s="160">
        <f>
'将来負担比率（分子）の構造'!I$41</f>
        <v>
19256</v>
      </c>
      <c r="C66" s="160"/>
      <c r="D66" s="160"/>
      <c r="E66" s="160">
        <f>
'将来負担比率（分子）の構造'!J$41</f>
        <v>
18180</v>
      </c>
      <c r="F66" s="160"/>
      <c r="G66" s="160"/>
      <c r="H66" s="160">
        <f>
'将来負担比率（分子）の構造'!K$41</f>
        <v>
17235</v>
      </c>
      <c r="I66" s="160"/>
      <c r="J66" s="160"/>
      <c r="K66" s="160">
        <f>
'将来負担比率（分子）の構造'!L$41</f>
        <v>
17245</v>
      </c>
      <c r="L66" s="160"/>
      <c r="M66" s="160"/>
      <c r="N66" s="160">
        <f>
'将来負担比率（分子）の構造'!M$41</f>
        <v>
15900</v>
      </c>
      <c r="O66" s="160"/>
      <c r="P66" s="160"/>
    </row>
    <row r="67" spans="1:16">
      <c r="A67" s="160" t="s">
        <v>
70</v>
      </c>
      <c r="B67" s="160" t="e">
        <f>
NA()</f>
        <v>
#N/A</v>
      </c>
      <c r="C67" s="160">
        <f>
IF(ISNUMBER('将来負担比率（分子）の構造'!I$53), IF('将来負担比率（分子）の構造'!I$53 &lt; 0, 0, '将来負担比率（分子）の構造'!I$53), NA())</f>
        <v>
0</v>
      </c>
      <c r="D67" s="160" t="e">
        <f>
NA()</f>
        <v>
#N/A</v>
      </c>
      <c r="E67" s="160" t="e">
        <f>
NA()</f>
        <v>
#N/A</v>
      </c>
      <c r="F67" s="160">
        <f>
IF(ISNUMBER('将来負担比率（分子）の構造'!J$53), IF('将来負担比率（分子）の構造'!J$53 &lt; 0, 0, '将来負担比率（分子）の構造'!J$53), NA())</f>
        <v>
0</v>
      </c>
      <c r="G67" s="160" t="e">
        <f>
NA()</f>
        <v>
#N/A</v>
      </c>
      <c r="H67" s="160" t="e">
        <f>
NA()</f>
        <v>
#N/A</v>
      </c>
      <c r="I67" s="160">
        <f>
IF(ISNUMBER('将来負担比率（分子）の構造'!K$53), IF('将来負担比率（分子）の構造'!K$53 &lt; 0, 0, '将来負担比率（分子）の構造'!K$53), NA())</f>
        <v>
0</v>
      </c>
      <c r="J67" s="160" t="e">
        <f>
NA()</f>
        <v>
#N/A</v>
      </c>
      <c r="K67" s="160" t="e">
        <f>
NA()</f>
        <v>
#N/A</v>
      </c>
      <c r="L67" s="160">
        <f>
IF(ISNUMBER('将来負担比率（分子）の構造'!L$53), IF('将来負担比率（分子）の構造'!L$53 &lt; 0, 0, '将来負担比率（分子）の構造'!L$53), NA())</f>
        <v>
0</v>
      </c>
      <c r="M67" s="160" t="e">
        <f>
NA()</f>
        <v>
#N/A</v>
      </c>
      <c r="N67" s="160" t="e">
        <f>
NA()</f>
        <v>
#N/A</v>
      </c>
      <c r="O67" s="160">
        <f>
IF(ISNUMBER('将来負担比率（分子）の構造'!M$53), IF('将来負担比率（分子）の構造'!M$53 &lt; 0, 0, '将来負担比率（分子）の構造'!M$53), NA())</f>
        <v>
0</v>
      </c>
      <c r="P67" s="160" t="e">
        <f>
NA()</f>
        <v>
#N/A</v>
      </c>
    </row>
    <row r="70" spans="1:16">
      <c r="A70" s="162" t="s">
        <v>
71</v>
      </c>
      <c r="B70" s="162"/>
      <c r="C70" s="162"/>
      <c r="D70" s="162"/>
      <c r="E70" s="162"/>
      <c r="F70" s="162"/>
    </row>
    <row r="71" spans="1:16">
      <c r="A71" s="163"/>
      <c r="B71" s="163" t="str">
        <f>
基金残高に係る経年分析!F54</f>
        <v>
H27</v>
      </c>
      <c r="C71" s="163" t="str">
        <f>
基金残高に係る経年分析!G54</f>
        <v>
H28</v>
      </c>
      <c r="D71" s="163" t="str">
        <f>
基金残高に係る経年分析!H54</f>
        <v>
H29</v>
      </c>
    </row>
    <row r="72" spans="1:16">
      <c r="A72" s="163" t="s">
        <v>
72</v>
      </c>
      <c r="B72" s="164">
        <f>
基金残高に係る経年分析!F55</f>
        <v>
6098</v>
      </c>
      <c r="C72" s="164">
        <f>
基金残高に係る経年分析!G55</f>
        <v>
6101</v>
      </c>
      <c r="D72" s="164">
        <f>
基金残高に係る経年分析!H55</f>
        <v>
6102</v>
      </c>
    </row>
    <row r="73" spans="1:16">
      <c r="A73" s="163" t="s">
        <v>
73</v>
      </c>
      <c r="B73" s="164" t="str">
        <f>
基金残高に係る経年分析!F56</f>
        <v>
-</v>
      </c>
      <c r="C73" s="164" t="str">
        <f>
基金残高に係る経年分析!G56</f>
        <v>
-</v>
      </c>
      <c r="D73" s="164" t="str">
        <f>
基金残高に係る経年分析!H56</f>
        <v>
-</v>
      </c>
    </row>
    <row r="74" spans="1:16">
      <c r="A74" s="163" t="s">
        <v>
74</v>
      </c>
      <c r="B74" s="164">
        <f>
基金残高に係る経年分析!F57</f>
        <v>
32216</v>
      </c>
      <c r="C74" s="164">
        <f>
基金残高に係る経年分析!G57</f>
        <v>
33223</v>
      </c>
      <c r="D74" s="164">
        <f>
基金残高に係る経年分析!H57</f>
        <v>
35313</v>
      </c>
    </row>
  </sheetData>
  <sheetProtection algorithmName="SHA-512" hashValue="PKDtUFesG21TOC4WVAonqfbMCcbrU+ZNyEMWDcQ9aUcwGLzQuzQ49td4JkISO0Y27K0obyGTed/DhXAmbKmeBg==" saltValue="fin1e+I03JWE06UE/Ze6r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AD38" sqref="AD38:AK38"/>
    </sheetView>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
205</v>
      </c>
      <c r="DI1" s="636"/>
      <c r="DJ1" s="636"/>
      <c r="DK1" s="636"/>
      <c r="DL1" s="636"/>
      <c r="DM1" s="636"/>
      <c r="DN1" s="637"/>
      <c r="DO1" s="205"/>
      <c r="DP1" s="635" t="s">
        <v>
206</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
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
208</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
209</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
210</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
1</v>
      </c>
      <c r="C4" s="639"/>
      <c r="D4" s="639"/>
      <c r="E4" s="639"/>
      <c r="F4" s="639"/>
      <c r="G4" s="639"/>
      <c r="H4" s="639"/>
      <c r="I4" s="639"/>
      <c r="J4" s="639"/>
      <c r="K4" s="639"/>
      <c r="L4" s="639"/>
      <c r="M4" s="639"/>
      <c r="N4" s="639"/>
      <c r="O4" s="639"/>
      <c r="P4" s="639"/>
      <c r="Q4" s="640"/>
      <c r="R4" s="638" t="s">
        <v>
211</v>
      </c>
      <c r="S4" s="639"/>
      <c r="T4" s="639"/>
      <c r="U4" s="639"/>
      <c r="V4" s="639"/>
      <c r="W4" s="639"/>
      <c r="X4" s="639"/>
      <c r="Y4" s="640"/>
      <c r="Z4" s="638" t="s">
        <v>
212</v>
      </c>
      <c r="AA4" s="639"/>
      <c r="AB4" s="639"/>
      <c r="AC4" s="640"/>
      <c r="AD4" s="638" t="s">
        <v>
213</v>
      </c>
      <c r="AE4" s="639"/>
      <c r="AF4" s="639"/>
      <c r="AG4" s="639"/>
      <c r="AH4" s="639"/>
      <c r="AI4" s="639"/>
      <c r="AJ4" s="639"/>
      <c r="AK4" s="640"/>
      <c r="AL4" s="638" t="s">
        <v>
212</v>
      </c>
      <c r="AM4" s="639"/>
      <c r="AN4" s="639"/>
      <c r="AO4" s="640"/>
      <c r="AP4" s="644" t="s">
        <v>
214</v>
      </c>
      <c r="AQ4" s="644"/>
      <c r="AR4" s="644"/>
      <c r="AS4" s="644"/>
      <c r="AT4" s="644"/>
      <c r="AU4" s="644"/>
      <c r="AV4" s="644"/>
      <c r="AW4" s="644"/>
      <c r="AX4" s="644"/>
      <c r="AY4" s="644"/>
      <c r="AZ4" s="644"/>
      <c r="BA4" s="644"/>
      <c r="BB4" s="644"/>
      <c r="BC4" s="644"/>
      <c r="BD4" s="644"/>
      <c r="BE4" s="644"/>
      <c r="BF4" s="644"/>
      <c r="BG4" s="644" t="s">
        <v>
215</v>
      </c>
      <c r="BH4" s="644"/>
      <c r="BI4" s="644"/>
      <c r="BJ4" s="644"/>
      <c r="BK4" s="644"/>
      <c r="BL4" s="644"/>
      <c r="BM4" s="644"/>
      <c r="BN4" s="644"/>
      <c r="BO4" s="644" t="s">
        <v>
212</v>
      </c>
      <c r="BP4" s="644"/>
      <c r="BQ4" s="644"/>
      <c r="BR4" s="644"/>
      <c r="BS4" s="644" t="s">
        <v>
216</v>
      </c>
      <c r="BT4" s="644"/>
      <c r="BU4" s="644"/>
      <c r="BV4" s="644"/>
      <c r="BW4" s="644"/>
      <c r="BX4" s="644"/>
      <c r="BY4" s="644"/>
      <c r="BZ4" s="644"/>
      <c r="CA4" s="644"/>
      <c r="CB4" s="644"/>
      <c r="CD4" s="641" t="s">
        <v>
217</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
218</v>
      </c>
      <c r="C5" s="646"/>
      <c r="D5" s="646"/>
      <c r="E5" s="646"/>
      <c r="F5" s="646"/>
      <c r="G5" s="646"/>
      <c r="H5" s="646"/>
      <c r="I5" s="646"/>
      <c r="J5" s="646"/>
      <c r="K5" s="646"/>
      <c r="L5" s="646"/>
      <c r="M5" s="646"/>
      <c r="N5" s="646"/>
      <c r="O5" s="646"/>
      <c r="P5" s="646"/>
      <c r="Q5" s="647"/>
      <c r="R5" s="648">
        <v>
40023929</v>
      </c>
      <c r="S5" s="649"/>
      <c r="T5" s="649"/>
      <c r="U5" s="649"/>
      <c r="V5" s="649"/>
      <c r="W5" s="649"/>
      <c r="X5" s="649"/>
      <c r="Y5" s="650"/>
      <c r="Z5" s="651">
        <v>
60</v>
      </c>
      <c r="AA5" s="651"/>
      <c r="AB5" s="651"/>
      <c r="AC5" s="651"/>
      <c r="AD5" s="652">
        <v>
37517394</v>
      </c>
      <c r="AE5" s="652"/>
      <c r="AF5" s="652"/>
      <c r="AG5" s="652"/>
      <c r="AH5" s="652"/>
      <c r="AI5" s="652"/>
      <c r="AJ5" s="652"/>
      <c r="AK5" s="652"/>
      <c r="AL5" s="653">
        <v>
88.9</v>
      </c>
      <c r="AM5" s="654"/>
      <c r="AN5" s="654"/>
      <c r="AO5" s="655"/>
      <c r="AP5" s="645" t="s">
        <v>
219</v>
      </c>
      <c r="AQ5" s="646"/>
      <c r="AR5" s="646"/>
      <c r="AS5" s="646"/>
      <c r="AT5" s="646"/>
      <c r="AU5" s="646"/>
      <c r="AV5" s="646"/>
      <c r="AW5" s="646"/>
      <c r="AX5" s="646"/>
      <c r="AY5" s="646"/>
      <c r="AZ5" s="646"/>
      <c r="BA5" s="646"/>
      <c r="BB5" s="646"/>
      <c r="BC5" s="646"/>
      <c r="BD5" s="646"/>
      <c r="BE5" s="646"/>
      <c r="BF5" s="647"/>
      <c r="BG5" s="659">
        <v>
36892749</v>
      </c>
      <c r="BH5" s="660"/>
      <c r="BI5" s="660"/>
      <c r="BJ5" s="660"/>
      <c r="BK5" s="660"/>
      <c r="BL5" s="660"/>
      <c r="BM5" s="660"/>
      <c r="BN5" s="661"/>
      <c r="BO5" s="662">
        <v>
92.2</v>
      </c>
      <c r="BP5" s="662"/>
      <c r="BQ5" s="662"/>
      <c r="BR5" s="662"/>
      <c r="BS5" s="663">
        <v>
296701</v>
      </c>
      <c r="BT5" s="663"/>
      <c r="BU5" s="663"/>
      <c r="BV5" s="663"/>
      <c r="BW5" s="663"/>
      <c r="BX5" s="663"/>
      <c r="BY5" s="663"/>
      <c r="BZ5" s="663"/>
      <c r="CA5" s="663"/>
      <c r="CB5" s="667"/>
      <c r="CD5" s="641" t="s">
        <v>
214</v>
      </c>
      <c r="CE5" s="642"/>
      <c r="CF5" s="642"/>
      <c r="CG5" s="642"/>
      <c r="CH5" s="642"/>
      <c r="CI5" s="642"/>
      <c r="CJ5" s="642"/>
      <c r="CK5" s="642"/>
      <c r="CL5" s="642"/>
      <c r="CM5" s="642"/>
      <c r="CN5" s="642"/>
      <c r="CO5" s="642"/>
      <c r="CP5" s="642"/>
      <c r="CQ5" s="643"/>
      <c r="CR5" s="641" t="s">
        <v>
220</v>
      </c>
      <c r="CS5" s="642"/>
      <c r="CT5" s="642"/>
      <c r="CU5" s="642"/>
      <c r="CV5" s="642"/>
      <c r="CW5" s="642"/>
      <c r="CX5" s="642"/>
      <c r="CY5" s="643"/>
      <c r="CZ5" s="641" t="s">
        <v>
212</v>
      </c>
      <c r="DA5" s="642"/>
      <c r="DB5" s="642"/>
      <c r="DC5" s="643"/>
      <c r="DD5" s="641" t="s">
        <v>
221</v>
      </c>
      <c r="DE5" s="642"/>
      <c r="DF5" s="642"/>
      <c r="DG5" s="642"/>
      <c r="DH5" s="642"/>
      <c r="DI5" s="642"/>
      <c r="DJ5" s="642"/>
      <c r="DK5" s="642"/>
      <c r="DL5" s="642"/>
      <c r="DM5" s="642"/>
      <c r="DN5" s="642"/>
      <c r="DO5" s="642"/>
      <c r="DP5" s="643"/>
      <c r="DQ5" s="641" t="s">
        <v>
222</v>
      </c>
      <c r="DR5" s="642"/>
      <c r="DS5" s="642"/>
      <c r="DT5" s="642"/>
      <c r="DU5" s="642"/>
      <c r="DV5" s="642"/>
      <c r="DW5" s="642"/>
      <c r="DX5" s="642"/>
      <c r="DY5" s="642"/>
      <c r="DZ5" s="642"/>
      <c r="EA5" s="642"/>
      <c r="EB5" s="642"/>
      <c r="EC5" s="643"/>
    </row>
    <row r="6" spans="2:143" ht="11.25" customHeight="1">
      <c r="B6" s="656" t="s">
        <v>
223</v>
      </c>
      <c r="C6" s="657"/>
      <c r="D6" s="657"/>
      <c r="E6" s="657"/>
      <c r="F6" s="657"/>
      <c r="G6" s="657"/>
      <c r="H6" s="657"/>
      <c r="I6" s="657"/>
      <c r="J6" s="657"/>
      <c r="K6" s="657"/>
      <c r="L6" s="657"/>
      <c r="M6" s="657"/>
      <c r="N6" s="657"/>
      <c r="O6" s="657"/>
      <c r="P6" s="657"/>
      <c r="Q6" s="658"/>
      <c r="R6" s="659">
        <v>
183707</v>
      </c>
      <c r="S6" s="660"/>
      <c r="T6" s="660"/>
      <c r="U6" s="660"/>
      <c r="V6" s="660"/>
      <c r="W6" s="660"/>
      <c r="X6" s="660"/>
      <c r="Y6" s="661"/>
      <c r="Z6" s="662">
        <v>
0.3</v>
      </c>
      <c r="AA6" s="662"/>
      <c r="AB6" s="662"/>
      <c r="AC6" s="662"/>
      <c r="AD6" s="663">
        <v>
183707</v>
      </c>
      <c r="AE6" s="663"/>
      <c r="AF6" s="663"/>
      <c r="AG6" s="663"/>
      <c r="AH6" s="663"/>
      <c r="AI6" s="663"/>
      <c r="AJ6" s="663"/>
      <c r="AK6" s="663"/>
      <c r="AL6" s="664">
        <v>
0.4</v>
      </c>
      <c r="AM6" s="665"/>
      <c r="AN6" s="665"/>
      <c r="AO6" s="666"/>
      <c r="AP6" s="656" t="s">
        <v>
224</v>
      </c>
      <c r="AQ6" s="657"/>
      <c r="AR6" s="657"/>
      <c r="AS6" s="657"/>
      <c r="AT6" s="657"/>
      <c r="AU6" s="657"/>
      <c r="AV6" s="657"/>
      <c r="AW6" s="657"/>
      <c r="AX6" s="657"/>
      <c r="AY6" s="657"/>
      <c r="AZ6" s="657"/>
      <c r="BA6" s="657"/>
      <c r="BB6" s="657"/>
      <c r="BC6" s="657"/>
      <c r="BD6" s="657"/>
      <c r="BE6" s="657"/>
      <c r="BF6" s="658"/>
      <c r="BG6" s="659">
        <v>
36892749</v>
      </c>
      <c r="BH6" s="660"/>
      <c r="BI6" s="660"/>
      <c r="BJ6" s="660"/>
      <c r="BK6" s="660"/>
      <c r="BL6" s="660"/>
      <c r="BM6" s="660"/>
      <c r="BN6" s="661"/>
      <c r="BO6" s="662">
        <v>
92.2</v>
      </c>
      <c r="BP6" s="662"/>
      <c r="BQ6" s="662"/>
      <c r="BR6" s="662"/>
      <c r="BS6" s="663">
        <v>
296701</v>
      </c>
      <c r="BT6" s="663"/>
      <c r="BU6" s="663"/>
      <c r="BV6" s="663"/>
      <c r="BW6" s="663"/>
      <c r="BX6" s="663"/>
      <c r="BY6" s="663"/>
      <c r="BZ6" s="663"/>
      <c r="CA6" s="663"/>
      <c r="CB6" s="667"/>
      <c r="CD6" s="670" t="s">
        <v>
225</v>
      </c>
      <c r="CE6" s="671"/>
      <c r="CF6" s="671"/>
      <c r="CG6" s="671"/>
      <c r="CH6" s="671"/>
      <c r="CI6" s="671"/>
      <c r="CJ6" s="671"/>
      <c r="CK6" s="671"/>
      <c r="CL6" s="671"/>
      <c r="CM6" s="671"/>
      <c r="CN6" s="671"/>
      <c r="CO6" s="671"/>
      <c r="CP6" s="671"/>
      <c r="CQ6" s="672"/>
      <c r="CR6" s="659">
        <v>
456066</v>
      </c>
      <c r="CS6" s="660"/>
      <c r="CT6" s="660"/>
      <c r="CU6" s="660"/>
      <c r="CV6" s="660"/>
      <c r="CW6" s="660"/>
      <c r="CX6" s="660"/>
      <c r="CY6" s="661"/>
      <c r="CZ6" s="653">
        <v>
0.7</v>
      </c>
      <c r="DA6" s="654"/>
      <c r="DB6" s="654"/>
      <c r="DC6" s="673"/>
      <c r="DD6" s="668" t="s">
        <v>
226</v>
      </c>
      <c r="DE6" s="660"/>
      <c r="DF6" s="660"/>
      <c r="DG6" s="660"/>
      <c r="DH6" s="660"/>
      <c r="DI6" s="660"/>
      <c r="DJ6" s="660"/>
      <c r="DK6" s="660"/>
      <c r="DL6" s="660"/>
      <c r="DM6" s="660"/>
      <c r="DN6" s="660"/>
      <c r="DO6" s="660"/>
      <c r="DP6" s="661"/>
      <c r="DQ6" s="668">
        <v>
456066</v>
      </c>
      <c r="DR6" s="660"/>
      <c r="DS6" s="660"/>
      <c r="DT6" s="660"/>
      <c r="DU6" s="660"/>
      <c r="DV6" s="660"/>
      <c r="DW6" s="660"/>
      <c r="DX6" s="660"/>
      <c r="DY6" s="660"/>
      <c r="DZ6" s="660"/>
      <c r="EA6" s="660"/>
      <c r="EB6" s="660"/>
      <c r="EC6" s="669"/>
    </row>
    <row r="7" spans="2:143" ht="11.25" customHeight="1">
      <c r="B7" s="656" t="s">
        <v>
227</v>
      </c>
      <c r="C7" s="657"/>
      <c r="D7" s="657"/>
      <c r="E7" s="657"/>
      <c r="F7" s="657"/>
      <c r="G7" s="657"/>
      <c r="H7" s="657"/>
      <c r="I7" s="657"/>
      <c r="J7" s="657"/>
      <c r="K7" s="657"/>
      <c r="L7" s="657"/>
      <c r="M7" s="657"/>
      <c r="N7" s="657"/>
      <c r="O7" s="657"/>
      <c r="P7" s="657"/>
      <c r="Q7" s="658"/>
      <c r="R7" s="659">
        <v>
72623</v>
      </c>
      <c r="S7" s="660"/>
      <c r="T7" s="660"/>
      <c r="U7" s="660"/>
      <c r="V7" s="660"/>
      <c r="W7" s="660"/>
      <c r="X7" s="660"/>
      <c r="Y7" s="661"/>
      <c r="Z7" s="662">
        <v>
0.1</v>
      </c>
      <c r="AA7" s="662"/>
      <c r="AB7" s="662"/>
      <c r="AC7" s="662"/>
      <c r="AD7" s="663">
        <v>
72623</v>
      </c>
      <c r="AE7" s="663"/>
      <c r="AF7" s="663"/>
      <c r="AG7" s="663"/>
      <c r="AH7" s="663"/>
      <c r="AI7" s="663"/>
      <c r="AJ7" s="663"/>
      <c r="AK7" s="663"/>
      <c r="AL7" s="664">
        <v>
0.2</v>
      </c>
      <c r="AM7" s="665"/>
      <c r="AN7" s="665"/>
      <c r="AO7" s="666"/>
      <c r="AP7" s="656" t="s">
        <v>
228</v>
      </c>
      <c r="AQ7" s="657"/>
      <c r="AR7" s="657"/>
      <c r="AS7" s="657"/>
      <c r="AT7" s="657"/>
      <c r="AU7" s="657"/>
      <c r="AV7" s="657"/>
      <c r="AW7" s="657"/>
      <c r="AX7" s="657"/>
      <c r="AY7" s="657"/>
      <c r="AZ7" s="657"/>
      <c r="BA7" s="657"/>
      <c r="BB7" s="657"/>
      <c r="BC7" s="657"/>
      <c r="BD7" s="657"/>
      <c r="BE7" s="657"/>
      <c r="BF7" s="658"/>
      <c r="BG7" s="659">
        <v>
20480801</v>
      </c>
      <c r="BH7" s="660"/>
      <c r="BI7" s="660"/>
      <c r="BJ7" s="660"/>
      <c r="BK7" s="660"/>
      <c r="BL7" s="660"/>
      <c r="BM7" s="660"/>
      <c r="BN7" s="661"/>
      <c r="BO7" s="662">
        <v>
51.2</v>
      </c>
      <c r="BP7" s="662"/>
      <c r="BQ7" s="662"/>
      <c r="BR7" s="662"/>
      <c r="BS7" s="663">
        <v>
296701</v>
      </c>
      <c r="BT7" s="663"/>
      <c r="BU7" s="663"/>
      <c r="BV7" s="663"/>
      <c r="BW7" s="663"/>
      <c r="BX7" s="663"/>
      <c r="BY7" s="663"/>
      <c r="BZ7" s="663"/>
      <c r="CA7" s="663"/>
      <c r="CB7" s="667"/>
      <c r="CD7" s="674" t="s">
        <v>
229</v>
      </c>
      <c r="CE7" s="675"/>
      <c r="CF7" s="675"/>
      <c r="CG7" s="675"/>
      <c r="CH7" s="675"/>
      <c r="CI7" s="675"/>
      <c r="CJ7" s="675"/>
      <c r="CK7" s="675"/>
      <c r="CL7" s="675"/>
      <c r="CM7" s="675"/>
      <c r="CN7" s="675"/>
      <c r="CO7" s="675"/>
      <c r="CP7" s="675"/>
      <c r="CQ7" s="676"/>
      <c r="CR7" s="659">
        <v>
9382199</v>
      </c>
      <c r="CS7" s="660"/>
      <c r="CT7" s="660"/>
      <c r="CU7" s="660"/>
      <c r="CV7" s="660"/>
      <c r="CW7" s="660"/>
      <c r="CX7" s="660"/>
      <c r="CY7" s="661"/>
      <c r="CZ7" s="662">
        <v>
14.7</v>
      </c>
      <c r="DA7" s="662"/>
      <c r="DB7" s="662"/>
      <c r="DC7" s="662"/>
      <c r="DD7" s="668">
        <v>
443094</v>
      </c>
      <c r="DE7" s="660"/>
      <c r="DF7" s="660"/>
      <c r="DG7" s="660"/>
      <c r="DH7" s="660"/>
      <c r="DI7" s="660"/>
      <c r="DJ7" s="660"/>
      <c r="DK7" s="660"/>
      <c r="DL7" s="660"/>
      <c r="DM7" s="660"/>
      <c r="DN7" s="660"/>
      <c r="DO7" s="660"/>
      <c r="DP7" s="661"/>
      <c r="DQ7" s="668">
        <v>
8342677</v>
      </c>
      <c r="DR7" s="660"/>
      <c r="DS7" s="660"/>
      <c r="DT7" s="660"/>
      <c r="DU7" s="660"/>
      <c r="DV7" s="660"/>
      <c r="DW7" s="660"/>
      <c r="DX7" s="660"/>
      <c r="DY7" s="660"/>
      <c r="DZ7" s="660"/>
      <c r="EA7" s="660"/>
      <c r="EB7" s="660"/>
      <c r="EC7" s="669"/>
    </row>
    <row r="8" spans="2:143" ht="11.25" customHeight="1">
      <c r="B8" s="656" t="s">
        <v>
230</v>
      </c>
      <c r="C8" s="657"/>
      <c r="D8" s="657"/>
      <c r="E8" s="657"/>
      <c r="F8" s="657"/>
      <c r="G8" s="657"/>
      <c r="H8" s="657"/>
      <c r="I8" s="657"/>
      <c r="J8" s="657"/>
      <c r="K8" s="657"/>
      <c r="L8" s="657"/>
      <c r="M8" s="657"/>
      <c r="N8" s="657"/>
      <c r="O8" s="657"/>
      <c r="P8" s="657"/>
      <c r="Q8" s="658"/>
      <c r="R8" s="659">
        <v>
299767</v>
      </c>
      <c r="S8" s="660"/>
      <c r="T8" s="660"/>
      <c r="U8" s="660"/>
      <c r="V8" s="660"/>
      <c r="W8" s="660"/>
      <c r="X8" s="660"/>
      <c r="Y8" s="661"/>
      <c r="Z8" s="662">
        <v>
0.4</v>
      </c>
      <c r="AA8" s="662"/>
      <c r="AB8" s="662"/>
      <c r="AC8" s="662"/>
      <c r="AD8" s="663">
        <v>
299767</v>
      </c>
      <c r="AE8" s="663"/>
      <c r="AF8" s="663"/>
      <c r="AG8" s="663"/>
      <c r="AH8" s="663"/>
      <c r="AI8" s="663"/>
      <c r="AJ8" s="663"/>
      <c r="AK8" s="663"/>
      <c r="AL8" s="664">
        <v>
0.7</v>
      </c>
      <c r="AM8" s="665"/>
      <c r="AN8" s="665"/>
      <c r="AO8" s="666"/>
      <c r="AP8" s="656" t="s">
        <v>
231</v>
      </c>
      <c r="AQ8" s="657"/>
      <c r="AR8" s="657"/>
      <c r="AS8" s="657"/>
      <c r="AT8" s="657"/>
      <c r="AU8" s="657"/>
      <c r="AV8" s="657"/>
      <c r="AW8" s="657"/>
      <c r="AX8" s="657"/>
      <c r="AY8" s="657"/>
      <c r="AZ8" s="657"/>
      <c r="BA8" s="657"/>
      <c r="BB8" s="657"/>
      <c r="BC8" s="657"/>
      <c r="BD8" s="657"/>
      <c r="BE8" s="657"/>
      <c r="BF8" s="658"/>
      <c r="BG8" s="659">
        <v>
279064</v>
      </c>
      <c r="BH8" s="660"/>
      <c r="BI8" s="660"/>
      <c r="BJ8" s="660"/>
      <c r="BK8" s="660"/>
      <c r="BL8" s="660"/>
      <c r="BM8" s="660"/>
      <c r="BN8" s="661"/>
      <c r="BO8" s="662">
        <v>
0.7</v>
      </c>
      <c r="BP8" s="662"/>
      <c r="BQ8" s="662"/>
      <c r="BR8" s="662"/>
      <c r="BS8" s="668" t="s">
        <v>
226</v>
      </c>
      <c r="BT8" s="660"/>
      <c r="BU8" s="660"/>
      <c r="BV8" s="660"/>
      <c r="BW8" s="660"/>
      <c r="BX8" s="660"/>
      <c r="BY8" s="660"/>
      <c r="BZ8" s="660"/>
      <c r="CA8" s="660"/>
      <c r="CB8" s="669"/>
      <c r="CD8" s="674" t="s">
        <v>
232</v>
      </c>
      <c r="CE8" s="675"/>
      <c r="CF8" s="675"/>
      <c r="CG8" s="675"/>
      <c r="CH8" s="675"/>
      <c r="CI8" s="675"/>
      <c r="CJ8" s="675"/>
      <c r="CK8" s="675"/>
      <c r="CL8" s="675"/>
      <c r="CM8" s="675"/>
      <c r="CN8" s="675"/>
      <c r="CO8" s="675"/>
      <c r="CP8" s="675"/>
      <c r="CQ8" s="676"/>
      <c r="CR8" s="659">
        <v>
28978902</v>
      </c>
      <c r="CS8" s="660"/>
      <c r="CT8" s="660"/>
      <c r="CU8" s="660"/>
      <c r="CV8" s="660"/>
      <c r="CW8" s="660"/>
      <c r="CX8" s="660"/>
      <c r="CY8" s="661"/>
      <c r="CZ8" s="662">
        <v>
45.4</v>
      </c>
      <c r="DA8" s="662"/>
      <c r="DB8" s="662"/>
      <c r="DC8" s="662"/>
      <c r="DD8" s="668">
        <v>
2759374</v>
      </c>
      <c r="DE8" s="660"/>
      <c r="DF8" s="660"/>
      <c r="DG8" s="660"/>
      <c r="DH8" s="660"/>
      <c r="DI8" s="660"/>
      <c r="DJ8" s="660"/>
      <c r="DK8" s="660"/>
      <c r="DL8" s="660"/>
      <c r="DM8" s="660"/>
      <c r="DN8" s="660"/>
      <c r="DO8" s="660"/>
      <c r="DP8" s="661"/>
      <c r="DQ8" s="668">
        <v>
15177803</v>
      </c>
      <c r="DR8" s="660"/>
      <c r="DS8" s="660"/>
      <c r="DT8" s="660"/>
      <c r="DU8" s="660"/>
      <c r="DV8" s="660"/>
      <c r="DW8" s="660"/>
      <c r="DX8" s="660"/>
      <c r="DY8" s="660"/>
      <c r="DZ8" s="660"/>
      <c r="EA8" s="660"/>
      <c r="EB8" s="660"/>
      <c r="EC8" s="669"/>
    </row>
    <row r="9" spans="2:143" ht="11.25" customHeight="1">
      <c r="B9" s="656" t="s">
        <v>
233</v>
      </c>
      <c r="C9" s="657"/>
      <c r="D9" s="657"/>
      <c r="E9" s="657"/>
      <c r="F9" s="657"/>
      <c r="G9" s="657"/>
      <c r="H9" s="657"/>
      <c r="I9" s="657"/>
      <c r="J9" s="657"/>
      <c r="K9" s="657"/>
      <c r="L9" s="657"/>
      <c r="M9" s="657"/>
      <c r="N9" s="657"/>
      <c r="O9" s="657"/>
      <c r="P9" s="657"/>
      <c r="Q9" s="658"/>
      <c r="R9" s="659">
        <v>
301736</v>
      </c>
      <c r="S9" s="660"/>
      <c r="T9" s="660"/>
      <c r="U9" s="660"/>
      <c r="V9" s="660"/>
      <c r="W9" s="660"/>
      <c r="X9" s="660"/>
      <c r="Y9" s="661"/>
      <c r="Z9" s="662">
        <v>
0.5</v>
      </c>
      <c r="AA9" s="662"/>
      <c r="AB9" s="662"/>
      <c r="AC9" s="662"/>
      <c r="AD9" s="663">
        <v>
301736</v>
      </c>
      <c r="AE9" s="663"/>
      <c r="AF9" s="663"/>
      <c r="AG9" s="663"/>
      <c r="AH9" s="663"/>
      <c r="AI9" s="663"/>
      <c r="AJ9" s="663"/>
      <c r="AK9" s="663"/>
      <c r="AL9" s="664">
        <v>
0.7</v>
      </c>
      <c r="AM9" s="665"/>
      <c r="AN9" s="665"/>
      <c r="AO9" s="666"/>
      <c r="AP9" s="656" t="s">
        <v>
234</v>
      </c>
      <c r="AQ9" s="657"/>
      <c r="AR9" s="657"/>
      <c r="AS9" s="657"/>
      <c r="AT9" s="657"/>
      <c r="AU9" s="657"/>
      <c r="AV9" s="657"/>
      <c r="AW9" s="657"/>
      <c r="AX9" s="657"/>
      <c r="AY9" s="657"/>
      <c r="AZ9" s="657"/>
      <c r="BA9" s="657"/>
      <c r="BB9" s="657"/>
      <c r="BC9" s="657"/>
      <c r="BD9" s="657"/>
      <c r="BE9" s="657"/>
      <c r="BF9" s="658"/>
      <c r="BG9" s="659">
        <v>
17004966</v>
      </c>
      <c r="BH9" s="660"/>
      <c r="BI9" s="660"/>
      <c r="BJ9" s="660"/>
      <c r="BK9" s="660"/>
      <c r="BL9" s="660"/>
      <c r="BM9" s="660"/>
      <c r="BN9" s="661"/>
      <c r="BO9" s="662">
        <v>
42.5</v>
      </c>
      <c r="BP9" s="662"/>
      <c r="BQ9" s="662"/>
      <c r="BR9" s="662"/>
      <c r="BS9" s="668" t="s">
        <v>
122</v>
      </c>
      <c r="BT9" s="660"/>
      <c r="BU9" s="660"/>
      <c r="BV9" s="660"/>
      <c r="BW9" s="660"/>
      <c r="BX9" s="660"/>
      <c r="BY9" s="660"/>
      <c r="BZ9" s="660"/>
      <c r="CA9" s="660"/>
      <c r="CB9" s="669"/>
      <c r="CD9" s="674" t="s">
        <v>
235</v>
      </c>
      <c r="CE9" s="675"/>
      <c r="CF9" s="675"/>
      <c r="CG9" s="675"/>
      <c r="CH9" s="675"/>
      <c r="CI9" s="675"/>
      <c r="CJ9" s="675"/>
      <c r="CK9" s="675"/>
      <c r="CL9" s="675"/>
      <c r="CM9" s="675"/>
      <c r="CN9" s="675"/>
      <c r="CO9" s="675"/>
      <c r="CP9" s="675"/>
      <c r="CQ9" s="676"/>
      <c r="CR9" s="659">
        <v>
5703077</v>
      </c>
      <c r="CS9" s="660"/>
      <c r="CT9" s="660"/>
      <c r="CU9" s="660"/>
      <c r="CV9" s="660"/>
      <c r="CW9" s="660"/>
      <c r="CX9" s="660"/>
      <c r="CY9" s="661"/>
      <c r="CZ9" s="662">
        <v>
8.9</v>
      </c>
      <c r="DA9" s="662"/>
      <c r="DB9" s="662"/>
      <c r="DC9" s="662"/>
      <c r="DD9" s="668">
        <v>
669449</v>
      </c>
      <c r="DE9" s="660"/>
      <c r="DF9" s="660"/>
      <c r="DG9" s="660"/>
      <c r="DH9" s="660"/>
      <c r="DI9" s="660"/>
      <c r="DJ9" s="660"/>
      <c r="DK9" s="660"/>
      <c r="DL9" s="660"/>
      <c r="DM9" s="660"/>
      <c r="DN9" s="660"/>
      <c r="DO9" s="660"/>
      <c r="DP9" s="661"/>
      <c r="DQ9" s="668">
        <v>
4381818</v>
      </c>
      <c r="DR9" s="660"/>
      <c r="DS9" s="660"/>
      <c r="DT9" s="660"/>
      <c r="DU9" s="660"/>
      <c r="DV9" s="660"/>
      <c r="DW9" s="660"/>
      <c r="DX9" s="660"/>
      <c r="DY9" s="660"/>
      <c r="DZ9" s="660"/>
      <c r="EA9" s="660"/>
      <c r="EB9" s="660"/>
      <c r="EC9" s="669"/>
    </row>
    <row r="10" spans="2:143" ht="11.25" customHeight="1">
      <c r="B10" s="656" t="s">
        <v>
236</v>
      </c>
      <c r="C10" s="657"/>
      <c r="D10" s="657"/>
      <c r="E10" s="657"/>
      <c r="F10" s="657"/>
      <c r="G10" s="657"/>
      <c r="H10" s="657"/>
      <c r="I10" s="657"/>
      <c r="J10" s="657"/>
      <c r="K10" s="657"/>
      <c r="L10" s="657"/>
      <c r="M10" s="657"/>
      <c r="N10" s="657"/>
      <c r="O10" s="657"/>
      <c r="P10" s="657"/>
      <c r="Q10" s="658"/>
      <c r="R10" s="659" t="s">
        <v>
122</v>
      </c>
      <c r="S10" s="660"/>
      <c r="T10" s="660"/>
      <c r="U10" s="660"/>
      <c r="V10" s="660"/>
      <c r="W10" s="660"/>
      <c r="X10" s="660"/>
      <c r="Y10" s="661"/>
      <c r="Z10" s="662" t="s">
        <v>
226</v>
      </c>
      <c r="AA10" s="662"/>
      <c r="AB10" s="662"/>
      <c r="AC10" s="662"/>
      <c r="AD10" s="663" t="s">
        <v>
122</v>
      </c>
      <c r="AE10" s="663"/>
      <c r="AF10" s="663"/>
      <c r="AG10" s="663"/>
      <c r="AH10" s="663"/>
      <c r="AI10" s="663"/>
      <c r="AJ10" s="663"/>
      <c r="AK10" s="663"/>
      <c r="AL10" s="664" t="s">
        <v>
226</v>
      </c>
      <c r="AM10" s="665"/>
      <c r="AN10" s="665"/>
      <c r="AO10" s="666"/>
      <c r="AP10" s="656" t="s">
        <v>
237</v>
      </c>
      <c r="AQ10" s="657"/>
      <c r="AR10" s="657"/>
      <c r="AS10" s="657"/>
      <c r="AT10" s="657"/>
      <c r="AU10" s="657"/>
      <c r="AV10" s="657"/>
      <c r="AW10" s="657"/>
      <c r="AX10" s="657"/>
      <c r="AY10" s="657"/>
      <c r="AZ10" s="657"/>
      <c r="BA10" s="657"/>
      <c r="BB10" s="657"/>
      <c r="BC10" s="657"/>
      <c r="BD10" s="657"/>
      <c r="BE10" s="657"/>
      <c r="BF10" s="658"/>
      <c r="BG10" s="659">
        <v>
747347</v>
      </c>
      <c r="BH10" s="660"/>
      <c r="BI10" s="660"/>
      <c r="BJ10" s="660"/>
      <c r="BK10" s="660"/>
      <c r="BL10" s="660"/>
      <c r="BM10" s="660"/>
      <c r="BN10" s="661"/>
      <c r="BO10" s="662">
        <v>
1.9</v>
      </c>
      <c r="BP10" s="662"/>
      <c r="BQ10" s="662"/>
      <c r="BR10" s="662"/>
      <c r="BS10" s="668" t="s">
        <v>
122</v>
      </c>
      <c r="BT10" s="660"/>
      <c r="BU10" s="660"/>
      <c r="BV10" s="660"/>
      <c r="BW10" s="660"/>
      <c r="BX10" s="660"/>
      <c r="BY10" s="660"/>
      <c r="BZ10" s="660"/>
      <c r="CA10" s="660"/>
      <c r="CB10" s="669"/>
      <c r="CD10" s="674" t="s">
        <v>
238</v>
      </c>
      <c r="CE10" s="675"/>
      <c r="CF10" s="675"/>
      <c r="CG10" s="675"/>
      <c r="CH10" s="675"/>
      <c r="CI10" s="675"/>
      <c r="CJ10" s="675"/>
      <c r="CK10" s="675"/>
      <c r="CL10" s="675"/>
      <c r="CM10" s="675"/>
      <c r="CN10" s="675"/>
      <c r="CO10" s="675"/>
      <c r="CP10" s="675"/>
      <c r="CQ10" s="676"/>
      <c r="CR10" s="659">
        <v>
238925</v>
      </c>
      <c r="CS10" s="660"/>
      <c r="CT10" s="660"/>
      <c r="CU10" s="660"/>
      <c r="CV10" s="660"/>
      <c r="CW10" s="660"/>
      <c r="CX10" s="660"/>
      <c r="CY10" s="661"/>
      <c r="CZ10" s="662">
        <v>
0.4</v>
      </c>
      <c r="DA10" s="662"/>
      <c r="DB10" s="662"/>
      <c r="DC10" s="662"/>
      <c r="DD10" s="668" t="s">
        <v>
122</v>
      </c>
      <c r="DE10" s="660"/>
      <c r="DF10" s="660"/>
      <c r="DG10" s="660"/>
      <c r="DH10" s="660"/>
      <c r="DI10" s="660"/>
      <c r="DJ10" s="660"/>
      <c r="DK10" s="660"/>
      <c r="DL10" s="660"/>
      <c r="DM10" s="660"/>
      <c r="DN10" s="660"/>
      <c r="DO10" s="660"/>
      <c r="DP10" s="661"/>
      <c r="DQ10" s="668">
        <v>
228130</v>
      </c>
      <c r="DR10" s="660"/>
      <c r="DS10" s="660"/>
      <c r="DT10" s="660"/>
      <c r="DU10" s="660"/>
      <c r="DV10" s="660"/>
      <c r="DW10" s="660"/>
      <c r="DX10" s="660"/>
      <c r="DY10" s="660"/>
      <c r="DZ10" s="660"/>
      <c r="EA10" s="660"/>
      <c r="EB10" s="660"/>
      <c r="EC10" s="669"/>
    </row>
    <row r="11" spans="2:143" ht="11.25" customHeight="1">
      <c r="B11" s="656" t="s">
        <v>
239</v>
      </c>
      <c r="C11" s="657"/>
      <c r="D11" s="657"/>
      <c r="E11" s="657"/>
      <c r="F11" s="657"/>
      <c r="G11" s="657"/>
      <c r="H11" s="657"/>
      <c r="I11" s="657"/>
      <c r="J11" s="657"/>
      <c r="K11" s="657"/>
      <c r="L11" s="657"/>
      <c r="M11" s="657"/>
      <c r="N11" s="657"/>
      <c r="O11" s="657"/>
      <c r="P11" s="657"/>
      <c r="Q11" s="658"/>
      <c r="R11" s="659" t="s">
        <v>
226</v>
      </c>
      <c r="S11" s="660"/>
      <c r="T11" s="660"/>
      <c r="U11" s="660"/>
      <c r="V11" s="660"/>
      <c r="W11" s="660"/>
      <c r="X11" s="660"/>
      <c r="Y11" s="661"/>
      <c r="Z11" s="662" t="s">
        <v>
122</v>
      </c>
      <c r="AA11" s="662"/>
      <c r="AB11" s="662"/>
      <c r="AC11" s="662"/>
      <c r="AD11" s="663" t="s">
        <v>
226</v>
      </c>
      <c r="AE11" s="663"/>
      <c r="AF11" s="663"/>
      <c r="AG11" s="663"/>
      <c r="AH11" s="663"/>
      <c r="AI11" s="663"/>
      <c r="AJ11" s="663"/>
      <c r="AK11" s="663"/>
      <c r="AL11" s="664" t="s">
        <v>
122</v>
      </c>
      <c r="AM11" s="665"/>
      <c r="AN11" s="665"/>
      <c r="AO11" s="666"/>
      <c r="AP11" s="656" t="s">
        <v>
240</v>
      </c>
      <c r="AQ11" s="657"/>
      <c r="AR11" s="657"/>
      <c r="AS11" s="657"/>
      <c r="AT11" s="657"/>
      <c r="AU11" s="657"/>
      <c r="AV11" s="657"/>
      <c r="AW11" s="657"/>
      <c r="AX11" s="657"/>
      <c r="AY11" s="657"/>
      <c r="AZ11" s="657"/>
      <c r="BA11" s="657"/>
      <c r="BB11" s="657"/>
      <c r="BC11" s="657"/>
      <c r="BD11" s="657"/>
      <c r="BE11" s="657"/>
      <c r="BF11" s="658"/>
      <c r="BG11" s="659">
        <v>
2449424</v>
      </c>
      <c r="BH11" s="660"/>
      <c r="BI11" s="660"/>
      <c r="BJ11" s="660"/>
      <c r="BK11" s="660"/>
      <c r="BL11" s="660"/>
      <c r="BM11" s="660"/>
      <c r="BN11" s="661"/>
      <c r="BO11" s="662">
        <v>
6.1</v>
      </c>
      <c r="BP11" s="662"/>
      <c r="BQ11" s="662"/>
      <c r="BR11" s="662"/>
      <c r="BS11" s="668">
        <v>
296701</v>
      </c>
      <c r="BT11" s="660"/>
      <c r="BU11" s="660"/>
      <c r="BV11" s="660"/>
      <c r="BW11" s="660"/>
      <c r="BX11" s="660"/>
      <c r="BY11" s="660"/>
      <c r="BZ11" s="660"/>
      <c r="CA11" s="660"/>
      <c r="CB11" s="669"/>
      <c r="CD11" s="674" t="s">
        <v>
241</v>
      </c>
      <c r="CE11" s="675"/>
      <c r="CF11" s="675"/>
      <c r="CG11" s="675"/>
      <c r="CH11" s="675"/>
      <c r="CI11" s="675"/>
      <c r="CJ11" s="675"/>
      <c r="CK11" s="675"/>
      <c r="CL11" s="675"/>
      <c r="CM11" s="675"/>
      <c r="CN11" s="675"/>
      <c r="CO11" s="675"/>
      <c r="CP11" s="675"/>
      <c r="CQ11" s="676"/>
      <c r="CR11" s="659">
        <v>
95979</v>
      </c>
      <c r="CS11" s="660"/>
      <c r="CT11" s="660"/>
      <c r="CU11" s="660"/>
      <c r="CV11" s="660"/>
      <c r="CW11" s="660"/>
      <c r="CX11" s="660"/>
      <c r="CY11" s="661"/>
      <c r="CZ11" s="662">
        <v>
0.2</v>
      </c>
      <c r="DA11" s="662"/>
      <c r="DB11" s="662"/>
      <c r="DC11" s="662"/>
      <c r="DD11" s="668" t="s">
        <v>
122</v>
      </c>
      <c r="DE11" s="660"/>
      <c r="DF11" s="660"/>
      <c r="DG11" s="660"/>
      <c r="DH11" s="660"/>
      <c r="DI11" s="660"/>
      <c r="DJ11" s="660"/>
      <c r="DK11" s="660"/>
      <c r="DL11" s="660"/>
      <c r="DM11" s="660"/>
      <c r="DN11" s="660"/>
      <c r="DO11" s="660"/>
      <c r="DP11" s="661"/>
      <c r="DQ11" s="668">
        <v>
66827</v>
      </c>
      <c r="DR11" s="660"/>
      <c r="DS11" s="660"/>
      <c r="DT11" s="660"/>
      <c r="DU11" s="660"/>
      <c r="DV11" s="660"/>
      <c r="DW11" s="660"/>
      <c r="DX11" s="660"/>
      <c r="DY11" s="660"/>
      <c r="DZ11" s="660"/>
      <c r="EA11" s="660"/>
      <c r="EB11" s="660"/>
      <c r="EC11" s="669"/>
    </row>
    <row r="12" spans="2:143" ht="11.25" customHeight="1">
      <c r="B12" s="656" t="s">
        <v>
242</v>
      </c>
      <c r="C12" s="657"/>
      <c r="D12" s="657"/>
      <c r="E12" s="657"/>
      <c r="F12" s="657"/>
      <c r="G12" s="657"/>
      <c r="H12" s="657"/>
      <c r="I12" s="657"/>
      <c r="J12" s="657"/>
      <c r="K12" s="657"/>
      <c r="L12" s="657"/>
      <c r="M12" s="657"/>
      <c r="N12" s="657"/>
      <c r="O12" s="657"/>
      <c r="P12" s="657"/>
      <c r="Q12" s="658"/>
      <c r="R12" s="659">
        <v>
3314072</v>
      </c>
      <c r="S12" s="660"/>
      <c r="T12" s="660"/>
      <c r="U12" s="660"/>
      <c r="V12" s="660"/>
      <c r="W12" s="660"/>
      <c r="X12" s="660"/>
      <c r="Y12" s="661"/>
      <c r="Z12" s="662">
        <v>
5</v>
      </c>
      <c r="AA12" s="662"/>
      <c r="AB12" s="662"/>
      <c r="AC12" s="662"/>
      <c r="AD12" s="663">
        <v>
3314072</v>
      </c>
      <c r="AE12" s="663"/>
      <c r="AF12" s="663"/>
      <c r="AG12" s="663"/>
      <c r="AH12" s="663"/>
      <c r="AI12" s="663"/>
      <c r="AJ12" s="663"/>
      <c r="AK12" s="663"/>
      <c r="AL12" s="664">
        <v>
7.9</v>
      </c>
      <c r="AM12" s="665"/>
      <c r="AN12" s="665"/>
      <c r="AO12" s="666"/>
      <c r="AP12" s="656" t="s">
        <v>
243</v>
      </c>
      <c r="AQ12" s="657"/>
      <c r="AR12" s="657"/>
      <c r="AS12" s="657"/>
      <c r="AT12" s="657"/>
      <c r="AU12" s="657"/>
      <c r="AV12" s="657"/>
      <c r="AW12" s="657"/>
      <c r="AX12" s="657"/>
      <c r="AY12" s="657"/>
      <c r="AZ12" s="657"/>
      <c r="BA12" s="657"/>
      <c r="BB12" s="657"/>
      <c r="BC12" s="657"/>
      <c r="BD12" s="657"/>
      <c r="BE12" s="657"/>
      <c r="BF12" s="658"/>
      <c r="BG12" s="659">
        <v>
15474138</v>
      </c>
      <c r="BH12" s="660"/>
      <c r="BI12" s="660"/>
      <c r="BJ12" s="660"/>
      <c r="BK12" s="660"/>
      <c r="BL12" s="660"/>
      <c r="BM12" s="660"/>
      <c r="BN12" s="661"/>
      <c r="BO12" s="662">
        <v>
38.700000000000003</v>
      </c>
      <c r="BP12" s="662"/>
      <c r="BQ12" s="662"/>
      <c r="BR12" s="662"/>
      <c r="BS12" s="668" t="s">
        <v>
122</v>
      </c>
      <c r="BT12" s="660"/>
      <c r="BU12" s="660"/>
      <c r="BV12" s="660"/>
      <c r="BW12" s="660"/>
      <c r="BX12" s="660"/>
      <c r="BY12" s="660"/>
      <c r="BZ12" s="660"/>
      <c r="CA12" s="660"/>
      <c r="CB12" s="669"/>
      <c r="CD12" s="674" t="s">
        <v>
244</v>
      </c>
      <c r="CE12" s="675"/>
      <c r="CF12" s="675"/>
      <c r="CG12" s="675"/>
      <c r="CH12" s="675"/>
      <c r="CI12" s="675"/>
      <c r="CJ12" s="675"/>
      <c r="CK12" s="675"/>
      <c r="CL12" s="675"/>
      <c r="CM12" s="675"/>
      <c r="CN12" s="675"/>
      <c r="CO12" s="675"/>
      <c r="CP12" s="675"/>
      <c r="CQ12" s="676"/>
      <c r="CR12" s="659">
        <v>
447231</v>
      </c>
      <c r="CS12" s="660"/>
      <c r="CT12" s="660"/>
      <c r="CU12" s="660"/>
      <c r="CV12" s="660"/>
      <c r="CW12" s="660"/>
      <c r="CX12" s="660"/>
      <c r="CY12" s="661"/>
      <c r="CZ12" s="662">
        <v>
0.7</v>
      </c>
      <c r="DA12" s="662"/>
      <c r="DB12" s="662"/>
      <c r="DC12" s="662"/>
      <c r="DD12" s="668">
        <v>
26365</v>
      </c>
      <c r="DE12" s="660"/>
      <c r="DF12" s="660"/>
      <c r="DG12" s="660"/>
      <c r="DH12" s="660"/>
      <c r="DI12" s="660"/>
      <c r="DJ12" s="660"/>
      <c r="DK12" s="660"/>
      <c r="DL12" s="660"/>
      <c r="DM12" s="660"/>
      <c r="DN12" s="660"/>
      <c r="DO12" s="660"/>
      <c r="DP12" s="661"/>
      <c r="DQ12" s="668">
        <v>
398522</v>
      </c>
      <c r="DR12" s="660"/>
      <c r="DS12" s="660"/>
      <c r="DT12" s="660"/>
      <c r="DU12" s="660"/>
      <c r="DV12" s="660"/>
      <c r="DW12" s="660"/>
      <c r="DX12" s="660"/>
      <c r="DY12" s="660"/>
      <c r="DZ12" s="660"/>
      <c r="EA12" s="660"/>
      <c r="EB12" s="660"/>
      <c r="EC12" s="669"/>
    </row>
    <row r="13" spans="2:143" ht="11.25" customHeight="1">
      <c r="B13" s="656" t="s">
        <v>
245</v>
      </c>
      <c r="C13" s="657"/>
      <c r="D13" s="657"/>
      <c r="E13" s="657"/>
      <c r="F13" s="657"/>
      <c r="G13" s="657"/>
      <c r="H13" s="657"/>
      <c r="I13" s="657"/>
      <c r="J13" s="657"/>
      <c r="K13" s="657"/>
      <c r="L13" s="657"/>
      <c r="M13" s="657"/>
      <c r="N13" s="657"/>
      <c r="O13" s="657"/>
      <c r="P13" s="657"/>
      <c r="Q13" s="658"/>
      <c r="R13" s="659" t="s">
        <v>
226</v>
      </c>
      <c r="S13" s="660"/>
      <c r="T13" s="660"/>
      <c r="U13" s="660"/>
      <c r="V13" s="660"/>
      <c r="W13" s="660"/>
      <c r="X13" s="660"/>
      <c r="Y13" s="661"/>
      <c r="Z13" s="662" t="s">
        <v>
122</v>
      </c>
      <c r="AA13" s="662"/>
      <c r="AB13" s="662"/>
      <c r="AC13" s="662"/>
      <c r="AD13" s="663" t="s">
        <v>
226</v>
      </c>
      <c r="AE13" s="663"/>
      <c r="AF13" s="663"/>
      <c r="AG13" s="663"/>
      <c r="AH13" s="663"/>
      <c r="AI13" s="663"/>
      <c r="AJ13" s="663"/>
      <c r="AK13" s="663"/>
      <c r="AL13" s="664" t="s">
        <v>
122</v>
      </c>
      <c r="AM13" s="665"/>
      <c r="AN13" s="665"/>
      <c r="AO13" s="666"/>
      <c r="AP13" s="656" t="s">
        <v>
246</v>
      </c>
      <c r="AQ13" s="657"/>
      <c r="AR13" s="657"/>
      <c r="AS13" s="657"/>
      <c r="AT13" s="657"/>
      <c r="AU13" s="657"/>
      <c r="AV13" s="657"/>
      <c r="AW13" s="657"/>
      <c r="AX13" s="657"/>
      <c r="AY13" s="657"/>
      <c r="AZ13" s="657"/>
      <c r="BA13" s="657"/>
      <c r="BB13" s="657"/>
      <c r="BC13" s="657"/>
      <c r="BD13" s="657"/>
      <c r="BE13" s="657"/>
      <c r="BF13" s="658"/>
      <c r="BG13" s="659">
        <v>
14873544</v>
      </c>
      <c r="BH13" s="660"/>
      <c r="BI13" s="660"/>
      <c r="BJ13" s="660"/>
      <c r="BK13" s="660"/>
      <c r="BL13" s="660"/>
      <c r="BM13" s="660"/>
      <c r="BN13" s="661"/>
      <c r="BO13" s="662">
        <v>
37.200000000000003</v>
      </c>
      <c r="BP13" s="662"/>
      <c r="BQ13" s="662"/>
      <c r="BR13" s="662"/>
      <c r="BS13" s="668" t="s">
        <v>
122</v>
      </c>
      <c r="BT13" s="660"/>
      <c r="BU13" s="660"/>
      <c r="BV13" s="660"/>
      <c r="BW13" s="660"/>
      <c r="BX13" s="660"/>
      <c r="BY13" s="660"/>
      <c r="BZ13" s="660"/>
      <c r="CA13" s="660"/>
      <c r="CB13" s="669"/>
      <c r="CD13" s="674" t="s">
        <v>
247</v>
      </c>
      <c r="CE13" s="675"/>
      <c r="CF13" s="675"/>
      <c r="CG13" s="675"/>
      <c r="CH13" s="675"/>
      <c r="CI13" s="675"/>
      <c r="CJ13" s="675"/>
      <c r="CK13" s="675"/>
      <c r="CL13" s="675"/>
      <c r="CM13" s="675"/>
      <c r="CN13" s="675"/>
      <c r="CO13" s="675"/>
      <c r="CP13" s="675"/>
      <c r="CQ13" s="676"/>
      <c r="CR13" s="659">
        <v>
5612713</v>
      </c>
      <c r="CS13" s="660"/>
      <c r="CT13" s="660"/>
      <c r="CU13" s="660"/>
      <c r="CV13" s="660"/>
      <c r="CW13" s="660"/>
      <c r="CX13" s="660"/>
      <c r="CY13" s="661"/>
      <c r="CZ13" s="662">
        <v>
8.8000000000000007</v>
      </c>
      <c r="DA13" s="662"/>
      <c r="DB13" s="662"/>
      <c r="DC13" s="662"/>
      <c r="DD13" s="668">
        <v>
1821075</v>
      </c>
      <c r="DE13" s="660"/>
      <c r="DF13" s="660"/>
      <c r="DG13" s="660"/>
      <c r="DH13" s="660"/>
      <c r="DI13" s="660"/>
      <c r="DJ13" s="660"/>
      <c r="DK13" s="660"/>
      <c r="DL13" s="660"/>
      <c r="DM13" s="660"/>
      <c r="DN13" s="660"/>
      <c r="DO13" s="660"/>
      <c r="DP13" s="661"/>
      <c r="DQ13" s="668">
        <v>
4656609</v>
      </c>
      <c r="DR13" s="660"/>
      <c r="DS13" s="660"/>
      <c r="DT13" s="660"/>
      <c r="DU13" s="660"/>
      <c r="DV13" s="660"/>
      <c r="DW13" s="660"/>
      <c r="DX13" s="660"/>
      <c r="DY13" s="660"/>
      <c r="DZ13" s="660"/>
      <c r="EA13" s="660"/>
      <c r="EB13" s="660"/>
      <c r="EC13" s="669"/>
    </row>
    <row r="14" spans="2:143" ht="11.25" customHeight="1">
      <c r="B14" s="656" t="s">
        <v>
248</v>
      </c>
      <c r="C14" s="657"/>
      <c r="D14" s="657"/>
      <c r="E14" s="657"/>
      <c r="F14" s="657"/>
      <c r="G14" s="657"/>
      <c r="H14" s="657"/>
      <c r="I14" s="657"/>
      <c r="J14" s="657"/>
      <c r="K14" s="657"/>
      <c r="L14" s="657"/>
      <c r="M14" s="657"/>
      <c r="N14" s="657"/>
      <c r="O14" s="657"/>
      <c r="P14" s="657"/>
      <c r="Q14" s="658"/>
      <c r="R14" s="659" t="s">
        <v>
122</v>
      </c>
      <c r="S14" s="660"/>
      <c r="T14" s="660"/>
      <c r="U14" s="660"/>
      <c r="V14" s="660"/>
      <c r="W14" s="660"/>
      <c r="X14" s="660"/>
      <c r="Y14" s="661"/>
      <c r="Z14" s="662" t="s">
        <v>
226</v>
      </c>
      <c r="AA14" s="662"/>
      <c r="AB14" s="662"/>
      <c r="AC14" s="662"/>
      <c r="AD14" s="663" t="s">
        <v>
122</v>
      </c>
      <c r="AE14" s="663"/>
      <c r="AF14" s="663"/>
      <c r="AG14" s="663"/>
      <c r="AH14" s="663"/>
      <c r="AI14" s="663"/>
      <c r="AJ14" s="663"/>
      <c r="AK14" s="663"/>
      <c r="AL14" s="664" t="s">
        <v>
122</v>
      </c>
      <c r="AM14" s="665"/>
      <c r="AN14" s="665"/>
      <c r="AO14" s="666"/>
      <c r="AP14" s="656" t="s">
        <v>
249</v>
      </c>
      <c r="AQ14" s="657"/>
      <c r="AR14" s="657"/>
      <c r="AS14" s="657"/>
      <c r="AT14" s="657"/>
      <c r="AU14" s="657"/>
      <c r="AV14" s="657"/>
      <c r="AW14" s="657"/>
      <c r="AX14" s="657"/>
      <c r="AY14" s="657"/>
      <c r="AZ14" s="657"/>
      <c r="BA14" s="657"/>
      <c r="BB14" s="657"/>
      <c r="BC14" s="657"/>
      <c r="BD14" s="657"/>
      <c r="BE14" s="657"/>
      <c r="BF14" s="658"/>
      <c r="BG14" s="659">
        <v>
48931</v>
      </c>
      <c r="BH14" s="660"/>
      <c r="BI14" s="660"/>
      <c r="BJ14" s="660"/>
      <c r="BK14" s="660"/>
      <c r="BL14" s="660"/>
      <c r="BM14" s="660"/>
      <c r="BN14" s="661"/>
      <c r="BO14" s="662">
        <v>
0.1</v>
      </c>
      <c r="BP14" s="662"/>
      <c r="BQ14" s="662"/>
      <c r="BR14" s="662"/>
      <c r="BS14" s="668" t="s">
        <v>
226</v>
      </c>
      <c r="BT14" s="660"/>
      <c r="BU14" s="660"/>
      <c r="BV14" s="660"/>
      <c r="BW14" s="660"/>
      <c r="BX14" s="660"/>
      <c r="BY14" s="660"/>
      <c r="BZ14" s="660"/>
      <c r="CA14" s="660"/>
      <c r="CB14" s="669"/>
      <c r="CD14" s="674" t="s">
        <v>
250</v>
      </c>
      <c r="CE14" s="675"/>
      <c r="CF14" s="675"/>
      <c r="CG14" s="675"/>
      <c r="CH14" s="675"/>
      <c r="CI14" s="675"/>
      <c r="CJ14" s="675"/>
      <c r="CK14" s="675"/>
      <c r="CL14" s="675"/>
      <c r="CM14" s="675"/>
      <c r="CN14" s="675"/>
      <c r="CO14" s="675"/>
      <c r="CP14" s="675"/>
      <c r="CQ14" s="676"/>
      <c r="CR14" s="659">
        <v>
1968956</v>
      </c>
      <c r="CS14" s="660"/>
      <c r="CT14" s="660"/>
      <c r="CU14" s="660"/>
      <c r="CV14" s="660"/>
      <c r="CW14" s="660"/>
      <c r="CX14" s="660"/>
      <c r="CY14" s="661"/>
      <c r="CZ14" s="662">
        <v>
3.1</v>
      </c>
      <c r="DA14" s="662"/>
      <c r="DB14" s="662"/>
      <c r="DC14" s="662"/>
      <c r="DD14" s="668">
        <v>
18545</v>
      </c>
      <c r="DE14" s="660"/>
      <c r="DF14" s="660"/>
      <c r="DG14" s="660"/>
      <c r="DH14" s="660"/>
      <c r="DI14" s="660"/>
      <c r="DJ14" s="660"/>
      <c r="DK14" s="660"/>
      <c r="DL14" s="660"/>
      <c r="DM14" s="660"/>
      <c r="DN14" s="660"/>
      <c r="DO14" s="660"/>
      <c r="DP14" s="661"/>
      <c r="DQ14" s="668">
        <v>
1710149</v>
      </c>
      <c r="DR14" s="660"/>
      <c r="DS14" s="660"/>
      <c r="DT14" s="660"/>
      <c r="DU14" s="660"/>
      <c r="DV14" s="660"/>
      <c r="DW14" s="660"/>
      <c r="DX14" s="660"/>
      <c r="DY14" s="660"/>
      <c r="DZ14" s="660"/>
      <c r="EA14" s="660"/>
      <c r="EB14" s="660"/>
      <c r="EC14" s="669"/>
    </row>
    <row r="15" spans="2:143" ht="11.25" customHeight="1">
      <c r="B15" s="656" t="s">
        <v>
251</v>
      </c>
      <c r="C15" s="657"/>
      <c r="D15" s="657"/>
      <c r="E15" s="657"/>
      <c r="F15" s="657"/>
      <c r="G15" s="657"/>
      <c r="H15" s="657"/>
      <c r="I15" s="657"/>
      <c r="J15" s="657"/>
      <c r="K15" s="657"/>
      <c r="L15" s="657"/>
      <c r="M15" s="657"/>
      <c r="N15" s="657"/>
      <c r="O15" s="657"/>
      <c r="P15" s="657"/>
      <c r="Q15" s="658"/>
      <c r="R15" s="659">
        <v>
105163</v>
      </c>
      <c r="S15" s="660"/>
      <c r="T15" s="660"/>
      <c r="U15" s="660"/>
      <c r="V15" s="660"/>
      <c r="W15" s="660"/>
      <c r="X15" s="660"/>
      <c r="Y15" s="661"/>
      <c r="Z15" s="662">
        <v>
0.2</v>
      </c>
      <c r="AA15" s="662"/>
      <c r="AB15" s="662"/>
      <c r="AC15" s="662"/>
      <c r="AD15" s="663">
        <v>
105163</v>
      </c>
      <c r="AE15" s="663"/>
      <c r="AF15" s="663"/>
      <c r="AG15" s="663"/>
      <c r="AH15" s="663"/>
      <c r="AI15" s="663"/>
      <c r="AJ15" s="663"/>
      <c r="AK15" s="663"/>
      <c r="AL15" s="664">
        <v>
0.2</v>
      </c>
      <c r="AM15" s="665"/>
      <c r="AN15" s="665"/>
      <c r="AO15" s="666"/>
      <c r="AP15" s="656" t="s">
        <v>
252</v>
      </c>
      <c r="AQ15" s="657"/>
      <c r="AR15" s="657"/>
      <c r="AS15" s="657"/>
      <c r="AT15" s="657"/>
      <c r="AU15" s="657"/>
      <c r="AV15" s="657"/>
      <c r="AW15" s="657"/>
      <c r="AX15" s="657"/>
      <c r="AY15" s="657"/>
      <c r="AZ15" s="657"/>
      <c r="BA15" s="657"/>
      <c r="BB15" s="657"/>
      <c r="BC15" s="657"/>
      <c r="BD15" s="657"/>
      <c r="BE15" s="657"/>
      <c r="BF15" s="658"/>
      <c r="BG15" s="659">
        <v>
888879</v>
      </c>
      <c r="BH15" s="660"/>
      <c r="BI15" s="660"/>
      <c r="BJ15" s="660"/>
      <c r="BK15" s="660"/>
      <c r="BL15" s="660"/>
      <c r="BM15" s="660"/>
      <c r="BN15" s="661"/>
      <c r="BO15" s="662">
        <v>
2.2000000000000002</v>
      </c>
      <c r="BP15" s="662"/>
      <c r="BQ15" s="662"/>
      <c r="BR15" s="662"/>
      <c r="BS15" s="668" t="s">
        <v>
122</v>
      </c>
      <c r="BT15" s="660"/>
      <c r="BU15" s="660"/>
      <c r="BV15" s="660"/>
      <c r="BW15" s="660"/>
      <c r="BX15" s="660"/>
      <c r="BY15" s="660"/>
      <c r="BZ15" s="660"/>
      <c r="CA15" s="660"/>
      <c r="CB15" s="669"/>
      <c r="CD15" s="674" t="s">
        <v>
253</v>
      </c>
      <c r="CE15" s="675"/>
      <c r="CF15" s="675"/>
      <c r="CG15" s="675"/>
      <c r="CH15" s="675"/>
      <c r="CI15" s="675"/>
      <c r="CJ15" s="675"/>
      <c r="CK15" s="675"/>
      <c r="CL15" s="675"/>
      <c r="CM15" s="675"/>
      <c r="CN15" s="675"/>
      <c r="CO15" s="675"/>
      <c r="CP15" s="675"/>
      <c r="CQ15" s="676"/>
      <c r="CR15" s="659">
        <v>
9069554</v>
      </c>
      <c r="CS15" s="660"/>
      <c r="CT15" s="660"/>
      <c r="CU15" s="660"/>
      <c r="CV15" s="660"/>
      <c r="CW15" s="660"/>
      <c r="CX15" s="660"/>
      <c r="CY15" s="661"/>
      <c r="CZ15" s="662">
        <v>
14.2</v>
      </c>
      <c r="DA15" s="662"/>
      <c r="DB15" s="662"/>
      <c r="DC15" s="662"/>
      <c r="DD15" s="668">
        <v>
1789780</v>
      </c>
      <c r="DE15" s="660"/>
      <c r="DF15" s="660"/>
      <c r="DG15" s="660"/>
      <c r="DH15" s="660"/>
      <c r="DI15" s="660"/>
      <c r="DJ15" s="660"/>
      <c r="DK15" s="660"/>
      <c r="DL15" s="660"/>
      <c r="DM15" s="660"/>
      <c r="DN15" s="660"/>
      <c r="DO15" s="660"/>
      <c r="DP15" s="661"/>
      <c r="DQ15" s="668">
        <v>
7746299</v>
      </c>
      <c r="DR15" s="660"/>
      <c r="DS15" s="660"/>
      <c r="DT15" s="660"/>
      <c r="DU15" s="660"/>
      <c r="DV15" s="660"/>
      <c r="DW15" s="660"/>
      <c r="DX15" s="660"/>
      <c r="DY15" s="660"/>
      <c r="DZ15" s="660"/>
      <c r="EA15" s="660"/>
      <c r="EB15" s="660"/>
      <c r="EC15" s="669"/>
    </row>
    <row r="16" spans="2:143" ht="11.25" customHeight="1">
      <c r="B16" s="656" t="s">
        <v>
254</v>
      </c>
      <c r="C16" s="657"/>
      <c r="D16" s="657"/>
      <c r="E16" s="657"/>
      <c r="F16" s="657"/>
      <c r="G16" s="657"/>
      <c r="H16" s="657"/>
      <c r="I16" s="657"/>
      <c r="J16" s="657"/>
      <c r="K16" s="657"/>
      <c r="L16" s="657"/>
      <c r="M16" s="657"/>
      <c r="N16" s="657"/>
      <c r="O16" s="657"/>
      <c r="P16" s="657"/>
      <c r="Q16" s="658"/>
      <c r="R16" s="659" t="s">
        <v>
122</v>
      </c>
      <c r="S16" s="660"/>
      <c r="T16" s="660"/>
      <c r="U16" s="660"/>
      <c r="V16" s="660"/>
      <c r="W16" s="660"/>
      <c r="X16" s="660"/>
      <c r="Y16" s="661"/>
      <c r="Z16" s="662" t="s">
        <v>
226</v>
      </c>
      <c r="AA16" s="662"/>
      <c r="AB16" s="662"/>
      <c r="AC16" s="662"/>
      <c r="AD16" s="663" t="s">
        <v>
226</v>
      </c>
      <c r="AE16" s="663"/>
      <c r="AF16" s="663"/>
      <c r="AG16" s="663"/>
      <c r="AH16" s="663"/>
      <c r="AI16" s="663"/>
      <c r="AJ16" s="663"/>
      <c r="AK16" s="663"/>
      <c r="AL16" s="664" t="s">
        <v>
122</v>
      </c>
      <c r="AM16" s="665"/>
      <c r="AN16" s="665"/>
      <c r="AO16" s="666"/>
      <c r="AP16" s="656" t="s">
        <v>
255</v>
      </c>
      <c r="AQ16" s="657"/>
      <c r="AR16" s="657"/>
      <c r="AS16" s="657"/>
      <c r="AT16" s="657"/>
      <c r="AU16" s="657"/>
      <c r="AV16" s="657"/>
      <c r="AW16" s="657"/>
      <c r="AX16" s="657"/>
      <c r="AY16" s="657"/>
      <c r="AZ16" s="657"/>
      <c r="BA16" s="657"/>
      <c r="BB16" s="657"/>
      <c r="BC16" s="657"/>
      <c r="BD16" s="657"/>
      <c r="BE16" s="657"/>
      <c r="BF16" s="658"/>
      <c r="BG16" s="659" t="s">
        <v>
226</v>
      </c>
      <c r="BH16" s="660"/>
      <c r="BI16" s="660"/>
      <c r="BJ16" s="660"/>
      <c r="BK16" s="660"/>
      <c r="BL16" s="660"/>
      <c r="BM16" s="660"/>
      <c r="BN16" s="661"/>
      <c r="BO16" s="662" t="s">
        <v>
122</v>
      </c>
      <c r="BP16" s="662"/>
      <c r="BQ16" s="662"/>
      <c r="BR16" s="662"/>
      <c r="BS16" s="668" t="s">
        <v>
122</v>
      </c>
      <c r="BT16" s="660"/>
      <c r="BU16" s="660"/>
      <c r="BV16" s="660"/>
      <c r="BW16" s="660"/>
      <c r="BX16" s="660"/>
      <c r="BY16" s="660"/>
      <c r="BZ16" s="660"/>
      <c r="CA16" s="660"/>
      <c r="CB16" s="669"/>
      <c r="CD16" s="674" t="s">
        <v>
256</v>
      </c>
      <c r="CE16" s="675"/>
      <c r="CF16" s="675"/>
      <c r="CG16" s="675"/>
      <c r="CH16" s="675"/>
      <c r="CI16" s="675"/>
      <c r="CJ16" s="675"/>
      <c r="CK16" s="675"/>
      <c r="CL16" s="675"/>
      <c r="CM16" s="675"/>
      <c r="CN16" s="675"/>
      <c r="CO16" s="675"/>
      <c r="CP16" s="675"/>
      <c r="CQ16" s="676"/>
      <c r="CR16" s="659" t="s">
        <v>
122</v>
      </c>
      <c r="CS16" s="660"/>
      <c r="CT16" s="660"/>
      <c r="CU16" s="660"/>
      <c r="CV16" s="660"/>
      <c r="CW16" s="660"/>
      <c r="CX16" s="660"/>
      <c r="CY16" s="661"/>
      <c r="CZ16" s="662" t="s">
        <v>
122</v>
      </c>
      <c r="DA16" s="662"/>
      <c r="DB16" s="662"/>
      <c r="DC16" s="662"/>
      <c r="DD16" s="668" t="s">
        <v>
122</v>
      </c>
      <c r="DE16" s="660"/>
      <c r="DF16" s="660"/>
      <c r="DG16" s="660"/>
      <c r="DH16" s="660"/>
      <c r="DI16" s="660"/>
      <c r="DJ16" s="660"/>
      <c r="DK16" s="660"/>
      <c r="DL16" s="660"/>
      <c r="DM16" s="660"/>
      <c r="DN16" s="660"/>
      <c r="DO16" s="660"/>
      <c r="DP16" s="661"/>
      <c r="DQ16" s="668" t="s">
        <v>
226</v>
      </c>
      <c r="DR16" s="660"/>
      <c r="DS16" s="660"/>
      <c r="DT16" s="660"/>
      <c r="DU16" s="660"/>
      <c r="DV16" s="660"/>
      <c r="DW16" s="660"/>
      <c r="DX16" s="660"/>
      <c r="DY16" s="660"/>
      <c r="DZ16" s="660"/>
      <c r="EA16" s="660"/>
      <c r="EB16" s="660"/>
      <c r="EC16" s="669"/>
    </row>
    <row r="17" spans="2:133" ht="11.25" customHeight="1">
      <c r="B17" s="656" t="s">
        <v>
257</v>
      </c>
      <c r="C17" s="657"/>
      <c r="D17" s="657"/>
      <c r="E17" s="657"/>
      <c r="F17" s="657"/>
      <c r="G17" s="657"/>
      <c r="H17" s="657"/>
      <c r="I17" s="657"/>
      <c r="J17" s="657"/>
      <c r="K17" s="657"/>
      <c r="L17" s="657"/>
      <c r="M17" s="657"/>
      <c r="N17" s="657"/>
      <c r="O17" s="657"/>
      <c r="P17" s="657"/>
      <c r="Q17" s="658"/>
      <c r="R17" s="659">
        <v>
41483</v>
      </c>
      <c r="S17" s="660"/>
      <c r="T17" s="660"/>
      <c r="U17" s="660"/>
      <c r="V17" s="660"/>
      <c r="W17" s="660"/>
      <c r="X17" s="660"/>
      <c r="Y17" s="661"/>
      <c r="Z17" s="662">
        <v>
0.1</v>
      </c>
      <c r="AA17" s="662"/>
      <c r="AB17" s="662"/>
      <c r="AC17" s="662"/>
      <c r="AD17" s="663">
        <v>
41483</v>
      </c>
      <c r="AE17" s="663"/>
      <c r="AF17" s="663"/>
      <c r="AG17" s="663"/>
      <c r="AH17" s="663"/>
      <c r="AI17" s="663"/>
      <c r="AJ17" s="663"/>
      <c r="AK17" s="663"/>
      <c r="AL17" s="664">
        <v>
0.1</v>
      </c>
      <c r="AM17" s="665"/>
      <c r="AN17" s="665"/>
      <c r="AO17" s="666"/>
      <c r="AP17" s="656" t="s">
        <v>
258</v>
      </c>
      <c r="AQ17" s="657"/>
      <c r="AR17" s="657"/>
      <c r="AS17" s="657"/>
      <c r="AT17" s="657"/>
      <c r="AU17" s="657"/>
      <c r="AV17" s="657"/>
      <c r="AW17" s="657"/>
      <c r="AX17" s="657"/>
      <c r="AY17" s="657"/>
      <c r="AZ17" s="657"/>
      <c r="BA17" s="657"/>
      <c r="BB17" s="657"/>
      <c r="BC17" s="657"/>
      <c r="BD17" s="657"/>
      <c r="BE17" s="657"/>
      <c r="BF17" s="658"/>
      <c r="BG17" s="659" t="s">
        <v>
226</v>
      </c>
      <c r="BH17" s="660"/>
      <c r="BI17" s="660"/>
      <c r="BJ17" s="660"/>
      <c r="BK17" s="660"/>
      <c r="BL17" s="660"/>
      <c r="BM17" s="660"/>
      <c r="BN17" s="661"/>
      <c r="BO17" s="662" t="s">
        <v>
226</v>
      </c>
      <c r="BP17" s="662"/>
      <c r="BQ17" s="662"/>
      <c r="BR17" s="662"/>
      <c r="BS17" s="668" t="s">
        <v>
122</v>
      </c>
      <c r="BT17" s="660"/>
      <c r="BU17" s="660"/>
      <c r="BV17" s="660"/>
      <c r="BW17" s="660"/>
      <c r="BX17" s="660"/>
      <c r="BY17" s="660"/>
      <c r="BZ17" s="660"/>
      <c r="CA17" s="660"/>
      <c r="CB17" s="669"/>
      <c r="CD17" s="674" t="s">
        <v>
259</v>
      </c>
      <c r="CE17" s="675"/>
      <c r="CF17" s="675"/>
      <c r="CG17" s="675"/>
      <c r="CH17" s="675"/>
      <c r="CI17" s="675"/>
      <c r="CJ17" s="675"/>
      <c r="CK17" s="675"/>
      <c r="CL17" s="675"/>
      <c r="CM17" s="675"/>
      <c r="CN17" s="675"/>
      <c r="CO17" s="675"/>
      <c r="CP17" s="675"/>
      <c r="CQ17" s="676"/>
      <c r="CR17" s="659">
        <v>
1856002</v>
      </c>
      <c r="CS17" s="660"/>
      <c r="CT17" s="660"/>
      <c r="CU17" s="660"/>
      <c r="CV17" s="660"/>
      <c r="CW17" s="660"/>
      <c r="CX17" s="660"/>
      <c r="CY17" s="661"/>
      <c r="CZ17" s="662">
        <v>
2.9</v>
      </c>
      <c r="DA17" s="662"/>
      <c r="DB17" s="662"/>
      <c r="DC17" s="662"/>
      <c r="DD17" s="668" t="s">
        <v>
226</v>
      </c>
      <c r="DE17" s="660"/>
      <c r="DF17" s="660"/>
      <c r="DG17" s="660"/>
      <c r="DH17" s="660"/>
      <c r="DI17" s="660"/>
      <c r="DJ17" s="660"/>
      <c r="DK17" s="660"/>
      <c r="DL17" s="660"/>
      <c r="DM17" s="660"/>
      <c r="DN17" s="660"/>
      <c r="DO17" s="660"/>
      <c r="DP17" s="661"/>
      <c r="DQ17" s="668">
        <v>
1844538</v>
      </c>
      <c r="DR17" s="660"/>
      <c r="DS17" s="660"/>
      <c r="DT17" s="660"/>
      <c r="DU17" s="660"/>
      <c r="DV17" s="660"/>
      <c r="DW17" s="660"/>
      <c r="DX17" s="660"/>
      <c r="DY17" s="660"/>
      <c r="DZ17" s="660"/>
      <c r="EA17" s="660"/>
      <c r="EB17" s="660"/>
      <c r="EC17" s="669"/>
    </row>
    <row r="18" spans="2:133" ht="11.25" customHeight="1">
      <c r="B18" s="656" t="s">
        <v>
260</v>
      </c>
      <c r="C18" s="657"/>
      <c r="D18" s="657"/>
      <c r="E18" s="657"/>
      <c r="F18" s="657"/>
      <c r="G18" s="657"/>
      <c r="H18" s="657"/>
      <c r="I18" s="657"/>
      <c r="J18" s="657"/>
      <c r="K18" s="657"/>
      <c r="L18" s="657"/>
      <c r="M18" s="657"/>
      <c r="N18" s="657"/>
      <c r="O18" s="657"/>
      <c r="P18" s="657"/>
      <c r="Q18" s="658"/>
      <c r="R18" s="659">
        <v>
32157</v>
      </c>
      <c r="S18" s="660"/>
      <c r="T18" s="660"/>
      <c r="U18" s="660"/>
      <c r="V18" s="660"/>
      <c r="W18" s="660"/>
      <c r="X18" s="660"/>
      <c r="Y18" s="661"/>
      <c r="Z18" s="662">
        <v>
0</v>
      </c>
      <c r="AA18" s="662"/>
      <c r="AB18" s="662"/>
      <c r="AC18" s="662"/>
      <c r="AD18" s="663" t="s">
        <v>
122</v>
      </c>
      <c r="AE18" s="663"/>
      <c r="AF18" s="663"/>
      <c r="AG18" s="663"/>
      <c r="AH18" s="663"/>
      <c r="AI18" s="663"/>
      <c r="AJ18" s="663"/>
      <c r="AK18" s="663"/>
      <c r="AL18" s="664" t="s">
        <v>
226</v>
      </c>
      <c r="AM18" s="665"/>
      <c r="AN18" s="665"/>
      <c r="AO18" s="666"/>
      <c r="AP18" s="656" t="s">
        <v>
261</v>
      </c>
      <c r="AQ18" s="657"/>
      <c r="AR18" s="657"/>
      <c r="AS18" s="657"/>
      <c r="AT18" s="657"/>
      <c r="AU18" s="657"/>
      <c r="AV18" s="657"/>
      <c r="AW18" s="657"/>
      <c r="AX18" s="657"/>
      <c r="AY18" s="657"/>
      <c r="AZ18" s="657"/>
      <c r="BA18" s="657"/>
      <c r="BB18" s="657"/>
      <c r="BC18" s="657"/>
      <c r="BD18" s="657"/>
      <c r="BE18" s="657"/>
      <c r="BF18" s="658"/>
      <c r="BG18" s="659" t="s">
        <v>
122</v>
      </c>
      <c r="BH18" s="660"/>
      <c r="BI18" s="660"/>
      <c r="BJ18" s="660"/>
      <c r="BK18" s="660"/>
      <c r="BL18" s="660"/>
      <c r="BM18" s="660"/>
      <c r="BN18" s="661"/>
      <c r="BO18" s="662" t="s">
        <v>
122</v>
      </c>
      <c r="BP18" s="662"/>
      <c r="BQ18" s="662"/>
      <c r="BR18" s="662"/>
      <c r="BS18" s="668" t="s">
        <v>
226</v>
      </c>
      <c r="BT18" s="660"/>
      <c r="BU18" s="660"/>
      <c r="BV18" s="660"/>
      <c r="BW18" s="660"/>
      <c r="BX18" s="660"/>
      <c r="BY18" s="660"/>
      <c r="BZ18" s="660"/>
      <c r="CA18" s="660"/>
      <c r="CB18" s="669"/>
      <c r="CD18" s="674" t="s">
        <v>
262</v>
      </c>
      <c r="CE18" s="675"/>
      <c r="CF18" s="675"/>
      <c r="CG18" s="675"/>
      <c r="CH18" s="675"/>
      <c r="CI18" s="675"/>
      <c r="CJ18" s="675"/>
      <c r="CK18" s="675"/>
      <c r="CL18" s="675"/>
      <c r="CM18" s="675"/>
      <c r="CN18" s="675"/>
      <c r="CO18" s="675"/>
      <c r="CP18" s="675"/>
      <c r="CQ18" s="676"/>
      <c r="CR18" s="659" t="s">
        <v>
226</v>
      </c>
      <c r="CS18" s="660"/>
      <c r="CT18" s="660"/>
      <c r="CU18" s="660"/>
      <c r="CV18" s="660"/>
      <c r="CW18" s="660"/>
      <c r="CX18" s="660"/>
      <c r="CY18" s="661"/>
      <c r="CZ18" s="662" t="s">
        <v>
226</v>
      </c>
      <c r="DA18" s="662"/>
      <c r="DB18" s="662"/>
      <c r="DC18" s="662"/>
      <c r="DD18" s="668" t="s">
        <v>
226</v>
      </c>
      <c r="DE18" s="660"/>
      <c r="DF18" s="660"/>
      <c r="DG18" s="660"/>
      <c r="DH18" s="660"/>
      <c r="DI18" s="660"/>
      <c r="DJ18" s="660"/>
      <c r="DK18" s="660"/>
      <c r="DL18" s="660"/>
      <c r="DM18" s="660"/>
      <c r="DN18" s="660"/>
      <c r="DO18" s="660"/>
      <c r="DP18" s="661"/>
      <c r="DQ18" s="668" t="s">
        <v>
226</v>
      </c>
      <c r="DR18" s="660"/>
      <c r="DS18" s="660"/>
      <c r="DT18" s="660"/>
      <c r="DU18" s="660"/>
      <c r="DV18" s="660"/>
      <c r="DW18" s="660"/>
      <c r="DX18" s="660"/>
      <c r="DY18" s="660"/>
      <c r="DZ18" s="660"/>
      <c r="EA18" s="660"/>
      <c r="EB18" s="660"/>
      <c r="EC18" s="669"/>
    </row>
    <row r="19" spans="2:133" ht="11.25" customHeight="1">
      <c r="B19" s="656" t="s">
        <v>
263</v>
      </c>
      <c r="C19" s="657"/>
      <c r="D19" s="657"/>
      <c r="E19" s="657"/>
      <c r="F19" s="657"/>
      <c r="G19" s="657"/>
      <c r="H19" s="657"/>
      <c r="I19" s="657"/>
      <c r="J19" s="657"/>
      <c r="K19" s="657"/>
      <c r="L19" s="657"/>
      <c r="M19" s="657"/>
      <c r="N19" s="657"/>
      <c r="O19" s="657"/>
      <c r="P19" s="657"/>
      <c r="Q19" s="658"/>
      <c r="R19" s="659" t="s">
        <v>
122</v>
      </c>
      <c r="S19" s="660"/>
      <c r="T19" s="660"/>
      <c r="U19" s="660"/>
      <c r="V19" s="660"/>
      <c r="W19" s="660"/>
      <c r="X19" s="660"/>
      <c r="Y19" s="661"/>
      <c r="Z19" s="662" t="s">
        <v>
122</v>
      </c>
      <c r="AA19" s="662"/>
      <c r="AB19" s="662"/>
      <c r="AC19" s="662"/>
      <c r="AD19" s="663" t="s">
        <v>
122</v>
      </c>
      <c r="AE19" s="663"/>
      <c r="AF19" s="663"/>
      <c r="AG19" s="663"/>
      <c r="AH19" s="663"/>
      <c r="AI19" s="663"/>
      <c r="AJ19" s="663"/>
      <c r="AK19" s="663"/>
      <c r="AL19" s="664" t="s">
        <v>
122</v>
      </c>
      <c r="AM19" s="665"/>
      <c r="AN19" s="665"/>
      <c r="AO19" s="666"/>
      <c r="AP19" s="656" t="s">
        <v>
264</v>
      </c>
      <c r="AQ19" s="657"/>
      <c r="AR19" s="657"/>
      <c r="AS19" s="657"/>
      <c r="AT19" s="657"/>
      <c r="AU19" s="657"/>
      <c r="AV19" s="657"/>
      <c r="AW19" s="657"/>
      <c r="AX19" s="657"/>
      <c r="AY19" s="657"/>
      <c r="AZ19" s="657"/>
      <c r="BA19" s="657"/>
      <c r="BB19" s="657"/>
      <c r="BC19" s="657"/>
      <c r="BD19" s="657"/>
      <c r="BE19" s="657"/>
      <c r="BF19" s="658"/>
      <c r="BG19" s="659">
        <v>
3131180</v>
      </c>
      <c r="BH19" s="660"/>
      <c r="BI19" s="660"/>
      <c r="BJ19" s="660"/>
      <c r="BK19" s="660"/>
      <c r="BL19" s="660"/>
      <c r="BM19" s="660"/>
      <c r="BN19" s="661"/>
      <c r="BO19" s="662">
        <v>
7.8</v>
      </c>
      <c r="BP19" s="662"/>
      <c r="BQ19" s="662"/>
      <c r="BR19" s="662"/>
      <c r="BS19" s="668" t="s">
        <v>
226</v>
      </c>
      <c r="BT19" s="660"/>
      <c r="BU19" s="660"/>
      <c r="BV19" s="660"/>
      <c r="BW19" s="660"/>
      <c r="BX19" s="660"/>
      <c r="BY19" s="660"/>
      <c r="BZ19" s="660"/>
      <c r="CA19" s="660"/>
      <c r="CB19" s="669"/>
      <c r="CD19" s="674" t="s">
        <v>
265</v>
      </c>
      <c r="CE19" s="675"/>
      <c r="CF19" s="675"/>
      <c r="CG19" s="675"/>
      <c r="CH19" s="675"/>
      <c r="CI19" s="675"/>
      <c r="CJ19" s="675"/>
      <c r="CK19" s="675"/>
      <c r="CL19" s="675"/>
      <c r="CM19" s="675"/>
      <c r="CN19" s="675"/>
      <c r="CO19" s="675"/>
      <c r="CP19" s="675"/>
      <c r="CQ19" s="676"/>
      <c r="CR19" s="659" t="s">
        <v>
122</v>
      </c>
      <c r="CS19" s="660"/>
      <c r="CT19" s="660"/>
      <c r="CU19" s="660"/>
      <c r="CV19" s="660"/>
      <c r="CW19" s="660"/>
      <c r="CX19" s="660"/>
      <c r="CY19" s="661"/>
      <c r="CZ19" s="662" t="s">
        <v>
122</v>
      </c>
      <c r="DA19" s="662"/>
      <c r="DB19" s="662"/>
      <c r="DC19" s="662"/>
      <c r="DD19" s="668" t="s">
        <v>
122</v>
      </c>
      <c r="DE19" s="660"/>
      <c r="DF19" s="660"/>
      <c r="DG19" s="660"/>
      <c r="DH19" s="660"/>
      <c r="DI19" s="660"/>
      <c r="DJ19" s="660"/>
      <c r="DK19" s="660"/>
      <c r="DL19" s="660"/>
      <c r="DM19" s="660"/>
      <c r="DN19" s="660"/>
      <c r="DO19" s="660"/>
      <c r="DP19" s="661"/>
      <c r="DQ19" s="668" t="s">
        <v>
122</v>
      </c>
      <c r="DR19" s="660"/>
      <c r="DS19" s="660"/>
      <c r="DT19" s="660"/>
      <c r="DU19" s="660"/>
      <c r="DV19" s="660"/>
      <c r="DW19" s="660"/>
      <c r="DX19" s="660"/>
      <c r="DY19" s="660"/>
      <c r="DZ19" s="660"/>
      <c r="EA19" s="660"/>
      <c r="EB19" s="660"/>
      <c r="EC19" s="669"/>
    </row>
    <row r="20" spans="2:133" ht="11.25" customHeight="1">
      <c r="B20" s="656" t="s">
        <v>
266</v>
      </c>
      <c r="C20" s="657"/>
      <c r="D20" s="657"/>
      <c r="E20" s="657"/>
      <c r="F20" s="657"/>
      <c r="G20" s="657"/>
      <c r="H20" s="657"/>
      <c r="I20" s="657"/>
      <c r="J20" s="657"/>
      <c r="K20" s="657"/>
      <c r="L20" s="657"/>
      <c r="M20" s="657"/>
      <c r="N20" s="657"/>
      <c r="O20" s="657"/>
      <c r="P20" s="657"/>
      <c r="Q20" s="658"/>
      <c r="R20" s="659">
        <v>
32010</v>
      </c>
      <c r="S20" s="660"/>
      <c r="T20" s="660"/>
      <c r="U20" s="660"/>
      <c r="V20" s="660"/>
      <c r="W20" s="660"/>
      <c r="X20" s="660"/>
      <c r="Y20" s="661"/>
      <c r="Z20" s="662">
        <v>
0</v>
      </c>
      <c r="AA20" s="662"/>
      <c r="AB20" s="662"/>
      <c r="AC20" s="662"/>
      <c r="AD20" s="663" t="s">
        <v>
122</v>
      </c>
      <c r="AE20" s="663"/>
      <c r="AF20" s="663"/>
      <c r="AG20" s="663"/>
      <c r="AH20" s="663"/>
      <c r="AI20" s="663"/>
      <c r="AJ20" s="663"/>
      <c r="AK20" s="663"/>
      <c r="AL20" s="664" t="s">
        <v>
226</v>
      </c>
      <c r="AM20" s="665"/>
      <c r="AN20" s="665"/>
      <c r="AO20" s="666"/>
      <c r="AP20" s="656" t="s">
        <v>
267</v>
      </c>
      <c r="AQ20" s="657"/>
      <c r="AR20" s="657"/>
      <c r="AS20" s="657"/>
      <c r="AT20" s="657"/>
      <c r="AU20" s="657"/>
      <c r="AV20" s="657"/>
      <c r="AW20" s="657"/>
      <c r="AX20" s="657"/>
      <c r="AY20" s="657"/>
      <c r="AZ20" s="657"/>
      <c r="BA20" s="657"/>
      <c r="BB20" s="657"/>
      <c r="BC20" s="657"/>
      <c r="BD20" s="657"/>
      <c r="BE20" s="657"/>
      <c r="BF20" s="658"/>
      <c r="BG20" s="659">
        <v>
3131180</v>
      </c>
      <c r="BH20" s="660"/>
      <c r="BI20" s="660"/>
      <c r="BJ20" s="660"/>
      <c r="BK20" s="660"/>
      <c r="BL20" s="660"/>
      <c r="BM20" s="660"/>
      <c r="BN20" s="661"/>
      <c r="BO20" s="662">
        <v>
7.8</v>
      </c>
      <c r="BP20" s="662"/>
      <c r="BQ20" s="662"/>
      <c r="BR20" s="662"/>
      <c r="BS20" s="668" t="s">
        <v>
122</v>
      </c>
      <c r="BT20" s="660"/>
      <c r="BU20" s="660"/>
      <c r="BV20" s="660"/>
      <c r="BW20" s="660"/>
      <c r="BX20" s="660"/>
      <c r="BY20" s="660"/>
      <c r="BZ20" s="660"/>
      <c r="CA20" s="660"/>
      <c r="CB20" s="669"/>
      <c r="CD20" s="674" t="s">
        <v>
268</v>
      </c>
      <c r="CE20" s="675"/>
      <c r="CF20" s="675"/>
      <c r="CG20" s="675"/>
      <c r="CH20" s="675"/>
      <c r="CI20" s="675"/>
      <c r="CJ20" s="675"/>
      <c r="CK20" s="675"/>
      <c r="CL20" s="675"/>
      <c r="CM20" s="675"/>
      <c r="CN20" s="675"/>
      <c r="CO20" s="675"/>
      <c r="CP20" s="675"/>
      <c r="CQ20" s="676"/>
      <c r="CR20" s="659">
        <v>
63809604</v>
      </c>
      <c r="CS20" s="660"/>
      <c r="CT20" s="660"/>
      <c r="CU20" s="660"/>
      <c r="CV20" s="660"/>
      <c r="CW20" s="660"/>
      <c r="CX20" s="660"/>
      <c r="CY20" s="661"/>
      <c r="CZ20" s="662">
        <v>
100</v>
      </c>
      <c r="DA20" s="662"/>
      <c r="DB20" s="662"/>
      <c r="DC20" s="662"/>
      <c r="DD20" s="668">
        <v>
7527682</v>
      </c>
      <c r="DE20" s="660"/>
      <c r="DF20" s="660"/>
      <c r="DG20" s="660"/>
      <c r="DH20" s="660"/>
      <c r="DI20" s="660"/>
      <c r="DJ20" s="660"/>
      <c r="DK20" s="660"/>
      <c r="DL20" s="660"/>
      <c r="DM20" s="660"/>
      <c r="DN20" s="660"/>
      <c r="DO20" s="660"/>
      <c r="DP20" s="661"/>
      <c r="DQ20" s="668">
        <v>
45009438</v>
      </c>
      <c r="DR20" s="660"/>
      <c r="DS20" s="660"/>
      <c r="DT20" s="660"/>
      <c r="DU20" s="660"/>
      <c r="DV20" s="660"/>
      <c r="DW20" s="660"/>
      <c r="DX20" s="660"/>
      <c r="DY20" s="660"/>
      <c r="DZ20" s="660"/>
      <c r="EA20" s="660"/>
      <c r="EB20" s="660"/>
      <c r="EC20" s="669"/>
    </row>
    <row r="21" spans="2:133" ht="11.25" customHeight="1">
      <c r="B21" s="656" t="s">
        <v>
269</v>
      </c>
      <c r="C21" s="657"/>
      <c r="D21" s="657"/>
      <c r="E21" s="657"/>
      <c r="F21" s="657"/>
      <c r="G21" s="657"/>
      <c r="H21" s="657"/>
      <c r="I21" s="657"/>
      <c r="J21" s="657"/>
      <c r="K21" s="657"/>
      <c r="L21" s="657"/>
      <c r="M21" s="657"/>
      <c r="N21" s="657"/>
      <c r="O21" s="657"/>
      <c r="P21" s="657"/>
      <c r="Q21" s="658"/>
      <c r="R21" s="659">
        <v>
147</v>
      </c>
      <c r="S21" s="660"/>
      <c r="T21" s="660"/>
      <c r="U21" s="660"/>
      <c r="V21" s="660"/>
      <c r="W21" s="660"/>
      <c r="X21" s="660"/>
      <c r="Y21" s="661"/>
      <c r="Z21" s="662">
        <v>
0</v>
      </c>
      <c r="AA21" s="662"/>
      <c r="AB21" s="662"/>
      <c r="AC21" s="662"/>
      <c r="AD21" s="663" t="s">
        <v>
122</v>
      </c>
      <c r="AE21" s="663"/>
      <c r="AF21" s="663"/>
      <c r="AG21" s="663"/>
      <c r="AH21" s="663"/>
      <c r="AI21" s="663"/>
      <c r="AJ21" s="663"/>
      <c r="AK21" s="663"/>
      <c r="AL21" s="664" t="s">
        <v>
226</v>
      </c>
      <c r="AM21" s="665"/>
      <c r="AN21" s="665"/>
      <c r="AO21" s="666"/>
      <c r="AP21" s="677" t="s">
        <v>
270</v>
      </c>
      <c r="AQ21" s="678"/>
      <c r="AR21" s="678"/>
      <c r="AS21" s="678"/>
      <c r="AT21" s="678"/>
      <c r="AU21" s="678"/>
      <c r="AV21" s="678"/>
      <c r="AW21" s="678"/>
      <c r="AX21" s="678"/>
      <c r="AY21" s="678"/>
      <c r="AZ21" s="678"/>
      <c r="BA21" s="678"/>
      <c r="BB21" s="678"/>
      <c r="BC21" s="678"/>
      <c r="BD21" s="678"/>
      <c r="BE21" s="678"/>
      <c r="BF21" s="679"/>
      <c r="BG21" s="659" t="s">
        <v>
226</v>
      </c>
      <c r="BH21" s="660"/>
      <c r="BI21" s="660"/>
      <c r="BJ21" s="660"/>
      <c r="BK21" s="660"/>
      <c r="BL21" s="660"/>
      <c r="BM21" s="660"/>
      <c r="BN21" s="661"/>
      <c r="BO21" s="662" t="s">
        <v>
122</v>
      </c>
      <c r="BP21" s="662"/>
      <c r="BQ21" s="662"/>
      <c r="BR21" s="662"/>
      <c r="BS21" s="668" t="s">
        <v>
226</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
271</v>
      </c>
      <c r="C22" s="657"/>
      <c r="D22" s="657"/>
      <c r="E22" s="657"/>
      <c r="F22" s="657"/>
      <c r="G22" s="657"/>
      <c r="H22" s="657"/>
      <c r="I22" s="657"/>
      <c r="J22" s="657"/>
      <c r="K22" s="657"/>
      <c r="L22" s="657"/>
      <c r="M22" s="657"/>
      <c r="N22" s="657"/>
      <c r="O22" s="657"/>
      <c r="P22" s="657"/>
      <c r="Q22" s="658"/>
      <c r="R22" s="659">
        <v>
44374637</v>
      </c>
      <c r="S22" s="660"/>
      <c r="T22" s="660"/>
      <c r="U22" s="660"/>
      <c r="V22" s="660"/>
      <c r="W22" s="660"/>
      <c r="X22" s="660"/>
      <c r="Y22" s="661"/>
      <c r="Z22" s="662">
        <v>
66.5</v>
      </c>
      <c r="AA22" s="662"/>
      <c r="AB22" s="662"/>
      <c r="AC22" s="662"/>
      <c r="AD22" s="663">
        <v>
41835945</v>
      </c>
      <c r="AE22" s="663"/>
      <c r="AF22" s="663"/>
      <c r="AG22" s="663"/>
      <c r="AH22" s="663"/>
      <c r="AI22" s="663"/>
      <c r="AJ22" s="663"/>
      <c r="AK22" s="663"/>
      <c r="AL22" s="664">
        <v>
99.2</v>
      </c>
      <c r="AM22" s="665"/>
      <c r="AN22" s="665"/>
      <c r="AO22" s="666"/>
      <c r="AP22" s="677" t="s">
        <v>
272</v>
      </c>
      <c r="AQ22" s="678"/>
      <c r="AR22" s="678"/>
      <c r="AS22" s="678"/>
      <c r="AT22" s="678"/>
      <c r="AU22" s="678"/>
      <c r="AV22" s="678"/>
      <c r="AW22" s="678"/>
      <c r="AX22" s="678"/>
      <c r="AY22" s="678"/>
      <c r="AZ22" s="678"/>
      <c r="BA22" s="678"/>
      <c r="BB22" s="678"/>
      <c r="BC22" s="678"/>
      <c r="BD22" s="678"/>
      <c r="BE22" s="678"/>
      <c r="BF22" s="679"/>
      <c r="BG22" s="659">
        <v>
624645</v>
      </c>
      <c r="BH22" s="660"/>
      <c r="BI22" s="660"/>
      <c r="BJ22" s="660"/>
      <c r="BK22" s="660"/>
      <c r="BL22" s="660"/>
      <c r="BM22" s="660"/>
      <c r="BN22" s="661"/>
      <c r="BO22" s="662">
        <v>
1.6</v>
      </c>
      <c r="BP22" s="662"/>
      <c r="BQ22" s="662"/>
      <c r="BR22" s="662"/>
      <c r="BS22" s="668" t="s">
        <v>
226</v>
      </c>
      <c r="BT22" s="660"/>
      <c r="BU22" s="660"/>
      <c r="BV22" s="660"/>
      <c r="BW22" s="660"/>
      <c r="BX22" s="660"/>
      <c r="BY22" s="660"/>
      <c r="BZ22" s="660"/>
      <c r="CA22" s="660"/>
      <c r="CB22" s="669"/>
      <c r="CD22" s="641" t="s">
        <v>
273</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
274</v>
      </c>
      <c r="C23" s="657"/>
      <c r="D23" s="657"/>
      <c r="E23" s="657"/>
      <c r="F23" s="657"/>
      <c r="G23" s="657"/>
      <c r="H23" s="657"/>
      <c r="I23" s="657"/>
      <c r="J23" s="657"/>
      <c r="K23" s="657"/>
      <c r="L23" s="657"/>
      <c r="M23" s="657"/>
      <c r="N23" s="657"/>
      <c r="O23" s="657"/>
      <c r="P23" s="657"/>
      <c r="Q23" s="658"/>
      <c r="R23" s="659">
        <v>
13639</v>
      </c>
      <c r="S23" s="660"/>
      <c r="T23" s="660"/>
      <c r="U23" s="660"/>
      <c r="V23" s="660"/>
      <c r="W23" s="660"/>
      <c r="X23" s="660"/>
      <c r="Y23" s="661"/>
      <c r="Z23" s="662">
        <v>
0</v>
      </c>
      <c r="AA23" s="662"/>
      <c r="AB23" s="662"/>
      <c r="AC23" s="662"/>
      <c r="AD23" s="663">
        <v>
13639</v>
      </c>
      <c r="AE23" s="663"/>
      <c r="AF23" s="663"/>
      <c r="AG23" s="663"/>
      <c r="AH23" s="663"/>
      <c r="AI23" s="663"/>
      <c r="AJ23" s="663"/>
      <c r="AK23" s="663"/>
      <c r="AL23" s="664">
        <v>
0</v>
      </c>
      <c r="AM23" s="665"/>
      <c r="AN23" s="665"/>
      <c r="AO23" s="666"/>
      <c r="AP23" s="677" t="s">
        <v>
275</v>
      </c>
      <c r="AQ23" s="678"/>
      <c r="AR23" s="678"/>
      <c r="AS23" s="678"/>
      <c r="AT23" s="678"/>
      <c r="AU23" s="678"/>
      <c r="AV23" s="678"/>
      <c r="AW23" s="678"/>
      <c r="AX23" s="678"/>
      <c r="AY23" s="678"/>
      <c r="AZ23" s="678"/>
      <c r="BA23" s="678"/>
      <c r="BB23" s="678"/>
      <c r="BC23" s="678"/>
      <c r="BD23" s="678"/>
      <c r="BE23" s="678"/>
      <c r="BF23" s="679"/>
      <c r="BG23" s="659">
        <v>
2506535</v>
      </c>
      <c r="BH23" s="660"/>
      <c r="BI23" s="660"/>
      <c r="BJ23" s="660"/>
      <c r="BK23" s="660"/>
      <c r="BL23" s="660"/>
      <c r="BM23" s="660"/>
      <c r="BN23" s="661"/>
      <c r="BO23" s="662">
        <v>
6.3</v>
      </c>
      <c r="BP23" s="662"/>
      <c r="BQ23" s="662"/>
      <c r="BR23" s="662"/>
      <c r="BS23" s="668" t="s">
        <v>
226</v>
      </c>
      <c r="BT23" s="660"/>
      <c r="BU23" s="660"/>
      <c r="BV23" s="660"/>
      <c r="BW23" s="660"/>
      <c r="BX23" s="660"/>
      <c r="BY23" s="660"/>
      <c r="BZ23" s="660"/>
      <c r="CA23" s="660"/>
      <c r="CB23" s="669"/>
      <c r="CD23" s="641" t="s">
        <v>
214</v>
      </c>
      <c r="CE23" s="642"/>
      <c r="CF23" s="642"/>
      <c r="CG23" s="642"/>
      <c r="CH23" s="642"/>
      <c r="CI23" s="642"/>
      <c r="CJ23" s="642"/>
      <c r="CK23" s="642"/>
      <c r="CL23" s="642"/>
      <c r="CM23" s="642"/>
      <c r="CN23" s="642"/>
      <c r="CO23" s="642"/>
      <c r="CP23" s="642"/>
      <c r="CQ23" s="643"/>
      <c r="CR23" s="641" t="s">
        <v>
276</v>
      </c>
      <c r="CS23" s="642"/>
      <c r="CT23" s="642"/>
      <c r="CU23" s="642"/>
      <c r="CV23" s="642"/>
      <c r="CW23" s="642"/>
      <c r="CX23" s="642"/>
      <c r="CY23" s="643"/>
      <c r="CZ23" s="641" t="s">
        <v>
277</v>
      </c>
      <c r="DA23" s="642"/>
      <c r="DB23" s="642"/>
      <c r="DC23" s="643"/>
      <c r="DD23" s="641" t="s">
        <v>
278</v>
      </c>
      <c r="DE23" s="642"/>
      <c r="DF23" s="642"/>
      <c r="DG23" s="642"/>
      <c r="DH23" s="642"/>
      <c r="DI23" s="642"/>
      <c r="DJ23" s="642"/>
      <c r="DK23" s="643"/>
      <c r="DL23" s="689" t="s">
        <v>
279</v>
      </c>
      <c r="DM23" s="690"/>
      <c r="DN23" s="690"/>
      <c r="DO23" s="690"/>
      <c r="DP23" s="690"/>
      <c r="DQ23" s="690"/>
      <c r="DR23" s="690"/>
      <c r="DS23" s="690"/>
      <c r="DT23" s="690"/>
      <c r="DU23" s="690"/>
      <c r="DV23" s="691"/>
      <c r="DW23" s="641" t="s">
        <v>
280</v>
      </c>
      <c r="DX23" s="642"/>
      <c r="DY23" s="642"/>
      <c r="DZ23" s="642"/>
      <c r="EA23" s="642"/>
      <c r="EB23" s="642"/>
      <c r="EC23" s="643"/>
    </row>
    <row r="24" spans="2:133" ht="11.25" customHeight="1">
      <c r="B24" s="656" t="s">
        <v>
281</v>
      </c>
      <c r="C24" s="657"/>
      <c r="D24" s="657"/>
      <c r="E24" s="657"/>
      <c r="F24" s="657"/>
      <c r="G24" s="657"/>
      <c r="H24" s="657"/>
      <c r="I24" s="657"/>
      <c r="J24" s="657"/>
      <c r="K24" s="657"/>
      <c r="L24" s="657"/>
      <c r="M24" s="657"/>
      <c r="N24" s="657"/>
      <c r="O24" s="657"/>
      <c r="P24" s="657"/>
      <c r="Q24" s="658"/>
      <c r="R24" s="659">
        <v>
457128</v>
      </c>
      <c r="S24" s="660"/>
      <c r="T24" s="660"/>
      <c r="U24" s="660"/>
      <c r="V24" s="660"/>
      <c r="W24" s="660"/>
      <c r="X24" s="660"/>
      <c r="Y24" s="661"/>
      <c r="Z24" s="662">
        <v>
0.7</v>
      </c>
      <c r="AA24" s="662"/>
      <c r="AB24" s="662"/>
      <c r="AC24" s="662"/>
      <c r="AD24" s="663" t="s">
        <v>
226</v>
      </c>
      <c r="AE24" s="663"/>
      <c r="AF24" s="663"/>
      <c r="AG24" s="663"/>
      <c r="AH24" s="663"/>
      <c r="AI24" s="663"/>
      <c r="AJ24" s="663"/>
      <c r="AK24" s="663"/>
      <c r="AL24" s="664" t="s">
        <v>
122</v>
      </c>
      <c r="AM24" s="665"/>
      <c r="AN24" s="665"/>
      <c r="AO24" s="666"/>
      <c r="AP24" s="677" t="s">
        <v>
282</v>
      </c>
      <c r="AQ24" s="678"/>
      <c r="AR24" s="678"/>
      <c r="AS24" s="678"/>
      <c r="AT24" s="678"/>
      <c r="AU24" s="678"/>
      <c r="AV24" s="678"/>
      <c r="AW24" s="678"/>
      <c r="AX24" s="678"/>
      <c r="AY24" s="678"/>
      <c r="AZ24" s="678"/>
      <c r="BA24" s="678"/>
      <c r="BB24" s="678"/>
      <c r="BC24" s="678"/>
      <c r="BD24" s="678"/>
      <c r="BE24" s="678"/>
      <c r="BF24" s="679"/>
      <c r="BG24" s="659" t="s">
        <v>
226</v>
      </c>
      <c r="BH24" s="660"/>
      <c r="BI24" s="660"/>
      <c r="BJ24" s="660"/>
      <c r="BK24" s="660"/>
      <c r="BL24" s="660"/>
      <c r="BM24" s="660"/>
      <c r="BN24" s="661"/>
      <c r="BO24" s="662" t="s">
        <v>
122</v>
      </c>
      <c r="BP24" s="662"/>
      <c r="BQ24" s="662"/>
      <c r="BR24" s="662"/>
      <c r="BS24" s="668" t="s">
        <v>
122</v>
      </c>
      <c r="BT24" s="660"/>
      <c r="BU24" s="660"/>
      <c r="BV24" s="660"/>
      <c r="BW24" s="660"/>
      <c r="BX24" s="660"/>
      <c r="BY24" s="660"/>
      <c r="BZ24" s="660"/>
      <c r="CA24" s="660"/>
      <c r="CB24" s="669"/>
      <c r="CD24" s="670" t="s">
        <v>
283</v>
      </c>
      <c r="CE24" s="671"/>
      <c r="CF24" s="671"/>
      <c r="CG24" s="671"/>
      <c r="CH24" s="671"/>
      <c r="CI24" s="671"/>
      <c r="CJ24" s="671"/>
      <c r="CK24" s="671"/>
      <c r="CL24" s="671"/>
      <c r="CM24" s="671"/>
      <c r="CN24" s="671"/>
      <c r="CO24" s="671"/>
      <c r="CP24" s="671"/>
      <c r="CQ24" s="672"/>
      <c r="CR24" s="648">
        <v>
25837909</v>
      </c>
      <c r="CS24" s="649"/>
      <c r="CT24" s="649"/>
      <c r="CU24" s="649"/>
      <c r="CV24" s="649"/>
      <c r="CW24" s="649"/>
      <c r="CX24" s="649"/>
      <c r="CY24" s="650"/>
      <c r="CZ24" s="653">
        <v>
40.5</v>
      </c>
      <c r="DA24" s="654"/>
      <c r="DB24" s="654"/>
      <c r="DC24" s="673"/>
      <c r="DD24" s="696">
        <v>
14925416</v>
      </c>
      <c r="DE24" s="649"/>
      <c r="DF24" s="649"/>
      <c r="DG24" s="649"/>
      <c r="DH24" s="649"/>
      <c r="DI24" s="649"/>
      <c r="DJ24" s="649"/>
      <c r="DK24" s="650"/>
      <c r="DL24" s="696">
        <v>
14791444</v>
      </c>
      <c r="DM24" s="649"/>
      <c r="DN24" s="649"/>
      <c r="DO24" s="649"/>
      <c r="DP24" s="649"/>
      <c r="DQ24" s="649"/>
      <c r="DR24" s="649"/>
      <c r="DS24" s="649"/>
      <c r="DT24" s="649"/>
      <c r="DU24" s="649"/>
      <c r="DV24" s="650"/>
      <c r="DW24" s="653">
        <v>
35.1</v>
      </c>
      <c r="DX24" s="654"/>
      <c r="DY24" s="654"/>
      <c r="DZ24" s="654"/>
      <c r="EA24" s="654"/>
      <c r="EB24" s="654"/>
      <c r="EC24" s="655"/>
    </row>
    <row r="25" spans="2:133" ht="11.25" customHeight="1">
      <c r="B25" s="656" t="s">
        <v>
284</v>
      </c>
      <c r="C25" s="657"/>
      <c r="D25" s="657"/>
      <c r="E25" s="657"/>
      <c r="F25" s="657"/>
      <c r="G25" s="657"/>
      <c r="H25" s="657"/>
      <c r="I25" s="657"/>
      <c r="J25" s="657"/>
      <c r="K25" s="657"/>
      <c r="L25" s="657"/>
      <c r="M25" s="657"/>
      <c r="N25" s="657"/>
      <c r="O25" s="657"/>
      <c r="P25" s="657"/>
      <c r="Q25" s="658"/>
      <c r="R25" s="659">
        <v>
903308</v>
      </c>
      <c r="S25" s="660"/>
      <c r="T25" s="660"/>
      <c r="U25" s="660"/>
      <c r="V25" s="660"/>
      <c r="W25" s="660"/>
      <c r="X25" s="660"/>
      <c r="Y25" s="661"/>
      <c r="Z25" s="662">
        <v>
1.4</v>
      </c>
      <c r="AA25" s="662"/>
      <c r="AB25" s="662"/>
      <c r="AC25" s="662"/>
      <c r="AD25" s="663">
        <v>
269463</v>
      </c>
      <c r="AE25" s="663"/>
      <c r="AF25" s="663"/>
      <c r="AG25" s="663"/>
      <c r="AH25" s="663"/>
      <c r="AI25" s="663"/>
      <c r="AJ25" s="663"/>
      <c r="AK25" s="663"/>
      <c r="AL25" s="664">
        <v>
0.6</v>
      </c>
      <c r="AM25" s="665"/>
      <c r="AN25" s="665"/>
      <c r="AO25" s="666"/>
      <c r="AP25" s="677" t="s">
        <v>
285</v>
      </c>
      <c r="AQ25" s="678"/>
      <c r="AR25" s="678"/>
      <c r="AS25" s="678"/>
      <c r="AT25" s="678"/>
      <c r="AU25" s="678"/>
      <c r="AV25" s="678"/>
      <c r="AW25" s="678"/>
      <c r="AX25" s="678"/>
      <c r="AY25" s="678"/>
      <c r="AZ25" s="678"/>
      <c r="BA25" s="678"/>
      <c r="BB25" s="678"/>
      <c r="BC25" s="678"/>
      <c r="BD25" s="678"/>
      <c r="BE25" s="678"/>
      <c r="BF25" s="679"/>
      <c r="BG25" s="659" t="s">
        <v>
122</v>
      </c>
      <c r="BH25" s="660"/>
      <c r="BI25" s="660"/>
      <c r="BJ25" s="660"/>
      <c r="BK25" s="660"/>
      <c r="BL25" s="660"/>
      <c r="BM25" s="660"/>
      <c r="BN25" s="661"/>
      <c r="BO25" s="662" t="s">
        <v>
122</v>
      </c>
      <c r="BP25" s="662"/>
      <c r="BQ25" s="662"/>
      <c r="BR25" s="662"/>
      <c r="BS25" s="668" t="s">
        <v>
122</v>
      </c>
      <c r="BT25" s="660"/>
      <c r="BU25" s="660"/>
      <c r="BV25" s="660"/>
      <c r="BW25" s="660"/>
      <c r="BX25" s="660"/>
      <c r="BY25" s="660"/>
      <c r="BZ25" s="660"/>
      <c r="CA25" s="660"/>
      <c r="CB25" s="669"/>
      <c r="CD25" s="674" t="s">
        <v>
286</v>
      </c>
      <c r="CE25" s="675"/>
      <c r="CF25" s="675"/>
      <c r="CG25" s="675"/>
      <c r="CH25" s="675"/>
      <c r="CI25" s="675"/>
      <c r="CJ25" s="675"/>
      <c r="CK25" s="675"/>
      <c r="CL25" s="675"/>
      <c r="CM25" s="675"/>
      <c r="CN25" s="675"/>
      <c r="CO25" s="675"/>
      <c r="CP25" s="675"/>
      <c r="CQ25" s="676"/>
      <c r="CR25" s="659">
        <v>
8784682</v>
      </c>
      <c r="CS25" s="692"/>
      <c r="CT25" s="692"/>
      <c r="CU25" s="692"/>
      <c r="CV25" s="692"/>
      <c r="CW25" s="692"/>
      <c r="CX25" s="692"/>
      <c r="CY25" s="693"/>
      <c r="CZ25" s="664">
        <v>
13.8</v>
      </c>
      <c r="DA25" s="694"/>
      <c r="DB25" s="694"/>
      <c r="DC25" s="697"/>
      <c r="DD25" s="668">
        <v>
8120816</v>
      </c>
      <c r="DE25" s="692"/>
      <c r="DF25" s="692"/>
      <c r="DG25" s="692"/>
      <c r="DH25" s="692"/>
      <c r="DI25" s="692"/>
      <c r="DJ25" s="692"/>
      <c r="DK25" s="693"/>
      <c r="DL25" s="668">
        <v>
7986844</v>
      </c>
      <c r="DM25" s="692"/>
      <c r="DN25" s="692"/>
      <c r="DO25" s="692"/>
      <c r="DP25" s="692"/>
      <c r="DQ25" s="692"/>
      <c r="DR25" s="692"/>
      <c r="DS25" s="692"/>
      <c r="DT25" s="692"/>
      <c r="DU25" s="692"/>
      <c r="DV25" s="693"/>
      <c r="DW25" s="664">
        <v>
18.899999999999999</v>
      </c>
      <c r="DX25" s="694"/>
      <c r="DY25" s="694"/>
      <c r="DZ25" s="694"/>
      <c r="EA25" s="694"/>
      <c r="EB25" s="694"/>
      <c r="EC25" s="695"/>
    </row>
    <row r="26" spans="2:133" ht="11.25" customHeight="1">
      <c r="B26" s="656" t="s">
        <v>
287</v>
      </c>
      <c r="C26" s="657"/>
      <c r="D26" s="657"/>
      <c r="E26" s="657"/>
      <c r="F26" s="657"/>
      <c r="G26" s="657"/>
      <c r="H26" s="657"/>
      <c r="I26" s="657"/>
      <c r="J26" s="657"/>
      <c r="K26" s="657"/>
      <c r="L26" s="657"/>
      <c r="M26" s="657"/>
      <c r="N26" s="657"/>
      <c r="O26" s="657"/>
      <c r="P26" s="657"/>
      <c r="Q26" s="658"/>
      <c r="R26" s="659">
        <v>
686613</v>
      </c>
      <c r="S26" s="660"/>
      <c r="T26" s="660"/>
      <c r="U26" s="660"/>
      <c r="V26" s="660"/>
      <c r="W26" s="660"/>
      <c r="X26" s="660"/>
      <c r="Y26" s="661"/>
      <c r="Z26" s="662">
        <v>
1</v>
      </c>
      <c r="AA26" s="662"/>
      <c r="AB26" s="662"/>
      <c r="AC26" s="662"/>
      <c r="AD26" s="663" t="s">
        <v>
226</v>
      </c>
      <c r="AE26" s="663"/>
      <c r="AF26" s="663"/>
      <c r="AG26" s="663"/>
      <c r="AH26" s="663"/>
      <c r="AI26" s="663"/>
      <c r="AJ26" s="663"/>
      <c r="AK26" s="663"/>
      <c r="AL26" s="664" t="s">
        <v>
122</v>
      </c>
      <c r="AM26" s="665"/>
      <c r="AN26" s="665"/>
      <c r="AO26" s="666"/>
      <c r="AP26" s="677" t="s">
        <v>
288</v>
      </c>
      <c r="AQ26" s="698"/>
      <c r="AR26" s="698"/>
      <c r="AS26" s="698"/>
      <c r="AT26" s="698"/>
      <c r="AU26" s="698"/>
      <c r="AV26" s="698"/>
      <c r="AW26" s="698"/>
      <c r="AX26" s="698"/>
      <c r="AY26" s="698"/>
      <c r="AZ26" s="698"/>
      <c r="BA26" s="698"/>
      <c r="BB26" s="698"/>
      <c r="BC26" s="698"/>
      <c r="BD26" s="698"/>
      <c r="BE26" s="698"/>
      <c r="BF26" s="679"/>
      <c r="BG26" s="659" t="s">
        <v>
226</v>
      </c>
      <c r="BH26" s="660"/>
      <c r="BI26" s="660"/>
      <c r="BJ26" s="660"/>
      <c r="BK26" s="660"/>
      <c r="BL26" s="660"/>
      <c r="BM26" s="660"/>
      <c r="BN26" s="661"/>
      <c r="BO26" s="662" t="s">
        <v>
122</v>
      </c>
      <c r="BP26" s="662"/>
      <c r="BQ26" s="662"/>
      <c r="BR26" s="662"/>
      <c r="BS26" s="668" t="s">
        <v>
226</v>
      </c>
      <c r="BT26" s="660"/>
      <c r="BU26" s="660"/>
      <c r="BV26" s="660"/>
      <c r="BW26" s="660"/>
      <c r="BX26" s="660"/>
      <c r="BY26" s="660"/>
      <c r="BZ26" s="660"/>
      <c r="CA26" s="660"/>
      <c r="CB26" s="669"/>
      <c r="CD26" s="674" t="s">
        <v>
289</v>
      </c>
      <c r="CE26" s="675"/>
      <c r="CF26" s="675"/>
      <c r="CG26" s="675"/>
      <c r="CH26" s="675"/>
      <c r="CI26" s="675"/>
      <c r="CJ26" s="675"/>
      <c r="CK26" s="675"/>
      <c r="CL26" s="675"/>
      <c r="CM26" s="675"/>
      <c r="CN26" s="675"/>
      <c r="CO26" s="675"/>
      <c r="CP26" s="675"/>
      <c r="CQ26" s="676"/>
      <c r="CR26" s="659">
        <v>
5232443</v>
      </c>
      <c r="CS26" s="660"/>
      <c r="CT26" s="660"/>
      <c r="CU26" s="660"/>
      <c r="CV26" s="660"/>
      <c r="CW26" s="660"/>
      <c r="CX26" s="660"/>
      <c r="CY26" s="661"/>
      <c r="CZ26" s="664">
        <v>
8.1999999999999993</v>
      </c>
      <c r="DA26" s="694"/>
      <c r="DB26" s="694"/>
      <c r="DC26" s="697"/>
      <c r="DD26" s="668">
        <v>
4691484</v>
      </c>
      <c r="DE26" s="660"/>
      <c r="DF26" s="660"/>
      <c r="DG26" s="660"/>
      <c r="DH26" s="660"/>
      <c r="DI26" s="660"/>
      <c r="DJ26" s="660"/>
      <c r="DK26" s="661"/>
      <c r="DL26" s="668" t="s">
        <v>
122</v>
      </c>
      <c r="DM26" s="660"/>
      <c r="DN26" s="660"/>
      <c r="DO26" s="660"/>
      <c r="DP26" s="660"/>
      <c r="DQ26" s="660"/>
      <c r="DR26" s="660"/>
      <c r="DS26" s="660"/>
      <c r="DT26" s="660"/>
      <c r="DU26" s="660"/>
      <c r="DV26" s="661"/>
      <c r="DW26" s="664" t="s">
        <v>
122</v>
      </c>
      <c r="DX26" s="694"/>
      <c r="DY26" s="694"/>
      <c r="DZ26" s="694"/>
      <c r="EA26" s="694"/>
      <c r="EB26" s="694"/>
      <c r="EC26" s="695"/>
    </row>
    <row r="27" spans="2:133" ht="11.25" customHeight="1">
      <c r="B27" s="656" t="s">
        <v>
290</v>
      </c>
      <c r="C27" s="657"/>
      <c r="D27" s="657"/>
      <c r="E27" s="657"/>
      <c r="F27" s="657"/>
      <c r="G27" s="657"/>
      <c r="H27" s="657"/>
      <c r="I27" s="657"/>
      <c r="J27" s="657"/>
      <c r="K27" s="657"/>
      <c r="L27" s="657"/>
      <c r="M27" s="657"/>
      <c r="N27" s="657"/>
      <c r="O27" s="657"/>
      <c r="P27" s="657"/>
      <c r="Q27" s="658"/>
      <c r="R27" s="659">
        <v>
8195164</v>
      </c>
      <c r="S27" s="660"/>
      <c r="T27" s="660"/>
      <c r="U27" s="660"/>
      <c r="V27" s="660"/>
      <c r="W27" s="660"/>
      <c r="X27" s="660"/>
      <c r="Y27" s="661"/>
      <c r="Z27" s="662">
        <v>
12.3</v>
      </c>
      <c r="AA27" s="662"/>
      <c r="AB27" s="662"/>
      <c r="AC27" s="662"/>
      <c r="AD27" s="663" t="s">
        <v>
122</v>
      </c>
      <c r="AE27" s="663"/>
      <c r="AF27" s="663"/>
      <c r="AG27" s="663"/>
      <c r="AH27" s="663"/>
      <c r="AI27" s="663"/>
      <c r="AJ27" s="663"/>
      <c r="AK27" s="663"/>
      <c r="AL27" s="664" t="s">
        <v>
122</v>
      </c>
      <c r="AM27" s="665"/>
      <c r="AN27" s="665"/>
      <c r="AO27" s="666"/>
      <c r="AP27" s="656" t="s">
        <v>
291</v>
      </c>
      <c r="AQ27" s="657"/>
      <c r="AR27" s="657"/>
      <c r="AS27" s="657"/>
      <c r="AT27" s="657"/>
      <c r="AU27" s="657"/>
      <c r="AV27" s="657"/>
      <c r="AW27" s="657"/>
      <c r="AX27" s="657"/>
      <c r="AY27" s="657"/>
      <c r="AZ27" s="657"/>
      <c r="BA27" s="657"/>
      <c r="BB27" s="657"/>
      <c r="BC27" s="657"/>
      <c r="BD27" s="657"/>
      <c r="BE27" s="657"/>
      <c r="BF27" s="658"/>
      <c r="BG27" s="659">
        <v>
40023929</v>
      </c>
      <c r="BH27" s="660"/>
      <c r="BI27" s="660"/>
      <c r="BJ27" s="660"/>
      <c r="BK27" s="660"/>
      <c r="BL27" s="660"/>
      <c r="BM27" s="660"/>
      <c r="BN27" s="661"/>
      <c r="BO27" s="662">
        <v>
100</v>
      </c>
      <c r="BP27" s="662"/>
      <c r="BQ27" s="662"/>
      <c r="BR27" s="662"/>
      <c r="BS27" s="668">
        <v>
296701</v>
      </c>
      <c r="BT27" s="660"/>
      <c r="BU27" s="660"/>
      <c r="BV27" s="660"/>
      <c r="BW27" s="660"/>
      <c r="BX27" s="660"/>
      <c r="BY27" s="660"/>
      <c r="BZ27" s="660"/>
      <c r="CA27" s="660"/>
      <c r="CB27" s="669"/>
      <c r="CD27" s="674" t="s">
        <v>
292</v>
      </c>
      <c r="CE27" s="675"/>
      <c r="CF27" s="675"/>
      <c r="CG27" s="675"/>
      <c r="CH27" s="675"/>
      <c r="CI27" s="675"/>
      <c r="CJ27" s="675"/>
      <c r="CK27" s="675"/>
      <c r="CL27" s="675"/>
      <c r="CM27" s="675"/>
      <c r="CN27" s="675"/>
      <c r="CO27" s="675"/>
      <c r="CP27" s="675"/>
      <c r="CQ27" s="676"/>
      <c r="CR27" s="659">
        <v>
15197225</v>
      </c>
      <c r="CS27" s="692"/>
      <c r="CT27" s="692"/>
      <c r="CU27" s="692"/>
      <c r="CV27" s="692"/>
      <c r="CW27" s="692"/>
      <c r="CX27" s="692"/>
      <c r="CY27" s="693"/>
      <c r="CZ27" s="664">
        <v>
23.8</v>
      </c>
      <c r="DA27" s="694"/>
      <c r="DB27" s="694"/>
      <c r="DC27" s="697"/>
      <c r="DD27" s="668">
        <v>
4960062</v>
      </c>
      <c r="DE27" s="692"/>
      <c r="DF27" s="692"/>
      <c r="DG27" s="692"/>
      <c r="DH27" s="692"/>
      <c r="DI27" s="692"/>
      <c r="DJ27" s="692"/>
      <c r="DK27" s="693"/>
      <c r="DL27" s="668">
        <v>
4960062</v>
      </c>
      <c r="DM27" s="692"/>
      <c r="DN27" s="692"/>
      <c r="DO27" s="692"/>
      <c r="DP27" s="692"/>
      <c r="DQ27" s="692"/>
      <c r="DR27" s="692"/>
      <c r="DS27" s="692"/>
      <c r="DT27" s="692"/>
      <c r="DU27" s="692"/>
      <c r="DV27" s="693"/>
      <c r="DW27" s="664">
        <v>
11.8</v>
      </c>
      <c r="DX27" s="694"/>
      <c r="DY27" s="694"/>
      <c r="DZ27" s="694"/>
      <c r="EA27" s="694"/>
      <c r="EB27" s="694"/>
      <c r="EC27" s="695"/>
    </row>
    <row r="28" spans="2:133" ht="11.25" customHeight="1">
      <c r="B28" s="701" t="s">
        <v>
293</v>
      </c>
      <c r="C28" s="702"/>
      <c r="D28" s="702"/>
      <c r="E28" s="702"/>
      <c r="F28" s="702"/>
      <c r="G28" s="702"/>
      <c r="H28" s="702"/>
      <c r="I28" s="702"/>
      <c r="J28" s="702"/>
      <c r="K28" s="702"/>
      <c r="L28" s="702"/>
      <c r="M28" s="702"/>
      <c r="N28" s="702"/>
      <c r="O28" s="702"/>
      <c r="P28" s="702"/>
      <c r="Q28" s="703"/>
      <c r="R28" s="659" t="s">
        <v>
122</v>
      </c>
      <c r="S28" s="660"/>
      <c r="T28" s="660"/>
      <c r="U28" s="660"/>
      <c r="V28" s="660"/>
      <c r="W28" s="660"/>
      <c r="X28" s="660"/>
      <c r="Y28" s="661"/>
      <c r="Z28" s="662" t="s">
        <v>
226</v>
      </c>
      <c r="AA28" s="662"/>
      <c r="AB28" s="662"/>
      <c r="AC28" s="662"/>
      <c r="AD28" s="663" t="s">
        <v>
226</v>
      </c>
      <c r="AE28" s="663"/>
      <c r="AF28" s="663"/>
      <c r="AG28" s="663"/>
      <c r="AH28" s="663"/>
      <c r="AI28" s="663"/>
      <c r="AJ28" s="663"/>
      <c r="AK28" s="663"/>
      <c r="AL28" s="664" t="s">
        <v>
122</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
294</v>
      </c>
      <c r="CE28" s="675"/>
      <c r="CF28" s="675"/>
      <c r="CG28" s="675"/>
      <c r="CH28" s="675"/>
      <c r="CI28" s="675"/>
      <c r="CJ28" s="675"/>
      <c r="CK28" s="675"/>
      <c r="CL28" s="675"/>
      <c r="CM28" s="675"/>
      <c r="CN28" s="675"/>
      <c r="CO28" s="675"/>
      <c r="CP28" s="675"/>
      <c r="CQ28" s="676"/>
      <c r="CR28" s="659">
        <v>
1856002</v>
      </c>
      <c r="CS28" s="660"/>
      <c r="CT28" s="660"/>
      <c r="CU28" s="660"/>
      <c r="CV28" s="660"/>
      <c r="CW28" s="660"/>
      <c r="CX28" s="660"/>
      <c r="CY28" s="661"/>
      <c r="CZ28" s="664">
        <v>
2.9</v>
      </c>
      <c r="DA28" s="694"/>
      <c r="DB28" s="694"/>
      <c r="DC28" s="697"/>
      <c r="DD28" s="668">
        <v>
1844538</v>
      </c>
      <c r="DE28" s="660"/>
      <c r="DF28" s="660"/>
      <c r="DG28" s="660"/>
      <c r="DH28" s="660"/>
      <c r="DI28" s="660"/>
      <c r="DJ28" s="660"/>
      <c r="DK28" s="661"/>
      <c r="DL28" s="668">
        <v>
1844538</v>
      </c>
      <c r="DM28" s="660"/>
      <c r="DN28" s="660"/>
      <c r="DO28" s="660"/>
      <c r="DP28" s="660"/>
      <c r="DQ28" s="660"/>
      <c r="DR28" s="660"/>
      <c r="DS28" s="660"/>
      <c r="DT28" s="660"/>
      <c r="DU28" s="660"/>
      <c r="DV28" s="661"/>
      <c r="DW28" s="664">
        <v>
4.4000000000000004</v>
      </c>
      <c r="DX28" s="694"/>
      <c r="DY28" s="694"/>
      <c r="DZ28" s="694"/>
      <c r="EA28" s="694"/>
      <c r="EB28" s="694"/>
      <c r="EC28" s="695"/>
    </row>
    <row r="29" spans="2:133" ht="11.25" customHeight="1">
      <c r="B29" s="656" t="s">
        <v>
295</v>
      </c>
      <c r="C29" s="657"/>
      <c r="D29" s="657"/>
      <c r="E29" s="657"/>
      <c r="F29" s="657"/>
      <c r="G29" s="657"/>
      <c r="H29" s="657"/>
      <c r="I29" s="657"/>
      <c r="J29" s="657"/>
      <c r="K29" s="657"/>
      <c r="L29" s="657"/>
      <c r="M29" s="657"/>
      <c r="N29" s="657"/>
      <c r="O29" s="657"/>
      <c r="P29" s="657"/>
      <c r="Q29" s="658"/>
      <c r="R29" s="659">
        <v>
7107897</v>
      </c>
      <c r="S29" s="660"/>
      <c r="T29" s="660"/>
      <c r="U29" s="660"/>
      <c r="V29" s="660"/>
      <c r="W29" s="660"/>
      <c r="X29" s="660"/>
      <c r="Y29" s="661"/>
      <c r="Z29" s="662">
        <v>
10.7</v>
      </c>
      <c r="AA29" s="662"/>
      <c r="AB29" s="662"/>
      <c r="AC29" s="662"/>
      <c r="AD29" s="663" t="s">
        <v>
122</v>
      </c>
      <c r="AE29" s="663"/>
      <c r="AF29" s="663"/>
      <c r="AG29" s="663"/>
      <c r="AH29" s="663"/>
      <c r="AI29" s="663"/>
      <c r="AJ29" s="663"/>
      <c r="AK29" s="663"/>
      <c r="AL29" s="664" t="s">
        <v>
122</v>
      </c>
      <c r="AM29" s="665"/>
      <c r="AN29" s="665"/>
      <c r="AO29" s="666"/>
      <c r="AP29" s="638" t="s">
        <v>
214</v>
      </c>
      <c r="AQ29" s="639"/>
      <c r="AR29" s="639"/>
      <c r="AS29" s="639"/>
      <c r="AT29" s="639"/>
      <c r="AU29" s="639"/>
      <c r="AV29" s="639"/>
      <c r="AW29" s="639"/>
      <c r="AX29" s="639"/>
      <c r="AY29" s="639"/>
      <c r="AZ29" s="639"/>
      <c r="BA29" s="639"/>
      <c r="BB29" s="639"/>
      <c r="BC29" s="639"/>
      <c r="BD29" s="639"/>
      <c r="BE29" s="639"/>
      <c r="BF29" s="640"/>
      <c r="BG29" s="638" t="s">
        <v>
296</v>
      </c>
      <c r="BH29" s="699"/>
      <c r="BI29" s="699"/>
      <c r="BJ29" s="699"/>
      <c r="BK29" s="699"/>
      <c r="BL29" s="699"/>
      <c r="BM29" s="699"/>
      <c r="BN29" s="699"/>
      <c r="BO29" s="699"/>
      <c r="BP29" s="699"/>
      <c r="BQ29" s="700"/>
      <c r="BR29" s="638" t="s">
        <v>
297</v>
      </c>
      <c r="BS29" s="699"/>
      <c r="BT29" s="699"/>
      <c r="BU29" s="699"/>
      <c r="BV29" s="699"/>
      <c r="BW29" s="699"/>
      <c r="BX29" s="699"/>
      <c r="BY29" s="699"/>
      <c r="BZ29" s="699"/>
      <c r="CA29" s="699"/>
      <c r="CB29" s="700"/>
      <c r="CD29" s="722" t="s">
        <v>
298</v>
      </c>
      <c r="CE29" s="723"/>
      <c r="CF29" s="674" t="s">
        <v>
65</v>
      </c>
      <c r="CG29" s="675"/>
      <c r="CH29" s="675"/>
      <c r="CI29" s="675"/>
      <c r="CJ29" s="675"/>
      <c r="CK29" s="675"/>
      <c r="CL29" s="675"/>
      <c r="CM29" s="675"/>
      <c r="CN29" s="675"/>
      <c r="CO29" s="675"/>
      <c r="CP29" s="675"/>
      <c r="CQ29" s="676"/>
      <c r="CR29" s="659">
        <v>
1855988</v>
      </c>
      <c r="CS29" s="692"/>
      <c r="CT29" s="692"/>
      <c r="CU29" s="692"/>
      <c r="CV29" s="692"/>
      <c r="CW29" s="692"/>
      <c r="CX29" s="692"/>
      <c r="CY29" s="693"/>
      <c r="CZ29" s="664">
        <v>
2.9</v>
      </c>
      <c r="DA29" s="694"/>
      <c r="DB29" s="694"/>
      <c r="DC29" s="697"/>
      <c r="DD29" s="668">
        <v>
1844524</v>
      </c>
      <c r="DE29" s="692"/>
      <c r="DF29" s="692"/>
      <c r="DG29" s="692"/>
      <c r="DH29" s="692"/>
      <c r="DI29" s="692"/>
      <c r="DJ29" s="692"/>
      <c r="DK29" s="693"/>
      <c r="DL29" s="668">
        <v>
1844524</v>
      </c>
      <c r="DM29" s="692"/>
      <c r="DN29" s="692"/>
      <c r="DO29" s="692"/>
      <c r="DP29" s="692"/>
      <c r="DQ29" s="692"/>
      <c r="DR29" s="692"/>
      <c r="DS29" s="692"/>
      <c r="DT29" s="692"/>
      <c r="DU29" s="692"/>
      <c r="DV29" s="693"/>
      <c r="DW29" s="664">
        <v>
4.4000000000000004</v>
      </c>
      <c r="DX29" s="694"/>
      <c r="DY29" s="694"/>
      <c r="DZ29" s="694"/>
      <c r="EA29" s="694"/>
      <c r="EB29" s="694"/>
      <c r="EC29" s="695"/>
    </row>
    <row r="30" spans="2:133" ht="11.25" customHeight="1">
      <c r="B30" s="656" t="s">
        <v>
299</v>
      </c>
      <c r="C30" s="657"/>
      <c r="D30" s="657"/>
      <c r="E30" s="657"/>
      <c r="F30" s="657"/>
      <c r="G30" s="657"/>
      <c r="H30" s="657"/>
      <c r="I30" s="657"/>
      <c r="J30" s="657"/>
      <c r="K30" s="657"/>
      <c r="L30" s="657"/>
      <c r="M30" s="657"/>
      <c r="N30" s="657"/>
      <c r="O30" s="657"/>
      <c r="P30" s="657"/>
      <c r="Q30" s="658"/>
      <c r="R30" s="659">
        <v>
246036</v>
      </c>
      <c r="S30" s="660"/>
      <c r="T30" s="660"/>
      <c r="U30" s="660"/>
      <c r="V30" s="660"/>
      <c r="W30" s="660"/>
      <c r="X30" s="660"/>
      <c r="Y30" s="661"/>
      <c r="Z30" s="662">
        <v>
0.4</v>
      </c>
      <c r="AA30" s="662"/>
      <c r="AB30" s="662"/>
      <c r="AC30" s="662"/>
      <c r="AD30" s="663">
        <v>
62866</v>
      </c>
      <c r="AE30" s="663"/>
      <c r="AF30" s="663"/>
      <c r="AG30" s="663"/>
      <c r="AH30" s="663"/>
      <c r="AI30" s="663"/>
      <c r="AJ30" s="663"/>
      <c r="AK30" s="663"/>
      <c r="AL30" s="664">
        <v>
0.1</v>
      </c>
      <c r="AM30" s="665"/>
      <c r="AN30" s="665"/>
      <c r="AO30" s="666"/>
      <c r="AP30" s="707" t="s">
        <v>
300</v>
      </c>
      <c r="AQ30" s="708"/>
      <c r="AR30" s="708"/>
      <c r="AS30" s="708"/>
      <c r="AT30" s="713" t="s">
        <v>
301</v>
      </c>
      <c r="AU30" s="210"/>
      <c r="AV30" s="210"/>
      <c r="AW30" s="210"/>
      <c r="AX30" s="645" t="s">
        <v>
180</v>
      </c>
      <c r="AY30" s="646"/>
      <c r="AZ30" s="646"/>
      <c r="BA30" s="646"/>
      <c r="BB30" s="646"/>
      <c r="BC30" s="646"/>
      <c r="BD30" s="646"/>
      <c r="BE30" s="646"/>
      <c r="BF30" s="647"/>
      <c r="BG30" s="719">
        <v>
99.7</v>
      </c>
      <c r="BH30" s="720"/>
      <c r="BI30" s="720"/>
      <c r="BJ30" s="720"/>
      <c r="BK30" s="720"/>
      <c r="BL30" s="720"/>
      <c r="BM30" s="654">
        <v>
98.2</v>
      </c>
      <c r="BN30" s="720"/>
      <c r="BO30" s="720"/>
      <c r="BP30" s="720"/>
      <c r="BQ30" s="721"/>
      <c r="BR30" s="719">
        <v>
99.6</v>
      </c>
      <c r="BS30" s="720"/>
      <c r="BT30" s="720"/>
      <c r="BU30" s="720"/>
      <c r="BV30" s="720"/>
      <c r="BW30" s="720"/>
      <c r="BX30" s="654">
        <v>
97.7</v>
      </c>
      <c r="BY30" s="720"/>
      <c r="BZ30" s="720"/>
      <c r="CA30" s="720"/>
      <c r="CB30" s="721"/>
      <c r="CD30" s="724"/>
      <c r="CE30" s="725"/>
      <c r="CF30" s="674" t="s">
        <v>
302</v>
      </c>
      <c r="CG30" s="675"/>
      <c r="CH30" s="675"/>
      <c r="CI30" s="675"/>
      <c r="CJ30" s="675"/>
      <c r="CK30" s="675"/>
      <c r="CL30" s="675"/>
      <c r="CM30" s="675"/>
      <c r="CN30" s="675"/>
      <c r="CO30" s="675"/>
      <c r="CP30" s="675"/>
      <c r="CQ30" s="676"/>
      <c r="CR30" s="659">
        <v>
1681041</v>
      </c>
      <c r="CS30" s="660"/>
      <c r="CT30" s="660"/>
      <c r="CU30" s="660"/>
      <c r="CV30" s="660"/>
      <c r="CW30" s="660"/>
      <c r="CX30" s="660"/>
      <c r="CY30" s="661"/>
      <c r="CZ30" s="664">
        <v>
2.6</v>
      </c>
      <c r="DA30" s="694"/>
      <c r="DB30" s="694"/>
      <c r="DC30" s="697"/>
      <c r="DD30" s="668">
        <v>
1672329</v>
      </c>
      <c r="DE30" s="660"/>
      <c r="DF30" s="660"/>
      <c r="DG30" s="660"/>
      <c r="DH30" s="660"/>
      <c r="DI30" s="660"/>
      <c r="DJ30" s="660"/>
      <c r="DK30" s="661"/>
      <c r="DL30" s="668">
        <v>
1672329</v>
      </c>
      <c r="DM30" s="660"/>
      <c r="DN30" s="660"/>
      <c r="DO30" s="660"/>
      <c r="DP30" s="660"/>
      <c r="DQ30" s="660"/>
      <c r="DR30" s="660"/>
      <c r="DS30" s="660"/>
      <c r="DT30" s="660"/>
      <c r="DU30" s="660"/>
      <c r="DV30" s="661"/>
      <c r="DW30" s="664">
        <v>
4</v>
      </c>
      <c r="DX30" s="694"/>
      <c r="DY30" s="694"/>
      <c r="DZ30" s="694"/>
      <c r="EA30" s="694"/>
      <c r="EB30" s="694"/>
      <c r="EC30" s="695"/>
    </row>
    <row r="31" spans="2:133" ht="11.25" customHeight="1">
      <c r="B31" s="656" t="s">
        <v>
303</v>
      </c>
      <c r="C31" s="657"/>
      <c r="D31" s="657"/>
      <c r="E31" s="657"/>
      <c r="F31" s="657"/>
      <c r="G31" s="657"/>
      <c r="H31" s="657"/>
      <c r="I31" s="657"/>
      <c r="J31" s="657"/>
      <c r="K31" s="657"/>
      <c r="L31" s="657"/>
      <c r="M31" s="657"/>
      <c r="N31" s="657"/>
      <c r="O31" s="657"/>
      <c r="P31" s="657"/>
      <c r="Q31" s="658"/>
      <c r="R31" s="659">
        <v>
1366</v>
      </c>
      <c r="S31" s="660"/>
      <c r="T31" s="660"/>
      <c r="U31" s="660"/>
      <c r="V31" s="660"/>
      <c r="W31" s="660"/>
      <c r="X31" s="660"/>
      <c r="Y31" s="661"/>
      <c r="Z31" s="662">
        <v>
0</v>
      </c>
      <c r="AA31" s="662"/>
      <c r="AB31" s="662"/>
      <c r="AC31" s="662"/>
      <c r="AD31" s="663" t="s">
        <v>
122</v>
      </c>
      <c r="AE31" s="663"/>
      <c r="AF31" s="663"/>
      <c r="AG31" s="663"/>
      <c r="AH31" s="663"/>
      <c r="AI31" s="663"/>
      <c r="AJ31" s="663"/>
      <c r="AK31" s="663"/>
      <c r="AL31" s="664" t="s">
        <v>
122</v>
      </c>
      <c r="AM31" s="665"/>
      <c r="AN31" s="665"/>
      <c r="AO31" s="666"/>
      <c r="AP31" s="709"/>
      <c r="AQ31" s="710"/>
      <c r="AR31" s="710"/>
      <c r="AS31" s="710"/>
      <c r="AT31" s="714"/>
      <c r="AU31" s="209" t="s">
        <v>
304</v>
      </c>
      <c r="AV31" s="209"/>
      <c r="AW31" s="209"/>
      <c r="AX31" s="656" t="s">
        <v>
305</v>
      </c>
      <c r="AY31" s="657"/>
      <c r="AZ31" s="657"/>
      <c r="BA31" s="657"/>
      <c r="BB31" s="657"/>
      <c r="BC31" s="657"/>
      <c r="BD31" s="657"/>
      <c r="BE31" s="657"/>
      <c r="BF31" s="658"/>
      <c r="BG31" s="716">
        <v>
99.5</v>
      </c>
      <c r="BH31" s="692"/>
      <c r="BI31" s="692"/>
      <c r="BJ31" s="692"/>
      <c r="BK31" s="692"/>
      <c r="BL31" s="692"/>
      <c r="BM31" s="665">
        <v>
97.5</v>
      </c>
      <c r="BN31" s="717"/>
      <c r="BO31" s="717"/>
      <c r="BP31" s="717"/>
      <c r="BQ31" s="718"/>
      <c r="BR31" s="716">
        <v>
99.4</v>
      </c>
      <c r="BS31" s="692"/>
      <c r="BT31" s="692"/>
      <c r="BU31" s="692"/>
      <c r="BV31" s="692"/>
      <c r="BW31" s="692"/>
      <c r="BX31" s="665">
        <v>
96.7</v>
      </c>
      <c r="BY31" s="717"/>
      <c r="BZ31" s="717"/>
      <c r="CA31" s="717"/>
      <c r="CB31" s="718"/>
      <c r="CD31" s="724"/>
      <c r="CE31" s="725"/>
      <c r="CF31" s="674" t="s">
        <v>
306</v>
      </c>
      <c r="CG31" s="675"/>
      <c r="CH31" s="675"/>
      <c r="CI31" s="675"/>
      <c r="CJ31" s="675"/>
      <c r="CK31" s="675"/>
      <c r="CL31" s="675"/>
      <c r="CM31" s="675"/>
      <c r="CN31" s="675"/>
      <c r="CO31" s="675"/>
      <c r="CP31" s="675"/>
      <c r="CQ31" s="676"/>
      <c r="CR31" s="659">
        <v>
174947</v>
      </c>
      <c r="CS31" s="692"/>
      <c r="CT31" s="692"/>
      <c r="CU31" s="692"/>
      <c r="CV31" s="692"/>
      <c r="CW31" s="692"/>
      <c r="CX31" s="692"/>
      <c r="CY31" s="693"/>
      <c r="CZ31" s="664">
        <v>
0.3</v>
      </c>
      <c r="DA31" s="694"/>
      <c r="DB31" s="694"/>
      <c r="DC31" s="697"/>
      <c r="DD31" s="668">
        <v>
172195</v>
      </c>
      <c r="DE31" s="692"/>
      <c r="DF31" s="692"/>
      <c r="DG31" s="692"/>
      <c r="DH31" s="692"/>
      <c r="DI31" s="692"/>
      <c r="DJ31" s="692"/>
      <c r="DK31" s="693"/>
      <c r="DL31" s="668">
        <v>
172195</v>
      </c>
      <c r="DM31" s="692"/>
      <c r="DN31" s="692"/>
      <c r="DO31" s="692"/>
      <c r="DP31" s="692"/>
      <c r="DQ31" s="692"/>
      <c r="DR31" s="692"/>
      <c r="DS31" s="692"/>
      <c r="DT31" s="692"/>
      <c r="DU31" s="692"/>
      <c r="DV31" s="693"/>
      <c r="DW31" s="664">
        <v>
0.4</v>
      </c>
      <c r="DX31" s="694"/>
      <c r="DY31" s="694"/>
      <c r="DZ31" s="694"/>
      <c r="EA31" s="694"/>
      <c r="EB31" s="694"/>
      <c r="EC31" s="695"/>
    </row>
    <row r="32" spans="2:133" ht="11.25" customHeight="1">
      <c r="B32" s="656" t="s">
        <v>
307</v>
      </c>
      <c r="C32" s="657"/>
      <c r="D32" s="657"/>
      <c r="E32" s="657"/>
      <c r="F32" s="657"/>
      <c r="G32" s="657"/>
      <c r="H32" s="657"/>
      <c r="I32" s="657"/>
      <c r="J32" s="657"/>
      <c r="K32" s="657"/>
      <c r="L32" s="657"/>
      <c r="M32" s="657"/>
      <c r="N32" s="657"/>
      <c r="O32" s="657"/>
      <c r="P32" s="657"/>
      <c r="Q32" s="658"/>
      <c r="R32" s="659">
        <v>
1187108</v>
      </c>
      <c r="S32" s="660"/>
      <c r="T32" s="660"/>
      <c r="U32" s="660"/>
      <c r="V32" s="660"/>
      <c r="W32" s="660"/>
      <c r="X32" s="660"/>
      <c r="Y32" s="661"/>
      <c r="Z32" s="662">
        <v>
1.8</v>
      </c>
      <c r="AA32" s="662"/>
      <c r="AB32" s="662"/>
      <c r="AC32" s="662"/>
      <c r="AD32" s="663" t="s">
        <v>
226</v>
      </c>
      <c r="AE32" s="663"/>
      <c r="AF32" s="663"/>
      <c r="AG32" s="663"/>
      <c r="AH32" s="663"/>
      <c r="AI32" s="663"/>
      <c r="AJ32" s="663"/>
      <c r="AK32" s="663"/>
      <c r="AL32" s="664" t="s">
        <v>
122</v>
      </c>
      <c r="AM32" s="665"/>
      <c r="AN32" s="665"/>
      <c r="AO32" s="666"/>
      <c r="AP32" s="711"/>
      <c r="AQ32" s="712"/>
      <c r="AR32" s="712"/>
      <c r="AS32" s="712"/>
      <c r="AT32" s="715"/>
      <c r="AU32" s="211"/>
      <c r="AV32" s="211"/>
      <c r="AW32" s="211"/>
      <c r="AX32" s="704" t="s">
        <v>
308</v>
      </c>
      <c r="AY32" s="705"/>
      <c r="AZ32" s="705"/>
      <c r="BA32" s="705"/>
      <c r="BB32" s="705"/>
      <c r="BC32" s="705"/>
      <c r="BD32" s="705"/>
      <c r="BE32" s="705"/>
      <c r="BF32" s="706"/>
      <c r="BG32" s="728">
        <v>
99.8</v>
      </c>
      <c r="BH32" s="729"/>
      <c r="BI32" s="729"/>
      <c r="BJ32" s="729"/>
      <c r="BK32" s="729"/>
      <c r="BL32" s="729"/>
      <c r="BM32" s="730">
        <v>
98.8</v>
      </c>
      <c r="BN32" s="729"/>
      <c r="BO32" s="729"/>
      <c r="BP32" s="729"/>
      <c r="BQ32" s="731"/>
      <c r="BR32" s="728">
        <v>
99.8</v>
      </c>
      <c r="BS32" s="729"/>
      <c r="BT32" s="729"/>
      <c r="BU32" s="729"/>
      <c r="BV32" s="729"/>
      <c r="BW32" s="729"/>
      <c r="BX32" s="730">
        <v>
98.8</v>
      </c>
      <c r="BY32" s="729"/>
      <c r="BZ32" s="729"/>
      <c r="CA32" s="729"/>
      <c r="CB32" s="731"/>
      <c r="CD32" s="726"/>
      <c r="CE32" s="727"/>
      <c r="CF32" s="674" t="s">
        <v>
309</v>
      </c>
      <c r="CG32" s="675"/>
      <c r="CH32" s="675"/>
      <c r="CI32" s="675"/>
      <c r="CJ32" s="675"/>
      <c r="CK32" s="675"/>
      <c r="CL32" s="675"/>
      <c r="CM32" s="675"/>
      <c r="CN32" s="675"/>
      <c r="CO32" s="675"/>
      <c r="CP32" s="675"/>
      <c r="CQ32" s="676"/>
      <c r="CR32" s="659">
        <v>
14</v>
      </c>
      <c r="CS32" s="660"/>
      <c r="CT32" s="660"/>
      <c r="CU32" s="660"/>
      <c r="CV32" s="660"/>
      <c r="CW32" s="660"/>
      <c r="CX32" s="660"/>
      <c r="CY32" s="661"/>
      <c r="CZ32" s="664">
        <v>
0</v>
      </c>
      <c r="DA32" s="694"/>
      <c r="DB32" s="694"/>
      <c r="DC32" s="697"/>
      <c r="DD32" s="668">
        <v>
14</v>
      </c>
      <c r="DE32" s="660"/>
      <c r="DF32" s="660"/>
      <c r="DG32" s="660"/>
      <c r="DH32" s="660"/>
      <c r="DI32" s="660"/>
      <c r="DJ32" s="660"/>
      <c r="DK32" s="661"/>
      <c r="DL32" s="668">
        <v>
14</v>
      </c>
      <c r="DM32" s="660"/>
      <c r="DN32" s="660"/>
      <c r="DO32" s="660"/>
      <c r="DP32" s="660"/>
      <c r="DQ32" s="660"/>
      <c r="DR32" s="660"/>
      <c r="DS32" s="660"/>
      <c r="DT32" s="660"/>
      <c r="DU32" s="660"/>
      <c r="DV32" s="661"/>
      <c r="DW32" s="664">
        <v>
0</v>
      </c>
      <c r="DX32" s="694"/>
      <c r="DY32" s="694"/>
      <c r="DZ32" s="694"/>
      <c r="EA32" s="694"/>
      <c r="EB32" s="694"/>
      <c r="EC32" s="695"/>
    </row>
    <row r="33" spans="2:133" ht="11.25" customHeight="1">
      <c r="B33" s="656" t="s">
        <v>
310</v>
      </c>
      <c r="C33" s="657"/>
      <c r="D33" s="657"/>
      <c r="E33" s="657"/>
      <c r="F33" s="657"/>
      <c r="G33" s="657"/>
      <c r="H33" s="657"/>
      <c r="I33" s="657"/>
      <c r="J33" s="657"/>
      <c r="K33" s="657"/>
      <c r="L33" s="657"/>
      <c r="M33" s="657"/>
      <c r="N33" s="657"/>
      <c r="O33" s="657"/>
      <c r="P33" s="657"/>
      <c r="Q33" s="658"/>
      <c r="R33" s="659">
        <v>
2431866</v>
      </c>
      <c r="S33" s="660"/>
      <c r="T33" s="660"/>
      <c r="U33" s="660"/>
      <c r="V33" s="660"/>
      <c r="W33" s="660"/>
      <c r="X33" s="660"/>
      <c r="Y33" s="661"/>
      <c r="Z33" s="662">
        <v>
3.6</v>
      </c>
      <c r="AA33" s="662"/>
      <c r="AB33" s="662"/>
      <c r="AC33" s="662"/>
      <c r="AD33" s="663" t="s">
        <v>
122</v>
      </c>
      <c r="AE33" s="663"/>
      <c r="AF33" s="663"/>
      <c r="AG33" s="663"/>
      <c r="AH33" s="663"/>
      <c r="AI33" s="663"/>
      <c r="AJ33" s="663"/>
      <c r="AK33" s="663"/>
      <c r="AL33" s="664" t="s">
        <v>
122</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
311</v>
      </c>
      <c r="CE33" s="675"/>
      <c r="CF33" s="675"/>
      <c r="CG33" s="675"/>
      <c r="CH33" s="675"/>
      <c r="CI33" s="675"/>
      <c r="CJ33" s="675"/>
      <c r="CK33" s="675"/>
      <c r="CL33" s="675"/>
      <c r="CM33" s="675"/>
      <c r="CN33" s="675"/>
      <c r="CO33" s="675"/>
      <c r="CP33" s="675"/>
      <c r="CQ33" s="676"/>
      <c r="CR33" s="659">
        <v>
30444013</v>
      </c>
      <c r="CS33" s="692"/>
      <c r="CT33" s="692"/>
      <c r="CU33" s="692"/>
      <c r="CV33" s="692"/>
      <c r="CW33" s="692"/>
      <c r="CX33" s="692"/>
      <c r="CY33" s="693"/>
      <c r="CZ33" s="664">
        <v>
47.7</v>
      </c>
      <c r="DA33" s="694"/>
      <c r="DB33" s="694"/>
      <c r="DC33" s="697"/>
      <c r="DD33" s="668">
        <v>
25925290</v>
      </c>
      <c r="DE33" s="692"/>
      <c r="DF33" s="692"/>
      <c r="DG33" s="692"/>
      <c r="DH33" s="692"/>
      <c r="DI33" s="692"/>
      <c r="DJ33" s="692"/>
      <c r="DK33" s="693"/>
      <c r="DL33" s="668">
        <v>
19839700</v>
      </c>
      <c r="DM33" s="692"/>
      <c r="DN33" s="692"/>
      <c r="DO33" s="692"/>
      <c r="DP33" s="692"/>
      <c r="DQ33" s="692"/>
      <c r="DR33" s="692"/>
      <c r="DS33" s="692"/>
      <c r="DT33" s="692"/>
      <c r="DU33" s="692"/>
      <c r="DV33" s="693"/>
      <c r="DW33" s="664">
        <v>
47</v>
      </c>
      <c r="DX33" s="694"/>
      <c r="DY33" s="694"/>
      <c r="DZ33" s="694"/>
      <c r="EA33" s="694"/>
      <c r="EB33" s="694"/>
      <c r="EC33" s="695"/>
    </row>
    <row r="34" spans="2:133" ht="11.25" customHeight="1">
      <c r="B34" s="656" t="s">
        <v>
312</v>
      </c>
      <c r="C34" s="657"/>
      <c r="D34" s="657"/>
      <c r="E34" s="657"/>
      <c r="F34" s="657"/>
      <c r="G34" s="657"/>
      <c r="H34" s="657"/>
      <c r="I34" s="657"/>
      <c r="J34" s="657"/>
      <c r="K34" s="657"/>
      <c r="L34" s="657"/>
      <c r="M34" s="657"/>
      <c r="N34" s="657"/>
      <c r="O34" s="657"/>
      <c r="P34" s="657"/>
      <c r="Q34" s="658"/>
      <c r="R34" s="659">
        <v>
744513</v>
      </c>
      <c r="S34" s="660"/>
      <c r="T34" s="660"/>
      <c r="U34" s="660"/>
      <c r="V34" s="660"/>
      <c r="W34" s="660"/>
      <c r="X34" s="660"/>
      <c r="Y34" s="661"/>
      <c r="Z34" s="662">
        <v>
1.1000000000000001</v>
      </c>
      <c r="AA34" s="662"/>
      <c r="AB34" s="662"/>
      <c r="AC34" s="662"/>
      <c r="AD34" s="663">
        <v>
423</v>
      </c>
      <c r="AE34" s="663"/>
      <c r="AF34" s="663"/>
      <c r="AG34" s="663"/>
      <c r="AH34" s="663"/>
      <c r="AI34" s="663"/>
      <c r="AJ34" s="663"/>
      <c r="AK34" s="663"/>
      <c r="AL34" s="664">
        <v>
0</v>
      </c>
      <c r="AM34" s="665"/>
      <c r="AN34" s="665"/>
      <c r="AO34" s="666"/>
      <c r="AP34" s="214"/>
      <c r="AQ34" s="638" t="s">
        <v>
313</v>
      </c>
      <c r="AR34" s="639"/>
      <c r="AS34" s="639"/>
      <c r="AT34" s="639"/>
      <c r="AU34" s="639"/>
      <c r="AV34" s="639"/>
      <c r="AW34" s="639"/>
      <c r="AX34" s="639"/>
      <c r="AY34" s="639"/>
      <c r="AZ34" s="639"/>
      <c r="BA34" s="639"/>
      <c r="BB34" s="639"/>
      <c r="BC34" s="639"/>
      <c r="BD34" s="639"/>
      <c r="BE34" s="639"/>
      <c r="BF34" s="640"/>
      <c r="BG34" s="638" t="s">
        <v>
314</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
315</v>
      </c>
      <c r="CE34" s="675"/>
      <c r="CF34" s="675"/>
      <c r="CG34" s="675"/>
      <c r="CH34" s="675"/>
      <c r="CI34" s="675"/>
      <c r="CJ34" s="675"/>
      <c r="CK34" s="675"/>
      <c r="CL34" s="675"/>
      <c r="CM34" s="675"/>
      <c r="CN34" s="675"/>
      <c r="CO34" s="675"/>
      <c r="CP34" s="675"/>
      <c r="CQ34" s="676"/>
      <c r="CR34" s="659">
        <v>
14576496</v>
      </c>
      <c r="CS34" s="660"/>
      <c r="CT34" s="660"/>
      <c r="CU34" s="660"/>
      <c r="CV34" s="660"/>
      <c r="CW34" s="660"/>
      <c r="CX34" s="660"/>
      <c r="CY34" s="661"/>
      <c r="CZ34" s="664">
        <v>
22.8</v>
      </c>
      <c r="DA34" s="694"/>
      <c r="DB34" s="694"/>
      <c r="DC34" s="697"/>
      <c r="DD34" s="668">
        <v>
12142659</v>
      </c>
      <c r="DE34" s="660"/>
      <c r="DF34" s="660"/>
      <c r="DG34" s="660"/>
      <c r="DH34" s="660"/>
      <c r="DI34" s="660"/>
      <c r="DJ34" s="660"/>
      <c r="DK34" s="661"/>
      <c r="DL34" s="668">
        <v>
10983346</v>
      </c>
      <c r="DM34" s="660"/>
      <c r="DN34" s="660"/>
      <c r="DO34" s="660"/>
      <c r="DP34" s="660"/>
      <c r="DQ34" s="660"/>
      <c r="DR34" s="660"/>
      <c r="DS34" s="660"/>
      <c r="DT34" s="660"/>
      <c r="DU34" s="660"/>
      <c r="DV34" s="661"/>
      <c r="DW34" s="664">
        <v>
26</v>
      </c>
      <c r="DX34" s="694"/>
      <c r="DY34" s="694"/>
      <c r="DZ34" s="694"/>
      <c r="EA34" s="694"/>
      <c r="EB34" s="694"/>
      <c r="EC34" s="695"/>
    </row>
    <row r="35" spans="2:133" ht="11.25" customHeight="1">
      <c r="B35" s="656" t="s">
        <v>
316</v>
      </c>
      <c r="C35" s="657"/>
      <c r="D35" s="657"/>
      <c r="E35" s="657"/>
      <c r="F35" s="657"/>
      <c r="G35" s="657"/>
      <c r="H35" s="657"/>
      <c r="I35" s="657"/>
      <c r="J35" s="657"/>
      <c r="K35" s="657"/>
      <c r="L35" s="657"/>
      <c r="M35" s="657"/>
      <c r="N35" s="657"/>
      <c r="O35" s="657"/>
      <c r="P35" s="657"/>
      <c r="Q35" s="658"/>
      <c r="R35" s="659">
        <v>
336000</v>
      </c>
      <c r="S35" s="660"/>
      <c r="T35" s="660"/>
      <c r="U35" s="660"/>
      <c r="V35" s="660"/>
      <c r="W35" s="660"/>
      <c r="X35" s="660"/>
      <c r="Y35" s="661"/>
      <c r="Z35" s="662">
        <v>
0.5</v>
      </c>
      <c r="AA35" s="662"/>
      <c r="AB35" s="662"/>
      <c r="AC35" s="662"/>
      <c r="AD35" s="663" t="s">
        <v>
122</v>
      </c>
      <c r="AE35" s="663"/>
      <c r="AF35" s="663"/>
      <c r="AG35" s="663"/>
      <c r="AH35" s="663"/>
      <c r="AI35" s="663"/>
      <c r="AJ35" s="663"/>
      <c r="AK35" s="663"/>
      <c r="AL35" s="664" t="s">
        <v>
122</v>
      </c>
      <c r="AM35" s="665"/>
      <c r="AN35" s="665"/>
      <c r="AO35" s="666"/>
      <c r="AP35" s="214"/>
      <c r="AQ35" s="732" t="s">
        <v>
317</v>
      </c>
      <c r="AR35" s="733"/>
      <c r="AS35" s="733"/>
      <c r="AT35" s="733"/>
      <c r="AU35" s="733"/>
      <c r="AV35" s="733"/>
      <c r="AW35" s="733"/>
      <c r="AX35" s="733"/>
      <c r="AY35" s="734"/>
      <c r="AZ35" s="648">
        <v>
5488256</v>
      </c>
      <c r="BA35" s="649"/>
      <c r="BB35" s="649"/>
      <c r="BC35" s="649"/>
      <c r="BD35" s="649"/>
      <c r="BE35" s="649"/>
      <c r="BF35" s="735"/>
      <c r="BG35" s="670" t="s">
        <v>
318</v>
      </c>
      <c r="BH35" s="671"/>
      <c r="BI35" s="671"/>
      <c r="BJ35" s="671"/>
      <c r="BK35" s="671"/>
      <c r="BL35" s="671"/>
      <c r="BM35" s="671"/>
      <c r="BN35" s="671"/>
      <c r="BO35" s="671"/>
      <c r="BP35" s="671"/>
      <c r="BQ35" s="671"/>
      <c r="BR35" s="671"/>
      <c r="BS35" s="671"/>
      <c r="BT35" s="671"/>
      <c r="BU35" s="672"/>
      <c r="BV35" s="648">
        <v>
220283</v>
      </c>
      <c r="BW35" s="649"/>
      <c r="BX35" s="649"/>
      <c r="BY35" s="649"/>
      <c r="BZ35" s="649"/>
      <c r="CA35" s="649"/>
      <c r="CB35" s="735"/>
      <c r="CD35" s="674" t="s">
        <v>
319</v>
      </c>
      <c r="CE35" s="675"/>
      <c r="CF35" s="675"/>
      <c r="CG35" s="675"/>
      <c r="CH35" s="675"/>
      <c r="CI35" s="675"/>
      <c r="CJ35" s="675"/>
      <c r="CK35" s="675"/>
      <c r="CL35" s="675"/>
      <c r="CM35" s="675"/>
      <c r="CN35" s="675"/>
      <c r="CO35" s="675"/>
      <c r="CP35" s="675"/>
      <c r="CQ35" s="676"/>
      <c r="CR35" s="659">
        <v>
635103</v>
      </c>
      <c r="CS35" s="692"/>
      <c r="CT35" s="692"/>
      <c r="CU35" s="692"/>
      <c r="CV35" s="692"/>
      <c r="CW35" s="692"/>
      <c r="CX35" s="692"/>
      <c r="CY35" s="693"/>
      <c r="CZ35" s="664">
        <v>
1</v>
      </c>
      <c r="DA35" s="694"/>
      <c r="DB35" s="694"/>
      <c r="DC35" s="697"/>
      <c r="DD35" s="668">
        <v>
620415</v>
      </c>
      <c r="DE35" s="692"/>
      <c r="DF35" s="692"/>
      <c r="DG35" s="692"/>
      <c r="DH35" s="692"/>
      <c r="DI35" s="692"/>
      <c r="DJ35" s="692"/>
      <c r="DK35" s="693"/>
      <c r="DL35" s="668">
        <v>
620415</v>
      </c>
      <c r="DM35" s="692"/>
      <c r="DN35" s="692"/>
      <c r="DO35" s="692"/>
      <c r="DP35" s="692"/>
      <c r="DQ35" s="692"/>
      <c r="DR35" s="692"/>
      <c r="DS35" s="692"/>
      <c r="DT35" s="692"/>
      <c r="DU35" s="692"/>
      <c r="DV35" s="693"/>
      <c r="DW35" s="664">
        <v>
1.5</v>
      </c>
      <c r="DX35" s="694"/>
      <c r="DY35" s="694"/>
      <c r="DZ35" s="694"/>
      <c r="EA35" s="694"/>
      <c r="EB35" s="694"/>
      <c r="EC35" s="695"/>
    </row>
    <row r="36" spans="2:133" ht="11.25" customHeight="1">
      <c r="B36" s="656" t="s">
        <v>
320</v>
      </c>
      <c r="C36" s="657"/>
      <c r="D36" s="657"/>
      <c r="E36" s="657"/>
      <c r="F36" s="657"/>
      <c r="G36" s="657"/>
      <c r="H36" s="657"/>
      <c r="I36" s="657"/>
      <c r="J36" s="657"/>
      <c r="K36" s="657"/>
      <c r="L36" s="657"/>
      <c r="M36" s="657"/>
      <c r="N36" s="657"/>
      <c r="O36" s="657"/>
      <c r="P36" s="657"/>
      <c r="Q36" s="658"/>
      <c r="R36" s="659" t="s">
        <v>
226</v>
      </c>
      <c r="S36" s="660"/>
      <c r="T36" s="660"/>
      <c r="U36" s="660"/>
      <c r="V36" s="660"/>
      <c r="W36" s="660"/>
      <c r="X36" s="660"/>
      <c r="Y36" s="661"/>
      <c r="Z36" s="662" t="s">
        <v>
122</v>
      </c>
      <c r="AA36" s="662"/>
      <c r="AB36" s="662"/>
      <c r="AC36" s="662"/>
      <c r="AD36" s="663" t="s">
        <v>
122</v>
      </c>
      <c r="AE36" s="663"/>
      <c r="AF36" s="663"/>
      <c r="AG36" s="663"/>
      <c r="AH36" s="663"/>
      <c r="AI36" s="663"/>
      <c r="AJ36" s="663"/>
      <c r="AK36" s="663"/>
      <c r="AL36" s="664" t="s">
        <v>
226</v>
      </c>
      <c r="AM36" s="665"/>
      <c r="AN36" s="665"/>
      <c r="AO36" s="666"/>
      <c r="AQ36" s="736" t="s">
        <v>
321</v>
      </c>
      <c r="AR36" s="737"/>
      <c r="AS36" s="737"/>
      <c r="AT36" s="737"/>
      <c r="AU36" s="737"/>
      <c r="AV36" s="737"/>
      <c r="AW36" s="737"/>
      <c r="AX36" s="737"/>
      <c r="AY36" s="738"/>
      <c r="AZ36" s="659">
        <v>
872443</v>
      </c>
      <c r="BA36" s="660"/>
      <c r="BB36" s="660"/>
      <c r="BC36" s="660"/>
      <c r="BD36" s="692"/>
      <c r="BE36" s="692"/>
      <c r="BF36" s="718"/>
      <c r="BG36" s="674" t="s">
        <v>
322</v>
      </c>
      <c r="BH36" s="675"/>
      <c r="BI36" s="675"/>
      <c r="BJ36" s="675"/>
      <c r="BK36" s="675"/>
      <c r="BL36" s="675"/>
      <c r="BM36" s="675"/>
      <c r="BN36" s="675"/>
      <c r="BO36" s="675"/>
      <c r="BP36" s="675"/>
      <c r="BQ36" s="675"/>
      <c r="BR36" s="675"/>
      <c r="BS36" s="675"/>
      <c r="BT36" s="675"/>
      <c r="BU36" s="676"/>
      <c r="BV36" s="659">
        <v>
-1043834</v>
      </c>
      <c r="BW36" s="660"/>
      <c r="BX36" s="660"/>
      <c r="BY36" s="660"/>
      <c r="BZ36" s="660"/>
      <c r="CA36" s="660"/>
      <c r="CB36" s="669"/>
      <c r="CD36" s="674" t="s">
        <v>
323</v>
      </c>
      <c r="CE36" s="675"/>
      <c r="CF36" s="675"/>
      <c r="CG36" s="675"/>
      <c r="CH36" s="675"/>
      <c r="CI36" s="675"/>
      <c r="CJ36" s="675"/>
      <c r="CK36" s="675"/>
      <c r="CL36" s="675"/>
      <c r="CM36" s="675"/>
      <c r="CN36" s="675"/>
      <c r="CO36" s="675"/>
      <c r="CP36" s="675"/>
      <c r="CQ36" s="676"/>
      <c r="CR36" s="659">
        <v>
6711187</v>
      </c>
      <c r="CS36" s="660"/>
      <c r="CT36" s="660"/>
      <c r="CU36" s="660"/>
      <c r="CV36" s="660"/>
      <c r="CW36" s="660"/>
      <c r="CX36" s="660"/>
      <c r="CY36" s="661"/>
      <c r="CZ36" s="664">
        <v>
10.5</v>
      </c>
      <c r="DA36" s="694"/>
      <c r="DB36" s="694"/>
      <c r="DC36" s="697"/>
      <c r="DD36" s="668">
        <v>
5140294</v>
      </c>
      <c r="DE36" s="660"/>
      <c r="DF36" s="660"/>
      <c r="DG36" s="660"/>
      <c r="DH36" s="660"/>
      <c r="DI36" s="660"/>
      <c r="DJ36" s="660"/>
      <c r="DK36" s="661"/>
      <c r="DL36" s="668">
        <v>
4403082</v>
      </c>
      <c r="DM36" s="660"/>
      <c r="DN36" s="660"/>
      <c r="DO36" s="660"/>
      <c r="DP36" s="660"/>
      <c r="DQ36" s="660"/>
      <c r="DR36" s="660"/>
      <c r="DS36" s="660"/>
      <c r="DT36" s="660"/>
      <c r="DU36" s="660"/>
      <c r="DV36" s="661"/>
      <c r="DW36" s="664">
        <v>
10.4</v>
      </c>
      <c r="DX36" s="694"/>
      <c r="DY36" s="694"/>
      <c r="DZ36" s="694"/>
      <c r="EA36" s="694"/>
      <c r="EB36" s="694"/>
      <c r="EC36" s="695"/>
    </row>
    <row r="37" spans="2:133" ht="11.25" customHeight="1">
      <c r="B37" s="656" t="s">
        <v>
324</v>
      </c>
      <c r="C37" s="657"/>
      <c r="D37" s="657"/>
      <c r="E37" s="657"/>
      <c r="F37" s="657"/>
      <c r="G37" s="657"/>
      <c r="H37" s="657"/>
      <c r="I37" s="657"/>
      <c r="J37" s="657"/>
      <c r="K37" s="657"/>
      <c r="L37" s="657"/>
      <c r="M37" s="657"/>
      <c r="N37" s="657"/>
      <c r="O37" s="657"/>
      <c r="P37" s="657"/>
      <c r="Q37" s="658"/>
      <c r="R37" s="659" t="s">
        <v>
122</v>
      </c>
      <c r="S37" s="660"/>
      <c r="T37" s="660"/>
      <c r="U37" s="660"/>
      <c r="V37" s="660"/>
      <c r="W37" s="660"/>
      <c r="X37" s="660"/>
      <c r="Y37" s="661"/>
      <c r="Z37" s="662" t="s">
        <v>
226</v>
      </c>
      <c r="AA37" s="662"/>
      <c r="AB37" s="662"/>
      <c r="AC37" s="662"/>
      <c r="AD37" s="663" t="s">
        <v>
226</v>
      </c>
      <c r="AE37" s="663"/>
      <c r="AF37" s="663"/>
      <c r="AG37" s="663"/>
      <c r="AH37" s="663"/>
      <c r="AI37" s="663"/>
      <c r="AJ37" s="663"/>
      <c r="AK37" s="663"/>
      <c r="AL37" s="664" t="s">
        <v>
226</v>
      </c>
      <c r="AM37" s="665"/>
      <c r="AN37" s="665"/>
      <c r="AO37" s="666"/>
      <c r="AQ37" s="736" t="s">
        <v>
325</v>
      </c>
      <c r="AR37" s="737"/>
      <c r="AS37" s="737"/>
      <c r="AT37" s="737"/>
      <c r="AU37" s="737"/>
      <c r="AV37" s="737"/>
      <c r="AW37" s="737"/>
      <c r="AX37" s="737"/>
      <c r="AY37" s="738"/>
      <c r="AZ37" s="659">
        <v>
44476</v>
      </c>
      <c r="BA37" s="660"/>
      <c r="BB37" s="660"/>
      <c r="BC37" s="660"/>
      <c r="BD37" s="692"/>
      <c r="BE37" s="692"/>
      <c r="BF37" s="718"/>
      <c r="BG37" s="674" t="s">
        <v>
326</v>
      </c>
      <c r="BH37" s="675"/>
      <c r="BI37" s="675"/>
      <c r="BJ37" s="675"/>
      <c r="BK37" s="675"/>
      <c r="BL37" s="675"/>
      <c r="BM37" s="675"/>
      <c r="BN37" s="675"/>
      <c r="BO37" s="675"/>
      <c r="BP37" s="675"/>
      <c r="BQ37" s="675"/>
      <c r="BR37" s="675"/>
      <c r="BS37" s="675"/>
      <c r="BT37" s="675"/>
      <c r="BU37" s="676"/>
      <c r="BV37" s="659">
        <v>
21615</v>
      </c>
      <c r="BW37" s="660"/>
      <c r="BX37" s="660"/>
      <c r="BY37" s="660"/>
      <c r="BZ37" s="660"/>
      <c r="CA37" s="660"/>
      <c r="CB37" s="669"/>
      <c r="CD37" s="674" t="s">
        <v>
327</v>
      </c>
      <c r="CE37" s="675"/>
      <c r="CF37" s="675"/>
      <c r="CG37" s="675"/>
      <c r="CH37" s="675"/>
      <c r="CI37" s="675"/>
      <c r="CJ37" s="675"/>
      <c r="CK37" s="675"/>
      <c r="CL37" s="675"/>
      <c r="CM37" s="675"/>
      <c r="CN37" s="675"/>
      <c r="CO37" s="675"/>
      <c r="CP37" s="675"/>
      <c r="CQ37" s="676"/>
      <c r="CR37" s="659">
        <v>
399224</v>
      </c>
      <c r="CS37" s="692"/>
      <c r="CT37" s="692"/>
      <c r="CU37" s="692"/>
      <c r="CV37" s="692"/>
      <c r="CW37" s="692"/>
      <c r="CX37" s="692"/>
      <c r="CY37" s="693"/>
      <c r="CZ37" s="664">
        <v>
0.6</v>
      </c>
      <c r="DA37" s="694"/>
      <c r="DB37" s="694"/>
      <c r="DC37" s="697"/>
      <c r="DD37" s="668">
        <v>
399224</v>
      </c>
      <c r="DE37" s="692"/>
      <c r="DF37" s="692"/>
      <c r="DG37" s="692"/>
      <c r="DH37" s="692"/>
      <c r="DI37" s="692"/>
      <c r="DJ37" s="692"/>
      <c r="DK37" s="693"/>
      <c r="DL37" s="668">
        <v>
357211</v>
      </c>
      <c r="DM37" s="692"/>
      <c r="DN37" s="692"/>
      <c r="DO37" s="692"/>
      <c r="DP37" s="692"/>
      <c r="DQ37" s="692"/>
      <c r="DR37" s="692"/>
      <c r="DS37" s="692"/>
      <c r="DT37" s="692"/>
      <c r="DU37" s="692"/>
      <c r="DV37" s="693"/>
      <c r="DW37" s="664">
        <v>
0.8</v>
      </c>
      <c r="DX37" s="694"/>
      <c r="DY37" s="694"/>
      <c r="DZ37" s="694"/>
      <c r="EA37" s="694"/>
      <c r="EB37" s="694"/>
      <c r="EC37" s="695"/>
    </row>
    <row r="38" spans="2:133" ht="11.25" customHeight="1">
      <c r="B38" s="704" t="s">
        <v>
328</v>
      </c>
      <c r="C38" s="705"/>
      <c r="D38" s="705"/>
      <c r="E38" s="705"/>
      <c r="F38" s="705"/>
      <c r="G38" s="705"/>
      <c r="H38" s="705"/>
      <c r="I38" s="705"/>
      <c r="J38" s="705"/>
      <c r="K38" s="705"/>
      <c r="L38" s="705"/>
      <c r="M38" s="705"/>
      <c r="N38" s="705"/>
      <c r="O38" s="705"/>
      <c r="P38" s="705"/>
      <c r="Q38" s="706"/>
      <c r="R38" s="739">
        <v>
66685275</v>
      </c>
      <c r="S38" s="740"/>
      <c r="T38" s="740"/>
      <c r="U38" s="740"/>
      <c r="V38" s="740"/>
      <c r="W38" s="740"/>
      <c r="X38" s="740"/>
      <c r="Y38" s="741"/>
      <c r="Z38" s="742">
        <v>
100</v>
      </c>
      <c r="AA38" s="742"/>
      <c r="AB38" s="742"/>
      <c r="AC38" s="742"/>
      <c r="AD38" s="743">
        <v>
42182336</v>
      </c>
      <c r="AE38" s="743"/>
      <c r="AF38" s="743"/>
      <c r="AG38" s="743"/>
      <c r="AH38" s="743"/>
      <c r="AI38" s="743"/>
      <c r="AJ38" s="743"/>
      <c r="AK38" s="743"/>
      <c r="AL38" s="744">
        <v>
100</v>
      </c>
      <c r="AM38" s="730"/>
      <c r="AN38" s="730"/>
      <c r="AO38" s="745"/>
      <c r="AQ38" s="736" t="s">
        <v>
329</v>
      </c>
      <c r="AR38" s="737"/>
      <c r="AS38" s="737"/>
      <c r="AT38" s="737"/>
      <c r="AU38" s="737"/>
      <c r="AV38" s="737"/>
      <c r="AW38" s="737"/>
      <c r="AX38" s="737"/>
      <c r="AY38" s="738"/>
      <c r="AZ38" s="659">
        <v>
13125</v>
      </c>
      <c r="BA38" s="660"/>
      <c r="BB38" s="660"/>
      <c r="BC38" s="660"/>
      <c r="BD38" s="692"/>
      <c r="BE38" s="692"/>
      <c r="BF38" s="718"/>
      <c r="BG38" s="674" t="s">
        <v>
330</v>
      </c>
      <c r="BH38" s="675"/>
      <c r="BI38" s="675"/>
      <c r="BJ38" s="675"/>
      <c r="BK38" s="675"/>
      <c r="BL38" s="675"/>
      <c r="BM38" s="675"/>
      <c r="BN38" s="675"/>
      <c r="BO38" s="675"/>
      <c r="BP38" s="675"/>
      <c r="BQ38" s="675"/>
      <c r="BR38" s="675"/>
      <c r="BS38" s="675"/>
      <c r="BT38" s="675"/>
      <c r="BU38" s="676"/>
      <c r="BV38" s="659">
        <v>
30696</v>
      </c>
      <c r="BW38" s="660"/>
      <c r="BX38" s="660"/>
      <c r="BY38" s="660"/>
      <c r="BZ38" s="660"/>
      <c r="CA38" s="660"/>
      <c r="CB38" s="669"/>
      <c r="CD38" s="674" t="s">
        <v>
331</v>
      </c>
      <c r="CE38" s="675"/>
      <c r="CF38" s="675"/>
      <c r="CG38" s="675"/>
      <c r="CH38" s="675"/>
      <c r="CI38" s="675"/>
      <c r="CJ38" s="675"/>
      <c r="CK38" s="675"/>
      <c r="CL38" s="675"/>
      <c r="CM38" s="675"/>
      <c r="CN38" s="675"/>
      <c r="CO38" s="675"/>
      <c r="CP38" s="675"/>
      <c r="CQ38" s="676"/>
      <c r="CR38" s="659">
        <v>
5475131</v>
      </c>
      <c r="CS38" s="660"/>
      <c r="CT38" s="660"/>
      <c r="CU38" s="660"/>
      <c r="CV38" s="660"/>
      <c r="CW38" s="660"/>
      <c r="CX38" s="660"/>
      <c r="CY38" s="661"/>
      <c r="CZ38" s="664">
        <v>
8.6</v>
      </c>
      <c r="DA38" s="694"/>
      <c r="DB38" s="694"/>
      <c r="DC38" s="697"/>
      <c r="DD38" s="668">
        <v>
5003059</v>
      </c>
      <c r="DE38" s="660"/>
      <c r="DF38" s="660"/>
      <c r="DG38" s="660"/>
      <c r="DH38" s="660"/>
      <c r="DI38" s="660"/>
      <c r="DJ38" s="660"/>
      <c r="DK38" s="661"/>
      <c r="DL38" s="668">
        <v>
3832857</v>
      </c>
      <c r="DM38" s="660"/>
      <c r="DN38" s="660"/>
      <c r="DO38" s="660"/>
      <c r="DP38" s="660"/>
      <c r="DQ38" s="660"/>
      <c r="DR38" s="660"/>
      <c r="DS38" s="660"/>
      <c r="DT38" s="660"/>
      <c r="DU38" s="660"/>
      <c r="DV38" s="661"/>
      <c r="DW38" s="664">
        <v>
9.1</v>
      </c>
      <c r="DX38" s="694"/>
      <c r="DY38" s="694"/>
      <c r="DZ38" s="694"/>
      <c r="EA38" s="694"/>
      <c r="EB38" s="694"/>
      <c r="EC38" s="695"/>
    </row>
    <row r="39" spans="2:133" ht="11.25" customHeight="1">
      <c r="AQ39" s="736" t="s">
        <v>
332</v>
      </c>
      <c r="AR39" s="737"/>
      <c r="AS39" s="737"/>
      <c r="AT39" s="737"/>
      <c r="AU39" s="737"/>
      <c r="AV39" s="737"/>
      <c r="AW39" s="737"/>
      <c r="AX39" s="737"/>
      <c r="AY39" s="738"/>
      <c r="AZ39" s="659" t="s">
        <v>
122</v>
      </c>
      <c r="BA39" s="660"/>
      <c r="BB39" s="660"/>
      <c r="BC39" s="660"/>
      <c r="BD39" s="692"/>
      <c r="BE39" s="692"/>
      <c r="BF39" s="718"/>
      <c r="BG39" s="750" t="s">
        <v>
333</v>
      </c>
      <c r="BH39" s="751"/>
      <c r="BI39" s="751"/>
      <c r="BJ39" s="751"/>
      <c r="BK39" s="751"/>
      <c r="BL39" s="215"/>
      <c r="BM39" s="675" t="s">
        <v>
334</v>
      </c>
      <c r="BN39" s="675"/>
      <c r="BO39" s="675"/>
      <c r="BP39" s="675"/>
      <c r="BQ39" s="675"/>
      <c r="BR39" s="675"/>
      <c r="BS39" s="675"/>
      <c r="BT39" s="675"/>
      <c r="BU39" s="676"/>
      <c r="BV39" s="659">
        <v>
98</v>
      </c>
      <c r="BW39" s="660"/>
      <c r="BX39" s="660"/>
      <c r="BY39" s="660"/>
      <c r="BZ39" s="660"/>
      <c r="CA39" s="660"/>
      <c r="CB39" s="669"/>
      <c r="CD39" s="674" t="s">
        <v>
335</v>
      </c>
      <c r="CE39" s="675"/>
      <c r="CF39" s="675"/>
      <c r="CG39" s="675"/>
      <c r="CH39" s="675"/>
      <c r="CI39" s="675"/>
      <c r="CJ39" s="675"/>
      <c r="CK39" s="675"/>
      <c r="CL39" s="675"/>
      <c r="CM39" s="675"/>
      <c r="CN39" s="675"/>
      <c r="CO39" s="675"/>
      <c r="CP39" s="675"/>
      <c r="CQ39" s="676"/>
      <c r="CR39" s="659">
        <v>
3036141</v>
      </c>
      <c r="CS39" s="692"/>
      <c r="CT39" s="692"/>
      <c r="CU39" s="692"/>
      <c r="CV39" s="692"/>
      <c r="CW39" s="692"/>
      <c r="CX39" s="692"/>
      <c r="CY39" s="693"/>
      <c r="CZ39" s="664">
        <v>
4.8</v>
      </c>
      <c r="DA39" s="694"/>
      <c r="DB39" s="694"/>
      <c r="DC39" s="697"/>
      <c r="DD39" s="668">
        <v>
3008908</v>
      </c>
      <c r="DE39" s="692"/>
      <c r="DF39" s="692"/>
      <c r="DG39" s="692"/>
      <c r="DH39" s="692"/>
      <c r="DI39" s="692"/>
      <c r="DJ39" s="692"/>
      <c r="DK39" s="693"/>
      <c r="DL39" s="668" t="s">
        <v>
226</v>
      </c>
      <c r="DM39" s="692"/>
      <c r="DN39" s="692"/>
      <c r="DO39" s="692"/>
      <c r="DP39" s="692"/>
      <c r="DQ39" s="692"/>
      <c r="DR39" s="692"/>
      <c r="DS39" s="692"/>
      <c r="DT39" s="692"/>
      <c r="DU39" s="692"/>
      <c r="DV39" s="693"/>
      <c r="DW39" s="664" t="s">
        <v>
226</v>
      </c>
      <c r="DX39" s="694"/>
      <c r="DY39" s="694"/>
      <c r="DZ39" s="694"/>
      <c r="EA39" s="694"/>
      <c r="EB39" s="694"/>
      <c r="EC39" s="695"/>
    </row>
    <row r="40" spans="2:133" ht="11.25" customHeight="1">
      <c r="AQ40" s="736" t="s">
        <v>
336</v>
      </c>
      <c r="AR40" s="737"/>
      <c r="AS40" s="737"/>
      <c r="AT40" s="737"/>
      <c r="AU40" s="737"/>
      <c r="AV40" s="737"/>
      <c r="AW40" s="737"/>
      <c r="AX40" s="737"/>
      <c r="AY40" s="738"/>
      <c r="AZ40" s="659">
        <v>
1680885</v>
      </c>
      <c r="BA40" s="660"/>
      <c r="BB40" s="660"/>
      <c r="BC40" s="660"/>
      <c r="BD40" s="692"/>
      <c r="BE40" s="692"/>
      <c r="BF40" s="718"/>
      <c r="BG40" s="750"/>
      <c r="BH40" s="751"/>
      <c r="BI40" s="751"/>
      <c r="BJ40" s="751"/>
      <c r="BK40" s="751"/>
      <c r="BL40" s="215"/>
      <c r="BM40" s="675" t="s">
        <v>
337</v>
      </c>
      <c r="BN40" s="675"/>
      <c r="BO40" s="675"/>
      <c r="BP40" s="675"/>
      <c r="BQ40" s="675"/>
      <c r="BR40" s="675"/>
      <c r="BS40" s="675"/>
      <c r="BT40" s="675"/>
      <c r="BU40" s="676"/>
      <c r="BV40" s="659">
        <v>
89</v>
      </c>
      <c r="BW40" s="660"/>
      <c r="BX40" s="660"/>
      <c r="BY40" s="660"/>
      <c r="BZ40" s="660"/>
      <c r="CA40" s="660"/>
      <c r="CB40" s="669"/>
      <c r="CD40" s="674" t="s">
        <v>
338</v>
      </c>
      <c r="CE40" s="675"/>
      <c r="CF40" s="675"/>
      <c r="CG40" s="675"/>
      <c r="CH40" s="675"/>
      <c r="CI40" s="675"/>
      <c r="CJ40" s="675"/>
      <c r="CK40" s="675"/>
      <c r="CL40" s="675"/>
      <c r="CM40" s="675"/>
      <c r="CN40" s="675"/>
      <c r="CO40" s="675"/>
      <c r="CP40" s="675"/>
      <c r="CQ40" s="676"/>
      <c r="CR40" s="659">
        <v>
9955</v>
      </c>
      <c r="CS40" s="660"/>
      <c r="CT40" s="660"/>
      <c r="CU40" s="660"/>
      <c r="CV40" s="660"/>
      <c r="CW40" s="660"/>
      <c r="CX40" s="660"/>
      <c r="CY40" s="661"/>
      <c r="CZ40" s="664">
        <v>
0</v>
      </c>
      <c r="DA40" s="694"/>
      <c r="DB40" s="694"/>
      <c r="DC40" s="697"/>
      <c r="DD40" s="668">
        <v>
9955</v>
      </c>
      <c r="DE40" s="660"/>
      <c r="DF40" s="660"/>
      <c r="DG40" s="660"/>
      <c r="DH40" s="660"/>
      <c r="DI40" s="660"/>
      <c r="DJ40" s="660"/>
      <c r="DK40" s="661"/>
      <c r="DL40" s="668" t="s">
        <v>
122</v>
      </c>
      <c r="DM40" s="660"/>
      <c r="DN40" s="660"/>
      <c r="DO40" s="660"/>
      <c r="DP40" s="660"/>
      <c r="DQ40" s="660"/>
      <c r="DR40" s="660"/>
      <c r="DS40" s="660"/>
      <c r="DT40" s="660"/>
      <c r="DU40" s="660"/>
      <c r="DV40" s="661"/>
      <c r="DW40" s="664" t="s">
        <v>
226</v>
      </c>
      <c r="DX40" s="694"/>
      <c r="DY40" s="694"/>
      <c r="DZ40" s="694"/>
      <c r="EA40" s="694"/>
      <c r="EB40" s="694"/>
      <c r="EC40" s="695"/>
    </row>
    <row r="41" spans="2:133" ht="11.25" customHeight="1">
      <c r="AQ41" s="746" t="s">
        <v>
339</v>
      </c>
      <c r="AR41" s="747"/>
      <c r="AS41" s="747"/>
      <c r="AT41" s="747"/>
      <c r="AU41" s="747"/>
      <c r="AV41" s="747"/>
      <c r="AW41" s="747"/>
      <c r="AX41" s="747"/>
      <c r="AY41" s="748"/>
      <c r="AZ41" s="739">
        <v>
2877327</v>
      </c>
      <c r="BA41" s="740"/>
      <c r="BB41" s="740"/>
      <c r="BC41" s="740"/>
      <c r="BD41" s="729"/>
      <c r="BE41" s="729"/>
      <c r="BF41" s="731"/>
      <c r="BG41" s="752"/>
      <c r="BH41" s="753"/>
      <c r="BI41" s="753"/>
      <c r="BJ41" s="753"/>
      <c r="BK41" s="753"/>
      <c r="BL41" s="216"/>
      <c r="BM41" s="684" t="s">
        <v>
340</v>
      </c>
      <c r="BN41" s="684"/>
      <c r="BO41" s="684"/>
      <c r="BP41" s="684"/>
      <c r="BQ41" s="684"/>
      <c r="BR41" s="684"/>
      <c r="BS41" s="684"/>
      <c r="BT41" s="684"/>
      <c r="BU41" s="685"/>
      <c r="BV41" s="739">
        <v>
260</v>
      </c>
      <c r="BW41" s="740"/>
      <c r="BX41" s="740"/>
      <c r="BY41" s="740"/>
      <c r="BZ41" s="740"/>
      <c r="CA41" s="740"/>
      <c r="CB41" s="749"/>
      <c r="CD41" s="674" t="s">
        <v>
341</v>
      </c>
      <c r="CE41" s="675"/>
      <c r="CF41" s="675"/>
      <c r="CG41" s="675"/>
      <c r="CH41" s="675"/>
      <c r="CI41" s="675"/>
      <c r="CJ41" s="675"/>
      <c r="CK41" s="675"/>
      <c r="CL41" s="675"/>
      <c r="CM41" s="675"/>
      <c r="CN41" s="675"/>
      <c r="CO41" s="675"/>
      <c r="CP41" s="675"/>
      <c r="CQ41" s="676"/>
      <c r="CR41" s="659" t="s">
        <v>
122</v>
      </c>
      <c r="CS41" s="692"/>
      <c r="CT41" s="692"/>
      <c r="CU41" s="692"/>
      <c r="CV41" s="692"/>
      <c r="CW41" s="692"/>
      <c r="CX41" s="692"/>
      <c r="CY41" s="693"/>
      <c r="CZ41" s="664" t="s">
        <v>
122</v>
      </c>
      <c r="DA41" s="694"/>
      <c r="DB41" s="694"/>
      <c r="DC41" s="697"/>
      <c r="DD41" s="668" t="s">
        <v>
122</v>
      </c>
      <c r="DE41" s="692"/>
      <c r="DF41" s="692"/>
      <c r="DG41" s="692"/>
      <c r="DH41" s="692"/>
      <c r="DI41" s="692"/>
      <c r="DJ41" s="692"/>
      <c r="DK41" s="693"/>
      <c r="DL41" s="757"/>
      <c r="DM41" s="758"/>
      <c r="DN41" s="758"/>
      <c r="DO41" s="758"/>
      <c r="DP41" s="758"/>
      <c r="DQ41" s="758"/>
      <c r="DR41" s="758"/>
      <c r="DS41" s="758"/>
      <c r="DT41" s="758"/>
      <c r="DU41" s="758"/>
      <c r="DV41" s="759"/>
      <c r="DW41" s="754"/>
      <c r="DX41" s="755"/>
      <c r="DY41" s="755"/>
      <c r="DZ41" s="755"/>
      <c r="EA41" s="755"/>
      <c r="EB41" s="755"/>
      <c r="EC41" s="756"/>
    </row>
    <row r="42" spans="2:133" ht="11.25" customHeight="1">
      <c r="B42" s="209" t="s">
        <v>
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
343</v>
      </c>
      <c r="CE42" s="657"/>
      <c r="CF42" s="657"/>
      <c r="CG42" s="657"/>
      <c r="CH42" s="657"/>
      <c r="CI42" s="657"/>
      <c r="CJ42" s="657"/>
      <c r="CK42" s="657"/>
      <c r="CL42" s="657"/>
      <c r="CM42" s="657"/>
      <c r="CN42" s="657"/>
      <c r="CO42" s="657"/>
      <c r="CP42" s="657"/>
      <c r="CQ42" s="658"/>
      <c r="CR42" s="659">
        <v>
7527682</v>
      </c>
      <c r="CS42" s="660"/>
      <c r="CT42" s="660"/>
      <c r="CU42" s="660"/>
      <c r="CV42" s="660"/>
      <c r="CW42" s="660"/>
      <c r="CX42" s="660"/>
      <c r="CY42" s="661"/>
      <c r="CZ42" s="664">
        <v>
11.8</v>
      </c>
      <c r="DA42" s="665"/>
      <c r="DB42" s="665"/>
      <c r="DC42" s="760"/>
      <c r="DD42" s="668">
        <v>
4158732</v>
      </c>
      <c r="DE42" s="660"/>
      <c r="DF42" s="660"/>
      <c r="DG42" s="660"/>
      <c r="DH42" s="660"/>
      <c r="DI42" s="660"/>
      <c r="DJ42" s="660"/>
      <c r="DK42" s="661"/>
      <c r="DL42" s="757"/>
      <c r="DM42" s="758"/>
      <c r="DN42" s="758"/>
      <c r="DO42" s="758"/>
      <c r="DP42" s="758"/>
      <c r="DQ42" s="758"/>
      <c r="DR42" s="758"/>
      <c r="DS42" s="758"/>
      <c r="DT42" s="758"/>
      <c r="DU42" s="758"/>
      <c r="DV42" s="759"/>
      <c r="DW42" s="754"/>
      <c r="DX42" s="755"/>
      <c r="DY42" s="755"/>
      <c r="DZ42" s="755"/>
      <c r="EA42" s="755"/>
      <c r="EB42" s="755"/>
      <c r="EC42" s="756"/>
    </row>
    <row r="43" spans="2:133" ht="11.25" customHeight="1">
      <c r="B43" s="219" t="s">
        <v>
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
345</v>
      </c>
      <c r="CE43" s="657"/>
      <c r="CF43" s="657"/>
      <c r="CG43" s="657"/>
      <c r="CH43" s="657"/>
      <c r="CI43" s="657"/>
      <c r="CJ43" s="657"/>
      <c r="CK43" s="657"/>
      <c r="CL43" s="657"/>
      <c r="CM43" s="657"/>
      <c r="CN43" s="657"/>
      <c r="CO43" s="657"/>
      <c r="CP43" s="657"/>
      <c r="CQ43" s="658"/>
      <c r="CR43" s="659">
        <v>
102466</v>
      </c>
      <c r="CS43" s="692"/>
      <c r="CT43" s="692"/>
      <c r="CU43" s="692"/>
      <c r="CV43" s="692"/>
      <c r="CW43" s="692"/>
      <c r="CX43" s="692"/>
      <c r="CY43" s="693"/>
      <c r="CZ43" s="664">
        <v>
0.2</v>
      </c>
      <c r="DA43" s="694"/>
      <c r="DB43" s="694"/>
      <c r="DC43" s="697"/>
      <c r="DD43" s="668">
        <v>
98143</v>
      </c>
      <c r="DE43" s="692"/>
      <c r="DF43" s="692"/>
      <c r="DG43" s="692"/>
      <c r="DH43" s="692"/>
      <c r="DI43" s="692"/>
      <c r="DJ43" s="692"/>
      <c r="DK43" s="693"/>
      <c r="DL43" s="757"/>
      <c r="DM43" s="758"/>
      <c r="DN43" s="758"/>
      <c r="DO43" s="758"/>
      <c r="DP43" s="758"/>
      <c r="DQ43" s="758"/>
      <c r="DR43" s="758"/>
      <c r="DS43" s="758"/>
      <c r="DT43" s="758"/>
      <c r="DU43" s="758"/>
      <c r="DV43" s="759"/>
      <c r="DW43" s="754"/>
      <c r="DX43" s="755"/>
      <c r="DY43" s="755"/>
      <c r="DZ43" s="755"/>
      <c r="EA43" s="755"/>
      <c r="EB43" s="755"/>
      <c r="EC43" s="756"/>
    </row>
    <row r="44" spans="2:133" ht="11.25" customHeight="1">
      <c r="B44" s="220" t="s">
        <v>
346</v>
      </c>
      <c r="CD44" s="771" t="s">
        <v>
298</v>
      </c>
      <c r="CE44" s="772"/>
      <c r="CF44" s="656" t="s">
        <v>
347</v>
      </c>
      <c r="CG44" s="657"/>
      <c r="CH44" s="657"/>
      <c r="CI44" s="657"/>
      <c r="CJ44" s="657"/>
      <c r="CK44" s="657"/>
      <c r="CL44" s="657"/>
      <c r="CM44" s="657"/>
      <c r="CN44" s="657"/>
      <c r="CO44" s="657"/>
      <c r="CP44" s="657"/>
      <c r="CQ44" s="658"/>
      <c r="CR44" s="659">
        <v>
7527682</v>
      </c>
      <c r="CS44" s="660"/>
      <c r="CT44" s="660"/>
      <c r="CU44" s="660"/>
      <c r="CV44" s="660"/>
      <c r="CW44" s="660"/>
      <c r="CX44" s="660"/>
      <c r="CY44" s="661"/>
      <c r="CZ44" s="664">
        <v>
11.8</v>
      </c>
      <c r="DA44" s="665"/>
      <c r="DB44" s="665"/>
      <c r="DC44" s="760"/>
      <c r="DD44" s="668">
        <v>
4158732</v>
      </c>
      <c r="DE44" s="660"/>
      <c r="DF44" s="660"/>
      <c r="DG44" s="660"/>
      <c r="DH44" s="660"/>
      <c r="DI44" s="660"/>
      <c r="DJ44" s="660"/>
      <c r="DK44" s="661"/>
      <c r="DL44" s="757"/>
      <c r="DM44" s="758"/>
      <c r="DN44" s="758"/>
      <c r="DO44" s="758"/>
      <c r="DP44" s="758"/>
      <c r="DQ44" s="758"/>
      <c r="DR44" s="758"/>
      <c r="DS44" s="758"/>
      <c r="DT44" s="758"/>
      <c r="DU44" s="758"/>
      <c r="DV44" s="759"/>
      <c r="DW44" s="754"/>
      <c r="DX44" s="755"/>
      <c r="DY44" s="755"/>
      <c r="DZ44" s="755"/>
      <c r="EA44" s="755"/>
      <c r="EB44" s="755"/>
      <c r="EC44" s="756"/>
    </row>
    <row r="45" spans="2:133" ht="11.25" customHeight="1">
      <c r="CD45" s="773"/>
      <c r="CE45" s="774"/>
      <c r="CF45" s="656" t="s">
        <v>
348</v>
      </c>
      <c r="CG45" s="657"/>
      <c r="CH45" s="657"/>
      <c r="CI45" s="657"/>
      <c r="CJ45" s="657"/>
      <c r="CK45" s="657"/>
      <c r="CL45" s="657"/>
      <c r="CM45" s="657"/>
      <c r="CN45" s="657"/>
      <c r="CO45" s="657"/>
      <c r="CP45" s="657"/>
      <c r="CQ45" s="658"/>
      <c r="CR45" s="659">
        <v>
2088852</v>
      </c>
      <c r="CS45" s="692"/>
      <c r="CT45" s="692"/>
      <c r="CU45" s="692"/>
      <c r="CV45" s="692"/>
      <c r="CW45" s="692"/>
      <c r="CX45" s="692"/>
      <c r="CY45" s="693"/>
      <c r="CZ45" s="664">
        <v>
3.3</v>
      </c>
      <c r="DA45" s="694"/>
      <c r="DB45" s="694"/>
      <c r="DC45" s="697"/>
      <c r="DD45" s="668">
        <v>
545579</v>
      </c>
      <c r="DE45" s="692"/>
      <c r="DF45" s="692"/>
      <c r="DG45" s="692"/>
      <c r="DH45" s="692"/>
      <c r="DI45" s="692"/>
      <c r="DJ45" s="692"/>
      <c r="DK45" s="693"/>
      <c r="DL45" s="757"/>
      <c r="DM45" s="758"/>
      <c r="DN45" s="758"/>
      <c r="DO45" s="758"/>
      <c r="DP45" s="758"/>
      <c r="DQ45" s="758"/>
      <c r="DR45" s="758"/>
      <c r="DS45" s="758"/>
      <c r="DT45" s="758"/>
      <c r="DU45" s="758"/>
      <c r="DV45" s="759"/>
      <c r="DW45" s="754"/>
      <c r="DX45" s="755"/>
      <c r="DY45" s="755"/>
      <c r="DZ45" s="755"/>
      <c r="EA45" s="755"/>
      <c r="EB45" s="755"/>
      <c r="EC45" s="756"/>
    </row>
    <row r="46" spans="2:133" ht="11.25" customHeight="1">
      <c r="CD46" s="773"/>
      <c r="CE46" s="774"/>
      <c r="CF46" s="656" t="s">
        <v>
349</v>
      </c>
      <c r="CG46" s="657"/>
      <c r="CH46" s="657"/>
      <c r="CI46" s="657"/>
      <c r="CJ46" s="657"/>
      <c r="CK46" s="657"/>
      <c r="CL46" s="657"/>
      <c r="CM46" s="657"/>
      <c r="CN46" s="657"/>
      <c r="CO46" s="657"/>
      <c r="CP46" s="657"/>
      <c r="CQ46" s="658"/>
      <c r="CR46" s="659">
        <v>
5438830</v>
      </c>
      <c r="CS46" s="660"/>
      <c r="CT46" s="660"/>
      <c r="CU46" s="660"/>
      <c r="CV46" s="660"/>
      <c r="CW46" s="660"/>
      <c r="CX46" s="660"/>
      <c r="CY46" s="661"/>
      <c r="CZ46" s="664">
        <v>
8.5</v>
      </c>
      <c r="DA46" s="665"/>
      <c r="DB46" s="665"/>
      <c r="DC46" s="760"/>
      <c r="DD46" s="668">
        <v>
3613153</v>
      </c>
      <c r="DE46" s="660"/>
      <c r="DF46" s="660"/>
      <c r="DG46" s="660"/>
      <c r="DH46" s="660"/>
      <c r="DI46" s="660"/>
      <c r="DJ46" s="660"/>
      <c r="DK46" s="661"/>
      <c r="DL46" s="757"/>
      <c r="DM46" s="758"/>
      <c r="DN46" s="758"/>
      <c r="DO46" s="758"/>
      <c r="DP46" s="758"/>
      <c r="DQ46" s="758"/>
      <c r="DR46" s="758"/>
      <c r="DS46" s="758"/>
      <c r="DT46" s="758"/>
      <c r="DU46" s="758"/>
      <c r="DV46" s="759"/>
      <c r="DW46" s="754"/>
      <c r="DX46" s="755"/>
      <c r="DY46" s="755"/>
      <c r="DZ46" s="755"/>
      <c r="EA46" s="755"/>
      <c r="EB46" s="755"/>
      <c r="EC46" s="756"/>
    </row>
    <row r="47" spans="2:133" ht="11.25" customHeight="1">
      <c r="CD47" s="773"/>
      <c r="CE47" s="774"/>
      <c r="CF47" s="656" t="s">
        <v>
350</v>
      </c>
      <c r="CG47" s="657"/>
      <c r="CH47" s="657"/>
      <c r="CI47" s="657"/>
      <c r="CJ47" s="657"/>
      <c r="CK47" s="657"/>
      <c r="CL47" s="657"/>
      <c r="CM47" s="657"/>
      <c r="CN47" s="657"/>
      <c r="CO47" s="657"/>
      <c r="CP47" s="657"/>
      <c r="CQ47" s="658"/>
      <c r="CR47" s="659" t="s">
        <v>
122</v>
      </c>
      <c r="CS47" s="692"/>
      <c r="CT47" s="692"/>
      <c r="CU47" s="692"/>
      <c r="CV47" s="692"/>
      <c r="CW47" s="692"/>
      <c r="CX47" s="692"/>
      <c r="CY47" s="693"/>
      <c r="CZ47" s="664" t="s">
        <v>
122</v>
      </c>
      <c r="DA47" s="694"/>
      <c r="DB47" s="694"/>
      <c r="DC47" s="697"/>
      <c r="DD47" s="668" t="s">
        <v>
122</v>
      </c>
      <c r="DE47" s="692"/>
      <c r="DF47" s="692"/>
      <c r="DG47" s="692"/>
      <c r="DH47" s="692"/>
      <c r="DI47" s="692"/>
      <c r="DJ47" s="692"/>
      <c r="DK47" s="693"/>
      <c r="DL47" s="757"/>
      <c r="DM47" s="758"/>
      <c r="DN47" s="758"/>
      <c r="DO47" s="758"/>
      <c r="DP47" s="758"/>
      <c r="DQ47" s="758"/>
      <c r="DR47" s="758"/>
      <c r="DS47" s="758"/>
      <c r="DT47" s="758"/>
      <c r="DU47" s="758"/>
      <c r="DV47" s="759"/>
      <c r="DW47" s="754"/>
      <c r="DX47" s="755"/>
      <c r="DY47" s="755"/>
      <c r="DZ47" s="755"/>
      <c r="EA47" s="755"/>
      <c r="EB47" s="755"/>
      <c r="EC47" s="756"/>
    </row>
    <row r="48" spans="2:133">
      <c r="CD48" s="775"/>
      <c r="CE48" s="776"/>
      <c r="CF48" s="656" t="s">
        <v>
351</v>
      </c>
      <c r="CG48" s="657"/>
      <c r="CH48" s="657"/>
      <c r="CI48" s="657"/>
      <c r="CJ48" s="657"/>
      <c r="CK48" s="657"/>
      <c r="CL48" s="657"/>
      <c r="CM48" s="657"/>
      <c r="CN48" s="657"/>
      <c r="CO48" s="657"/>
      <c r="CP48" s="657"/>
      <c r="CQ48" s="658"/>
      <c r="CR48" s="659" t="s">
        <v>
122</v>
      </c>
      <c r="CS48" s="660"/>
      <c r="CT48" s="660"/>
      <c r="CU48" s="660"/>
      <c r="CV48" s="660"/>
      <c r="CW48" s="660"/>
      <c r="CX48" s="660"/>
      <c r="CY48" s="661"/>
      <c r="CZ48" s="664" t="s">
        <v>
122</v>
      </c>
      <c r="DA48" s="665"/>
      <c r="DB48" s="665"/>
      <c r="DC48" s="760"/>
      <c r="DD48" s="668" t="s">
        <v>
122</v>
      </c>
      <c r="DE48" s="660"/>
      <c r="DF48" s="660"/>
      <c r="DG48" s="660"/>
      <c r="DH48" s="660"/>
      <c r="DI48" s="660"/>
      <c r="DJ48" s="660"/>
      <c r="DK48" s="661"/>
      <c r="DL48" s="757"/>
      <c r="DM48" s="758"/>
      <c r="DN48" s="758"/>
      <c r="DO48" s="758"/>
      <c r="DP48" s="758"/>
      <c r="DQ48" s="758"/>
      <c r="DR48" s="758"/>
      <c r="DS48" s="758"/>
      <c r="DT48" s="758"/>
      <c r="DU48" s="758"/>
      <c r="DV48" s="759"/>
      <c r="DW48" s="754"/>
      <c r="DX48" s="755"/>
      <c r="DY48" s="755"/>
      <c r="DZ48" s="755"/>
      <c r="EA48" s="755"/>
      <c r="EB48" s="755"/>
      <c r="EC48" s="756"/>
    </row>
    <row r="49" spans="82:133" ht="11.25" customHeight="1">
      <c r="CD49" s="704" t="s">
        <v>
352</v>
      </c>
      <c r="CE49" s="705"/>
      <c r="CF49" s="705"/>
      <c r="CG49" s="705"/>
      <c r="CH49" s="705"/>
      <c r="CI49" s="705"/>
      <c r="CJ49" s="705"/>
      <c r="CK49" s="705"/>
      <c r="CL49" s="705"/>
      <c r="CM49" s="705"/>
      <c r="CN49" s="705"/>
      <c r="CO49" s="705"/>
      <c r="CP49" s="705"/>
      <c r="CQ49" s="706"/>
      <c r="CR49" s="739">
        <v>
63809604</v>
      </c>
      <c r="CS49" s="729"/>
      <c r="CT49" s="729"/>
      <c r="CU49" s="729"/>
      <c r="CV49" s="729"/>
      <c r="CW49" s="729"/>
      <c r="CX49" s="729"/>
      <c r="CY49" s="761"/>
      <c r="CZ49" s="744">
        <v>
100</v>
      </c>
      <c r="DA49" s="762"/>
      <c r="DB49" s="762"/>
      <c r="DC49" s="763"/>
      <c r="DD49" s="764">
        <v>
45009438</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gi86EGKWnGYUJXG9URyPQkmH7sLrYn4TWHbCzxGBd/8Au6+uvgQtXIyRc6kE8Dor45/AiKgjatq007558lXmBw==" saltValue="9Oz7FdTI+8RB6zYFlKmF+g==" spinCount="100000" sheet="1" objects="1" scenarios="1"/>
  <mergeCells count="582">
    <mergeCell ref="DD47:DK47"/>
    <mergeCell ref="DL47:DV47"/>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F63" sqref="AF63:AJ63"/>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
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
354</v>
      </c>
      <c r="DK2" s="807"/>
      <c r="DL2" s="807"/>
      <c r="DM2" s="807"/>
      <c r="DN2" s="807"/>
      <c r="DO2" s="808"/>
      <c r="DP2" s="229"/>
      <c r="DQ2" s="806" t="s">
        <v>
355</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
356</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
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
358</v>
      </c>
      <c r="B5" s="801"/>
      <c r="C5" s="801"/>
      <c r="D5" s="801"/>
      <c r="E5" s="801"/>
      <c r="F5" s="801"/>
      <c r="G5" s="801"/>
      <c r="H5" s="801"/>
      <c r="I5" s="801"/>
      <c r="J5" s="801"/>
      <c r="K5" s="801"/>
      <c r="L5" s="801"/>
      <c r="M5" s="801"/>
      <c r="N5" s="801"/>
      <c r="O5" s="801"/>
      <c r="P5" s="802"/>
      <c r="Q5" s="777" t="s">
        <v>
359</v>
      </c>
      <c r="R5" s="778"/>
      <c r="S5" s="778"/>
      <c r="T5" s="778"/>
      <c r="U5" s="779"/>
      <c r="V5" s="777" t="s">
        <v>
360</v>
      </c>
      <c r="W5" s="778"/>
      <c r="X5" s="778"/>
      <c r="Y5" s="778"/>
      <c r="Z5" s="779"/>
      <c r="AA5" s="777" t="s">
        <v>
361</v>
      </c>
      <c r="AB5" s="778"/>
      <c r="AC5" s="778"/>
      <c r="AD5" s="778"/>
      <c r="AE5" s="778"/>
      <c r="AF5" s="810" t="s">
        <v>
362</v>
      </c>
      <c r="AG5" s="778"/>
      <c r="AH5" s="778"/>
      <c r="AI5" s="778"/>
      <c r="AJ5" s="789"/>
      <c r="AK5" s="778" t="s">
        <v>
363</v>
      </c>
      <c r="AL5" s="778"/>
      <c r="AM5" s="778"/>
      <c r="AN5" s="778"/>
      <c r="AO5" s="779"/>
      <c r="AP5" s="777" t="s">
        <v>
364</v>
      </c>
      <c r="AQ5" s="778"/>
      <c r="AR5" s="778"/>
      <c r="AS5" s="778"/>
      <c r="AT5" s="779"/>
      <c r="AU5" s="777" t="s">
        <v>
365</v>
      </c>
      <c r="AV5" s="778"/>
      <c r="AW5" s="778"/>
      <c r="AX5" s="778"/>
      <c r="AY5" s="789"/>
      <c r="AZ5" s="236"/>
      <c r="BA5" s="236"/>
      <c r="BB5" s="236"/>
      <c r="BC5" s="236"/>
      <c r="BD5" s="236"/>
      <c r="BE5" s="237"/>
      <c r="BF5" s="237"/>
      <c r="BG5" s="237"/>
      <c r="BH5" s="237"/>
      <c r="BI5" s="237"/>
      <c r="BJ5" s="237"/>
      <c r="BK5" s="237"/>
      <c r="BL5" s="237"/>
      <c r="BM5" s="237"/>
      <c r="BN5" s="237"/>
      <c r="BO5" s="237"/>
      <c r="BP5" s="237"/>
      <c r="BQ5" s="800" t="s">
        <v>
366</v>
      </c>
      <c r="BR5" s="801"/>
      <c r="BS5" s="801"/>
      <c r="BT5" s="801"/>
      <c r="BU5" s="801"/>
      <c r="BV5" s="801"/>
      <c r="BW5" s="801"/>
      <c r="BX5" s="801"/>
      <c r="BY5" s="801"/>
      <c r="BZ5" s="801"/>
      <c r="CA5" s="801"/>
      <c r="CB5" s="801"/>
      <c r="CC5" s="801"/>
      <c r="CD5" s="801"/>
      <c r="CE5" s="801"/>
      <c r="CF5" s="801"/>
      <c r="CG5" s="802"/>
      <c r="CH5" s="777" t="s">
        <v>
367</v>
      </c>
      <c r="CI5" s="778"/>
      <c r="CJ5" s="778"/>
      <c r="CK5" s="778"/>
      <c r="CL5" s="779"/>
      <c r="CM5" s="777" t="s">
        <v>
368</v>
      </c>
      <c r="CN5" s="778"/>
      <c r="CO5" s="778"/>
      <c r="CP5" s="778"/>
      <c r="CQ5" s="779"/>
      <c r="CR5" s="777" t="s">
        <v>
369</v>
      </c>
      <c r="CS5" s="778"/>
      <c r="CT5" s="778"/>
      <c r="CU5" s="778"/>
      <c r="CV5" s="779"/>
      <c r="CW5" s="777" t="s">
        <v>
370</v>
      </c>
      <c r="CX5" s="778"/>
      <c r="CY5" s="778"/>
      <c r="CZ5" s="778"/>
      <c r="DA5" s="779"/>
      <c r="DB5" s="777" t="s">
        <v>
371</v>
      </c>
      <c r="DC5" s="778"/>
      <c r="DD5" s="778"/>
      <c r="DE5" s="778"/>
      <c r="DF5" s="779"/>
      <c r="DG5" s="783" t="s">
        <v>
372</v>
      </c>
      <c r="DH5" s="784"/>
      <c r="DI5" s="784"/>
      <c r="DJ5" s="784"/>
      <c r="DK5" s="785"/>
      <c r="DL5" s="783" t="s">
        <v>
373</v>
      </c>
      <c r="DM5" s="784"/>
      <c r="DN5" s="784"/>
      <c r="DO5" s="784"/>
      <c r="DP5" s="785"/>
      <c r="DQ5" s="777" t="s">
        <v>
374</v>
      </c>
      <c r="DR5" s="778"/>
      <c r="DS5" s="778"/>
      <c r="DT5" s="778"/>
      <c r="DU5" s="779"/>
      <c r="DV5" s="777" t="s">
        <v>
365</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
1</v>
      </c>
      <c r="B7" s="791" t="s">
        <v>
375</v>
      </c>
      <c r="C7" s="792"/>
      <c r="D7" s="792"/>
      <c r="E7" s="792"/>
      <c r="F7" s="792"/>
      <c r="G7" s="792"/>
      <c r="H7" s="792"/>
      <c r="I7" s="792"/>
      <c r="J7" s="792"/>
      <c r="K7" s="792"/>
      <c r="L7" s="792"/>
      <c r="M7" s="792"/>
      <c r="N7" s="792"/>
      <c r="O7" s="792"/>
      <c r="P7" s="793"/>
      <c r="Q7" s="794">
        <v>
66718</v>
      </c>
      <c r="R7" s="795"/>
      <c r="S7" s="795"/>
      <c r="T7" s="795"/>
      <c r="U7" s="795"/>
      <c r="V7" s="795">
        <v>
63843</v>
      </c>
      <c r="W7" s="795"/>
      <c r="X7" s="795"/>
      <c r="Y7" s="795"/>
      <c r="Z7" s="795"/>
      <c r="AA7" s="795">
        <v>
2876</v>
      </c>
      <c r="AB7" s="795"/>
      <c r="AC7" s="795"/>
      <c r="AD7" s="795"/>
      <c r="AE7" s="796"/>
      <c r="AF7" s="797">
        <v>
2861</v>
      </c>
      <c r="AG7" s="798"/>
      <c r="AH7" s="798"/>
      <c r="AI7" s="798"/>
      <c r="AJ7" s="799"/>
      <c r="AK7" s="834">
        <v>
1211</v>
      </c>
      <c r="AL7" s="835"/>
      <c r="AM7" s="835"/>
      <c r="AN7" s="835"/>
      <c r="AO7" s="835"/>
      <c r="AP7" s="835">
        <v>
15900</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
1</v>
      </c>
      <c r="BR7" s="240"/>
      <c r="BS7" s="838" t="s">
        <v>
587</v>
      </c>
      <c r="BT7" s="839"/>
      <c r="BU7" s="839"/>
      <c r="BV7" s="839"/>
      <c r="BW7" s="839"/>
      <c r="BX7" s="839"/>
      <c r="BY7" s="839"/>
      <c r="BZ7" s="839"/>
      <c r="CA7" s="839"/>
      <c r="CB7" s="839"/>
      <c r="CC7" s="839"/>
      <c r="CD7" s="839"/>
      <c r="CE7" s="839"/>
      <c r="CF7" s="839"/>
      <c r="CG7" s="840"/>
      <c r="CH7" s="831">
        <v>
146</v>
      </c>
      <c r="CI7" s="832"/>
      <c r="CJ7" s="832"/>
      <c r="CK7" s="832"/>
      <c r="CL7" s="833"/>
      <c r="CM7" s="831">
        <v>
7562</v>
      </c>
      <c r="CN7" s="832"/>
      <c r="CO7" s="832"/>
      <c r="CP7" s="832"/>
      <c r="CQ7" s="833"/>
      <c r="CR7" s="831">
        <v>
10</v>
      </c>
      <c r="CS7" s="832"/>
      <c r="CT7" s="832"/>
      <c r="CU7" s="832"/>
      <c r="CV7" s="833"/>
      <c r="CW7" s="831">
        <v>
0</v>
      </c>
      <c r="CX7" s="832"/>
      <c r="CY7" s="832"/>
      <c r="CZ7" s="832"/>
      <c r="DA7" s="833"/>
      <c r="DB7" s="831">
        <v>
2000</v>
      </c>
      <c r="DC7" s="832"/>
      <c r="DD7" s="832"/>
      <c r="DE7" s="832"/>
      <c r="DF7" s="833"/>
      <c r="DG7" s="831" t="s">
        <v>
514</v>
      </c>
      <c r="DH7" s="832"/>
      <c r="DI7" s="832"/>
      <c r="DJ7" s="832"/>
      <c r="DK7" s="833"/>
      <c r="DL7" s="831" t="s">
        <v>
514</v>
      </c>
      <c r="DM7" s="832"/>
      <c r="DN7" s="832"/>
      <c r="DO7" s="832"/>
      <c r="DP7" s="833"/>
      <c r="DQ7" s="831" t="s">
        <v>
514</v>
      </c>
      <c r="DR7" s="832"/>
      <c r="DS7" s="832"/>
      <c r="DT7" s="832"/>
      <c r="DU7" s="833"/>
      <c r="DV7" s="812"/>
      <c r="DW7" s="813"/>
      <c r="DX7" s="813"/>
      <c r="DY7" s="813"/>
      <c r="DZ7" s="814"/>
      <c r="EA7" s="234"/>
    </row>
    <row r="8" spans="1:131" s="235" customFormat="1" ht="26.25" customHeight="1">
      <c r="A8" s="241">
        <v>
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
2</v>
      </c>
      <c r="BR8" s="243"/>
      <c r="BS8" s="828" t="s">
        <v>
588</v>
      </c>
      <c r="BT8" s="829"/>
      <c r="BU8" s="829"/>
      <c r="BV8" s="829"/>
      <c r="BW8" s="829"/>
      <c r="BX8" s="829"/>
      <c r="BY8" s="829"/>
      <c r="BZ8" s="829"/>
      <c r="CA8" s="829"/>
      <c r="CB8" s="829"/>
      <c r="CC8" s="829"/>
      <c r="CD8" s="829"/>
      <c r="CE8" s="829"/>
      <c r="CF8" s="829"/>
      <c r="CG8" s="830"/>
      <c r="CH8" s="841">
        <v>
-37</v>
      </c>
      <c r="CI8" s="842"/>
      <c r="CJ8" s="842"/>
      <c r="CK8" s="842"/>
      <c r="CL8" s="843"/>
      <c r="CM8" s="841">
        <v>
1171</v>
      </c>
      <c r="CN8" s="842"/>
      <c r="CO8" s="842"/>
      <c r="CP8" s="842"/>
      <c r="CQ8" s="843"/>
      <c r="CR8" s="841">
        <v>
416</v>
      </c>
      <c r="CS8" s="842"/>
      <c r="CT8" s="842"/>
      <c r="CU8" s="842"/>
      <c r="CV8" s="843"/>
      <c r="CW8" s="841">
        <v>
72</v>
      </c>
      <c r="CX8" s="842"/>
      <c r="CY8" s="842"/>
      <c r="CZ8" s="842"/>
      <c r="DA8" s="843"/>
      <c r="DB8" s="841" t="s">
        <v>
514</v>
      </c>
      <c r="DC8" s="842"/>
      <c r="DD8" s="842"/>
      <c r="DE8" s="842"/>
      <c r="DF8" s="843"/>
      <c r="DG8" s="841" t="s">
        <v>
514</v>
      </c>
      <c r="DH8" s="842"/>
      <c r="DI8" s="842"/>
      <c r="DJ8" s="842"/>
      <c r="DK8" s="843"/>
      <c r="DL8" s="841" t="s">
        <v>
514</v>
      </c>
      <c r="DM8" s="842"/>
      <c r="DN8" s="842"/>
      <c r="DO8" s="842"/>
      <c r="DP8" s="843"/>
      <c r="DQ8" s="841" t="s">
        <v>
514</v>
      </c>
      <c r="DR8" s="842"/>
      <c r="DS8" s="842"/>
      <c r="DT8" s="842"/>
      <c r="DU8" s="843"/>
      <c r="DV8" s="844"/>
      <c r="DW8" s="845"/>
      <c r="DX8" s="845"/>
      <c r="DY8" s="845"/>
      <c r="DZ8" s="846"/>
      <c r="EA8" s="234"/>
    </row>
    <row r="9" spans="1:131" s="235" customFormat="1" ht="26.25" customHeight="1">
      <c r="A9" s="241">
        <v>
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
3</v>
      </c>
      <c r="BR9" s="243"/>
      <c r="BS9" s="828" t="s">
        <v>
589</v>
      </c>
      <c r="BT9" s="829"/>
      <c r="BU9" s="829"/>
      <c r="BV9" s="829"/>
      <c r="BW9" s="829"/>
      <c r="BX9" s="829"/>
      <c r="BY9" s="829"/>
      <c r="BZ9" s="829"/>
      <c r="CA9" s="829"/>
      <c r="CB9" s="829"/>
      <c r="CC9" s="829"/>
      <c r="CD9" s="829"/>
      <c r="CE9" s="829"/>
      <c r="CF9" s="829"/>
      <c r="CG9" s="830"/>
      <c r="CH9" s="841">
        <v>
-25</v>
      </c>
      <c r="CI9" s="842"/>
      <c r="CJ9" s="842"/>
      <c r="CK9" s="842"/>
      <c r="CL9" s="843"/>
      <c r="CM9" s="841">
        <v>
881</v>
      </c>
      <c r="CN9" s="842"/>
      <c r="CO9" s="842"/>
      <c r="CP9" s="842"/>
      <c r="CQ9" s="843"/>
      <c r="CR9" s="841">
        <v>
800</v>
      </c>
      <c r="CS9" s="842"/>
      <c r="CT9" s="842"/>
      <c r="CU9" s="842"/>
      <c r="CV9" s="843"/>
      <c r="CW9" s="841" t="s">
        <v>
514</v>
      </c>
      <c r="CX9" s="842"/>
      <c r="CY9" s="842"/>
      <c r="CZ9" s="842"/>
      <c r="DA9" s="843"/>
      <c r="DB9" s="841" t="s">
        <v>
514</v>
      </c>
      <c r="DC9" s="842"/>
      <c r="DD9" s="842"/>
      <c r="DE9" s="842"/>
      <c r="DF9" s="843"/>
      <c r="DG9" s="841" t="s">
        <v>
514</v>
      </c>
      <c r="DH9" s="842"/>
      <c r="DI9" s="842"/>
      <c r="DJ9" s="842"/>
      <c r="DK9" s="843"/>
      <c r="DL9" s="841" t="s">
        <v>
514</v>
      </c>
      <c r="DM9" s="842"/>
      <c r="DN9" s="842"/>
      <c r="DO9" s="842"/>
      <c r="DP9" s="843"/>
      <c r="DQ9" s="841" t="s">
        <v>
514</v>
      </c>
      <c r="DR9" s="842"/>
      <c r="DS9" s="842"/>
      <c r="DT9" s="842"/>
      <c r="DU9" s="843"/>
      <c r="DV9" s="844"/>
      <c r="DW9" s="845"/>
      <c r="DX9" s="845"/>
      <c r="DY9" s="845"/>
      <c r="DZ9" s="846"/>
      <c r="EA9" s="234"/>
    </row>
    <row r="10" spans="1:131" s="235" customFormat="1" ht="26.25" customHeight="1">
      <c r="A10" s="241">
        <v>
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
4</v>
      </c>
      <c r="BR10" s="243"/>
      <c r="BS10" s="828" t="s">
        <v>
590</v>
      </c>
      <c r="BT10" s="829"/>
      <c r="BU10" s="829"/>
      <c r="BV10" s="829"/>
      <c r="BW10" s="829"/>
      <c r="BX10" s="829"/>
      <c r="BY10" s="829"/>
      <c r="BZ10" s="829"/>
      <c r="CA10" s="829"/>
      <c r="CB10" s="829"/>
      <c r="CC10" s="829"/>
      <c r="CD10" s="829"/>
      <c r="CE10" s="829"/>
      <c r="CF10" s="829"/>
      <c r="CG10" s="830"/>
      <c r="CH10" s="841">
        <v>
-10</v>
      </c>
      <c r="CI10" s="842"/>
      <c r="CJ10" s="842"/>
      <c r="CK10" s="842"/>
      <c r="CL10" s="843"/>
      <c r="CM10" s="841">
        <v>
683</v>
      </c>
      <c r="CN10" s="842"/>
      <c r="CO10" s="842"/>
      <c r="CP10" s="842"/>
      <c r="CQ10" s="843"/>
      <c r="CR10" s="841">
        <v>
400</v>
      </c>
      <c r="CS10" s="842"/>
      <c r="CT10" s="842"/>
      <c r="CU10" s="842"/>
      <c r="CV10" s="843"/>
      <c r="CW10" s="841">
        <v>
150</v>
      </c>
      <c r="CX10" s="842"/>
      <c r="CY10" s="842"/>
      <c r="CZ10" s="842"/>
      <c r="DA10" s="843"/>
      <c r="DB10" s="841" t="s">
        <v>
514</v>
      </c>
      <c r="DC10" s="842"/>
      <c r="DD10" s="842"/>
      <c r="DE10" s="842"/>
      <c r="DF10" s="843"/>
      <c r="DG10" s="841" t="s">
        <v>
514</v>
      </c>
      <c r="DH10" s="842"/>
      <c r="DI10" s="842"/>
      <c r="DJ10" s="842"/>
      <c r="DK10" s="843"/>
      <c r="DL10" s="841" t="s">
        <v>
514</v>
      </c>
      <c r="DM10" s="842"/>
      <c r="DN10" s="842"/>
      <c r="DO10" s="842"/>
      <c r="DP10" s="843"/>
      <c r="DQ10" s="841" t="s">
        <v>
514</v>
      </c>
      <c r="DR10" s="842"/>
      <c r="DS10" s="842"/>
      <c r="DT10" s="842"/>
      <c r="DU10" s="843"/>
      <c r="DV10" s="844"/>
      <c r="DW10" s="845"/>
      <c r="DX10" s="845"/>
      <c r="DY10" s="845"/>
      <c r="DZ10" s="846"/>
      <c r="EA10" s="234"/>
    </row>
    <row r="11" spans="1:131" s="235" customFormat="1" ht="26.25" customHeight="1">
      <c r="A11" s="241">
        <v>
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
5</v>
      </c>
      <c r="BR11" s="243"/>
      <c r="BS11" s="828" t="s">
        <v>
591</v>
      </c>
      <c r="BT11" s="829"/>
      <c r="BU11" s="829"/>
      <c r="BV11" s="829"/>
      <c r="BW11" s="829"/>
      <c r="BX11" s="829"/>
      <c r="BY11" s="829"/>
      <c r="BZ11" s="829"/>
      <c r="CA11" s="829"/>
      <c r="CB11" s="829"/>
      <c r="CC11" s="829"/>
      <c r="CD11" s="829"/>
      <c r="CE11" s="829"/>
      <c r="CF11" s="829"/>
      <c r="CG11" s="830"/>
      <c r="CH11" s="841">
        <v>
5</v>
      </c>
      <c r="CI11" s="842"/>
      <c r="CJ11" s="842"/>
      <c r="CK11" s="842"/>
      <c r="CL11" s="843"/>
      <c r="CM11" s="841">
        <v>
539</v>
      </c>
      <c r="CN11" s="842"/>
      <c r="CO11" s="842"/>
      <c r="CP11" s="842"/>
      <c r="CQ11" s="843"/>
      <c r="CR11" s="841">
        <v>
500</v>
      </c>
      <c r="CS11" s="842"/>
      <c r="CT11" s="842"/>
      <c r="CU11" s="842"/>
      <c r="CV11" s="843"/>
      <c r="CW11" s="841" t="s">
        <v>
514</v>
      </c>
      <c r="CX11" s="842"/>
      <c r="CY11" s="842"/>
      <c r="CZ11" s="842"/>
      <c r="DA11" s="843"/>
      <c r="DB11" s="841" t="s">
        <v>
514</v>
      </c>
      <c r="DC11" s="842"/>
      <c r="DD11" s="842"/>
      <c r="DE11" s="842"/>
      <c r="DF11" s="843"/>
      <c r="DG11" s="841" t="s">
        <v>
514</v>
      </c>
      <c r="DH11" s="842"/>
      <c r="DI11" s="842"/>
      <c r="DJ11" s="842"/>
      <c r="DK11" s="843"/>
      <c r="DL11" s="841" t="s">
        <v>
514</v>
      </c>
      <c r="DM11" s="842"/>
      <c r="DN11" s="842"/>
      <c r="DO11" s="842"/>
      <c r="DP11" s="843"/>
      <c r="DQ11" s="841" t="s">
        <v>
514</v>
      </c>
      <c r="DR11" s="842"/>
      <c r="DS11" s="842"/>
      <c r="DT11" s="842"/>
      <c r="DU11" s="843"/>
      <c r="DV11" s="844"/>
      <c r="DW11" s="845"/>
      <c r="DX11" s="845"/>
      <c r="DY11" s="845"/>
      <c r="DZ11" s="846"/>
      <c r="EA11" s="234"/>
    </row>
    <row r="12" spans="1:131" s="235" customFormat="1" ht="26.25" customHeight="1">
      <c r="A12" s="241">
        <v>
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
6</v>
      </c>
      <c r="BR12" s="243"/>
      <c r="BS12" s="828" t="s">
        <v>
592</v>
      </c>
      <c r="BT12" s="829"/>
      <c r="BU12" s="829"/>
      <c r="BV12" s="829"/>
      <c r="BW12" s="829"/>
      <c r="BX12" s="829"/>
      <c r="BY12" s="829"/>
      <c r="BZ12" s="829"/>
      <c r="CA12" s="829"/>
      <c r="CB12" s="829"/>
      <c r="CC12" s="829"/>
      <c r="CD12" s="829"/>
      <c r="CE12" s="829"/>
      <c r="CF12" s="829"/>
      <c r="CG12" s="830"/>
      <c r="CH12" s="841">
        <v>
-1</v>
      </c>
      <c r="CI12" s="842"/>
      <c r="CJ12" s="842"/>
      <c r="CK12" s="842"/>
      <c r="CL12" s="843"/>
      <c r="CM12" s="841">
        <v>
2</v>
      </c>
      <c r="CN12" s="842"/>
      <c r="CO12" s="842"/>
      <c r="CP12" s="842"/>
      <c r="CQ12" s="843"/>
      <c r="CR12" s="841">
        <v>
2</v>
      </c>
      <c r="CS12" s="842"/>
      <c r="CT12" s="842"/>
      <c r="CU12" s="842"/>
      <c r="CV12" s="843"/>
      <c r="CW12" s="841" t="s">
        <v>
514</v>
      </c>
      <c r="CX12" s="842"/>
      <c r="CY12" s="842"/>
      <c r="CZ12" s="842"/>
      <c r="DA12" s="843"/>
      <c r="DB12" s="841" t="s">
        <v>
514</v>
      </c>
      <c r="DC12" s="842"/>
      <c r="DD12" s="842"/>
      <c r="DE12" s="842"/>
      <c r="DF12" s="843"/>
      <c r="DG12" s="841" t="s">
        <v>
514</v>
      </c>
      <c r="DH12" s="842"/>
      <c r="DI12" s="842"/>
      <c r="DJ12" s="842"/>
      <c r="DK12" s="843"/>
      <c r="DL12" s="841" t="s">
        <v>
514</v>
      </c>
      <c r="DM12" s="842"/>
      <c r="DN12" s="842"/>
      <c r="DO12" s="842"/>
      <c r="DP12" s="843"/>
      <c r="DQ12" s="841" t="s">
        <v>
514</v>
      </c>
      <c r="DR12" s="842"/>
      <c r="DS12" s="842"/>
      <c r="DT12" s="842"/>
      <c r="DU12" s="843"/>
      <c r="DV12" s="844"/>
      <c r="DW12" s="845"/>
      <c r="DX12" s="845"/>
      <c r="DY12" s="845"/>
      <c r="DZ12" s="846"/>
      <c r="EA12" s="234"/>
    </row>
    <row r="13" spans="1:131" s="235" customFormat="1" ht="26.25" customHeight="1">
      <c r="A13" s="241">
        <v>
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
7</v>
      </c>
      <c r="BR13" s="243" t="s">
        <v>
597</v>
      </c>
      <c r="BS13" s="828" t="s">
        <v>
593</v>
      </c>
      <c r="BT13" s="829"/>
      <c r="BU13" s="829"/>
      <c r="BV13" s="829"/>
      <c r="BW13" s="829"/>
      <c r="BX13" s="829"/>
      <c r="BY13" s="829"/>
      <c r="BZ13" s="829"/>
      <c r="CA13" s="829"/>
      <c r="CB13" s="829"/>
      <c r="CC13" s="829"/>
      <c r="CD13" s="829"/>
      <c r="CE13" s="829"/>
      <c r="CF13" s="829"/>
      <c r="CG13" s="830"/>
      <c r="CH13" s="841">
        <v>
-3</v>
      </c>
      <c r="CI13" s="842"/>
      <c r="CJ13" s="842"/>
      <c r="CK13" s="842"/>
      <c r="CL13" s="843"/>
      <c r="CM13" s="841">
        <v>
888</v>
      </c>
      <c r="CN13" s="842"/>
      <c r="CO13" s="842"/>
      <c r="CP13" s="842"/>
      <c r="CQ13" s="843"/>
      <c r="CR13" s="841">
        <v>
5</v>
      </c>
      <c r="CS13" s="842"/>
      <c r="CT13" s="842"/>
      <c r="CU13" s="842"/>
      <c r="CV13" s="843"/>
      <c r="CW13" s="841">
        <v>
42</v>
      </c>
      <c r="CX13" s="842"/>
      <c r="CY13" s="842"/>
      <c r="CZ13" s="842"/>
      <c r="DA13" s="843"/>
      <c r="DB13" s="841" t="s">
        <v>
514</v>
      </c>
      <c r="DC13" s="842"/>
      <c r="DD13" s="842"/>
      <c r="DE13" s="842"/>
      <c r="DF13" s="843"/>
      <c r="DG13" s="841">
        <v>
7887</v>
      </c>
      <c r="DH13" s="842"/>
      <c r="DI13" s="842"/>
      <c r="DJ13" s="842"/>
      <c r="DK13" s="843"/>
      <c r="DL13" s="841" t="s">
        <v>
514</v>
      </c>
      <c r="DM13" s="842"/>
      <c r="DN13" s="842"/>
      <c r="DO13" s="842"/>
      <c r="DP13" s="843"/>
      <c r="DQ13" s="841" t="s">
        <v>
514</v>
      </c>
      <c r="DR13" s="842"/>
      <c r="DS13" s="842"/>
      <c r="DT13" s="842"/>
      <c r="DU13" s="843"/>
      <c r="DV13" s="844"/>
      <c r="DW13" s="845"/>
      <c r="DX13" s="845"/>
      <c r="DY13" s="845"/>
      <c r="DZ13" s="846"/>
      <c r="EA13" s="234"/>
    </row>
    <row r="14" spans="1:131" s="235" customFormat="1" ht="26.25" customHeight="1">
      <c r="A14" s="241">
        <v>
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
8</v>
      </c>
      <c r="BR14" s="243"/>
      <c r="BS14" s="828" t="s">
        <v>
594</v>
      </c>
      <c r="BT14" s="829"/>
      <c r="BU14" s="829"/>
      <c r="BV14" s="829"/>
      <c r="BW14" s="829"/>
      <c r="BX14" s="829"/>
      <c r="BY14" s="829"/>
      <c r="BZ14" s="829"/>
      <c r="CA14" s="829"/>
      <c r="CB14" s="829"/>
      <c r="CC14" s="829"/>
      <c r="CD14" s="829"/>
      <c r="CE14" s="829"/>
      <c r="CF14" s="829"/>
      <c r="CG14" s="830"/>
      <c r="CH14" s="841">
        <v>
-2</v>
      </c>
      <c r="CI14" s="842"/>
      <c r="CJ14" s="842"/>
      <c r="CK14" s="842"/>
      <c r="CL14" s="843"/>
      <c r="CM14" s="841">
        <v>
9</v>
      </c>
      <c r="CN14" s="842"/>
      <c r="CO14" s="842"/>
      <c r="CP14" s="842"/>
      <c r="CQ14" s="843"/>
      <c r="CR14" s="841">
        <v>
3</v>
      </c>
      <c r="CS14" s="842"/>
      <c r="CT14" s="842"/>
      <c r="CU14" s="842"/>
      <c r="CV14" s="843"/>
      <c r="CW14" s="841">
        <v>
62</v>
      </c>
      <c r="CX14" s="842"/>
      <c r="CY14" s="842"/>
      <c r="CZ14" s="842"/>
      <c r="DA14" s="843"/>
      <c r="DB14" s="841" t="s">
        <v>
514</v>
      </c>
      <c r="DC14" s="842"/>
      <c r="DD14" s="842"/>
      <c r="DE14" s="842"/>
      <c r="DF14" s="843"/>
      <c r="DG14" s="841" t="s">
        <v>
514</v>
      </c>
      <c r="DH14" s="842"/>
      <c r="DI14" s="842"/>
      <c r="DJ14" s="842"/>
      <c r="DK14" s="843"/>
      <c r="DL14" s="841" t="s">
        <v>
514</v>
      </c>
      <c r="DM14" s="842"/>
      <c r="DN14" s="842"/>
      <c r="DO14" s="842"/>
      <c r="DP14" s="843"/>
      <c r="DQ14" s="841" t="s">
        <v>
514</v>
      </c>
      <c r="DR14" s="842"/>
      <c r="DS14" s="842"/>
      <c r="DT14" s="842"/>
      <c r="DU14" s="843"/>
      <c r="DV14" s="844"/>
      <c r="DW14" s="845"/>
      <c r="DX14" s="845"/>
      <c r="DY14" s="845"/>
      <c r="DZ14" s="846"/>
      <c r="EA14" s="234"/>
    </row>
    <row r="15" spans="1:131" s="235" customFormat="1" ht="26.25" customHeight="1">
      <c r="A15" s="241">
        <v>
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
9</v>
      </c>
      <c r="BR15" s="243" t="s">
        <v>
597</v>
      </c>
      <c r="BS15" s="828" t="s">
        <v>
595</v>
      </c>
      <c r="BT15" s="829"/>
      <c r="BU15" s="829"/>
      <c r="BV15" s="829"/>
      <c r="BW15" s="829"/>
      <c r="BX15" s="829"/>
      <c r="BY15" s="829"/>
      <c r="BZ15" s="829"/>
      <c r="CA15" s="829"/>
      <c r="CB15" s="829"/>
      <c r="CC15" s="829"/>
      <c r="CD15" s="829"/>
      <c r="CE15" s="829"/>
      <c r="CF15" s="829"/>
      <c r="CG15" s="830"/>
      <c r="CH15" s="841">
        <v>
634</v>
      </c>
      <c r="CI15" s="842"/>
      <c r="CJ15" s="842"/>
      <c r="CK15" s="842"/>
      <c r="CL15" s="843"/>
      <c r="CM15" s="841">
        <v>
1302</v>
      </c>
      <c r="CN15" s="842"/>
      <c r="CO15" s="842"/>
      <c r="CP15" s="842"/>
      <c r="CQ15" s="843"/>
      <c r="CR15" s="841">
        <v>
3</v>
      </c>
      <c r="CS15" s="842"/>
      <c r="CT15" s="842"/>
      <c r="CU15" s="842"/>
      <c r="CV15" s="843"/>
      <c r="CW15" s="841">
        <v>
1169</v>
      </c>
      <c r="CX15" s="842"/>
      <c r="CY15" s="842"/>
      <c r="CZ15" s="842"/>
      <c r="DA15" s="843"/>
      <c r="DB15" s="841" t="s">
        <v>
514</v>
      </c>
      <c r="DC15" s="842"/>
      <c r="DD15" s="842"/>
      <c r="DE15" s="842"/>
      <c r="DF15" s="843"/>
      <c r="DG15" s="841" t="s">
        <v>
514</v>
      </c>
      <c r="DH15" s="842"/>
      <c r="DI15" s="842"/>
      <c r="DJ15" s="842"/>
      <c r="DK15" s="843"/>
      <c r="DL15" s="841" t="s">
        <v>
514</v>
      </c>
      <c r="DM15" s="842"/>
      <c r="DN15" s="842"/>
      <c r="DO15" s="842"/>
      <c r="DP15" s="843"/>
      <c r="DQ15" s="841" t="s">
        <v>
514</v>
      </c>
      <c r="DR15" s="842"/>
      <c r="DS15" s="842"/>
      <c r="DT15" s="842"/>
      <c r="DU15" s="843"/>
      <c r="DV15" s="844"/>
      <c r="DW15" s="845"/>
      <c r="DX15" s="845"/>
      <c r="DY15" s="845"/>
      <c r="DZ15" s="846"/>
      <c r="EA15" s="234"/>
    </row>
    <row r="16" spans="1:131" s="235" customFormat="1" ht="26.25" customHeight="1">
      <c r="A16" s="241">
        <v>
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
10</v>
      </c>
      <c r="BR16" s="243"/>
      <c r="BS16" s="828" t="s">
        <v>
596</v>
      </c>
      <c r="BT16" s="829"/>
      <c r="BU16" s="829"/>
      <c r="BV16" s="829"/>
      <c r="BW16" s="829"/>
      <c r="BX16" s="829"/>
      <c r="BY16" s="829"/>
      <c r="BZ16" s="829"/>
      <c r="CA16" s="829"/>
      <c r="CB16" s="829"/>
      <c r="CC16" s="829"/>
      <c r="CD16" s="829"/>
      <c r="CE16" s="829"/>
      <c r="CF16" s="829"/>
      <c r="CG16" s="830"/>
      <c r="CH16" s="841">
        <v>
0</v>
      </c>
      <c r="CI16" s="842"/>
      <c r="CJ16" s="842"/>
      <c r="CK16" s="842"/>
      <c r="CL16" s="843"/>
      <c r="CM16" s="841">
        <v>
3</v>
      </c>
      <c r="CN16" s="842"/>
      <c r="CO16" s="842"/>
      <c r="CP16" s="842"/>
      <c r="CQ16" s="843"/>
      <c r="CR16" s="841">
        <v>
3</v>
      </c>
      <c r="CS16" s="842"/>
      <c r="CT16" s="842"/>
      <c r="CU16" s="842"/>
      <c r="CV16" s="843"/>
      <c r="CW16" s="841" t="s">
        <v>
514</v>
      </c>
      <c r="CX16" s="842"/>
      <c r="CY16" s="842"/>
      <c r="CZ16" s="842"/>
      <c r="DA16" s="843"/>
      <c r="DB16" s="841" t="s">
        <v>
514</v>
      </c>
      <c r="DC16" s="842"/>
      <c r="DD16" s="842"/>
      <c r="DE16" s="842"/>
      <c r="DF16" s="843"/>
      <c r="DG16" s="841" t="s">
        <v>
514</v>
      </c>
      <c r="DH16" s="842"/>
      <c r="DI16" s="842"/>
      <c r="DJ16" s="842"/>
      <c r="DK16" s="843"/>
      <c r="DL16" s="841" t="s">
        <v>
514</v>
      </c>
      <c r="DM16" s="842"/>
      <c r="DN16" s="842"/>
      <c r="DO16" s="842"/>
      <c r="DP16" s="843"/>
      <c r="DQ16" s="841" t="s">
        <v>
514</v>
      </c>
      <c r="DR16" s="842"/>
      <c r="DS16" s="842"/>
      <c r="DT16" s="842"/>
      <c r="DU16" s="843"/>
      <c r="DV16" s="844"/>
      <c r="DW16" s="845"/>
      <c r="DX16" s="845"/>
      <c r="DY16" s="845"/>
      <c r="DZ16" s="846"/>
      <c r="EA16" s="234"/>
    </row>
    <row r="17" spans="1:131" s="235" customFormat="1" ht="26.25" customHeight="1">
      <c r="A17" s="241">
        <v>
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
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
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
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
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
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
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
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
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
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
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
376</v>
      </c>
      <c r="BA22" s="866"/>
      <c r="BB22" s="866"/>
      <c r="BC22" s="866"/>
      <c r="BD22" s="867"/>
      <c r="BE22" s="233"/>
      <c r="BF22" s="233"/>
      <c r="BG22" s="233"/>
      <c r="BH22" s="233"/>
      <c r="BI22" s="233"/>
      <c r="BJ22" s="233"/>
      <c r="BK22" s="233"/>
      <c r="BL22" s="233"/>
      <c r="BM22" s="233"/>
      <c r="BN22" s="233"/>
      <c r="BO22" s="233"/>
      <c r="BP22" s="233"/>
      <c r="BQ22" s="242">
        <v>
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
377</v>
      </c>
      <c r="B23" s="850" t="s">
        <v>
378</v>
      </c>
      <c r="C23" s="851"/>
      <c r="D23" s="851"/>
      <c r="E23" s="851"/>
      <c r="F23" s="851"/>
      <c r="G23" s="851"/>
      <c r="H23" s="851"/>
      <c r="I23" s="851"/>
      <c r="J23" s="851"/>
      <c r="K23" s="851"/>
      <c r="L23" s="851"/>
      <c r="M23" s="851"/>
      <c r="N23" s="851"/>
      <c r="O23" s="851"/>
      <c r="P23" s="852"/>
      <c r="Q23" s="853"/>
      <c r="R23" s="854"/>
      <c r="S23" s="854"/>
      <c r="T23" s="854"/>
      <c r="U23" s="854"/>
      <c r="V23" s="854"/>
      <c r="W23" s="854"/>
      <c r="X23" s="854"/>
      <c r="Y23" s="854"/>
      <c r="Z23" s="854"/>
      <c r="AA23" s="854"/>
      <c r="AB23" s="854"/>
      <c r="AC23" s="854"/>
      <c r="AD23" s="854"/>
      <c r="AE23" s="855"/>
      <c r="AF23" s="856">
        <v>
2861</v>
      </c>
      <c r="AG23" s="854"/>
      <c r="AH23" s="854"/>
      <c r="AI23" s="854"/>
      <c r="AJ23" s="857"/>
      <c r="AK23" s="858"/>
      <c r="AL23" s="859"/>
      <c r="AM23" s="859"/>
      <c r="AN23" s="859"/>
      <c r="AO23" s="859"/>
      <c r="AP23" s="854"/>
      <c r="AQ23" s="854"/>
      <c r="AR23" s="854"/>
      <c r="AS23" s="854"/>
      <c r="AT23" s="854"/>
      <c r="AU23" s="860"/>
      <c r="AV23" s="860"/>
      <c r="AW23" s="860"/>
      <c r="AX23" s="860"/>
      <c r="AY23" s="861"/>
      <c r="AZ23" s="869" t="s">
        <v>
122</v>
      </c>
      <c r="BA23" s="870"/>
      <c r="BB23" s="870"/>
      <c r="BC23" s="870"/>
      <c r="BD23" s="871"/>
      <c r="BE23" s="233"/>
      <c r="BF23" s="233"/>
      <c r="BG23" s="233"/>
      <c r="BH23" s="233"/>
      <c r="BI23" s="233"/>
      <c r="BJ23" s="233"/>
      <c r="BK23" s="233"/>
      <c r="BL23" s="233"/>
      <c r="BM23" s="233"/>
      <c r="BN23" s="233"/>
      <c r="BO23" s="233"/>
      <c r="BP23" s="233"/>
      <c r="BQ23" s="242">
        <v>
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
379</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
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
380</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
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
358</v>
      </c>
      <c r="B26" s="801"/>
      <c r="C26" s="801"/>
      <c r="D26" s="801"/>
      <c r="E26" s="801"/>
      <c r="F26" s="801"/>
      <c r="G26" s="801"/>
      <c r="H26" s="801"/>
      <c r="I26" s="801"/>
      <c r="J26" s="801"/>
      <c r="K26" s="801"/>
      <c r="L26" s="801"/>
      <c r="M26" s="801"/>
      <c r="N26" s="801"/>
      <c r="O26" s="801"/>
      <c r="P26" s="802"/>
      <c r="Q26" s="777" t="s">
        <v>
381</v>
      </c>
      <c r="R26" s="778"/>
      <c r="S26" s="778"/>
      <c r="T26" s="778"/>
      <c r="U26" s="779"/>
      <c r="V26" s="777" t="s">
        <v>
382</v>
      </c>
      <c r="W26" s="778"/>
      <c r="X26" s="778"/>
      <c r="Y26" s="778"/>
      <c r="Z26" s="779"/>
      <c r="AA26" s="777" t="s">
        <v>
383</v>
      </c>
      <c r="AB26" s="778"/>
      <c r="AC26" s="778"/>
      <c r="AD26" s="778"/>
      <c r="AE26" s="778"/>
      <c r="AF26" s="872" t="s">
        <v>
384</v>
      </c>
      <c r="AG26" s="873"/>
      <c r="AH26" s="873"/>
      <c r="AI26" s="873"/>
      <c r="AJ26" s="874"/>
      <c r="AK26" s="778" t="s">
        <v>
385</v>
      </c>
      <c r="AL26" s="778"/>
      <c r="AM26" s="778"/>
      <c r="AN26" s="778"/>
      <c r="AO26" s="779"/>
      <c r="AP26" s="777" t="s">
        <v>
386</v>
      </c>
      <c r="AQ26" s="778"/>
      <c r="AR26" s="778"/>
      <c r="AS26" s="778"/>
      <c r="AT26" s="779"/>
      <c r="AU26" s="777" t="s">
        <v>
387</v>
      </c>
      <c r="AV26" s="778"/>
      <c r="AW26" s="778"/>
      <c r="AX26" s="778"/>
      <c r="AY26" s="779"/>
      <c r="AZ26" s="777" t="s">
        <v>
388</v>
      </c>
      <c r="BA26" s="778"/>
      <c r="BB26" s="778"/>
      <c r="BC26" s="778"/>
      <c r="BD26" s="779"/>
      <c r="BE26" s="777" t="s">
        <v>
365</v>
      </c>
      <c r="BF26" s="778"/>
      <c r="BG26" s="778"/>
      <c r="BH26" s="778"/>
      <c r="BI26" s="789"/>
      <c r="BJ26" s="232"/>
      <c r="BK26" s="232"/>
      <c r="BL26" s="232"/>
      <c r="BM26" s="232"/>
      <c r="BN26" s="232"/>
      <c r="BO26" s="245"/>
      <c r="BP26" s="245"/>
      <c r="BQ26" s="242">
        <v>
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
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
1</v>
      </c>
      <c r="B28" s="791" t="s">
        <v>
389</v>
      </c>
      <c r="C28" s="792"/>
      <c r="D28" s="792"/>
      <c r="E28" s="792"/>
      <c r="F28" s="792"/>
      <c r="G28" s="792"/>
      <c r="H28" s="792"/>
      <c r="I28" s="792"/>
      <c r="J28" s="792"/>
      <c r="K28" s="792"/>
      <c r="L28" s="792"/>
      <c r="M28" s="792"/>
      <c r="N28" s="792"/>
      <c r="O28" s="792"/>
      <c r="P28" s="793"/>
      <c r="Q28" s="882">
        <v>
14549</v>
      </c>
      <c r="R28" s="883"/>
      <c r="S28" s="883"/>
      <c r="T28" s="883"/>
      <c r="U28" s="883"/>
      <c r="V28" s="883">
        <v>
14329</v>
      </c>
      <c r="W28" s="883"/>
      <c r="X28" s="883"/>
      <c r="Y28" s="883"/>
      <c r="Z28" s="883"/>
      <c r="AA28" s="883">
        <v>
220</v>
      </c>
      <c r="AB28" s="883"/>
      <c r="AC28" s="883"/>
      <c r="AD28" s="883"/>
      <c r="AE28" s="884"/>
      <c r="AF28" s="885">
        <v>
220</v>
      </c>
      <c r="AG28" s="883"/>
      <c r="AH28" s="883"/>
      <c r="AI28" s="883"/>
      <c r="AJ28" s="886"/>
      <c r="AK28" s="887">
        <v>
1470</v>
      </c>
      <c r="AL28" s="878"/>
      <c r="AM28" s="878"/>
      <c r="AN28" s="878"/>
      <c r="AO28" s="878"/>
      <c r="AP28" s="878" t="s">
        <v>
514</v>
      </c>
      <c r="AQ28" s="878"/>
      <c r="AR28" s="878"/>
      <c r="AS28" s="878"/>
      <c r="AT28" s="878"/>
      <c r="AU28" s="878" t="s">
        <v>
514</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
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
2</v>
      </c>
      <c r="B29" s="815" t="s">
        <v>
390</v>
      </c>
      <c r="C29" s="816"/>
      <c r="D29" s="816"/>
      <c r="E29" s="816"/>
      <c r="F29" s="816"/>
      <c r="G29" s="816"/>
      <c r="H29" s="816"/>
      <c r="I29" s="816"/>
      <c r="J29" s="816"/>
      <c r="K29" s="816"/>
      <c r="L29" s="816"/>
      <c r="M29" s="816"/>
      <c r="N29" s="816"/>
      <c r="O29" s="816"/>
      <c r="P29" s="817"/>
      <c r="Q29" s="818">
        <v>
11028</v>
      </c>
      <c r="R29" s="819"/>
      <c r="S29" s="819"/>
      <c r="T29" s="819"/>
      <c r="U29" s="819"/>
      <c r="V29" s="819">
        <v>
10667</v>
      </c>
      <c r="W29" s="819"/>
      <c r="X29" s="819"/>
      <c r="Y29" s="819"/>
      <c r="Z29" s="819"/>
      <c r="AA29" s="819">
        <v>
361</v>
      </c>
      <c r="AB29" s="819"/>
      <c r="AC29" s="819"/>
      <c r="AD29" s="819"/>
      <c r="AE29" s="820"/>
      <c r="AF29" s="821">
        <v>
361</v>
      </c>
      <c r="AG29" s="822"/>
      <c r="AH29" s="822"/>
      <c r="AI29" s="822"/>
      <c r="AJ29" s="823"/>
      <c r="AK29" s="890">
        <v>
1733</v>
      </c>
      <c r="AL29" s="891"/>
      <c r="AM29" s="891"/>
      <c r="AN29" s="891"/>
      <c r="AO29" s="891"/>
      <c r="AP29" s="891" t="s">
        <v>
514</v>
      </c>
      <c r="AQ29" s="891"/>
      <c r="AR29" s="891"/>
      <c r="AS29" s="891"/>
      <c r="AT29" s="891"/>
      <c r="AU29" s="891" t="s">
        <v>
514</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
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
3</v>
      </c>
      <c r="B30" s="815" t="s">
        <v>
391</v>
      </c>
      <c r="C30" s="816"/>
      <c r="D30" s="816"/>
      <c r="E30" s="816"/>
      <c r="F30" s="816"/>
      <c r="G30" s="816"/>
      <c r="H30" s="816"/>
      <c r="I30" s="816"/>
      <c r="J30" s="816"/>
      <c r="K30" s="816"/>
      <c r="L30" s="816"/>
      <c r="M30" s="816"/>
      <c r="N30" s="816"/>
      <c r="O30" s="816"/>
      <c r="P30" s="817"/>
      <c r="Q30" s="818">
        <v>
3541</v>
      </c>
      <c r="R30" s="819"/>
      <c r="S30" s="819"/>
      <c r="T30" s="819"/>
      <c r="U30" s="819"/>
      <c r="V30" s="819">
        <v>
3534</v>
      </c>
      <c r="W30" s="819"/>
      <c r="X30" s="819"/>
      <c r="Y30" s="819"/>
      <c r="Z30" s="819"/>
      <c r="AA30" s="819">
        <v>
7</v>
      </c>
      <c r="AB30" s="819"/>
      <c r="AC30" s="819"/>
      <c r="AD30" s="819"/>
      <c r="AE30" s="820"/>
      <c r="AF30" s="821">
        <v>
7</v>
      </c>
      <c r="AG30" s="822"/>
      <c r="AH30" s="822"/>
      <c r="AI30" s="822"/>
      <c r="AJ30" s="823"/>
      <c r="AK30" s="890">
        <v>
1244</v>
      </c>
      <c r="AL30" s="891"/>
      <c r="AM30" s="891"/>
      <c r="AN30" s="891"/>
      <c r="AO30" s="891"/>
      <c r="AP30" s="891" t="s">
        <v>
514</v>
      </c>
      <c r="AQ30" s="891"/>
      <c r="AR30" s="891"/>
      <c r="AS30" s="891"/>
      <c r="AT30" s="891"/>
      <c r="AU30" s="891" t="s">
        <v>
514</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
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
4</v>
      </c>
      <c r="B31" s="815" t="s">
        <v>
392</v>
      </c>
      <c r="C31" s="816"/>
      <c r="D31" s="816"/>
      <c r="E31" s="816"/>
      <c r="F31" s="816"/>
      <c r="G31" s="816"/>
      <c r="H31" s="816"/>
      <c r="I31" s="816"/>
      <c r="J31" s="816"/>
      <c r="K31" s="816"/>
      <c r="L31" s="816"/>
      <c r="M31" s="816"/>
      <c r="N31" s="816"/>
      <c r="O31" s="816"/>
      <c r="P31" s="817"/>
      <c r="Q31" s="818">
        <v>
3445</v>
      </c>
      <c r="R31" s="819"/>
      <c r="S31" s="819"/>
      <c r="T31" s="819"/>
      <c r="U31" s="819"/>
      <c r="V31" s="819">
        <v>
3203</v>
      </c>
      <c r="W31" s="819"/>
      <c r="X31" s="819"/>
      <c r="Y31" s="819"/>
      <c r="Z31" s="819"/>
      <c r="AA31" s="819">
        <v>
242</v>
      </c>
      <c r="AB31" s="819"/>
      <c r="AC31" s="819"/>
      <c r="AD31" s="819"/>
      <c r="AE31" s="820"/>
      <c r="AF31" s="821">
        <v>
1699</v>
      </c>
      <c r="AG31" s="822"/>
      <c r="AH31" s="822"/>
      <c r="AI31" s="822"/>
      <c r="AJ31" s="823"/>
      <c r="AK31" s="890">
        <v>
5176</v>
      </c>
      <c r="AL31" s="891"/>
      <c r="AM31" s="891"/>
      <c r="AN31" s="891"/>
      <c r="AO31" s="891"/>
      <c r="AP31" s="891">
        <v>
3387</v>
      </c>
      <c r="AQ31" s="891"/>
      <c r="AR31" s="891"/>
      <c r="AS31" s="891"/>
      <c r="AT31" s="891"/>
      <c r="AU31" s="891">
        <v>
3</v>
      </c>
      <c r="AV31" s="891"/>
      <c r="AW31" s="891"/>
      <c r="AX31" s="891"/>
      <c r="AY31" s="891"/>
      <c r="AZ31" s="892"/>
      <c r="BA31" s="892"/>
      <c r="BB31" s="892"/>
      <c r="BC31" s="892"/>
      <c r="BD31" s="892"/>
      <c r="BE31" s="888" t="s">
        <v>
393</v>
      </c>
      <c r="BF31" s="888"/>
      <c r="BG31" s="888"/>
      <c r="BH31" s="888"/>
      <c r="BI31" s="889"/>
      <c r="BJ31" s="232"/>
      <c r="BK31" s="232"/>
      <c r="BL31" s="232"/>
      <c r="BM31" s="232"/>
      <c r="BN31" s="232"/>
      <c r="BO31" s="245"/>
      <c r="BP31" s="245"/>
      <c r="BQ31" s="242">
        <v>
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
5</v>
      </c>
      <c r="B32" s="815" t="s">
        <v>
394</v>
      </c>
      <c r="C32" s="816"/>
      <c r="D32" s="816"/>
      <c r="E32" s="816"/>
      <c r="F32" s="816"/>
      <c r="G32" s="816"/>
      <c r="H32" s="816"/>
      <c r="I32" s="816"/>
      <c r="J32" s="816"/>
      <c r="K32" s="816"/>
      <c r="L32" s="816"/>
      <c r="M32" s="816"/>
      <c r="N32" s="816"/>
      <c r="O32" s="816"/>
      <c r="P32" s="817"/>
      <c r="Q32" s="818">
        <v>
2679</v>
      </c>
      <c r="R32" s="819"/>
      <c r="S32" s="819"/>
      <c r="T32" s="819"/>
      <c r="U32" s="819"/>
      <c r="V32" s="819">
        <v>
2673</v>
      </c>
      <c r="W32" s="819"/>
      <c r="X32" s="819"/>
      <c r="Y32" s="819"/>
      <c r="Z32" s="819"/>
      <c r="AA32" s="819">
        <v>
7</v>
      </c>
      <c r="AB32" s="819"/>
      <c r="AC32" s="819"/>
      <c r="AD32" s="819"/>
      <c r="AE32" s="820"/>
      <c r="AF32" s="821">
        <v>
7</v>
      </c>
      <c r="AG32" s="822"/>
      <c r="AH32" s="822"/>
      <c r="AI32" s="822"/>
      <c r="AJ32" s="823"/>
      <c r="AK32" s="890">
        <v>
872</v>
      </c>
      <c r="AL32" s="891"/>
      <c r="AM32" s="891"/>
      <c r="AN32" s="891"/>
      <c r="AO32" s="891"/>
      <c r="AP32" s="891">
        <v>
8298</v>
      </c>
      <c r="AQ32" s="891"/>
      <c r="AR32" s="891"/>
      <c r="AS32" s="891"/>
      <c r="AT32" s="891"/>
      <c r="AU32" s="891">
        <v>
6024</v>
      </c>
      <c r="AV32" s="891"/>
      <c r="AW32" s="891"/>
      <c r="AX32" s="891"/>
      <c r="AY32" s="891"/>
      <c r="AZ32" s="892"/>
      <c r="BA32" s="892"/>
      <c r="BB32" s="892"/>
      <c r="BC32" s="892"/>
      <c r="BD32" s="892"/>
      <c r="BE32" s="888" t="s">
        <v>
395</v>
      </c>
      <c r="BF32" s="888"/>
      <c r="BG32" s="888"/>
      <c r="BH32" s="888"/>
      <c r="BI32" s="889"/>
      <c r="BJ32" s="232"/>
      <c r="BK32" s="232"/>
      <c r="BL32" s="232"/>
      <c r="BM32" s="232"/>
      <c r="BN32" s="232"/>
      <c r="BO32" s="245"/>
      <c r="BP32" s="245"/>
      <c r="BQ32" s="242">
        <v>
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
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
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
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
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
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
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
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
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
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
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
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
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
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
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
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
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
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
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
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
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
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
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
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
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
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
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
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
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
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
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
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
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
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
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
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
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
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
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
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
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
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
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
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
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
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
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
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
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
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
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
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
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
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
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
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
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
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
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
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
396</v>
      </c>
      <c r="BK62" s="866"/>
      <c r="BL62" s="866"/>
      <c r="BM62" s="866"/>
      <c r="BN62" s="867"/>
      <c r="BO62" s="245"/>
      <c r="BP62" s="245"/>
      <c r="BQ62" s="242">
        <v>
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
377</v>
      </c>
      <c r="B63" s="850" t="s">
        <v>
397</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
2295</v>
      </c>
      <c r="AG63" s="902"/>
      <c r="AH63" s="902"/>
      <c r="AI63" s="902"/>
      <c r="AJ63" s="903"/>
      <c r="AK63" s="904"/>
      <c r="AL63" s="899"/>
      <c r="AM63" s="899"/>
      <c r="AN63" s="899"/>
      <c r="AO63" s="899"/>
      <c r="AP63" s="902"/>
      <c r="AQ63" s="902"/>
      <c r="AR63" s="902"/>
      <c r="AS63" s="902"/>
      <c r="AT63" s="902"/>
      <c r="AU63" s="902"/>
      <c r="AV63" s="902"/>
      <c r="AW63" s="902"/>
      <c r="AX63" s="902"/>
      <c r="AY63" s="902"/>
      <c r="AZ63" s="906"/>
      <c r="BA63" s="906"/>
      <c r="BB63" s="906"/>
      <c r="BC63" s="906"/>
      <c r="BD63" s="906"/>
      <c r="BE63" s="907"/>
      <c r="BF63" s="907"/>
      <c r="BG63" s="907"/>
      <c r="BH63" s="907"/>
      <c r="BI63" s="908"/>
      <c r="BJ63" s="909" t="s">
        <v>
398</v>
      </c>
      <c r="BK63" s="910"/>
      <c r="BL63" s="910"/>
      <c r="BM63" s="910"/>
      <c r="BN63" s="911"/>
      <c r="BO63" s="245"/>
      <c r="BP63" s="245"/>
      <c r="BQ63" s="242">
        <v>
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
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
399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
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
400</v>
      </c>
      <c r="B66" s="801"/>
      <c r="C66" s="801"/>
      <c r="D66" s="801"/>
      <c r="E66" s="801"/>
      <c r="F66" s="801"/>
      <c r="G66" s="801"/>
      <c r="H66" s="801"/>
      <c r="I66" s="801"/>
      <c r="J66" s="801"/>
      <c r="K66" s="801"/>
      <c r="L66" s="801"/>
      <c r="M66" s="801"/>
      <c r="N66" s="801"/>
      <c r="O66" s="801"/>
      <c r="P66" s="802"/>
      <c r="Q66" s="777" t="s">
        <v>
401</v>
      </c>
      <c r="R66" s="778"/>
      <c r="S66" s="778"/>
      <c r="T66" s="778"/>
      <c r="U66" s="779"/>
      <c r="V66" s="777" t="s">
        <v>
402</v>
      </c>
      <c r="W66" s="778"/>
      <c r="X66" s="778"/>
      <c r="Y66" s="778"/>
      <c r="Z66" s="779"/>
      <c r="AA66" s="777" t="s">
        <v>
403</v>
      </c>
      <c r="AB66" s="778"/>
      <c r="AC66" s="778"/>
      <c r="AD66" s="778"/>
      <c r="AE66" s="779"/>
      <c r="AF66" s="912" t="s">
        <v>
404</v>
      </c>
      <c r="AG66" s="873"/>
      <c r="AH66" s="873"/>
      <c r="AI66" s="873"/>
      <c r="AJ66" s="913"/>
      <c r="AK66" s="777" t="s">
        <v>
405</v>
      </c>
      <c r="AL66" s="801"/>
      <c r="AM66" s="801"/>
      <c r="AN66" s="801"/>
      <c r="AO66" s="802"/>
      <c r="AP66" s="777" t="s">
        <v>
406</v>
      </c>
      <c r="AQ66" s="778"/>
      <c r="AR66" s="778"/>
      <c r="AS66" s="778"/>
      <c r="AT66" s="779"/>
      <c r="AU66" s="777" t="s">
        <v>
407</v>
      </c>
      <c r="AV66" s="778"/>
      <c r="AW66" s="778"/>
      <c r="AX66" s="778"/>
      <c r="AY66" s="779"/>
      <c r="AZ66" s="777" t="s">
        <v>
365</v>
      </c>
      <c r="BA66" s="778"/>
      <c r="BB66" s="778"/>
      <c r="BC66" s="778"/>
      <c r="BD66" s="789"/>
      <c r="BE66" s="245"/>
      <c r="BF66" s="245"/>
      <c r="BG66" s="245"/>
      <c r="BH66" s="245"/>
      <c r="BI66" s="245"/>
      <c r="BJ66" s="245"/>
      <c r="BK66" s="245"/>
      <c r="BL66" s="245"/>
      <c r="BM66" s="245"/>
      <c r="BN66" s="245"/>
      <c r="BO66" s="245"/>
      <c r="BP66" s="245"/>
      <c r="BQ66" s="242">
        <v>
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
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
1</v>
      </c>
      <c r="B68" s="929" t="s">
        <v>
598</v>
      </c>
      <c r="C68" s="930"/>
      <c r="D68" s="930"/>
      <c r="E68" s="930"/>
      <c r="F68" s="930"/>
      <c r="G68" s="930"/>
      <c r="H68" s="930"/>
      <c r="I68" s="930"/>
      <c r="J68" s="930"/>
      <c r="K68" s="930"/>
      <c r="L68" s="930"/>
      <c r="M68" s="930"/>
      <c r="N68" s="930"/>
      <c r="O68" s="930"/>
      <c r="P68" s="931"/>
      <c r="Q68" s="932">
        <v>
10508</v>
      </c>
      <c r="R68" s="926"/>
      <c r="S68" s="926"/>
      <c r="T68" s="926"/>
      <c r="U68" s="926"/>
      <c r="V68" s="926">
        <v>
9832</v>
      </c>
      <c r="W68" s="926"/>
      <c r="X68" s="926"/>
      <c r="Y68" s="926"/>
      <c r="Z68" s="926"/>
      <c r="AA68" s="926">
        <v>
675</v>
      </c>
      <c r="AB68" s="926"/>
      <c r="AC68" s="926"/>
      <c r="AD68" s="926"/>
      <c r="AE68" s="926"/>
      <c r="AF68" s="926">
        <v>
575</v>
      </c>
      <c r="AG68" s="926"/>
      <c r="AH68" s="926"/>
      <c r="AI68" s="926"/>
      <c r="AJ68" s="926"/>
      <c r="AK68" s="926" t="s">
        <v>
514</v>
      </c>
      <c r="AL68" s="926"/>
      <c r="AM68" s="926"/>
      <c r="AN68" s="926"/>
      <c r="AO68" s="926"/>
      <c r="AP68" s="926">
        <v>
3531</v>
      </c>
      <c r="AQ68" s="926"/>
      <c r="AR68" s="926"/>
      <c r="AS68" s="926"/>
      <c r="AT68" s="926"/>
      <c r="AU68" s="926">
        <v>
141</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
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
2</v>
      </c>
      <c r="B69" s="933" t="s">
        <v>
599</v>
      </c>
      <c r="C69" s="934"/>
      <c r="D69" s="934"/>
      <c r="E69" s="934"/>
      <c r="F69" s="934"/>
      <c r="G69" s="934"/>
      <c r="H69" s="934"/>
      <c r="I69" s="934"/>
      <c r="J69" s="934"/>
      <c r="K69" s="934"/>
      <c r="L69" s="934"/>
      <c r="M69" s="934"/>
      <c r="N69" s="934"/>
      <c r="O69" s="934"/>
      <c r="P69" s="935"/>
      <c r="Q69" s="936">
        <v>
494</v>
      </c>
      <c r="R69" s="891"/>
      <c r="S69" s="891"/>
      <c r="T69" s="891"/>
      <c r="U69" s="891"/>
      <c r="V69" s="891">
        <v>
486</v>
      </c>
      <c r="W69" s="891"/>
      <c r="X69" s="891"/>
      <c r="Y69" s="891"/>
      <c r="Z69" s="891"/>
      <c r="AA69" s="891">
        <v>
8</v>
      </c>
      <c r="AB69" s="891"/>
      <c r="AC69" s="891"/>
      <c r="AD69" s="891"/>
      <c r="AE69" s="891"/>
      <c r="AF69" s="891">
        <v>
8</v>
      </c>
      <c r="AG69" s="891"/>
      <c r="AH69" s="891"/>
      <c r="AI69" s="891"/>
      <c r="AJ69" s="891"/>
      <c r="AK69" s="891">
        <v>
395</v>
      </c>
      <c r="AL69" s="891"/>
      <c r="AM69" s="891"/>
      <c r="AN69" s="891"/>
      <c r="AO69" s="891"/>
      <c r="AP69" s="891" t="s">
        <v>
514</v>
      </c>
      <c r="AQ69" s="891"/>
      <c r="AR69" s="891"/>
      <c r="AS69" s="891"/>
      <c r="AT69" s="891"/>
      <c r="AU69" s="891" t="s">
        <v>
514</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
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
3</v>
      </c>
      <c r="B70" s="933" t="s">
        <v>
600</v>
      </c>
      <c r="C70" s="934"/>
      <c r="D70" s="934"/>
      <c r="E70" s="934"/>
      <c r="F70" s="934"/>
      <c r="G70" s="934"/>
      <c r="H70" s="934"/>
      <c r="I70" s="934"/>
      <c r="J70" s="934"/>
      <c r="K70" s="934"/>
      <c r="L70" s="934"/>
      <c r="M70" s="934"/>
      <c r="N70" s="934"/>
      <c r="O70" s="934"/>
      <c r="P70" s="935"/>
      <c r="Q70" s="936">
        <v>
907</v>
      </c>
      <c r="R70" s="891"/>
      <c r="S70" s="891"/>
      <c r="T70" s="891"/>
      <c r="U70" s="891"/>
      <c r="V70" s="891">
        <v>
901</v>
      </c>
      <c r="W70" s="891"/>
      <c r="X70" s="891"/>
      <c r="Y70" s="891"/>
      <c r="Z70" s="891"/>
      <c r="AA70" s="891">
        <v>
7</v>
      </c>
      <c r="AB70" s="891"/>
      <c r="AC70" s="891"/>
      <c r="AD70" s="891"/>
      <c r="AE70" s="891"/>
      <c r="AF70" s="891">
        <v>
17</v>
      </c>
      <c r="AG70" s="891"/>
      <c r="AH70" s="891"/>
      <c r="AI70" s="891"/>
      <c r="AJ70" s="891"/>
      <c r="AK70" s="891">
        <v>
58</v>
      </c>
      <c r="AL70" s="891"/>
      <c r="AM70" s="891"/>
      <c r="AN70" s="891"/>
      <c r="AO70" s="891"/>
      <c r="AP70" s="891" t="s">
        <v>
514</v>
      </c>
      <c r="AQ70" s="891"/>
      <c r="AR70" s="891"/>
      <c r="AS70" s="891"/>
      <c r="AT70" s="891"/>
      <c r="AU70" s="891" t="s">
        <v>
514</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
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
4</v>
      </c>
      <c r="B71" s="933" t="s">
        <v>
601</v>
      </c>
      <c r="C71" s="934"/>
      <c r="D71" s="934"/>
      <c r="E71" s="934"/>
      <c r="F71" s="934"/>
      <c r="G71" s="934"/>
      <c r="H71" s="934"/>
      <c r="I71" s="934"/>
      <c r="J71" s="934"/>
      <c r="K71" s="934"/>
      <c r="L71" s="934"/>
      <c r="M71" s="934"/>
      <c r="N71" s="934"/>
      <c r="O71" s="934"/>
      <c r="P71" s="935"/>
      <c r="Q71" s="936">
        <v>
352</v>
      </c>
      <c r="R71" s="891"/>
      <c r="S71" s="891"/>
      <c r="T71" s="891"/>
      <c r="U71" s="891"/>
      <c r="V71" s="891">
        <v>
238</v>
      </c>
      <c r="W71" s="891"/>
      <c r="X71" s="891"/>
      <c r="Y71" s="891"/>
      <c r="Z71" s="891"/>
      <c r="AA71" s="891">
        <v>
114</v>
      </c>
      <c r="AB71" s="891"/>
      <c r="AC71" s="891"/>
      <c r="AD71" s="891"/>
      <c r="AE71" s="891"/>
      <c r="AF71" s="891">
        <v>
114</v>
      </c>
      <c r="AG71" s="891"/>
      <c r="AH71" s="891"/>
      <c r="AI71" s="891"/>
      <c r="AJ71" s="891"/>
      <c r="AK71" s="891" t="s">
        <v>
514</v>
      </c>
      <c r="AL71" s="891"/>
      <c r="AM71" s="891"/>
      <c r="AN71" s="891"/>
      <c r="AO71" s="891"/>
      <c r="AP71" s="891" t="s">
        <v>
514</v>
      </c>
      <c r="AQ71" s="891"/>
      <c r="AR71" s="891"/>
      <c r="AS71" s="891"/>
      <c r="AT71" s="891"/>
      <c r="AU71" s="891" t="s">
        <v>
514</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
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
5</v>
      </c>
      <c r="B72" s="933" t="s">
        <v>
602</v>
      </c>
      <c r="C72" s="934"/>
      <c r="D72" s="934"/>
      <c r="E72" s="934"/>
      <c r="F72" s="934"/>
      <c r="G72" s="934"/>
      <c r="H72" s="934"/>
      <c r="I72" s="934"/>
      <c r="J72" s="934"/>
      <c r="K72" s="934"/>
      <c r="L72" s="934"/>
      <c r="M72" s="934"/>
      <c r="N72" s="934"/>
      <c r="O72" s="934"/>
      <c r="P72" s="935"/>
      <c r="Q72" s="936">
        <v>
27209</v>
      </c>
      <c r="R72" s="891"/>
      <c r="S72" s="891"/>
      <c r="T72" s="891"/>
      <c r="U72" s="891"/>
      <c r="V72" s="891">
        <v>
26981</v>
      </c>
      <c r="W72" s="891"/>
      <c r="X72" s="891"/>
      <c r="Y72" s="891"/>
      <c r="Z72" s="891"/>
      <c r="AA72" s="891">
        <v>
227</v>
      </c>
      <c r="AB72" s="891"/>
      <c r="AC72" s="891"/>
      <c r="AD72" s="891"/>
      <c r="AE72" s="891"/>
      <c r="AF72" s="891">
        <v>
227</v>
      </c>
      <c r="AG72" s="891"/>
      <c r="AH72" s="891"/>
      <c r="AI72" s="891"/>
      <c r="AJ72" s="891"/>
      <c r="AK72" s="891">
        <v>
271</v>
      </c>
      <c r="AL72" s="891"/>
      <c r="AM72" s="891"/>
      <c r="AN72" s="891"/>
      <c r="AO72" s="891"/>
      <c r="AP72" s="891" t="s">
        <v>
514</v>
      </c>
      <c r="AQ72" s="891"/>
      <c r="AR72" s="891"/>
      <c r="AS72" s="891"/>
      <c r="AT72" s="891"/>
      <c r="AU72" s="891" t="s">
        <v>
514</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
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
6</v>
      </c>
      <c r="B73" s="933" t="s">
        <v>
603</v>
      </c>
      <c r="C73" s="934"/>
      <c r="D73" s="934"/>
      <c r="E73" s="934"/>
      <c r="F73" s="934"/>
      <c r="G73" s="934"/>
      <c r="H73" s="934"/>
      <c r="I73" s="934"/>
      <c r="J73" s="934"/>
      <c r="K73" s="934"/>
      <c r="L73" s="934"/>
      <c r="M73" s="934"/>
      <c r="N73" s="934"/>
      <c r="O73" s="934"/>
      <c r="P73" s="935"/>
      <c r="Q73" s="936">
        <v>
34093</v>
      </c>
      <c r="R73" s="891"/>
      <c r="S73" s="891"/>
      <c r="T73" s="891"/>
      <c r="U73" s="891"/>
      <c r="V73" s="891">
        <v>
33219</v>
      </c>
      <c r="W73" s="891"/>
      <c r="X73" s="891"/>
      <c r="Y73" s="891"/>
      <c r="Z73" s="891"/>
      <c r="AA73" s="891">
        <v>
874</v>
      </c>
      <c r="AB73" s="891"/>
      <c r="AC73" s="891"/>
      <c r="AD73" s="891"/>
      <c r="AE73" s="891"/>
      <c r="AF73" s="891">
        <v>
874</v>
      </c>
      <c r="AG73" s="891"/>
      <c r="AH73" s="891"/>
      <c r="AI73" s="891"/>
      <c r="AJ73" s="891"/>
      <c r="AK73" s="891" t="s">
        <v>
514</v>
      </c>
      <c r="AL73" s="891"/>
      <c r="AM73" s="891"/>
      <c r="AN73" s="891"/>
      <c r="AO73" s="891"/>
      <c r="AP73" s="891" t="s">
        <v>
514</v>
      </c>
      <c r="AQ73" s="891"/>
      <c r="AR73" s="891"/>
      <c r="AS73" s="891"/>
      <c r="AT73" s="891"/>
      <c r="AU73" s="891" t="s">
        <v>
514</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
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
7</v>
      </c>
      <c r="B74" s="933" t="s">
        <v>
604</v>
      </c>
      <c r="C74" s="934"/>
      <c r="D74" s="934"/>
      <c r="E74" s="934"/>
      <c r="F74" s="934"/>
      <c r="G74" s="934"/>
      <c r="H74" s="934"/>
      <c r="I74" s="934"/>
      <c r="J74" s="934"/>
      <c r="K74" s="934"/>
      <c r="L74" s="934"/>
      <c r="M74" s="934"/>
      <c r="N74" s="934"/>
      <c r="O74" s="934"/>
      <c r="P74" s="935"/>
      <c r="Q74" s="936">
        <v>
5409</v>
      </c>
      <c r="R74" s="891"/>
      <c r="S74" s="891"/>
      <c r="T74" s="891"/>
      <c r="U74" s="891"/>
      <c r="V74" s="891">
        <v>
5339</v>
      </c>
      <c r="W74" s="891"/>
      <c r="X74" s="891"/>
      <c r="Y74" s="891"/>
      <c r="Z74" s="891"/>
      <c r="AA74" s="891">
        <v>
70</v>
      </c>
      <c r="AB74" s="891"/>
      <c r="AC74" s="891"/>
      <c r="AD74" s="891"/>
      <c r="AE74" s="891"/>
      <c r="AF74" s="891">
        <v>
70</v>
      </c>
      <c r="AG74" s="891"/>
      <c r="AH74" s="891"/>
      <c r="AI74" s="891"/>
      <c r="AJ74" s="891"/>
      <c r="AK74" s="891">
        <v>
1105</v>
      </c>
      <c r="AL74" s="891"/>
      <c r="AM74" s="891"/>
      <c r="AN74" s="891"/>
      <c r="AO74" s="891"/>
      <c r="AP74" s="891" t="s">
        <v>
514</v>
      </c>
      <c r="AQ74" s="891"/>
      <c r="AR74" s="891"/>
      <c r="AS74" s="891"/>
      <c r="AT74" s="891"/>
      <c r="AU74" s="891" t="s">
        <v>
514</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
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
8</v>
      </c>
      <c r="B75" s="933" t="s">
        <v>
605</v>
      </c>
      <c r="C75" s="934"/>
      <c r="D75" s="934"/>
      <c r="E75" s="934"/>
      <c r="F75" s="934"/>
      <c r="G75" s="934"/>
      <c r="H75" s="934"/>
      <c r="I75" s="934"/>
      <c r="J75" s="934"/>
      <c r="K75" s="934"/>
      <c r="L75" s="934"/>
      <c r="M75" s="934"/>
      <c r="N75" s="934"/>
      <c r="O75" s="934"/>
      <c r="P75" s="935"/>
      <c r="Q75" s="939">
        <v>
1349819</v>
      </c>
      <c r="R75" s="940"/>
      <c r="S75" s="940"/>
      <c r="T75" s="940"/>
      <c r="U75" s="890"/>
      <c r="V75" s="941">
        <v>
1314493</v>
      </c>
      <c r="W75" s="940"/>
      <c r="X75" s="940"/>
      <c r="Y75" s="940"/>
      <c r="Z75" s="890"/>
      <c r="AA75" s="941">
        <v>
35326</v>
      </c>
      <c r="AB75" s="940"/>
      <c r="AC75" s="940"/>
      <c r="AD75" s="940"/>
      <c r="AE75" s="890"/>
      <c r="AF75" s="941">
        <v>
35326</v>
      </c>
      <c r="AG75" s="940"/>
      <c r="AH75" s="940"/>
      <c r="AI75" s="940"/>
      <c r="AJ75" s="890"/>
      <c r="AK75" s="941">
        <v>
9983</v>
      </c>
      <c r="AL75" s="940"/>
      <c r="AM75" s="940"/>
      <c r="AN75" s="940"/>
      <c r="AO75" s="890"/>
      <c r="AP75" s="941" t="s">
        <v>
514</v>
      </c>
      <c r="AQ75" s="940"/>
      <c r="AR75" s="940"/>
      <c r="AS75" s="940"/>
      <c r="AT75" s="890"/>
      <c r="AU75" s="941" t="s">
        <v>
514</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
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
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
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
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
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
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
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
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
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
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
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
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
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
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
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
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
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
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
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
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
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
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
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
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
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
377</v>
      </c>
      <c r="B88" s="850" t="s">
        <v>
408</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c r="AG88" s="902"/>
      <c r="AH88" s="902"/>
      <c r="AI88" s="902"/>
      <c r="AJ88" s="902"/>
      <c r="AK88" s="899"/>
      <c r="AL88" s="899"/>
      <c r="AM88" s="899"/>
      <c r="AN88" s="899"/>
      <c r="AO88" s="899"/>
      <c r="AP88" s="902"/>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
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
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
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
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
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
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
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
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
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
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
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
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
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
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
377</v>
      </c>
      <c r="BR102" s="850" t="s">
        <v>
409</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
410</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
411</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
412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
413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
414</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
415</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
416</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
417</v>
      </c>
      <c r="AB109" s="955"/>
      <c r="AC109" s="955"/>
      <c r="AD109" s="955"/>
      <c r="AE109" s="956"/>
      <c r="AF109" s="954" t="s">
        <v>
297</v>
      </c>
      <c r="AG109" s="955"/>
      <c r="AH109" s="955"/>
      <c r="AI109" s="955"/>
      <c r="AJ109" s="956"/>
      <c r="AK109" s="954" t="s">
        <v>
296</v>
      </c>
      <c r="AL109" s="955"/>
      <c r="AM109" s="955"/>
      <c r="AN109" s="955"/>
      <c r="AO109" s="956"/>
      <c r="AP109" s="954" t="s">
        <v>
418</v>
      </c>
      <c r="AQ109" s="955"/>
      <c r="AR109" s="955"/>
      <c r="AS109" s="955"/>
      <c r="AT109" s="957"/>
      <c r="AU109" s="974" t="s">
        <v>
416</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
417</v>
      </c>
      <c r="BR109" s="955"/>
      <c r="BS109" s="955"/>
      <c r="BT109" s="955"/>
      <c r="BU109" s="956"/>
      <c r="BV109" s="954" t="s">
        <v>
297</v>
      </c>
      <c r="BW109" s="955"/>
      <c r="BX109" s="955"/>
      <c r="BY109" s="955"/>
      <c r="BZ109" s="956"/>
      <c r="CA109" s="954" t="s">
        <v>
296</v>
      </c>
      <c r="CB109" s="955"/>
      <c r="CC109" s="955"/>
      <c r="CD109" s="955"/>
      <c r="CE109" s="956"/>
      <c r="CF109" s="975" t="s">
        <v>
418</v>
      </c>
      <c r="CG109" s="975"/>
      <c r="CH109" s="975"/>
      <c r="CI109" s="975"/>
      <c r="CJ109" s="975"/>
      <c r="CK109" s="954" t="s">
        <v>
419</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
417</v>
      </c>
      <c r="DH109" s="955"/>
      <c r="DI109" s="955"/>
      <c r="DJ109" s="955"/>
      <c r="DK109" s="956"/>
      <c r="DL109" s="954" t="s">
        <v>
297</v>
      </c>
      <c r="DM109" s="955"/>
      <c r="DN109" s="955"/>
      <c r="DO109" s="955"/>
      <c r="DP109" s="956"/>
      <c r="DQ109" s="954" t="s">
        <v>
296</v>
      </c>
      <c r="DR109" s="955"/>
      <c r="DS109" s="955"/>
      <c r="DT109" s="955"/>
      <c r="DU109" s="956"/>
      <c r="DV109" s="954" t="s">
        <v>
418</v>
      </c>
      <c r="DW109" s="955"/>
      <c r="DX109" s="955"/>
      <c r="DY109" s="955"/>
      <c r="DZ109" s="957"/>
    </row>
    <row r="110" spans="1:131" s="226" customFormat="1" ht="26.25" customHeight="1">
      <c r="A110" s="958" t="s">
        <v>
420</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
1924341</v>
      </c>
      <c r="AB110" s="962"/>
      <c r="AC110" s="962"/>
      <c r="AD110" s="962"/>
      <c r="AE110" s="963"/>
      <c r="AF110" s="964">
        <v>
1896767</v>
      </c>
      <c r="AG110" s="962"/>
      <c r="AH110" s="962"/>
      <c r="AI110" s="962"/>
      <c r="AJ110" s="963"/>
      <c r="AK110" s="964">
        <v>
1856002</v>
      </c>
      <c r="AL110" s="962"/>
      <c r="AM110" s="962"/>
      <c r="AN110" s="962"/>
      <c r="AO110" s="963"/>
      <c r="AP110" s="965">
        <v>
4.7</v>
      </c>
      <c r="AQ110" s="966"/>
      <c r="AR110" s="966"/>
      <c r="AS110" s="966"/>
      <c r="AT110" s="967"/>
      <c r="AU110" s="968" t="s">
        <v>
68</v>
      </c>
      <c r="AV110" s="969"/>
      <c r="AW110" s="969"/>
      <c r="AX110" s="969"/>
      <c r="AY110" s="969"/>
      <c r="AZ110" s="1010" t="s">
        <v>
421</v>
      </c>
      <c r="BA110" s="959"/>
      <c r="BB110" s="959"/>
      <c r="BC110" s="959"/>
      <c r="BD110" s="959"/>
      <c r="BE110" s="959"/>
      <c r="BF110" s="959"/>
      <c r="BG110" s="959"/>
      <c r="BH110" s="959"/>
      <c r="BI110" s="959"/>
      <c r="BJ110" s="959"/>
      <c r="BK110" s="959"/>
      <c r="BL110" s="959"/>
      <c r="BM110" s="959"/>
      <c r="BN110" s="959"/>
      <c r="BO110" s="959"/>
      <c r="BP110" s="960"/>
      <c r="BQ110" s="996">
        <v>
17235129</v>
      </c>
      <c r="BR110" s="997"/>
      <c r="BS110" s="997"/>
      <c r="BT110" s="997"/>
      <c r="BU110" s="997"/>
      <c r="BV110" s="997">
        <v>
17244874</v>
      </c>
      <c r="BW110" s="997"/>
      <c r="BX110" s="997"/>
      <c r="BY110" s="997"/>
      <c r="BZ110" s="997"/>
      <c r="CA110" s="997">
        <v>
15899833</v>
      </c>
      <c r="CB110" s="997"/>
      <c r="CC110" s="997"/>
      <c r="CD110" s="997"/>
      <c r="CE110" s="997"/>
      <c r="CF110" s="1011">
        <v>
40.299999999999997</v>
      </c>
      <c r="CG110" s="1012"/>
      <c r="CH110" s="1012"/>
      <c r="CI110" s="1012"/>
      <c r="CJ110" s="1012"/>
      <c r="CK110" s="1013" t="s">
        <v>
422</v>
      </c>
      <c r="CL110" s="1014"/>
      <c r="CM110" s="993" t="s">
        <v>
423</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
424</v>
      </c>
      <c r="DH110" s="997"/>
      <c r="DI110" s="997"/>
      <c r="DJ110" s="997"/>
      <c r="DK110" s="997"/>
      <c r="DL110" s="997" t="s">
        <v>
425</v>
      </c>
      <c r="DM110" s="997"/>
      <c r="DN110" s="997"/>
      <c r="DO110" s="997"/>
      <c r="DP110" s="997"/>
      <c r="DQ110" s="997" t="s">
        <v>
424</v>
      </c>
      <c r="DR110" s="997"/>
      <c r="DS110" s="997"/>
      <c r="DT110" s="997"/>
      <c r="DU110" s="997"/>
      <c r="DV110" s="998" t="s">
        <v>
424</v>
      </c>
      <c r="DW110" s="998"/>
      <c r="DX110" s="998"/>
      <c r="DY110" s="998"/>
      <c r="DZ110" s="999"/>
    </row>
    <row r="111" spans="1:131" s="226" customFormat="1" ht="26.25" customHeight="1">
      <c r="A111" s="1000" t="s">
        <v>
426</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
425</v>
      </c>
      <c r="AB111" s="1004"/>
      <c r="AC111" s="1004"/>
      <c r="AD111" s="1004"/>
      <c r="AE111" s="1005"/>
      <c r="AF111" s="1006" t="s">
        <v>
425</v>
      </c>
      <c r="AG111" s="1004"/>
      <c r="AH111" s="1004"/>
      <c r="AI111" s="1004"/>
      <c r="AJ111" s="1005"/>
      <c r="AK111" s="1006" t="s">
        <v>
425</v>
      </c>
      <c r="AL111" s="1004"/>
      <c r="AM111" s="1004"/>
      <c r="AN111" s="1004"/>
      <c r="AO111" s="1005"/>
      <c r="AP111" s="1007" t="s">
        <v>
425</v>
      </c>
      <c r="AQ111" s="1008"/>
      <c r="AR111" s="1008"/>
      <c r="AS111" s="1008"/>
      <c r="AT111" s="1009"/>
      <c r="AU111" s="970"/>
      <c r="AV111" s="971"/>
      <c r="AW111" s="971"/>
      <c r="AX111" s="971"/>
      <c r="AY111" s="971"/>
      <c r="AZ111" s="1019" t="s">
        <v>
427</v>
      </c>
      <c r="BA111" s="1020"/>
      <c r="BB111" s="1020"/>
      <c r="BC111" s="1020"/>
      <c r="BD111" s="1020"/>
      <c r="BE111" s="1020"/>
      <c r="BF111" s="1020"/>
      <c r="BG111" s="1020"/>
      <c r="BH111" s="1020"/>
      <c r="BI111" s="1020"/>
      <c r="BJ111" s="1020"/>
      <c r="BK111" s="1020"/>
      <c r="BL111" s="1020"/>
      <c r="BM111" s="1020"/>
      <c r="BN111" s="1020"/>
      <c r="BO111" s="1020"/>
      <c r="BP111" s="1021"/>
      <c r="BQ111" s="989">
        <v>
8960200</v>
      </c>
      <c r="BR111" s="990"/>
      <c r="BS111" s="990"/>
      <c r="BT111" s="990"/>
      <c r="BU111" s="990"/>
      <c r="BV111" s="990">
        <v>
8905922</v>
      </c>
      <c r="BW111" s="990"/>
      <c r="BX111" s="990"/>
      <c r="BY111" s="990"/>
      <c r="BZ111" s="990"/>
      <c r="CA111" s="990">
        <v>
7843962</v>
      </c>
      <c r="CB111" s="990"/>
      <c r="CC111" s="990"/>
      <c r="CD111" s="990"/>
      <c r="CE111" s="990"/>
      <c r="CF111" s="984">
        <v>
19.899999999999999</v>
      </c>
      <c r="CG111" s="985"/>
      <c r="CH111" s="985"/>
      <c r="CI111" s="985"/>
      <c r="CJ111" s="985"/>
      <c r="CK111" s="1015"/>
      <c r="CL111" s="1016"/>
      <c r="CM111" s="986" t="s">
        <v>
428</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
429</v>
      </c>
      <c r="DH111" s="990"/>
      <c r="DI111" s="990"/>
      <c r="DJ111" s="990"/>
      <c r="DK111" s="990"/>
      <c r="DL111" s="990" t="s">
        <v>
430</v>
      </c>
      <c r="DM111" s="990"/>
      <c r="DN111" s="990"/>
      <c r="DO111" s="990"/>
      <c r="DP111" s="990"/>
      <c r="DQ111" s="990" t="s">
        <v>
431</v>
      </c>
      <c r="DR111" s="990"/>
      <c r="DS111" s="990"/>
      <c r="DT111" s="990"/>
      <c r="DU111" s="990"/>
      <c r="DV111" s="991" t="s">
        <v>
431</v>
      </c>
      <c r="DW111" s="991"/>
      <c r="DX111" s="991"/>
      <c r="DY111" s="991"/>
      <c r="DZ111" s="992"/>
    </row>
    <row r="112" spans="1:131" s="226" customFormat="1" ht="26.25" customHeight="1">
      <c r="A112" s="1022" t="s">
        <v>
432</v>
      </c>
      <c r="B112" s="1023"/>
      <c r="C112" s="1020" t="s">
        <v>
433</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
429</v>
      </c>
      <c r="AB112" s="1029"/>
      <c r="AC112" s="1029"/>
      <c r="AD112" s="1029"/>
      <c r="AE112" s="1030"/>
      <c r="AF112" s="1031" t="s">
        <v>
431</v>
      </c>
      <c r="AG112" s="1029"/>
      <c r="AH112" s="1029"/>
      <c r="AI112" s="1029"/>
      <c r="AJ112" s="1030"/>
      <c r="AK112" s="1031" t="s">
        <v>
430</v>
      </c>
      <c r="AL112" s="1029"/>
      <c r="AM112" s="1029"/>
      <c r="AN112" s="1029"/>
      <c r="AO112" s="1030"/>
      <c r="AP112" s="1032" t="s">
        <v>
431</v>
      </c>
      <c r="AQ112" s="1033"/>
      <c r="AR112" s="1033"/>
      <c r="AS112" s="1033"/>
      <c r="AT112" s="1034"/>
      <c r="AU112" s="970"/>
      <c r="AV112" s="971"/>
      <c r="AW112" s="971"/>
      <c r="AX112" s="971"/>
      <c r="AY112" s="971"/>
      <c r="AZ112" s="1019" t="s">
        <v>
434</v>
      </c>
      <c r="BA112" s="1020"/>
      <c r="BB112" s="1020"/>
      <c r="BC112" s="1020"/>
      <c r="BD112" s="1020"/>
      <c r="BE112" s="1020"/>
      <c r="BF112" s="1020"/>
      <c r="BG112" s="1020"/>
      <c r="BH112" s="1020"/>
      <c r="BI112" s="1020"/>
      <c r="BJ112" s="1020"/>
      <c r="BK112" s="1020"/>
      <c r="BL112" s="1020"/>
      <c r="BM112" s="1020"/>
      <c r="BN112" s="1020"/>
      <c r="BO112" s="1020"/>
      <c r="BP112" s="1021"/>
      <c r="BQ112" s="989">
        <v>
5817230</v>
      </c>
      <c r="BR112" s="990"/>
      <c r="BS112" s="990"/>
      <c r="BT112" s="990"/>
      <c r="BU112" s="990"/>
      <c r="BV112" s="990">
        <v>
6003103</v>
      </c>
      <c r="BW112" s="990"/>
      <c r="BX112" s="990"/>
      <c r="BY112" s="990"/>
      <c r="BZ112" s="990"/>
      <c r="CA112" s="990">
        <v>
6027596</v>
      </c>
      <c r="CB112" s="990"/>
      <c r="CC112" s="990"/>
      <c r="CD112" s="990"/>
      <c r="CE112" s="990"/>
      <c r="CF112" s="984">
        <v>
15.3</v>
      </c>
      <c r="CG112" s="985"/>
      <c r="CH112" s="985"/>
      <c r="CI112" s="985"/>
      <c r="CJ112" s="985"/>
      <c r="CK112" s="1015"/>
      <c r="CL112" s="1016"/>
      <c r="CM112" s="986" t="s">
        <v>
435</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
430</v>
      </c>
      <c r="DH112" s="990"/>
      <c r="DI112" s="990"/>
      <c r="DJ112" s="990"/>
      <c r="DK112" s="990"/>
      <c r="DL112" s="990" t="s">
        <v>
430</v>
      </c>
      <c r="DM112" s="990"/>
      <c r="DN112" s="990"/>
      <c r="DO112" s="990"/>
      <c r="DP112" s="990"/>
      <c r="DQ112" s="990" t="s">
        <v>
429</v>
      </c>
      <c r="DR112" s="990"/>
      <c r="DS112" s="990"/>
      <c r="DT112" s="990"/>
      <c r="DU112" s="990"/>
      <c r="DV112" s="991" t="s">
        <v>
431</v>
      </c>
      <c r="DW112" s="991"/>
      <c r="DX112" s="991"/>
      <c r="DY112" s="991"/>
      <c r="DZ112" s="992"/>
    </row>
    <row r="113" spans="1:130" s="226" customFormat="1" ht="26.25" customHeight="1">
      <c r="A113" s="1024"/>
      <c r="B113" s="1025"/>
      <c r="C113" s="1020" t="s">
        <v>
436</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
218603</v>
      </c>
      <c r="AB113" s="1004"/>
      <c r="AC113" s="1004"/>
      <c r="AD113" s="1004"/>
      <c r="AE113" s="1005"/>
      <c r="AF113" s="1006">
        <v>
236666</v>
      </c>
      <c r="AG113" s="1004"/>
      <c r="AH113" s="1004"/>
      <c r="AI113" s="1004"/>
      <c r="AJ113" s="1005"/>
      <c r="AK113" s="1006">
        <v>
240652</v>
      </c>
      <c r="AL113" s="1004"/>
      <c r="AM113" s="1004"/>
      <c r="AN113" s="1004"/>
      <c r="AO113" s="1005"/>
      <c r="AP113" s="1007">
        <v>
0.6</v>
      </c>
      <c r="AQ113" s="1008"/>
      <c r="AR113" s="1008"/>
      <c r="AS113" s="1008"/>
      <c r="AT113" s="1009"/>
      <c r="AU113" s="970"/>
      <c r="AV113" s="971"/>
      <c r="AW113" s="971"/>
      <c r="AX113" s="971"/>
      <c r="AY113" s="971"/>
      <c r="AZ113" s="1019" t="s">
        <v>
437</v>
      </c>
      <c r="BA113" s="1020"/>
      <c r="BB113" s="1020"/>
      <c r="BC113" s="1020"/>
      <c r="BD113" s="1020"/>
      <c r="BE113" s="1020"/>
      <c r="BF113" s="1020"/>
      <c r="BG113" s="1020"/>
      <c r="BH113" s="1020"/>
      <c r="BI113" s="1020"/>
      <c r="BJ113" s="1020"/>
      <c r="BK113" s="1020"/>
      <c r="BL113" s="1020"/>
      <c r="BM113" s="1020"/>
      <c r="BN113" s="1020"/>
      <c r="BO113" s="1020"/>
      <c r="BP113" s="1021"/>
      <c r="BQ113" s="989">
        <v>
285341</v>
      </c>
      <c r="BR113" s="990"/>
      <c r="BS113" s="990"/>
      <c r="BT113" s="990"/>
      <c r="BU113" s="990"/>
      <c r="BV113" s="990">
        <v>
202185</v>
      </c>
      <c r="BW113" s="990"/>
      <c r="BX113" s="990"/>
      <c r="BY113" s="990"/>
      <c r="BZ113" s="990"/>
      <c r="CA113" s="990">
        <v>
141248</v>
      </c>
      <c r="CB113" s="990"/>
      <c r="CC113" s="990"/>
      <c r="CD113" s="990"/>
      <c r="CE113" s="990"/>
      <c r="CF113" s="984">
        <v>
0.4</v>
      </c>
      <c r="CG113" s="985"/>
      <c r="CH113" s="985"/>
      <c r="CI113" s="985"/>
      <c r="CJ113" s="985"/>
      <c r="CK113" s="1015"/>
      <c r="CL113" s="1016"/>
      <c r="CM113" s="986" t="s">
        <v>
438</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
431</v>
      </c>
      <c r="DH113" s="1029"/>
      <c r="DI113" s="1029"/>
      <c r="DJ113" s="1029"/>
      <c r="DK113" s="1030"/>
      <c r="DL113" s="1031" t="s">
        <v>
430</v>
      </c>
      <c r="DM113" s="1029"/>
      <c r="DN113" s="1029"/>
      <c r="DO113" s="1029"/>
      <c r="DP113" s="1030"/>
      <c r="DQ113" s="1031" t="s">
        <v>
431</v>
      </c>
      <c r="DR113" s="1029"/>
      <c r="DS113" s="1029"/>
      <c r="DT113" s="1029"/>
      <c r="DU113" s="1030"/>
      <c r="DV113" s="1032" t="s">
        <v>
431</v>
      </c>
      <c r="DW113" s="1033"/>
      <c r="DX113" s="1033"/>
      <c r="DY113" s="1033"/>
      <c r="DZ113" s="1034"/>
    </row>
    <row r="114" spans="1:130" s="226" customFormat="1" ht="26.25" customHeight="1">
      <c r="A114" s="1024"/>
      <c r="B114" s="1025"/>
      <c r="C114" s="1020" t="s">
        <v>
439</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
75340</v>
      </c>
      <c r="AB114" s="1029"/>
      <c r="AC114" s="1029"/>
      <c r="AD114" s="1029"/>
      <c r="AE114" s="1030"/>
      <c r="AF114" s="1031">
        <v>
71269</v>
      </c>
      <c r="AG114" s="1029"/>
      <c r="AH114" s="1029"/>
      <c r="AI114" s="1029"/>
      <c r="AJ114" s="1030"/>
      <c r="AK114" s="1031">
        <v>
65274</v>
      </c>
      <c r="AL114" s="1029"/>
      <c r="AM114" s="1029"/>
      <c r="AN114" s="1029"/>
      <c r="AO114" s="1030"/>
      <c r="AP114" s="1032">
        <v>
0.2</v>
      </c>
      <c r="AQ114" s="1033"/>
      <c r="AR114" s="1033"/>
      <c r="AS114" s="1033"/>
      <c r="AT114" s="1034"/>
      <c r="AU114" s="970"/>
      <c r="AV114" s="971"/>
      <c r="AW114" s="971"/>
      <c r="AX114" s="971"/>
      <c r="AY114" s="971"/>
      <c r="AZ114" s="1019" t="s">
        <v>
440</v>
      </c>
      <c r="BA114" s="1020"/>
      <c r="BB114" s="1020"/>
      <c r="BC114" s="1020"/>
      <c r="BD114" s="1020"/>
      <c r="BE114" s="1020"/>
      <c r="BF114" s="1020"/>
      <c r="BG114" s="1020"/>
      <c r="BH114" s="1020"/>
      <c r="BI114" s="1020"/>
      <c r="BJ114" s="1020"/>
      <c r="BK114" s="1020"/>
      <c r="BL114" s="1020"/>
      <c r="BM114" s="1020"/>
      <c r="BN114" s="1020"/>
      <c r="BO114" s="1020"/>
      <c r="BP114" s="1021"/>
      <c r="BQ114" s="989">
        <v>
7451767</v>
      </c>
      <c r="BR114" s="990"/>
      <c r="BS114" s="990"/>
      <c r="BT114" s="990"/>
      <c r="BU114" s="990"/>
      <c r="BV114" s="990">
        <v>
7368715</v>
      </c>
      <c r="BW114" s="990"/>
      <c r="BX114" s="990"/>
      <c r="BY114" s="990"/>
      <c r="BZ114" s="990"/>
      <c r="CA114" s="990">
        <v>
7354361</v>
      </c>
      <c r="CB114" s="990"/>
      <c r="CC114" s="990"/>
      <c r="CD114" s="990"/>
      <c r="CE114" s="990"/>
      <c r="CF114" s="984">
        <v>
18.600000000000001</v>
      </c>
      <c r="CG114" s="985"/>
      <c r="CH114" s="985"/>
      <c r="CI114" s="985"/>
      <c r="CJ114" s="985"/>
      <c r="CK114" s="1015"/>
      <c r="CL114" s="1016"/>
      <c r="CM114" s="986" t="s">
        <v>
441</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
430</v>
      </c>
      <c r="DH114" s="1029"/>
      <c r="DI114" s="1029"/>
      <c r="DJ114" s="1029"/>
      <c r="DK114" s="1030"/>
      <c r="DL114" s="1031" t="s">
        <v>
429</v>
      </c>
      <c r="DM114" s="1029"/>
      <c r="DN114" s="1029"/>
      <c r="DO114" s="1029"/>
      <c r="DP114" s="1030"/>
      <c r="DQ114" s="1031" t="s">
        <v>
431</v>
      </c>
      <c r="DR114" s="1029"/>
      <c r="DS114" s="1029"/>
      <c r="DT114" s="1029"/>
      <c r="DU114" s="1030"/>
      <c r="DV114" s="1032" t="s">
        <v>
431</v>
      </c>
      <c r="DW114" s="1033"/>
      <c r="DX114" s="1033"/>
      <c r="DY114" s="1033"/>
      <c r="DZ114" s="1034"/>
    </row>
    <row r="115" spans="1:130" s="226" customFormat="1" ht="26.25" customHeight="1">
      <c r="A115" s="1024"/>
      <c r="B115" s="1025"/>
      <c r="C115" s="1020" t="s">
        <v>
442</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
1483683</v>
      </c>
      <c r="AB115" s="1004"/>
      <c r="AC115" s="1004"/>
      <c r="AD115" s="1004"/>
      <c r="AE115" s="1005"/>
      <c r="AF115" s="1006">
        <v>
561743</v>
      </c>
      <c r="AG115" s="1004"/>
      <c r="AH115" s="1004"/>
      <c r="AI115" s="1004"/>
      <c r="AJ115" s="1005"/>
      <c r="AK115" s="1006">
        <v>
1012878</v>
      </c>
      <c r="AL115" s="1004"/>
      <c r="AM115" s="1004"/>
      <c r="AN115" s="1004"/>
      <c r="AO115" s="1005"/>
      <c r="AP115" s="1007">
        <v>
2.6</v>
      </c>
      <c r="AQ115" s="1008"/>
      <c r="AR115" s="1008"/>
      <c r="AS115" s="1008"/>
      <c r="AT115" s="1009"/>
      <c r="AU115" s="970"/>
      <c r="AV115" s="971"/>
      <c r="AW115" s="971"/>
      <c r="AX115" s="971"/>
      <c r="AY115" s="971"/>
      <c r="AZ115" s="1019" t="s">
        <v>
443</v>
      </c>
      <c r="BA115" s="1020"/>
      <c r="BB115" s="1020"/>
      <c r="BC115" s="1020"/>
      <c r="BD115" s="1020"/>
      <c r="BE115" s="1020"/>
      <c r="BF115" s="1020"/>
      <c r="BG115" s="1020"/>
      <c r="BH115" s="1020"/>
      <c r="BI115" s="1020"/>
      <c r="BJ115" s="1020"/>
      <c r="BK115" s="1020"/>
      <c r="BL115" s="1020"/>
      <c r="BM115" s="1020"/>
      <c r="BN115" s="1020"/>
      <c r="BO115" s="1020"/>
      <c r="BP115" s="1021"/>
      <c r="BQ115" s="989" t="s">
        <v>
429</v>
      </c>
      <c r="BR115" s="990"/>
      <c r="BS115" s="990"/>
      <c r="BT115" s="990"/>
      <c r="BU115" s="990"/>
      <c r="BV115" s="990" t="s">
        <v>
430</v>
      </c>
      <c r="BW115" s="990"/>
      <c r="BX115" s="990"/>
      <c r="BY115" s="990"/>
      <c r="BZ115" s="990"/>
      <c r="CA115" s="990">
        <v>
243569</v>
      </c>
      <c r="CB115" s="990"/>
      <c r="CC115" s="990"/>
      <c r="CD115" s="990"/>
      <c r="CE115" s="990"/>
      <c r="CF115" s="984">
        <v>
0.6</v>
      </c>
      <c r="CG115" s="985"/>
      <c r="CH115" s="985"/>
      <c r="CI115" s="985"/>
      <c r="CJ115" s="985"/>
      <c r="CK115" s="1015"/>
      <c r="CL115" s="1016"/>
      <c r="CM115" s="1019" t="s">
        <v>
444</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v>
8383496</v>
      </c>
      <c r="DH115" s="1029"/>
      <c r="DI115" s="1029"/>
      <c r="DJ115" s="1029"/>
      <c r="DK115" s="1030"/>
      <c r="DL115" s="1031">
        <v>
8363574</v>
      </c>
      <c r="DM115" s="1029"/>
      <c r="DN115" s="1029"/>
      <c r="DO115" s="1029"/>
      <c r="DP115" s="1030"/>
      <c r="DQ115" s="1031">
        <v>
7335970</v>
      </c>
      <c r="DR115" s="1029"/>
      <c r="DS115" s="1029"/>
      <c r="DT115" s="1029"/>
      <c r="DU115" s="1030"/>
      <c r="DV115" s="1032">
        <v>
18.600000000000001</v>
      </c>
      <c r="DW115" s="1033"/>
      <c r="DX115" s="1033"/>
      <c r="DY115" s="1033"/>
      <c r="DZ115" s="1034"/>
    </row>
    <row r="116" spans="1:130" s="226" customFormat="1" ht="26.25" customHeight="1">
      <c r="A116" s="1026"/>
      <c r="B116" s="1027"/>
      <c r="C116" s="1035" t="s">
        <v>
445</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
429</v>
      </c>
      <c r="AB116" s="1029"/>
      <c r="AC116" s="1029"/>
      <c r="AD116" s="1029"/>
      <c r="AE116" s="1030"/>
      <c r="AF116" s="1031" t="s">
        <v>
431</v>
      </c>
      <c r="AG116" s="1029"/>
      <c r="AH116" s="1029"/>
      <c r="AI116" s="1029"/>
      <c r="AJ116" s="1030"/>
      <c r="AK116" s="1031" t="s">
        <v>
122</v>
      </c>
      <c r="AL116" s="1029"/>
      <c r="AM116" s="1029"/>
      <c r="AN116" s="1029"/>
      <c r="AO116" s="1030"/>
      <c r="AP116" s="1032" t="s">
        <v>
430</v>
      </c>
      <c r="AQ116" s="1033"/>
      <c r="AR116" s="1033"/>
      <c r="AS116" s="1033"/>
      <c r="AT116" s="1034"/>
      <c r="AU116" s="970"/>
      <c r="AV116" s="971"/>
      <c r="AW116" s="971"/>
      <c r="AX116" s="971"/>
      <c r="AY116" s="971"/>
      <c r="AZ116" s="1037" t="s">
        <v>
446</v>
      </c>
      <c r="BA116" s="1038"/>
      <c r="BB116" s="1038"/>
      <c r="BC116" s="1038"/>
      <c r="BD116" s="1038"/>
      <c r="BE116" s="1038"/>
      <c r="BF116" s="1038"/>
      <c r="BG116" s="1038"/>
      <c r="BH116" s="1038"/>
      <c r="BI116" s="1038"/>
      <c r="BJ116" s="1038"/>
      <c r="BK116" s="1038"/>
      <c r="BL116" s="1038"/>
      <c r="BM116" s="1038"/>
      <c r="BN116" s="1038"/>
      <c r="BO116" s="1038"/>
      <c r="BP116" s="1039"/>
      <c r="BQ116" s="989" t="s">
        <v>
431</v>
      </c>
      <c r="BR116" s="990"/>
      <c r="BS116" s="990"/>
      <c r="BT116" s="990"/>
      <c r="BU116" s="990"/>
      <c r="BV116" s="990" t="s">
        <v>
429</v>
      </c>
      <c r="BW116" s="990"/>
      <c r="BX116" s="990"/>
      <c r="BY116" s="990"/>
      <c r="BZ116" s="990"/>
      <c r="CA116" s="990" t="s">
        <v>
429</v>
      </c>
      <c r="CB116" s="990"/>
      <c r="CC116" s="990"/>
      <c r="CD116" s="990"/>
      <c r="CE116" s="990"/>
      <c r="CF116" s="984" t="s">
        <v>
430</v>
      </c>
      <c r="CG116" s="985"/>
      <c r="CH116" s="985"/>
      <c r="CI116" s="985"/>
      <c r="CJ116" s="985"/>
      <c r="CK116" s="1015"/>
      <c r="CL116" s="1016"/>
      <c r="CM116" s="986" t="s">
        <v>
447</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
431</v>
      </c>
      <c r="DH116" s="1029"/>
      <c r="DI116" s="1029"/>
      <c r="DJ116" s="1029"/>
      <c r="DK116" s="1030"/>
      <c r="DL116" s="1031" t="s">
        <v>
431</v>
      </c>
      <c r="DM116" s="1029"/>
      <c r="DN116" s="1029"/>
      <c r="DO116" s="1029"/>
      <c r="DP116" s="1030"/>
      <c r="DQ116" s="1031" t="s">
        <v>
430</v>
      </c>
      <c r="DR116" s="1029"/>
      <c r="DS116" s="1029"/>
      <c r="DT116" s="1029"/>
      <c r="DU116" s="1030"/>
      <c r="DV116" s="1032" t="s">
        <v>
431</v>
      </c>
      <c r="DW116" s="1033"/>
      <c r="DX116" s="1033"/>
      <c r="DY116" s="1033"/>
      <c r="DZ116" s="1034"/>
    </row>
    <row r="117" spans="1:130" s="226" customFormat="1" ht="26.25" customHeight="1">
      <c r="A117" s="974" t="s">
        <v>
180</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
448</v>
      </c>
      <c r="Z117" s="956"/>
      <c r="AA117" s="1046">
        <v>
3701967</v>
      </c>
      <c r="AB117" s="1047"/>
      <c r="AC117" s="1047"/>
      <c r="AD117" s="1047"/>
      <c r="AE117" s="1048"/>
      <c r="AF117" s="1049">
        <v>
2766445</v>
      </c>
      <c r="AG117" s="1047"/>
      <c r="AH117" s="1047"/>
      <c r="AI117" s="1047"/>
      <c r="AJ117" s="1048"/>
      <c r="AK117" s="1049">
        <v>
3174806</v>
      </c>
      <c r="AL117" s="1047"/>
      <c r="AM117" s="1047"/>
      <c r="AN117" s="1047"/>
      <c r="AO117" s="1048"/>
      <c r="AP117" s="1050"/>
      <c r="AQ117" s="1051"/>
      <c r="AR117" s="1051"/>
      <c r="AS117" s="1051"/>
      <c r="AT117" s="1052"/>
      <c r="AU117" s="970"/>
      <c r="AV117" s="971"/>
      <c r="AW117" s="971"/>
      <c r="AX117" s="971"/>
      <c r="AY117" s="971"/>
      <c r="AZ117" s="1037" t="s">
        <v>
449</v>
      </c>
      <c r="BA117" s="1038"/>
      <c r="BB117" s="1038"/>
      <c r="BC117" s="1038"/>
      <c r="BD117" s="1038"/>
      <c r="BE117" s="1038"/>
      <c r="BF117" s="1038"/>
      <c r="BG117" s="1038"/>
      <c r="BH117" s="1038"/>
      <c r="BI117" s="1038"/>
      <c r="BJ117" s="1038"/>
      <c r="BK117" s="1038"/>
      <c r="BL117" s="1038"/>
      <c r="BM117" s="1038"/>
      <c r="BN117" s="1038"/>
      <c r="BO117" s="1038"/>
      <c r="BP117" s="1039"/>
      <c r="BQ117" s="989" t="s">
        <v>
431</v>
      </c>
      <c r="BR117" s="990"/>
      <c r="BS117" s="990"/>
      <c r="BT117" s="990"/>
      <c r="BU117" s="990"/>
      <c r="BV117" s="990" t="s">
        <v>
431</v>
      </c>
      <c r="BW117" s="990"/>
      <c r="BX117" s="990"/>
      <c r="BY117" s="990"/>
      <c r="BZ117" s="990"/>
      <c r="CA117" s="990" t="s">
        <v>
122</v>
      </c>
      <c r="CB117" s="990"/>
      <c r="CC117" s="990"/>
      <c r="CD117" s="990"/>
      <c r="CE117" s="990"/>
      <c r="CF117" s="984" t="s">
        <v>
450</v>
      </c>
      <c r="CG117" s="985"/>
      <c r="CH117" s="985"/>
      <c r="CI117" s="985"/>
      <c r="CJ117" s="985"/>
      <c r="CK117" s="1015"/>
      <c r="CL117" s="1016"/>
      <c r="CM117" s="986" t="s">
        <v>
451</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
122</v>
      </c>
      <c r="DH117" s="1029"/>
      <c r="DI117" s="1029"/>
      <c r="DJ117" s="1029"/>
      <c r="DK117" s="1030"/>
      <c r="DL117" s="1031" t="s">
        <v>
450</v>
      </c>
      <c r="DM117" s="1029"/>
      <c r="DN117" s="1029"/>
      <c r="DO117" s="1029"/>
      <c r="DP117" s="1030"/>
      <c r="DQ117" s="1031" t="s">
        <v>
431</v>
      </c>
      <c r="DR117" s="1029"/>
      <c r="DS117" s="1029"/>
      <c r="DT117" s="1029"/>
      <c r="DU117" s="1030"/>
      <c r="DV117" s="1032" t="s">
        <v>
450</v>
      </c>
      <c r="DW117" s="1033"/>
      <c r="DX117" s="1033"/>
      <c r="DY117" s="1033"/>
      <c r="DZ117" s="1034"/>
    </row>
    <row r="118" spans="1:130" s="226" customFormat="1" ht="26.25" customHeight="1">
      <c r="A118" s="974" t="s">
        <v>
419</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
417</v>
      </c>
      <c r="AB118" s="955"/>
      <c r="AC118" s="955"/>
      <c r="AD118" s="955"/>
      <c r="AE118" s="956"/>
      <c r="AF118" s="954" t="s">
        <v>
297</v>
      </c>
      <c r="AG118" s="955"/>
      <c r="AH118" s="955"/>
      <c r="AI118" s="955"/>
      <c r="AJ118" s="956"/>
      <c r="AK118" s="954" t="s">
        <v>
296</v>
      </c>
      <c r="AL118" s="955"/>
      <c r="AM118" s="955"/>
      <c r="AN118" s="955"/>
      <c r="AO118" s="956"/>
      <c r="AP118" s="1041" t="s">
        <v>
418</v>
      </c>
      <c r="AQ118" s="1042"/>
      <c r="AR118" s="1042"/>
      <c r="AS118" s="1042"/>
      <c r="AT118" s="1043"/>
      <c r="AU118" s="970"/>
      <c r="AV118" s="971"/>
      <c r="AW118" s="971"/>
      <c r="AX118" s="971"/>
      <c r="AY118" s="971"/>
      <c r="AZ118" s="1044" t="s">
        <v>
452</v>
      </c>
      <c r="BA118" s="1035"/>
      <c r="BB118" s="1035"/>
      <c r="BC118" s="1035"/>
      <c r="BD118" s="1035"/>
      <c r="BE118" s="1035"/>
      <c r="BF118" s="1035"/>
      <c r="BG118" s="1035"/>
      <c r="BH118" s="1035"/>
      <c r="BI118" s="1035"/>
      <c r="BJ118" s="1035"/>
      <c r="BK118" s="1035"/>
      <c r="BL118" s="1035"/>
      <c r="BM118" s="1035"/>
      <c r="BN118" s="1035"/>
      <c r="BO118" s="1035"/>
      <c r="BP118" s="1036"/>
      <c r="BQ118" s="1067" t="s">
        <v>
431</v>
      </c>
      <c r="BR118" s="1068"/>
      <c r="BS118" s="1068"/>
      <c r="BT118" s="1068"/>
      <c r="BU118" s="1068"/>
      <c r="BV118" s="1068" t="s">
        <v>
429</v>
      </c>
      <c r="BW118" s="1068"/>
      <c r="BX118" s="1068"/>
      <c r="BY118" s="1068"/>
      <c r="BZ118" s="1068"/>
      <c r="CA118" s="1068" t="s">
        <v>
450</v>
      </c>
      <c r="CB118" s="1068"/>
      <c r="CC118" s="1068"/>
      <c r="CD118" s="1068"/>
      <c r="CE118" s="1068"/>
      <c r="CF118" s="984" t="s">
        <v>
429</v>
      </c>
      <c r="CG118" s="985"/>
      <c r="CH118" s="985"/>
      <c r="CI118" s="985"/>
      <c r="CJ118" s="985"/>
      <c r="CK118" s="1015"/>
      <c r="CL118" s="1016"/>
      <c r="CM118" s="986" t="s">
        <v>
453</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
429</v>
      </c>
      <c r="DH118" s="1029"/>
      <c r="DI118" s="1029"/>
      <c r="DJ118" s="1029"/>
      <c r="DK118" s="1030"/>
      <c r="DL118" s="1031" t="s">
        <v>
431</v>
      </c>
      <c r="DM118" s="1029"/>
      <c r="DN118" s="1029"/>
      <c r="DO118" s="1029"/>
      <c r="DP118" s="1030"/>
      <c r="DQ118" s="1031" t="s">
        <v>
431</v>
      </c>
      <c r="DR118" s="1029"/>
      <c r="DS118" s="1029"/>
      <c r="DT118" s="1029"/>
      <c r="DU118" s="1030"/>
      <c r="DV118" s="1032" t="s">
        <v>
429</v>
      </c>
      <c r="DW118" s="1033"/>
      <c r="DX118" s="1033"/>
      <c r="DY118" s="1033"/>
      <c r="DZ118" s="1034"/>
    </row>
    <row r="119" spans="1:130" s="226" customFormat="1" ht="26.25" customHeight="1">
      <c r="A119" s="1129" t="s">
        <v>
422</v>
      </c>
      <c r="B119" s="1014"/>
      <c r="C119" s="993" t="s">
        <v>
423</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
429</v>
      </c>
      <c r="AB119" s="962"/>
      <c r="AC119" s="962"/>
      <c r="AD119" s="962"/>
      <c r="AE119" s="963"/>
      <c r="AF119" s="964" t="s">
        <v>
429</v>
      </c>
      <c r="AG119" s="962"/>
      <c r="AH119" s="962"/>
      <c r="AI119" s="962"/>
      <c r="AJ119" s="963"/>
      <c r="AK119" s="964" t="s">
        <v>
429</v>
      </c>
      <c r="AL119" s="962"/>
      <c r="AM119" s="962"/>
      <c r="AN119" s="962"/>
      <c r="AO119" s="963"/>
      <c r="AP119" s="965" t="s">
        <v>
429</v>
      </c>
      <c r="AQ119" s="966"/>
      <c r="AR119" s="966"/>
      <c r="AS119" s="966"/>
      <c r="AT119" s="967"/>
      <c r="AU119" s="972"/>
      <c r="AV119" s="973"/>
      <c r="AW119" s="973"/>
      <c r="AX119" s="973"/>
      <c r="AY119" s="973"/>
      <c r="AZ119" s="257" t="s">
        <v>
180</v>
      </c>
      <c r="BA119" s="257"/>
      <c r="BB119" s="257"/>
      <c r="BC119" s="257"/>
      <c r="BD119" s="257"/>
      <c r="BE119" s="257"/>
      <c r="BF119" s="257"/>
      <c r="BG119" s="257"/>
      <c r="BH119" s="257"/>
      <c r="BI119" s="257"/>
      <c r="BJ119" s="257"/>
      <c r="BK119" s="257"/>
      <c r="BL119" s="257"/>
      <c r="BM119" s="257"/>
      <c r="BN119" s="257"/>
      <c r="BO119" s="1045" t="s">
        <v>
454</v>
      </c>
      <c r="BP119" s="1076"/>
      <c r="BQ119" s="1067">
        <v>
39749667</v>
      </c>
      <c r="BR119" s="1068"/>
      <c r="BS119" s="1068"/>
      <c r="BT119" s="1068"/>
      <c r="BU119" s="1068"/>
      <c r="BV119" s="1068">
        <v>
39724799</v>
      </c>
      <c r="BW119" s="1068"/>
      <c r="BX119" s="1068"/>
      <c r="BY119" s="1068"/>
      <c r="BZ119" s="1068"/>
      <c r="CA119" s="1068">
        <v>
37510569</v>
      </c>
      <c r="CB119" s="1068"/>
      <c r="CC119" s="1068"/>
      <c r="CD119" s="1068"/>
      <c r="CE119" s="1068"/>
      <c r="CF119" s="1069"/>
      <c r="CG119" s="1070"/>
      <c r="CH119" s="1070"/>
      <c r="CI119" s="1070"/>
      <c r="CJ119" s="1071"/>
      <c r="CK119" s="1017"/>
      <c r="CL119" s="1018"/>
      <c r="CM119" s="1072" t="s">
        <v>
455</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
576704</v>
      </c>
      <c r="DH119" s="1054"/>
      <c r="DI119" s="1054"/>
      <c r="DJ119" s="1054"/>
      <c r="DK119" s="1055"/>
      <c r="DL119" s="1053">
        <v>
542348</v>
      </c>
      <c r="DM119" s="1054"/>
      <c r="DN119" s="1054"/>
      <c r="DO119" s="1054"/>
      <c r="DP119" s="1055"/>
      <c r="DQ119" s="1053">
        <v>
507992</v>
      </c>
      <c r="DR119" s="1054"/>
      <c r="DS119" s="1054"/>
      <c r="DT119" s="1054"/>
      <c r="DU119" s="1055"/>
      <c r="DV119" s="1056">
        <v>
1.3</v>
      </c>
      <c r="DW119" s="1057"/>
      <c r="DX119" s="1057"/>
      <c r="DY119" s="1057"/>
      <c r="DZ119" s="1058"/>
    </row>
    <row r="120" spans="1:130" s="226" customFormat="1" ht="26.25" customHeight="1">
      <c r="A120" s="1130"/>
      <c r="B120" s="1016"/>
      <c r="C120" s="986" t="s">
        <v>
428</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
429</v>
      </c>
      <c r="AB120" s="1029"/>
      <c r="AC120" s="1029"/>
      <c r="AD120" s="1029"/>
      <c r="AE120" s="1030"/>
      <c r="AF120" s="1031" t="s">
        <v>
429</v>
      </c>
      <c r="AG120" s="1029"/>
      <c r="AH120" s="1029"/>
      <c r="AI120" s="1029"/>
      <c r="AJ120" s="1030"/>
      <c r="AK120" s="1031" t="s">
        <v>
431</v>
      </c>
      <c r="AL120" s="1029"/>
      <c r="AM120" s="1029"/>
      <c r="AN120" s="1029"/>
      <c r="AO120" s="1030"/>
      <c r="AP120" s="1032" t="s">
        <v>
429</v>
      </c>
      <c r="AQ120" s="1033"/>
      <c r="AR120" s="1033"/>
      <c r="AS120" s="1033"/>
      <c r="AT120" s="1034"/>
      <c r="AU120" s="1059" t="s">
        <v>
456</v>
      </c>
      <c r="AV120" s="1060"/>
      <c r="AW120" s="1060"/>
      <c r="AX120" s="1060"/>
      <c r="AY120" s="1061"/>
      <c r="AZ120" s="1010" t="s">
        <v>
457</v>
      </c>
      <c r="BA120" s="959"/>
      <c r="BB120" s="959"/>
      <c r="BC120" s="959"/>
      <c r="BD120" s="959"/>
      <c r="BE120" s="959"/>
      <c r="BF120" s="959"/>
      <c r="BG120" s="959"/>
      <c r="BH120" s="959"/>
      <c r="BI120" s="959"/>
      <c r="BJ120" s="959"/>
      <c r="BK120" s="959"/>
      <c r="BL120" s="959"/>
      <c r="BM120" s="959"/>
      <c r="BN120" s="959"/>
      <c r="BO120" s="959"/>
      <c r="BP120" s="960"/>
      <c r="BQ120" s="996">
        <v>
38314172</v>
      </c>
      <c r="BR120" s="997"/>
      <c r="BS120" s="997"/>
      <c r="BT120" s="997"/>
      <c r="BU120" s="997"/>
      <c r="BV120" s="997">
        <v>
39324271</v>
      </c>
      <c r="BW120" s="997"/>
      <c r="BX120" s="997"/>
      <c r="BY120" s="997"/>
      <c r="BZ120" s="997"/>
      <c r="CA120" s="997">
        <v>
41414890</v>
      </c>
      <c r="CB120" s="997"/>
      <c r="CC120" s="997"/>
      <c r="CD120" s="997"/>
      <c r="CE120" s="997"/>
      <c r="CF120" s="1011">
        <v>
105</v>
      </c>
      <c r="CG120" s="1012"/>
      <c r="CH120" s="1012"/>
      <c r="CI120" s="1012"/>
      <c r="CJ120" s="1012"/>
      <c r="CK120" s="1077" t="s">
        <v>
458</v>
      </c>
      <c r="CL120" s="1078"/>
      <c r="CM120" s="1078"/>
      <c r="CN120" s="1078"/>
      <c r="CO120" s="1079"/>
      <c r="CP120" s="1085" t="s">
        <v>
459</v>
      </c>
      <c r="CQ120" s="1086"/>
      <c r="CR120" s="1086"/>
      <c r="CS120" s="1086"/>
      <c r="CT120" s="1086"/>
      <c r="CU120" s="1086"/>
      <c r="CV120" s="1086"/>
      <c r="CW120" s="1086"/>
      <c r="CX120" s="1086"/>
      <c r="CY120" s="1086"/>
      <c r="CZ120" s="1086"/>
      <c r="DA120" s="1086"/>
      <c r="DB120" s="1086"/>
      <c r="DC120" s="1086"/>
      <c r="DD120" s="1086"/>
      <c r="DE120" s="1086"/>
      <c r="DF120" s="1087"/>
      <c r="DG120" s="996">
        <v>
5805280</v>
      </c>
      <c r="DH120" s="997"/>
      <c r="DI120" s="997"/>
      <c r="DJ120" s="997"/>
      <c r="DK120" s="997"/>
      <c r="DL120" s="997">
        <v>
5999414</v>
      </c>
      <c r="DM120" s="997"/>
      <c r="DN120" s="997"/>
      <c r="DO120" s="997"/>
      <c r="DP120" s="997"/>
      <c r="DQ120" s="997">
        <v>
6024210</v>
      </c>
      <c r="DR120" s="997"/>
      <c r="DS120" s="997"/>
      <c r="DT120" s="997"/>
      <c r="DU120" s="997"/>
      <c r="DV120" s="998">
        <v>
15.3</v>
      </c>
      <c r="DW120" s="998"/>
      <c r="DX120" s="998"/>
      <c r="DY120" s="998"/>
      <c r="DZ120" s="999"/>
    </row>
    <row r="121" spans="1:130" s="226" customFormat="1" ht="26.25" customHeight="1">
      <c r="A121" s="1130"/>
      <c r="B121" s="1016"/>
      <c r="C121" s="1037" t="s">
        <v>
460</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
429</v>
      </c>
      <c r="AB121" s="1029"/>
      <c r="AC121" s="1029"/>
      <c r="AD121" s="1029"/>
      <c r="AE121" s="1030"/>
      <c r="AF121" s="1031" t="s">
        <v>
431</v>
      </c>
      <c r="AG121" s="1029"/>
      <c r="AH121" s="1029"/>
      <c r="AI121" s="1029"/>
      <c r="AJ121" s="1030"/>
      <c r="AK121" s="1031" t="s">
        <v>
431</v>
      </c>
      <c r="AL121" s="1029"/>
      <c r="AM121" s="1029"/>
      <c r="AN121" s="1029"/>
      <c r="AO121" s="1030"/>
      <c r="AP121" s="1032" t="s">
        <v>
431</v>
      </c>
      <c r="AQ121" s="1033"/>
      <c r="AR121" s="1033"/>
      <c r="AS121" s="1033"/>
      <c r="AT121" s="1034"/>
      <c r="AU121" s="1062"/>
      <c r="AV121" s="1063"/>
      <c r="AW121" s="1063"/>
      <c r="AX121" s="1063"/>
      <c r="AY121" s="1064"/>
      <c r="AZ121" s="1019" t="s">
        <v>
461</v>
      </c>
      <c r="BA121" s="1020"/>
      <c r="BB121" s="1020"/>
      <c r="BC121" s="1020"/>
      <c r="BD121" s="1020"/>
      <c r="BE121" s="1020"/>
      <c r="BF121" s="1020"/>
      <c r="BG121" s="1020"/>
      <c r="BH121" s="1020"/>
      <c r="BI121" s="1020"/>
      <c r="BJ121" s="1020"/>
      <c r="BK121" s="1020"/>
      <c r="BL121" s="1020"/>
      <c r="BM121" s="1020"/>
      <c r="BN121" s="1020"/>
      <c r="BO121" s="1020"/>
      <c r="BP121" s="1021"/>
      <c r="BQ121" s="989">
        <v>
9381915</v>
      </c>
      <c r="BR121" s="990"/>
      <c r="BS121" s="990"/>
      <c r="BT121" s="990"/>
      <c r="BU121" s="990"/>
      <c r="BV121" s="990">
        <v>
10480869</v>
      </c>
      <c r="BW121" s="990"/>
      <c r="BX121" s="990"/>
      <c r="BY121" s="990"/>
      <c r="BZ121" s="990"/>
      <c r="CA121" s="990">
        <v>
11451125</v>
      </c>
      <c r="CB121" s="990"/>
      <c r="CC121" s="990"/>
      <c r="CD121" s="990"/>
      <c r="CE121" s="990"/>
      <c r="CF121" s="984">
        <v>
29</v>
      </c>
      <c r="CG121" s="985"/>
      <c r="CH121" s="985"/>
      <c r="CI121" s="985"/>
      <c r="CJ121" s="985"/>
      <c r="CK121" s="1080"/>
      <c r="CL121" s="1081"/>
      <c r="CM121" s="1081"/>
      <c r="CN121" s="1081"/>
      <c r="CO121" s="1082"/>
      <c r="CP121" s="1090" t="s">
        <v>
462</v>
      </c>
      <c r="CQ121" s="1091"/>
      <c r="CR121" s="1091"/>
      <c r="CS121" s="1091"/>
      <c r="CT121" s="1091"/>
      <c r="CU121" s="1091"/>
      <c r="CV121" s="1091"/>
      <c r="CW121" s="1091"/>
      <c r="CX121" s="1091"/>
      <c r="CY121" s="1091"/>
      <c r="CZ121" s="1091"/>
      <c r="DA121" s="1091"/>
      <c r="DB121" s="1091"/>
      <c r="DC121" s="1091"/>
      <c r="DD121" s="1091"/>
      <c r="DE121" s="1091"/>
      <c r="DF121" s="1092"/>
      <c r="DG121" s="989">
        <v>
11950</v>
      </c>
      <c r="DH121" s="990"/>
      <c r="DI121" s="990"/>
      <c r="DJ121" s="990"/>
      <c r="DK121" s="990"/>
      <c r="DL121" s="990">
        <v>
3689</v>
      </c>
      <c r="DM121" s="990"/>
      <c r="DN121" s="990"/>
      <c r="DO121" s="990"/>
      <c r="DP121" s="990"/>
      <c r="DQ121" s="990">
        <v>
3386</v>
      </c>
      <c r="DR121" s="990"/>
      <c r="DS121" s="990"/>
      <c r="DT121" s="990"/>
      <c r="DU121" s="990"/>
      <c r="DV121" s="991">
        <v>
0</v>
      </c>
      <c r="DW121" s="991"/>
      <c r="DX121" s="991"/>
      <c r="DY121" s="991"/>
      <c r="DZ121" s="992"/>
    </row>
    <row r="122" spans="1:130" s="226" customFormat="1" ht="26.25" customHeight="1">
      <c r="A122" s="1130"/>
      <c r="B122" s="1016"/>
      <c r="C122" s="986" t="s">
        <v>
441</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
431</v>
      </c>
      <c r="AB122" s="1029"/>
      <c r="AC122" s="1029"/>
      <c r="AD122" s="1029"/>
      <c r="AE122" s="1030"/>
      <c r="AF122" s="1031" t="s">
        <v>
431</v>
      </c>
      <c r="AG122" s="1029"/>
      <c r="AH122" s="1029"/>
      <c r="AI122" s="1029"/>
      <c r="AJ122" s="1030"/>
      <c r="AK122" s="1031" t="s">
        <v>
431</v>
      </c>
      <c r="AL122" s="1029"/>
      <c r="AM122" s="1029"/>
      <c r="AN122" s="1029"/>
      <c r="AO122" s="1030"/>
      <c r="AP122" s="1032" t="s">
        <v>
431</v>
      </c>
      <c r="AQ122" s="1033"/>
      <c r="AR122" s="1033"/>
      <c r="AS122" s="1033"/>
      <c r="AT122" s="1034"/>
      <c r="AU122" s="1062"/>
      <c r="AV122" s="1063"/>
      <c r="AW122" s="1063"/>
      <c r="AX122" s="1063"/>
      <c r="AY122" s="1064"/>
      <c r="AZ122" s="1044" t="s">
        <v>
463</v>
      </c>
      <c r="BA122" s="1035"/>
      <c r="BB122" s="1035"/>
      <c r="BC122" s="1035"/>
      <c r="BD122" s="1035"/>
      <c r="BE122" s="1035"/>
      <c r="BF122" s="1035"/>
      <c r="BG122" s="1035"/>
      <c r="BH122" s="1035"/>
      <c r="BI122" s="1035"/>
      <c r="BJ122" s="1035"/>
      <c r="BK122" s="1035"/>
      <c r="BL122" s="1035"/>
      <c r="BM122" s="1035"/>
      <c r="BN122" s="1035"/>
      <c r="BO122" s="1035"/>
      <c r="BP122" s="1036"/>
      <c r="BQ122" s="1067">
        <v>
19043862</v>
      </c>
      <c r="BR122" s="1068"/>
      <c r="BS122" s="1068"/>
      <c r="BT122" s="1068"/>
      <c r="BU122" s="1068"/>
      <c r="BV122" s="1068">
        <v>
17809860</v>
      </c>
      <c r="BW122" s="1068"/>
      <c r="BX122" s="1068"/>
      <c r="BY122" s="1068"/>
      <c r="BZ122" s="1068"/>
      <c r="CA122" s="1068">
        <v>
15795210</v>
      </c>
      <c r="CB122" s="1068"/>
      <c r="CC122" s="1068"/>
      <c r="CD122" s="1068"/>
      <c r="CE122" s="1068"/>
      <c r="CF122" s="1088">
        <v>
40.1</v>
      </c>
      <c r="CG122" s="1089"/>
      <c r="CH122" s="1089"/>
      <c r="CI122" s="1089"/>
      <c r="CJ122" s="1089"/>
      <c r="CK122" s="1080"/>
      <c r="CL122" s="1081"/>
      <c r="CM122" s="1081"/>
      <c r="CN122" s="1081"/>
      <c r="CO122" s="1082"/>
      <c r="CP122" s="1090"/>
      <c r="CQ122" s="1091"/>
      <c r="CR122" s="1091"/>
      <c r="CS122" s="1091"/>
      <c r="CT122" s="1091"/>
      <c r="CU122" s="1091"/>
      <c r="CV122" s="1091"/>
      <c r="CW122" s="1091"/>
      <c r="CX122" s="1091"/>
      <c r="CY122" s="1091"/>
      <c r="CZ122" s="1091"/>
      <c r="DA122" s="1091"/>
      <c r="DB122" s="1091"/>
      <c r="DC122" s="1091"/>
      <c r="DD122" s="1091"/>
      <c r="DE122" s="1091"/>
      <c r="DF122" s="1092"/>
      <c r="DG122" s="989"/>
      <c r="DH122" s="990"/>
      <c r="DI122" s="990"/>
      <c r="DJ122" s="990"/>
      <c r="DK122" s="990"/>
      <c r="DL122" s="990"/>
      <c r="DM122" s="990"/>
      <c r="DN122" s="990"/>
      <c r="DO122" s="990"/>
      <c r="DP122" s="990"/>
      <c r="DQ122" s="990"/>
      <c r="DR122" s="990"/>
      <c r="DS122" s="990"/>
      <c r="DT122" s="990"/>
      <c r="DU122" s="990"/>
      <c r="DV122" s="991"/>
      <c r="DW122" s="991"/>
      <c r="DX122" s="991"/>
      <c r="DY122" s="991"/>
      <c r="DZ122" s="992"/>
    </row>
    <row r="123" spans="1:130" s="226" customFormat="1" ht="26.25" customHeight="1">
      <c r="A123" s="1130"/>
      <c r="B123" s="1016"/>
      <c r="C123" s="986" t="s">
        <v>
447</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
464</v>
      </c>
      <c r="AB123" s="1029"/>
      <c r="AC123" s="1029"/>
      <c r="AD123" s="1029"/>
      <c r="AE123" s="1030"/>
      <c r="AF123" s="1031" t="s">
        <v>
465</v>
      </c>
      <c r="AG123" s="1029"/>
      <c r="AH123" s="1029"/>
      <c r="AI123" s="1029"/>
      <c r="AJ123" s="1030"/>
      <c r="AK123" s="1031" t="s">
        <v>
466</v>
      </c>
      <c r="AL123" s="1029"/>
      <c r="AM123" s="1029"/>
      <c r="AN123" s="1029"/>
      <c r="AO123" s="1030"/>
      <c r="AP123" s="1032" t="s">
        <v>
467</v>
      </c>
      <c r="AQ123" s="1033"/>
      <c r="AR123" s="1033"/>
      <c r="AS123" s="1033"/>
      <c r="AT123" s="1034"/>
      <c r="AU123" s="1065"/>
      <c r="AV123" s="1066"/>
      <c r="AW123" s="1066"/>
      <c r="AX123" s="1066"/>
      <c r="AY123" s="1066"/>
      <c r="AZ123" s="257" t="s">
        <v>
180</v>
      </c>
      <c r="BA123" s="257"/>
      <c r="BB123" s="257"/>
      <c r="BC123" s="257"/>
      <c r="BD123" s="257"/>
      <c r="BE123" s="257"/>
      <c r="BF123" s="257"/>
      <c r="BG123" s="257"/>
      <c r="BH123" s="257"/>
      <c r="BI123" s="257"/>
      <c r="BJ123" s="257"/>
      <c r="BK123" s="257"/>
      <c r="BL123" s="257"/>
      <c r="BM123" s="257"/>
      <c r="BN123" s="257"/>
      <c r="BO123" s="1045" t="s">
        <v>
468</v>
      </c>
      <c r="BP123" s="1076"/>
      <c r="BQ123" s="1136">
        <v>
66739949</v>
      </c>
      <c r="BR123" s="1102"/>
      <c r="BS123" s="1102"/>
      <c r="BT123" s="1102"/>
      <c r="BU123" s="1102"/>
      <c r="BV123" s="1102">
        <v>
67615000</v>
      </c>
      <c r="BW123" s="1102"/>
      <c r="BX123" s="1102"/>
      <c r="BY123" s="1102"/>
      <c r="BZ123" s="1102"/>
      <c r="CA123" s="1102">
        <v>
68661225</v>
      </c>
      <c r="CB123" s="1102"/>
      <c r="CC123" s="1102"/>
      <c r="CD123" s="1102"/>
      <c r="CE123" s="1102"/>
      <c r="CF123" s="1069"/>
      <c r="CG123" s="1070"/>
      <c r="CH123" s="1070"/>
      <c r="CI123" s="1070"/>
      <c r="CJ123" s="1071"/>
      <c r="CK123" s="1080"/>
      <c r="CL123" s="1081"/>
      <c r="CM123" s="1081"/>
      <c r="CN123" s="1081"/>
      <c r="CO123" s="1082"/>
      <c r="CP123" s="1090"/>
      <c r="CQ123" s="1091"/>
      <c r="CR123" s="1091"/>
      <c r="CS123" s="1091"/>
      <c r="CT123" s="1091"/>
      <c r="CU123" s="1091"/>
      <c r="CV123" s="1091"/>
      <c r="CW123" s="1091"/>
      <c r="CX123" s="1091"/>
      <c r="CY123" s="1091"/>
      <c r="CZ123" s="1091"/>
      <c r="DA123" s="1091"/>
      <c r="DB123" s="1091"/>
      <c r="DC123" s="1091"/>
      <c r="DD123" s="1091"/>
      <c r="DE123" s="1091"/>
      <c r="DF123" s="1092"/>
      <c r="DG123" s="1028"/>
      <c r="DH123" s="1029"/>
      <c r="DI123" s="1029"/>
      <c r="DJ123" s="1029"/>
      <c r="DK123" s="1030"/>
      <c r="DL123" s="1031"/>
      <c r="DM123" s="1029"/>
      <c r="DN123" s="1029"/>
      <c r="DO123" s="1029"/>
      <c r="DP123" s="1030"/>
      <c r="DQ123" s="1031"/>
      <c r="DR123" s="1029"/>
      <c r="DS123" s="1029"/>
      <c r="DT123" s="1029"/>
      <c r="DU123" s="1030"/>
      <c r="DV123" s="1032"/>
      <c r="DW123" s="1033"/>
      <c r="DX123" s="1033"/>
      <c r="DY123" s="1033"/>
      <c r="DZ123" s="1034"/>
    </row>
    <row r="124" spans="1:130" s="226" customFormat="1" ht="26.25" customHeight="1" thickBot="1">
      <c r="A124" s="1130"/>
      <c r="B124" s="1016"/>
      <c r="C124" s="986" t="s">
        <v>
451</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v>
1445278</v>
      </c>
      <c r="AB124" s="1029"/>
      <c r="AC124" s="1029"/>
      <c r="AD124" s="1029"/>
      <c r="AE124" s="1030"/>
      <c r="AF124" s="1031">
        <v>
523582</v>
      </c>
      <c r="AG124" s="1029"/>
      <c r="AH124" s="1029"/>
      <c r="AI124" s="1029"/>
      <c r="AJ124" s="1030"/>
      <c r="AK124" s="1031">
        <v>
974954</v>
      </c>
      <c r="AL124" s="1029"/>
      <c r="AM124" s="1029"/>
      <c r="AN124" s="1029"/>
      <c r="AO124" s="1030"/>
      <c r="AP124" s="1032">
        <v>
2.5</v>
      </c>
      <c r="AQ124" s="1033"/>
      <c r="AR124" s="1033"/>
      <c r="AS124" s="1033"/>
      <c r="AT124" s="1034"/>
      <c r="AU124" s="1132" t="s">
        <v>
469</v>
      </c>
      <c r="AV124" s="1133"/>
      <c r="AW124" s="1133"/>
      <c r="AX124" s="1133"/>
      <c r="AY124" s="1133"/>
      <c r="AZ124" s="1133"/>
      <c r="BA124" s="1133"/>
      <c r="BB124" s="1133"/>
      <c r="BC124" s="1133"/>
      <c r="BD124" s="1133"/>
      <c r="BE124" s="1133"/>
      <c r="BF124" s="1133"/>
      <c r="BG124" s="1133"/>
      <c r="BH124" s="1133"/>
      <c r="BI124" s="1133"/>
      <c r="BJ124" s="1133"/>
      <c r="BK124" s="1133"/>
      <c r="BL124" s="1133"/>
      <c r="BM124" s="1133"/>
      <c r="BN124" s="1133"/>
      <c r="BO124" s="1133"/>
      <c r="BP124" s="1134"/>
      <c r="BQ124" s="1135" t="s">
        <v>
470</v>
      </c>
      <c r="BR124" s="1098"/>
      <c r="BS124" s="1098"/>
      <c r="BT124" s="1098"/>
      <c r="BU124" s="1098"/>
      <c r="BV124" s="1098" t="s">
        <v>
471</v>
      </c>
      <c r="BW124" s="1098"/>
      <c r="BX124" s="1098"/>
      <c r="BY124" s="1098"/>
      <c r="BZ124" s="1098"/>
      <c r="CA124" s="1098" t="s">
        <v>
465</v>
      </c>
      <c r="CB124" s="1098"/>
      <c r="CC124" s="1098"/>
      <c r="CD124" s="1098"/>
      <c r="CE124" s="1098"/>
      <c r="CF124" s="1099"/>
      <c r="CG124" s="1100"/>
      <c r="CH124" s="1100"/>
      <c r="CI124" s="1100"/>
      <c r="CJ124" s="1101"/>
      <c r="CK124" s="1083"/>
      <c r="CL124" s="1083"/>
      <c r="CM124" s="1083"/>
      <c r="CN124" s="1083"/>
      <c r="CO124" s="1084"/>
      <c r="CP124" s="1090" t="s">
        <v>
472</v>
      </c>
      <c r="CQ124" s="1091"/>
      <c r="CR124" s="1091"/>
      <c r="CS124" s="1091"/>
      <c r="CT124" s="1091"/>
      <c r="CU124" s="1091"/>
      <c r="CV124" s="1091"/>
      <c r="CW124" s="1091"/>
      <c r="CX124" s="1091"/>
      <c r="CY124" s="1091"/>
      <c r="CZ124" s="1091"/>
      <c r="DA124" s="1091"/>
      <c r="DB124" s="1091"/>
      <c r="DC124" s="1091"/>
      <c r="DD124" s="1091"/>
      <c r="DE124" s="1091"/>
      <c r="DF124" s="1092"/>
      <c r="DG124" s="1075" t="s">
        <v>
473</v>
      </c>
      <c r="DH124" s="1054"/>
      <c r="DI124" s="1054"/>
      <c r="DJ124" s="1054"/>
      <c r="DK124" s="1055"/>
      <c r="DL124" s="1053" t="s">
        <v>
465</v>
      </c>
      <c r="DM124" s="1054"/>
      <c r="DN124" s="1054"/>
      <c r="DO124" s="1054"/>
      <c r="DP124" s="1055"/>
      <c r="DQ124" s="1053" t="s">
        <v>
465</v>
      </c>
      <c r="DR124" s="1054"/>
      <c r="DS124" s="1054"/>
      <c r="DT124" s="1054"/>
      <c r="DU124" s="1055"/>
      <c r="DV124" s="1056" t="s">
        <v>
473</v>
      </c>
      <c r="DW124" s="1057"/>
      <c r="DX124" s="1057"/>
      <c r="DY124" s="1057"/>
      <c r="DZ124" s="1058"/>
    </row>
    <row r="125" spans="1:130" s="226" customFormat="1" ht="26.25" customHeight="1">
      <c r="A125" s="1130"/>
      <c r="B125" s="1016"/>
      <c r="C125" s="986" t="s">
        <v>
453</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
473</v>
      </c>
      <c r="AB125" s="1029"/>
      <c r="AC125" s="1029"/>
      <c r="AD125" s="1029"/>
      <c r="AE125" s="1030"/>
      <c r="AF125" s="1031" t="s">
        <v>
474</v>
      </c>
      <c r="AG125" s="1029"/>
      <c r="AH125" s="1029"/>
      <c r="AI125" s="1029"/>
      <c r="AJ125" s="1030"/>
      <c r="AK125" s="1031" t="s">
        <v>
475</v>
      </c>
      <c r="AL125" s="1029"/>
      <c r="AM125" s="1029"/>
      <c r="AN125" s="1029"/>
      <c r="AO125" s="1030"/>
      <c r="AP125" s="1032" t="s">
        <v>
122</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
476</v>
      </c>
      <c r="CL125" s="1078"/>
      <c r="CM125" s="1078"/>
      <c r="CN125" s="1078"/>
      <c r="CO125" s="1079"/>
      <c r="CP125" s="1010" t="s">
        <v>
477</v>
      </c>
      <c r="CQ125" s="959"/>
      <c r="CR125" s="959"/>
      <c r="CS125" s="959"/>
      <c r="CT125" s="959"/>
      <c r="CU125" s="959"/>
      <c r="CV125" s="959"/>
      <c r="CW125" s="959"/>
      <c r="CX125" s="959"/>
      <c r="CY125" s="959"/>
      <c r="CZ125" s="959"/>
      <c r="DA125" s="959"/>
      <c r="DB125" s="959"/>
      <c r="DC125" s="959"/>
      <c r="DD125" s="959"/>
      <c r="DE125" s="959"/>
      <c r="DF125" s="960"/>
      <c r="DG125" s="996" t="s">
        <v>
464</v>
      </c>
      <c r="DH125" s="997"/>
      <c r="DI125" s="997"/>
      <c r="DJ125" s="997"/>
      <c r="DK125" s="997"/>
      <c r="DL125" s="997" t="s">
        <v>
473</v>
      </c>
      <c r="DM125" s="997"/>
      <c r="DN125" s="997"/>
      <c r="DO125" s="997"/>
      <c r="DP125" s="997"/>
      <c r="DQ125" s="997" t="s">
        <v>
471</v>
      </c>
      <c r="DR125" s="997"/>
      <c r="DS125" s="997"/>
      <c r="DT125" s="997"/>
      <c r="DU125" s="997"/>
      <c r="DV125" s="998" t="s">
        <v>
465</v>
      </c>
      <c r="DW125" s="998"/>
      <c r="DX125" s="998"/>
      <c r="DY125" s="998"/>
      <c r="DZ125" s="999"/>
    </row>
    <row r="126" spans="1:130" s="226" customFormat="1" ht="26.25" customHeight="1" thickBot="1">
      <c r="A126" s="1130"/>
      <c r="B126" s="1016"/>
      <c r="C126" s="986" t="s">
        <v>
455</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
38405</v>
      </c>
      <c r="AB126" s="1029"/>
      <c r="AC126" s="1029"/>
      <c r="AD126" s="1029"/>
      <c r="AE126" s="1030"/>
      <c r="AF126" s="1031">
        <v>
38161</v>
      </c>
      <c r="AG126" s="1029"/>
      <c r="AH126" s="1029"/>
      <c r="AI126" s="1029"/>
      <c r="AJ126" s="1030"/>
      <c r="AK126" s="1031">
        <v>
37924</v>
      </c>
      <c r="AL126" s="1029"/>
      <c r="AM126" s="1029"/>
      <c r="AN126" s="1029"/>
      <c r="AO126" s="1030"/>
      <c r="AP126" s="1032">
        <v>
0.1</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
478</v>
      </c>
      <c r="CQ126" s="1020"/>
      <c r="CR126" s="1020"/>
      <c r="CS126" s="1020"/>
      <c r="CT126" s="1020"/>
      <c r="CU126" s="1020"/>
      <c r="CV126" s="1020"/>
      <c r="CW126" s="1020"/>
      <c r="CX126" s="1020"/>
      <c r="CY126" s="1020"/>
      <c r="CZ126" s="1020"/>
      <c r="DA126" s="1020"/>
      <c r="DB126" s="1020"/>
      <c r="DC126" s="1020"/>
      <c r="DD126" s="1020"/>
      <c r="DE126" s="1020"/>
      <c r="DF126" s="1021"/>
      <c r="DG126" s="989" t="s">
        <v>
465</v>
      </c>
      <c r="DH126" s="990"/>
      <c r="DI126" s="990"/>
      <c r="DJ126" s="990"/>
      <c r="DK126" s="990"/>
      <c r="DL126" s="990" t="s">
        <v>
471</v>
      </c>
      <c r="DM126" s="990"/>
      <c r="DN126" s="990"/>
      <c r="DO126" s="990"/>
      <c r="DP126" s="990"/>
      <c r="DQ126" s="990">
        <v>
243569</v>
      </c>
      <c r="DR126" s="990"/>
      <c r="DS126" s="990"/>
      <c r="DT126" s="990"/>
      <c r="DU126" s="990"/>
      <c r="DV126" s="991">
        <v>
0.6</v>
      </c>
      <c r="DW126" s="991"/>
      <c r="DX126" s="991"/>
      <c r="DY126" s="991"/>
      <c r="DZ126" s="992"/>
    </row>
    <row r="127" spans="1:130" s="226" customFormat="1" ht="26.25" customHeight="1">
      <c r="A127" s="1131"/>
      <c r="B127" s="1018"/>
      <c r="C127" s="1072" t="s">
        <v>
479</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
467</v>
      </c>
      <c r="AB127" s="1029"/>
      <c r="AC127" s="1029"/>
      <c r="AD127" s="1029"/>
      <c r="AE127" s="1030"/>
      <c r="AF127" s="1031" t="s">
        <v>
122</v>
      </c>
      <c r="AG127" s="1029"/>
      <c r="AH127" s="1029"/>
      <c r="AI127" s="1029"/>
      <c r="AJ127" s="1030"/>
      <c r="AK127" s="1031" t="s">
        <v>
122</v>
      </c>
      <c r="AL127" s="1029"/>
      <c r="AM127" s="1029"/>
      <c r="AN127" s="1029"/>
      <c r="AO127" s="1030"/>
      <c r="AP127" s="1032" t="s">
        <v>
473</v>
      </c>
      <c r="AQ127" s="1033"/>
      <c r="AR127" s="1033"/>
      <c r="AS127" s="1033"/>
      <c r="AT127" s="1034"/>
      <c r="AU127" s="262"/>
      <c r="AV127" s="262"/>
      <c r="AW127" s="262"/>
      <c r="AX127" s="1103" t="s">
        <v>
480</v>
      </c>
      <c r="AY127" s="1104"/>
      <c r="AZ127" s="1104"/>
      <c r="BA127" s="1104"/>
      <c r="BB127" s="1104"/>
      <c r="BC127" s="1104"/>
      <c r="BD127" s="1104"/>
      <c r="BE127" s="1105"/>
      <c r="BF127" s="1106" t="s">
        <v>
481</v>
      </c>
      <c r="BG127" s="1104"/>
      <c r="BH127" s="1104"/>
      <c r="BI127" s="1104"/>
      <c r="BJ127" s="1104"/>
      <c r="BK127" s="1104"/>
      <c r="BL127" s="1105"/>
      <c r="BM127" s="1106" t="s">
        <v>
482</v>
      </c>
      <c r="BN127" s="1104"/>
      <c r="BO127" s="1104"/>
      <c r="BP127" s="1104"/>
      <c r="BQ127" s="1104"/>
      <c r="BR127" s="1104"/>
      <c r="BS127" s="1105"/>
      <c r="BT127" s="1106" t="s">
        <v>
483</v>
      </c>
      <c r="BU127" s="1104"/>
      <c r="BV127" s="1104"/>
      <c r="BW127" s="1104"/>
      <c r="BX127" s="1104"/>
      <c r="BY127" s="1104"/>
      <c r="BZ127" s="1128"/>
      <c r="CA127" s="262"/>
      <c r="CB127" s="262"/>
      <c r="CC127" s="262"/>
      <c r="CD127" s="263"/>
      <c r="CE127" s="263"/>
      <c r="CF127" s="263"/>
      <c r="CG127" s="260"/>
      <c r="CH127" s="260"/>
      <c r="CI127" s="260"/>
      <c r="CJ127" s="261"/>
      <c r="CK127" s="1094"/>
      <c r="CL127" s="1081"/>
      <c r="CM127" s="1081"/>
      <c r="CN127" s="1081"/>
      <c r="CO127" s="1082"/>
      <c r="CP127" s="1019" t="s">
        <v>
484</v>
      </c>
      <c r="CQ127" s="1020"/>
      <c r="CR127" s="1020"/>
      <c r="CS127" s="1020"/>
      <c r="CT127" s="1020"/>
      <c r="CU127" s="1020"/>
      <c r="CV127" s="1020"/>
      <c r="CW127" s="1020"/>
      <c r="CX127" s="1020"/>
      <c r="CY127" s="1020"/>
      <c r="CZ127" s="1020"/>
      <c r="DA127" s="1020"/>
      <c r="DB127" s="1020"/>
      <c r="DC127" s="1020"/>
      <c r="DD127" s="1020"/>
      <c r="DE127" s="1020"/>
      <c r="DF127" s="1021"/>
      <c r="DG127" s="989" t="s">
        <v>
485</v>
      </c>
      <c r="DH127" s="990"/>
      <c r="DI127" s="990"/>
      <c r="DJ127" s="990"/>
      <c r="DK127" s="990"/>
      <c r="DL127" s="990" t="s">
        <v>
485</v>
      </c>
      <c r="DM127" s="990"/>
      <c r="DN127" s="990"/>
      <c r="DO127" s="990"/>
      <c r="DP127" s="990"/>
      <c r="DQ127" s="990" t="s">
        <v>
471</v>
      </c>
      <c r="DR127" s="990"/>
      <c r="DS127" s="990"/>
      <c r="DT127" s="990"/>
      <c r="DU127" s="990"/>
      <c r="DV127" s="991" t="s">
        <v>
465</v>
      </c>
      <c r="DW127" s="991"/>
      <c r="DX127" s="991"/>
      <c r="DY127" s="991"/>
      <c r="DZ127" s="992"/>
    </row>
    <row r="128" spans="1:130" s="226" customFormat="1" ht="26.25" customHeight="1" thickBot="1">
      <c r="A128" s="1114" t="s">
        <v>
486</v>
      </c>
      <c r="B128" s="1115"/>
      <c r="C128" s="1115"/>
      <c r="D128" s="1115"/>
      <c r="E128" s="1115"/>
      <c r="F128" s="1115"/>
      <c r="G128" s="1115"/>
      <c r="H128" s="1115"/>
      <c r="I128" s="1115"/>
      <c r="J128" s="1115"/>
      <c r="K128" s="1115"/>
      <c r="L128" s="1115"/>
      <c r="M128" s="1115"/>
      <c r="N128" s="1115"/>
      <c r="O128" s="1115"/>
      <c r="P128" s="1115"/>
      <c r="Q128" s="1115"/>
      <c r="R128" s="1115"/>
      <c r="S128" s="1115"/>
      <c r="T128" s="1115"/>
      <c r="U128" s="1115"/>
      <c r="V128" s="1115"/>
      <c r="W128" s="1116" t="s">
        <v>
487</v>
      </c>
      <c r="X128" s="1116"/>
      <c r="Y128" s="1116"/>
      <c r="Z128" s="1117"/>
      <c r="AA128" s="1118">
        <v>
1697513</v>
      </c>
      <c r="AB128" s="1119"/>
      <c r="AC128" s="1119"/>
      <c r="AD128" s="1119"/>
      <c r="AE128" s="1120"/>
      <c r="AF128" s="1121">
        <v>
1159413</v>
      </c>
      <c r="AG128" s="1119"/>
      <c r="AH128" s="1119"/>
      <c r="AI128" s="1119"/>
      <c r="AJ128" s="1120"/>
      <c r="AK128" s="1121">
        <v>
1366273</v>
      </c>
      <c r="AL128" s="1119"/>
      <c r="AM128" s="1119"/>
      <c r="AN128" s="1119"/>
      <c r="AO128" s="1120"/>
      <c r="AP128" s="1122"/>
      <c r="AQ128" s="1123"/>
      <c r="AR128" s="1123"/>
      <c r="AS128" s="1123"/>
      <c r="AT128" s="1124"/>
      <c r="AU128" s="262"/>
      <c r="AV128" s="262"/>
      <c r="AW128" s="262"/>
      <c r="AX128" s="958" t="s">
        <v>
488</v>
      </c>
      <c r="AY128" s="959"/>
      <c r="AZ128" s="959"/>
      <c r="BA128" s="959"/>
      <c r="BB128" s="959"/>
      <c r="BC128" s="959"/>
      <c r="BD128" s="959"/>
      <c r="BE128" s="960"/>
      <c r="BF128" s="1125" t="s">
        <v>
489</v>
      </c>
      <c r="BG128" s="1126"/>
      <c r="BH128" s="1126"/>
      <c r="BI128" s="1126"/>
      <c r="BJ128" s="1126"/>
      <c r="BK128" s="1126"/>
      <c r="BL128" s="1127"/>
      <c r="BM128" s="1125">
        <v>
11.42</v>
      </c>
      <c r="BN128" s="1126"/>
      <c r="BO128" s="1126"/>
      <c r="BP128" s="1126"/>
      <c r="BQ128" s="1126"/>
      <c r="BR128" s="1126"/>
      <c r="BS128" s="1127"/>
      <c r="BT128" s="1125">
        <v>
20</v>
      </c>
      <c r="BU128" s="1126"/>
      <c r="BV128" s="1126"/>
      <c r="BW128" s="1126"/>
      <c r="BX128" s="1126"/>
      <c r="BY128" s="1126"/>
      <c r="BZ128" s="1149"/>
      <c r="CA128" s="263"/>
      <c r="CB128" s="263"/>
      <c r="CC128" s="263"/>
      <c r="CD128" s="263"/>
      <c r="CE128" s="263"/>
      <c r="CF128" s="263"/>
      <c r="CG128" s="260"/>
      <c r="CH128" s="260"/>
      <c r="CI128" s="260"/>
      <c r="CJ128" s="261"/>
      <c r="CK128" s="1095"/>
      <c r="CL128" s="1096"/>
      <c r="CM128" s="1096"/>
      <c r="CN128" s="1096"/>
      <c r="CO128" s="1097"/>
      <c r="CP128" s="1107" t="s">
        <v>
490</v>
      </c>
      <c r="CQ128" s="1108"/>
      <c r="CR128" s="1108"/>
      <c r="CS128" s="1108"/>
      <c r="CT128" s="1108"/>
      <c r="CU128" s="1108"/>
      <c r="CV128" s="1108"/>
      <c r="CW128" s="1108"/>
      <c r="CX128" s="1108"/>
      <c r="CY128" s="1108"/>
      <c r="CZ128" s="1108"/>
      <c r="DA128" s="1108"/>
      <c r="DB128" s="1108"/>
      <c r="DC128" s="1108"/>
      <c r="DD128" s="1108"/>
      <c r="DE128" s="1108"/>
      <c r="DF128" s="1109"/>
      <c r="DG128" s="1110" t="s">
        <v>
474</v>
      </c>
      <c r="DH128" s="1111"/>
      <c r="DI128" s="1111"/>
      <c r="DJ128" s="1111"/>
      <c r="DK128" s="1111"/>
      <c r="DL128" s="1111" t="s">
        <v>
122</v>
      </c>
      <c r="DM128" s="1111"/>
      <c r="DN128" s="1111"/>
      <c r="DO128" s="1111"/>
      <c r="DP128" s="1111"/>
      <c r="DQ128" s="1111" t="s">
        <v>
473</v>
      </c>
      <c r="DR128" s="1111"/>
      <c r="DS128" s="1111"/>
      <c r="DT128" s="1111"/>
      <c r="DU128" s="1111"/>
      <c r="DV128" s="1112" t="s">
        <v>
470</v>
      </c>
      <c r="DW128" s="1112"/>
      <c r="DX128" s="1112"/>
      <c r="DY128" s="1112"/>
      <c r="DZ128" s="1113"/>
    </row>
    <row r="129" spans="1:131" s="226" customFormat="1" ht="26.25" customHeight="1">
      <c r="A129" s="1000" t="s">
        <v>
102</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
491</v>
      </c>
      <c r="X129" s="1144"/>
      <c r="Y129" s="1144"/>
      <c r="Z129" s="1145"/>
      <c r="AA129" s="1028">
        <v>
39887740</v>
      </c>
      <c r="AB129" s="1029"/>
      <c r="AC129" s="1029"/>
      <c r="AD129" s="1029"/>
      <c r="AE129" s="1030"/>
      <c r="AF129" s="1031">
        <v>
41755600</v>
      </c>
      <c r="AG129" s="1029"/>
      <c r="AH129" s="1029"/>
      <c r="AI129" s="1029"/>
      <c r="AJ129" s="1030"/>
      <c r="AK129" s="1031">
        <v>
41530127</v>
      </c>
      <c r="AL129" s="1029"/>
      <c r="AM129" s="1029"/>
      <c r="AN129" s="1029"/>
      <c r="AO129" s="1030"/>
      <c r="AP129" s="1146"/>
      <c r="AQ129" s="1147"/>
      <c r="AR129" s="1147"/>
      <c r="AS129" s="1147"/>
      <c r="AT129" s="1148"/>
      <c r="AU129" s="264"/>
      <c r="AV129" s="264"/>
      <c r="AW129" s="264"/>
      <c r="AX129" s="1137" t="s">
        <v>
492</v>
      </c>
      <c r="AY129" s="1020"/>
      <c r="AZ129" s="1020"/>
      <c r="BA129" s="1020"/>
      <c r="BB129" s="1020"/>
      <c r="BC129" s="1020"/>
      <c r="BD129" s="1020"/>
      <c r="BE129" s="1021"/>
      <c r="BF129" s="1138" t="s">
        <v>
122</v>
      </c>
      <c r="BG129" s="1139"/>
      <c r="BH129" s="1139"/>
      <c r="BI129" s="1139"/>
      <c r="BJ129" s="1139"/>
      <c r="BK129" s="1139"/>
      <c r="BL129" s="1140"/>
      <c r="BM129" s="1138">
        <v>
16.420000000000002</v>
      </c>
      <c r="BN129" s="1139"/>
      <c r="BO129" s="1139"/>
      <c r="BP129" s="1139"/>
      <c r="BQ129" s="1139"/>
      <c r="BR129" s="1139"/>
      <c r="BS129" s="1140"/>
      <c r="BT129" s="1138">
        <v>
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
493</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
494</v>
      </c>
      <c r="X130" s="1144"/>
      <c r="Y130" s="1144"/>
      <c r="Z130" s="1145"/>
      <c r="AA130" s="1028">
        <v>
2134173</v>
      </c>
      <c r="AB130" s="1029"/>
      <c r="AC130" s="1029"/>
      <c r="AD130" s="1029"/>
      <c r="AE130" s="1030"/>
      <c r="AF130" s="1031">
        <v>
2117967</v>
      </c>
      <c r="AG130" s="1029"/>
      <c r="AH130" s="1029"/>
      <c r="AI130" s="1029"/>
      <c r="AJ130" s="1030"/>
      <c r="AK130" s="1031">
        <v>
2092107</v>
      </c>
      <c r="AL130" s="1029"/>
      <c r="AM130" s="1029"/>
      <c r="AN130" s="1029"/>
      <c r="AO130" s="1030"/>
      <c r="AP130" s="1146"/>
      <c r="AQ130" s="1147"/>
      <c r="AR130" s="1147"/>
      <c r="AS130" s="1147"/>
      <c r="AT130" s="1148"/>
      <c r="AU130" s="264"/>
      <c r="AV130" s="264"/>
      <c r="AW130" s="264"/>
      <c r="AX130" s="1137" t="s">
        <v>
495</v>
      </c>
      <c r="AY130" s="1020"/>
      <c r="AZ130" s="1020"/>
      <c r="BA130" s="1020"/>
      <c r="BB130" s="1020"/>
      <c r="BC130" s="1020"/>
      <c r="BD130" s="1020"/>
      <c r="BE130" s="1021"/>
      <c r="BF130" s="1174">
        <v>
-0.7</v>
      </c>
      <c r="BG130" s="1175"/>
      <c r="BH130" s="1175"/>
      <c r="BI130" s="1175"/>
      <c r="BJ130" s="1175"/>
      <c r="BK130" s="1175"/>
      <c r="BL130" s="1176"/>
      <c r="BM130" s="1174">
        <v>
25</v>
      </c>
      <c r="BN130" s="1175"/>
      <c r="BO130" s="1175"/>
      <c r="BP130" s="1175"/>
      <c r="BQ130" s="1175"/>
      <c r="BR130" s="1175"/>
      <c r="BS130" s="1176"/>
      <c r="BT130" s="1174">
        <v>
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
496</v>
      </c>
      <c r="X131" s="1182"/>
      <c r="Y131" s="1182"/>
      <c r="Z131" s="1183"/>
      <c r="AA131" s="1075">
        <v>
37753567</v>
      </c>
      <c r="AB131" s="1054"/>
      <c r="AC131" s="1054"/>
      <c r="AD131" s="1054"/>
      <c r="AE131" s="1055"/>
      <c r="AF131" s="1053">
        <v>
39637633</v>
      </c>
      <c r="AG131" s="1054"/>
      <c r="AH131" s="1054"/>
      <c r="AI131" s="1054"/>
      <c r="AJ131" s="1055"/>
      <c r="AK131" s="1053">
        <v>
39438020</v>
      </c>
      <c r="AL131" s="1054"/>
      <c r="AM131" s="1054"/>
      <c r="AN131" s="1054"/>
      <c r="AO131" s="1055"/>
      <c r="AP131" s="1184"/>
      <c r="AQ131" s="1185"/>
      <c r="AR131" s="1185"/>
      <c r="AS131" s="1185"/>
      <c r="AT131" s="1186"/>
      <c r="AU131" s="264"/>
      <c r="AV131" s="264"/>
      <c r="AW131" s="264"/>
      <c r="AX131" s="1156" t="s">
        <v>
497</v>
      </c>
      <c r="AY131" s="1108"/>
      <c r="AZ131" s="1108"/>
      <c r="BA131" s="1108"/>
      <c r="BB131" s="1108"/>
      <c r="BC131" s="1108"/>
      <c r="BD131" s="1108"/>
      <c r="BE131" s="1109"/>
      <c r="BF131" s="1157" t="s">
        <v>
498</v>
      </c>
      <c r="BG131" s="1158"/>
      <c r="BH131" s="1158"/>
      <c r="BI131" s="1158"/>
      <c r="BJ131" s="1158"/>
      <c r="BK131" s="1158"/>
      <c r="BL131" s="1159"/>
      <c r="BM131" s="1157">
        <v>
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
499</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
500</v>
      </c>
      <c r="W132" s="1167"/>
      <c r="X132" s="1167"/>
      <c r="Y132" s="1167"/>
      <c r="Z132" s="1168"/>
      <c r="AA132" s="1169">
        <v>
-0.343594024</v>
      </c>
      <c r="AB132" s="1170"/>
      <c r="AC132" s="1170"/>
      <c r="AD132" s="1170"/>
      <c r="AE132" s="1171"/>
      <c r="AF132" s="1172">
        <v>
-1.2890149120000001</v>
      </c>
      <c r="AG132" s="1170"/>
      <c r="AH132" s="1170"/>
      <c r="AI132" s="1170"/>
      <c r="AJ132" s="1171"/>
      <c r="AK132" s="1172">
        <v>
-0.71903711199999998</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
501</v>
      </c>
      <c r="W133" s="1150"/>
      <c r="X133" s="1150"/>
      <c r="Y133" s="1150"/>
      <c r="Z133" s="1151"/>
      <c r="AA133" s="1152">
        <v>
-0.8</v>
      </c>
      <c r="AB133" s="1153"/>
      <c r="AC133" s="1153"/>
      <c r="AD133" s="1153"/>
      <c r="AE133" s="1154"/>
      <c r="AF133" s="1152">
        <v>
-1</v>
      </c>
      <c r="AG133" s="1153"/>
      <c r="AH133" s="1153"/>
      <c r="AI133" s="1153"/>
      <c r="AJ133" s="1154"/>
      <c r="AK133" s="1152">
        <v>
-0.7</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PsnhUZL8zXQNI4JP82HxgN23CDxtMrX1icZJHZhHkVHiJ03hpJqbYsOQ0rfOlCd2O5p7KH0Tyv+wJX2ZhGr46Q==" saltValue="sdT1ozpST6vEiYnCl/X1H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34" zoomScaleNormal="85" zoomScaleSheetLayoutView="100" workbookViewId="0">
      <selection activeCell="CJ77" sqref="CJ77"/>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
502</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Hn8/0pBd7mGzfnU0V6XjJZIb+iGPNdXoRfHanXgjvxPZZcpYuoy/8JWGcZha9Gf9C+ZPLUqhlfoGL0Pw7/riaQ==" saltValue="CgyGsSv2Dww2VyAMuki6MA=="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13"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G480jvbZGFtvIbttIWwcebPssnlc4cbFj0kJVstoMjn4kK2hmRJIiDJX5qRDpgtNzVl/RvUkWRRNQyvVbXXskg==" saltValue="lzMozO8VrxxeDpABJbkHGw==" spinCount="100000"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
503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
504</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
505</v>
      </c>
      <c r="AP7" s="283"/>
      <c r="AQ7" s="284" t="s">
        <v>
506</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
507</v>
      </c>
      <c r="AQ8" s="290" t="s">
        <v>
508</v>
      </c>
      <c r="AR8" s="291" t="s">
        <v>
509</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
510</v>
      </c>
      <c r="AL9" s="1193"/>
      <c r="AM9" s="1193"/>
      <c r="AN9" s="1194"/>
      <c r="AO9" s="292">
        <v>
8784682</v>
      </c>
      <c r="AP9" s="292">
        <v>
60625</v>
      </c>
      <c r="AQ9" s="293">
        <v>
56348</v>
      </c>
      <c r="AR9" s="294">
        <v>
7.6</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
511</v>
      </c>
      <c r="AL10" s="1193"/>
      <c r="AM10" s="1193"/>
      <c r="AN10" s="1194"/>
      <c r="AO10" s="295">
        <v>
195885</v>
      </c>
      <c r="AP10" s="295">
        <v>
1352</v>
      </c>
      <c r="AQ10" s="296">
        <v>
3645</v>
      </c>
      <c r="AR10" s="297">
        <v>
-62.9</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
512</v>
      </c>
      <c r="AL11" s="1193"/>
      <c r="AM11" s="1193"/>
      <c r="AN11" s="1194"/>
      <c r="AO11" s="295">
        <v>
19294</v>
      </c>
      <c r="AP11" s="295">
        <v>
133</v>
      </c>
      <c r="AQ11" s="296">
        <v>
3500</v>
      </c>
      <c r="AR11" s="297">
        <v>
-96.2</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
513</v>
      </c>
      <c r="AL12" s="1193"/>
      <c r="AM12" s="1193"/>
      <c r="AN12" s="1194"/>
      <c r="AO12" s="295" t="s">
        <v>
514</v>
      </c>
      <c r="AP12" s="295" t="s">
        <v>
514</v>
      </c>
      <c r="AQ12" s="296">
        <v>
434</v>
      </c>
      <c r="AR12" s="297" t="s">
        <v>
514</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
515</v>
      </c>
      <c r="AL13" s="1193"/>
      <c r="AM13" s="1193"/>
      <c r="AN13" s="1194"/>
      <c r="AO13" s="295" t="s">
        <v>
514</v>
      </c>
      <c r="AP13" s="295" t="s">
        <v>
514</v>
      </c>
      <c r="AQ13" s="296">
        <v>
13</v>
      </c>
      <c r="AR13" s="297" t="s">
        <v>
514</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
516</v>
      </c>
      <c r="AL14" s="1193"/>
      <c r="AM14" s="1193"/>
      <c r="AN14" s="1194"/>
      <c r="AO14" s="295">
        <v>
69115</v>
      </c>
      <c r="AP14" s="295">
        <v>
477</v>
      </c>
      <c r="AQ14" s="296">
        <v>
2442</v>
      </c>
      <c r="AR14" s="297">
        <v>
-80.5</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
517</v>
      </c>
      <c r="AL15" s="1193"/>
      <c r="AM15" s="1193"/>
      <c r="AN15" s="1194"/>
      <c r="AO15" s="295">
        <v>
102466</v>
      </c>
      <c r="AP15" s="295">
        <v>
707</v>
      </c>
      <c r="AQ15" s="296">
        <v>
1100</v>
      </c>
      <c r="AR15" s="297">
        <v>
-35.700000000000003</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
518</v>
      </c>
      <c r="AL16" s="1196"/>
      <c r="AM16" s="1196"/>
      <c r="AN16" s="1197"/>
      <c r="AO16" s="295">
        <v>
-585071</v>
      </c>
      <c r="AP16" s="295">
        <v>
-4038</v>
      </c>
      <c r="AQ16" s="296">
        <v>
-4518</v>
      </c>
      <c r="AR16" s="297">
        <v>
-10.6</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
180</v>
      </c>
      <c r="AL17" s="1196"/>
      <c r="AM17" s="1196"/>
      <c r="AN17" s="1197"/>
      <c r="AO17" s="295">
        <v>
8586371</v>
      </c>
      <c r="AP17" s="295">
        <v>
59256</v>
      </c>
      <c r="AQ17" s="296">
        <v>
62964</v>
      </c>
      <c r="AR17" s="297">
        <v>
-5.9</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
519</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
520</v>
      </c>
      <c r="AP20" s="303" t="s">
        <v>
521</v>
      </c>
      <c r="AQ20" s="304" t="s">
        <v>
522</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
523</v>
      </c>
      <c r="AL21" s="1188"/>
      <c r="AM21" s="1188"/>
      <c r="AN21" s="1189"/>
      <c r="AO21" s="307">
        <v>
5.82</v>
      </c>
      <c r="AP21" s="308">
        <v>
5.98</v>
      </c>
      <c r="AQ21" s="309">
        <v>
-0.16</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
524</v>
      </c>
      <c r="AL22" s="1188"/>
      <c r="AM22" s="1188"/>
      <c r="AN22" s="1189"/>
      <c r="AO22" s="312">
        <v>
103.2</v>
      </c>
      <c r="AP22" s="313">
        <v>
99.8</v>
      </c>
      <c r="AQ22" s="314">
        <v>
3.4</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
525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
526</v>
      </c>
      <c r="AO27" s="273"/>
      <c r="AP27" s="273"/>
      <c r="AQ27" s="273"/>
      <c r="AR27" s="273"/>
      <c r="AS27" s="273"/>
      <c r="AT27" s="273"/>
    </row>
    <row r="28" spans="1:46" ht="17.25">
      <c r="A28" s="274" t="s">
        <v>
527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
528</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
505</v>
      </c>
      <c r="AP30" s="283"/>
      <c r="AQ30" s="284" t="s">
        <v>
506</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
507</v>
      </c>
      <c r="AQ31" s="290" t="s">
        <v>
508</v>
      </c>
      <c r="AR31" s="291" t="s">
        <v>
509</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
529</v>
      </c>
      <c r="AL32" s="1204"/>
      <c r="AM32" s="1204"/>
      <c r="AN32" s="1205"/>
      <c r="AO32" s="322">
        <v>
1856002</v>
      </c>
      <c r="AP32" s="322">
        <v>
12809</v>
      </c>
      <c r="AQ32" s="323">
        <v>
32962</v>
      </c>
      <c r="AR32" s="324">
        <v>
-61.1</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
530</v>
      </c>
      <c r="AL33" s="1204"/>
      <c r="AM33" s="1204"/>
      <c r="AN33" s="1205"/>
      <c r="AO33" s="322" t="s">
        <v>
514</v>
      </c>
      <c r="AP33" s="322" t="s">
        <v>
514</v>
      </c>
      <c r="AQ33" s="323" t="s">
        <v>
514</v>
      </c>
      <c r="AR33" s="324" t="s">
        <v>
514</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
531</v>
      </c>
      <c r="AL34" s="1204"/>
      <c r="AM34" s="1204"/>
      <c r="AN34" s="1205"/>
      <c r="AO34" s="322" t="s">
        <v>
514</v>
      </c>
      <c r="AP34" s="322" t="s">
        <v>
514</v>
      </c>
      <c r="AQ34" s="323">
        <v>
46</v>
      </c>
      <c r="AR34" s="324" t="s">
        <v>
514</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
532</v>
      </c>
      <c r="AL35" s="1204"/>
      <c r="AM35" s="1204"/>
      <c r="AN35" s="1205"/>
      <c r="AO35" s="322">
        <v>
240652</v>
      </c>
      <c r="AP35" s="322">
        <v>
1661</v>
      </c>
      <c r="AQ35" s="323">
        <v>
6858</v>
      </c>
      <c r="AR35" s="324">
        <v>
-75.8</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
533</v>
      </c>
      <c r="AL36" s="1204"/>
      <c r="AM36" s="1204"/>
      <c r="AN36" s="1205"/>
      <c r="AO36" s="322">
        <v>
65274</v>
      </c>
      <c r="AP36" s="322">
        <v>
450</v>
      </c>
      <c r="AQ36" s="323">
        <v>
1328</v>
      </c>
      <c r="AR36" s="324">
        <v>
-66.099999999999994</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
534</v>
      </c>
      <c r="AL37" s="1204"/>
      <c r="AM37" s="1204"/>
      <c r="AN37" s="1205"/>
      <c r="AO37" s="322">
        <v>
1012878</v>
      </c>
      <c r="AP37" s="322">
        <v>
6990</v>
      </c>
      <c r="AQ37" s="323">
        <v>
918</v>
      </c>
      <c r="AR37" s="324">
        <v>
661.4</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
535</v>
      </c>
      <c r="AL38" s="1207"/>
      <c r="AM38" s="1207"/>
      <c r="AN38" s="1208"/>
      <c r="AO38" s="325" t="s">
        <v>
514</v>
      </c>
      <c r="AP38" s="325" t="s">
        <v>
514</v>
      </c>
      <c r="AQ38" s="326">
        <v>
1</v>
      </c>
      <c r="AR38" s="314" t="s">
        <v>
514</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
536</v>
      </c>
      <c r="AL39" s="1207"/>
      <c r="AM39" s="1207"/>
      <c r="AN39" s="1208"/>
      <c r="AO39" s="322">
        <v>
-1366273</v>
      </c>
      <c r="AP39" s="322">
        <v>
-9429</v>
      </c>
      <c r="AQ39" s="323">
        <v>
-7068</v>
      </c>
      <c r="AR39" s="324">
        <v>
33.4</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
537</v>
      </c>
      <c r="AL40" s="1204"/>
      <c r="AM40" s="1204"/>
      <c r="AN40" s="1205"/>
      <c r="AO40" s="322">
        <v>
-2092107</v>
      </c>
      <c r="AP40" s="322">
        <v>
-14438</v>
      </c>
      <c r="AQ40" s="323">
        <v>
-26735</v>
      </c>
      <c r="AR40" s="324">
        <v>
-46</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
291</v>
      </c>
      <c r="AL41" s="1210"/>
      <c r="AM41" s="1210"/>
      <c r="AN41" s="1211"/>
      <c r="AO41" s="322">
        <v>
-283574</v>
      </c>
      <c r="AP41" s="322">
        <v>
-1957</v>
      </c>
      <c r="AQ41" s="323">
        <v>
8310</v>
      </c>
      <c r="AR41" s="324">
        <v>
-123.5</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
538</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
539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
540</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
505</v>
      </c>
      <c r="AN49" s="1200" t="s">
        <v>
541</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
542</v>
      </c>
      <c r="AO50" s="339" t="s">
        <v>
543</v>
      </c>
      <c r="AP50" s="340" t="s">
        <v>
544</v>
      </c>
      <c r="AQ50" s="341" t="s">
        <v>
545</v>
      </c>
      <c r="AR50" s="342" t="s">
        <v>
546</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
547</v>
      </c>
      <c r="AL51" s="335"/>
      <c r="AM51" s="343">
        <v>
7466562</v>
      </c>
      <c r="AN51" s="344">
        <v>
53133</v>
      </c>
      <c r="AO51" s="345">
        <v>
54.3</v>
      </c>
      <c r="AP51" s="346">
        <v>
50840</v>
      </c>
      <c r="AQ51" s="347">
        <v>
16.899999999999999</v>
      </c>
      <c r="AR51" s="348">
        <v>
37.4</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
548</v>
      </c>
      <c r="AM52" s="351">
        <v>
4789226</v>
      </c>
      <c r="AN52" s="352">
        <v>
34080</v>
      </c>
      <c r="AO52" s="353">
        <v>
39.1</v>
      </c>
      <c r="AP52" s="354">
        <v>
25367</v>
      </c>
      <c r="AQ52" s="355">
        <v>
9.1</v>
      </c>
      <c r="AR52" s="356">
        <v>
30</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
549</v>
      </c>
      <c r="AL53" s="335"/>
      <c r="AM53" s="343">
        <v>
8238467</v>
      </c>
      <c r="AN53" s="344">
        <v>
57961</v>
      </c>
      <c r="AO53" s="345">
        <v>
9.1</v>
      </c>
      <c r="AP53" s="346">
        <v>
53605</v>
      </c>
      <c r="AQ53" s="347">
        <v>
5.4</v>
      </c>
      <c r="AR53" s="348">
        <v>
3.7</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
548</v>
      </c>
      <c r="AM54" s="351">
        <v>
5389066</v>
      </c>
      <c r="AN54" s="352">
        <v>
37914</v>
      </c>
      <c r="AO54" s="353">
        <v>
11.3</v>
      </c>
      <c r="AP54" s="354">
        <v>
28343</v>
      </c>
      <c r="AQ54" s="355">
        <v>
11.7</v>
      </c>
      <c r="AR54" s="356">
        <v>
-0.4</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
550</v>
      </c>
      <c r="AL55" s="335"/>
      <c r="AM55" s="343">
        <v>
10800665</v>
      </c>
      <c r="AN55" s="344">
        <v>
75391</v>
      </c>
      <c r="AO55" s="345">
        <v>
30.1</v>
      </c>
      <c r="AP55" s="346">
        <v>
58051</v>
      </c>
      <c r="AQ55" s="347">
        <v>
8.3000000000000007</v>
      </c>
      <c r="AR55" s="348">
        <v>
21.8</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
548</v>
      </c>
      <c r="AM56" s="351">
        <v>
6103429</v>
      </c>
      <c r="AN56" s="352">
        <v>
42603</v>
      </c>
      <c r="AO56" s="353">
        <v>
12.4</v>
      </c>
      <c r="AP56" s="354">
        <v>
32143</v>
      </c>
      <c r="AQ56" s="355">
        <v>
13.4</v>
      </c>
      <c r="AR56" s="356">
        <v>
-1</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
551</v>
      </c>
      <c r="AL57" s="335"/>
      <c r="AM57" s="343">
        <v>
12662067</v>
      </c>
      <c r="AN57" s="344">
        <v>
87953</v>
      </c>
      <c r="AO57" s="345">
        <v>
16.7</v>
      </c>
      <c r="AP57" s="346">
        <v>
40879</v>
      </c>
      <c r="AQ57" s="347">
        <v>
-29.6</v>
      </c>
      <c r="AR57" s="348">
        <v>
46.3</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
548</v>
      </c>
      <c r="AM58" s="351">
        <v>
7944228</v>
      </c>
      <c r="AN58" s="352">
        <v>
55182</v>
      </c>
      <c r="AO58" s="353">
        <v>
29.5</v>
      </c>
      <c r="AP58" s="354">
        <v>
24087</v>
      </c>
      <c r="AQ58" s="355">
        <v>
-25.1</v>
      </c>
      <c r="AR58" s="356">
        <v>
54.6</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
552</v>
      </c>
      <c r="AL59" s="335"/>
      <c r="AM59" s="343">
        <v>
7527682</v>
      </c>
      <c r="AN59" s="344">
        <v>
51950</v>
      </c>
      <c r="AO59" s="345">
        <v>
-40.9</v>
      </c>
      <c r="AP59" s="346">
        <v>
42651</v>
      </c>
      <c r="AQ59" s="347">
        <v>
4.3</v>
      </c>
      <c r="AR59" s="348">
        <v>
-45.2</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
548</v>
      </c>
      <c r="AM60" s="351">
        <v>
5438830</v>
      </c>
      <c r="AN60" s="352">
        <v>
37535</v>
      </c>
      <c r="AO60" s="353">
        <v>
-32</v>
      </c>
      <c r="AP60" s="354">
        <v>
22675</v>
      </c>
      <c r="AQ60" s="355">
        <v>
-5.9</v>
      </c>
      <c r="AR60" s="356">
        <v>
-26.1</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
553</v>
      </c>
      <c r="AL61" s="357"/>
      <c r="AM61" s="358">
        <v>
9339089</v>
      </c>
      <c r="AN61" s="359">
        <v>
65278</v>
      </c>
      <c r="AO61" s="360">
        <v>
13.9</v>
      </c>
      <c r="AP61" s="361">
        <v>
49205</v>
      </c>
      <c r="AQ61" s="362">
        <v>
1.1000000000000001</v>
      </c>
      <c r="AR61" s="348">
        <v>
12.8</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
548</v>
      </c>
      <c r="AM62" s="351">
        <v>
5932956</v>
      </c>
      <c r="AN62" s="352">
        <v>
41463</v>
      </c>
      <c r="AO62" s="353">
        <v>
12.1</v>
      </c>
      <c r="AP62" s="354">
        <v>
26523</v>
      </c>
      <c r="AQ62" s="355">
        <v>
0.6</v>
      </c>
      <c r="AR62" s="356">
        <v>
11.5</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6gEXWxJYuC5e+6WZC79x2zGPvz/ylAQzEocJtjh5DIB/z0hU8IBA1Fz5TQNzvnYr0ePOFd5C1u6V0BiseizfQg==" saltValue="/zzu/cOnTdH+4Sh9Te1Uv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97" zoomScaleNormal="100" zoomScaleSheetLayoutView="55" workbookViewId="0">
      <selection activeCell="X104" sqref="X104"/>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
555</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v8HLC2zETNFt8nu8CNKH9E2Deevjeq+LV67vJcwTrHcIS68Tc4a0E3ywxWw/Wl7BxrMQhOH2XAFvDrYuLVSYug==" saltValue="QFl+A+432xIUsJGv/xdbD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88"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
556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E29Cu8bsvRXYKbflEXLgZgrHveL2jazPQD0CLctPVqoiNfOihz2zQr20+XdpAX0MuJhjRMj4QEXebcw2ZtP7Gg==" saltValue="pWQDdIamZugEuOfQ2fU72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048576" zoomScaleSheetLayoutView="100" workbookViewId="0">
      <selection activeCell="L45" sqref="L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
0</v>
      </c>
    </row>
    <row r="46" spans="2:10" ht="29.25" customHeight="1" thickBot="1">
      <c r="B46" s="4" t="s">
        <v>
1</v>
      </c>
      <c r="C46" s="5"/>
      <c r="D46" s="5"/>
      <c r="E46" s="6" t="s">
        <v>
2</v>
      </c>
      <c r="F46" s="7" t="s">
        <v>
557</v>
      </c>
      <c r="G46" s="8" t="s">
        <v>
558</v>
      </c>
      <c r="H46" s="8" t="s">
        <v>
559</v>
      </c>
      <c r="I46" s="8" t="s">
        <v>
560</v>
      </c>
      <c r="J46" s="9" t="s">
        <v>
561</v>
      </c>
    </row>
    <row r="47" spans="2:10" ht="57.75" customHeight="1">
      <c r="B47" s="10"/>
      <c r="C47" s="1212" t="s">
        <v>
3</v>
      </c>
      <c r="D47" s="1212"/>
      <c r="E47" s="1213"/>
      <c r="F47" s="11">
        <v>
16.510000000000002</v>
      </c>
      <c r="G47" s="12">
        <v>
15.88</v>
      </c>
      <c r="H47" s="12">
        <v>
15.29</v>
      </c>
      <c r="I47" s="12">
        <v>
14.61</v>
      </c>
      <c r="J47" s="13">
        <v>
14.69</v>
      </c>
    </row>
    <row r="48" spans="2:10" ht="57.75" customHeight="1">
      <c r="B48" s="14"/>
      <c r="C48" s="1214" t="s">
        <v>
4</v>
      </c>
      <c r="D48" s="1214"/>
      <c r="E48" s="1215"/>
      <c r="F48" s="15">
        <v>
6.54</v>
      </c>
      <c r="G48" s="16">
        <v>
5.71</v>
      </c>
      <c r="H48" s="16">
        <v>
7.3</v>
      </c>
      <c r="I48" s="16">
        <v>
5.5</v>
      </c>
      <c r="J48" s="17">
        <v>
6.89</v>
      </c>
    </row>
    <row r="49" spans="2:10" ht="57.75" customHeight="1" thickBot="1">
      <c r="B49" s="18"/>
      <c r="C49" s="1216" t="s">
        <v>
5</v>
      </c>
      <c r="D49" s="1216"/>
      <c r="E49" s="1217"/>
      <c r="F49" s="19" t="s">
        <v>
562</v>
      </c>
      <c r="G49" s="20" t="s">
        <v>
563</v>
      </c>
      <c r="H49" s="20">
        <v>
1.81</v>
      </c>
      <c r="I49" s="20" t="s">
        <v>
564</v>
      </c>
      <c r="J49" s="21">
        <v>
1.36</v>
      </c>
    </row>
    <row r="50" spans="2:10" ht="13.5" customHeight="1"/>
    <row r="51" spans="2:10" ht="13.5" hidden="1" customHeight="1"/>
    <row r="52" spans="2:10" ht="13.5" hidden="1" customHeight="1"/>
    <row r="53" spans="2:10" ht="13.5" hidden="1" customHeight="1"/>
  </sheetData>
  <sheetProtection algorithmName="SHA-512" hashValue="D0zp9lts2Mlyrow7JN/oXxgcfQ5orXplBDQet5yAE1+zGaUk9Ana6/j/7W/AmsQrE52X4xcfp33U2KIvI52ipw==" saltValue="ktYpOxSs8GBdIvFSKYhWK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2019-10-17T02:26:55Z</cp:lastPrinted>
  <dcterms:created xsi:type="dcterms:W3CDTF">2019-06-06T05:37:09Z</dcterms:created>
  <dcterms:modified xsi:type="dcterms:W3CDTF">2019-10-30T04:36:32Z</dcterms:modified>
  <cp:category/>
</cp:coreProperties>
</file>