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<sst xmlns="http://schemas.openxmlformats.org/spreadsheetml/2006/main" count="1073" uniqueCount="594">
  <si>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</si>
  <si>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</si>
  <si>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</si>
  <si>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</si>
  <si>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</si>
  <si>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</si>
  <si>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</si>
  <si>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</si>
  <si>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</si>
  <si>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</si>
  <si>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</si>
  <si>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</si>
  <si>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</si>
  <si>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</si>
  <si>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</si>
  <si>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</si>
  <si>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</si>
  <si>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</si>
  <si>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</si>
  <si>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</si>
  <si>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</si>
  <si>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</si>
  <si>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</si>
  <si>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</si>
  <si>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</si>
  <si>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</si>
  <si>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</si>
  <si>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</si>
  <si>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</si>
  <si>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</si>
  <si>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</si>
  <si>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</si>
  <si>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</si>
  <si>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</si>
  <si>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</si>
  <si>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</si>
  <si>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</si>
  <si>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</si>
  <si>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</si>
  <si>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</si>
  <si>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</si>
  <si>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</si>
  <si>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</si>
  <si>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</si>
  <si>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</si>
  <si>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</si>
  <si>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</si>
  <si>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</si>
  <si>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</si>
  <si>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</si>
  <si>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</si>
  <si>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</si>
  <si>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</si>
  <si>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</si>
  <si>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</si>
  <si>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</si>
  <si>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</si>
  <si>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</si>
  <si>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</si>
  <si>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</si>
  <si>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</si>
  <si>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</si>
  <si>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</si>
  <si>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</si>
  <si>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</si>
  <si>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</si>
  <si>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</si>
  <si>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</si>
  <si>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</si>
  <si>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</si>
  <si>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</si>
  <si>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</si>
  <si>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</si>
  <si>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</si>
  <si>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</si>
  <si>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</si>
  <si>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</si>
  <si>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</si>
  <si>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</si>
  <si>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三鷹市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</si>
  <si>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</si>
  <si>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</si>
  <si>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</si>
  <si>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</si>
  <si>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</si>
  <si>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</si>
  <si>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</si>
  <si>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</si>
  <si>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</si>
  <si>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</si>
  <si>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</si>
  <si>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</si>
  <si>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</si>
  <si>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</si>
  <si>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</si>
  <si>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</si>
  <si>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</si>
  <si>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</si>
  <si>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</si>
  <si>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</si>
  <si>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</si>
  <si>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</si>
  <si>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</si>
  <si>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</si>
  <si>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</si>
  <si>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</si>
  <si>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</si>
  <si>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</si>
  <si>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</si>
  <si>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</si>
  <si>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</si>
  <si>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</si>
  <si>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</si>
  <si>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</si>
  <si>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</si>
  <si>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</si>
  <si>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</si>
  <si>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</si>
  <si>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</si>
  <si>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</si>
  <si>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</si>
  <si>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</si>
  <si>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</si>
  <si>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</si>
  <si>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</si>
  <si>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</si>
  <si>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</si>
  <si>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</si>
  <si>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</si>
  <si>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</si>
  <si>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</si>
  <si>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</si>
  <si>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</si>
  <si>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</si>
  <si>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</si>
  <si>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</si>
  <si>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</si>
  <si>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</si>
  <si>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</si>
  <si>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</si>
  <si>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</si>
  <si>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</si>
  <si>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</si>
  <si>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</si>
  <si>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</si>
  <si>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</si>
  <si>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</si>
  <si>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</si>
  <si>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</si>
  <si>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</si>
  <si>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</si>
  <si>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</si>
  <si>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</si>
  <si>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</si>
  <si>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</si>
  <si>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</si>
  <si>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</si>
  <si>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</si>
  <si>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</si>
  <si>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</si>
  <si>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</si>
  <si>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</si>
  <si>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</si>
  <si>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</si>
  <si>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</si>
  <si>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</si>
  <si>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</si>
  <si>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</si>
  <si>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</si>
  <si>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</si>
  <si>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</si>
  <si>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</si>
  <si>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</si>
  <si>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</si>
  <si>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</si>
  <si>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</si>
  <si>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</si>
  <si>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</si>
  <si>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</si>
  <si>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</si>
  <si>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</si>
  <si>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</si>
  <si>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</si>
  <si>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</si>
  <si>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</si>
  <si>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</si>
  <si>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</si>
  <si>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</si>
  <si>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</si>
  <si>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</si>
  <si>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</si>
  <si>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</si>
  <si>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</si>
  <si>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</si>
  <si>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</si>
  <si>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</si>
  <si>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</si>
  <si>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</si>
  <si>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東京都三鷹市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</si>
  <si>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</si>
  <si>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</si>
  <si>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</si>
  <si>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</si>
  <si>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</si>
  <si>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</si>
  <si>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</si>
  <si>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</si>
  <si>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</si>
  <si>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</si>
  <si>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</si>
  <si>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</si>
  <si>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</si>
  <si>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</si>
  <si>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</si>
  <si>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</si>
  <si>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</si>
  <si>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</si>
  <si>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</si>
  <si>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</si>
  <si>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</si>
  <si>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</si>
  <si>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</si>
  <si>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</si>
  <si>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</si>
  <si>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</si>
  <si>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</si>
  <si>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</si>
  <si>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</si>
  <si>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</si>
  <si>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</si>
  <si>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</si>
  <si>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</si>
  <si>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</si>
  <si>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</si>
  <si>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</si>
  <si>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</si>
  <si>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</si>
  <si>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</si>
  <si>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</si>
  <si>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</si>
  <si>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</si>
  <si>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</si>
  <si>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</si>
  <si>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</si>
  <si>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</si>
  <si>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</si>
  <si>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</si>
  <si>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</si>
  <si>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</si>
  <si>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</si>
  <si>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</si>
  <si>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</si>
  <si>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</si>
  <si>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</si>
  <si>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</si>
  <si>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</si>
  <si>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</si>
  <si>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</si>
  <si>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</si>
  <si>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</si>
  <si>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</si>
  <si>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</si>
  <si>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</si>
  <si>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</si>
  <si>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</si>
  <si>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</si>
  <si>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</si>
  <si>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</si>
  <si>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</si>
  <si>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</si>
  <si>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</si>
  <si>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</si>
  <si>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</si>
  <si>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</si>
  <si>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</si>
  <si>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</si>
  <si>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</si>
  <si>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</si>
  <si>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</si>
  <si>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</si>
  <si>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</si>
  <si>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</si>
  <si>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</si>
  <si>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</si>
  <si>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</si>
  <si>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</si>
  <si>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</si>
  <si>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</si>
  <si>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</si>
  <si>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</si>
  <si>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</si>
  <si>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</si>
  <si>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</si>
  <si>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</si>
  <si>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</si>
  <si>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</si>
  <si>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</si>
  <si>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</si>
  <si>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</si>
  <si>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</si>
  <si>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</si>
  <si>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</si>
  <si>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</si>
  <si>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</si>
  <si>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</si>
  <si>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</si>
  <si>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</si>
  <si>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</si>
  <si>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</si>
  <si>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</si>
  <si>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</si>
  <si>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</si>
  <si>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</si>
  <si>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</si>
  <si>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</si>
  <si>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</si>
  <si>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</si>
  <si>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</si>
  <si>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</si>
  <si>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</si>
  <si>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</si>
  <si>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</si>
  <si>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</si>
  <si>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</si>
  <si>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</si>
  <si>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</si>
  <si>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</si>
  <si>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</si>
  <si>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</si>
  <si>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</si>
  <si>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</si>
  <si>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</si>
  <si>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</si>
  <si>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</si>
  <si>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</si>
  <si>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</si>
  <si>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</si>
  <si>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</si>
  <si>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</si>
  <si>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</si>
  <si>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</si>
  <si>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</si>
  <si>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</si>
  <si>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</si>
  <si>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</si>
  <si>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</si>
  <si>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</si>
  <si>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</si>
  <si>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東京都三鷹市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</si>
  <si>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</si>
  <si>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</si>
  <si>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</si>
  <si>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</si>
  <si>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</si>
  <si>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</si>
  <si>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</si>
  <si>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</si>
  <si>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</si>
  <si>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</si>
  <si>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</si>
  <si>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</si>
  <si>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</si>
  <si>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</si>
  <si>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</si>
  <si>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</si>
  <si>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</si>
  <si>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</si>
  <si>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</si>
  <si>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</si>
  <si>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</si>
  <si>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</si>
  <si>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</si>
  <si>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</si>
  <si>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</si>
  <si>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</si>
  <si>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</si>
  <si>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</si>
  <si>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</si>
  <si>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</si>
  <si>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</si>
  <si>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</si>
  <si>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</si>
  <si>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</si>
  <si>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介護サービス事業特別会計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</si>
  <si>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</si>
  <si>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</si>
  <si>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</si>
  <si>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</si>
  <si>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</si>
  <si>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</si>
  <si>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</si>
  <si>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</si>
  <si>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</si>
  <si>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</si>
  <si>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</si>
  <si>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</si>
  <si>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</si>
  <si>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</si>
  <si>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</si>
  <si>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</si>
  <si>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</si>
  <si>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</si>
  <si>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</si>
  <si>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</si>
  <si>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</si>
  <si>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</si>
  <si>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</si>
  <si>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</si>
  <si>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</si>
  <si>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</si>
  <si>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</si>
  <si>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</si>
  <si>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</si>
  <si>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</si>
  <si>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</si>
  <si>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</si>
  <si>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</si>
  <si>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</si>
  <si>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</si>
  <si>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</si>
  <si>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</si>
  <si>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</si>
  <si>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</si>
  <si>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</si>
  <si>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</si>
  <si>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</si>
  <si>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</si>
  <si>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</si>
  <si>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</si>
  <si>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</si>
  <si>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</si>
  <si>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</si>
  <si>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</si>
  <si>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</si>
  <si>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</si>
  <si>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</si>
  <si>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</si>
  <si>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</si>
  <si>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</si>
  <si>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</si>
  <si>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</si>
  <si>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</si>
  <si>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</si>
  <si>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</si>
  <si>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</si>
  <si>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</si>
  <si>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</si>
  <si>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</si>
  <si>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</si>
  <si>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</si>
  <si>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</si>
  <si>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</si>
  <si>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</si>
  <si>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</si>
  <si>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</si>
  <si>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</si>
  <si>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</si>
  <si>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</si>
  <si>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</si>
  <si>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</si>
  <si>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</si>
  <si>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</si>
  <si>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</si>
  <si>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</si>
  <si>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</si>
  <si>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</si>
  <si>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</si>
  <si>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</si>
  <si>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</si>
  <si>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</si>
  <si>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</si>
  <si>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</si>
  <si>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</si>
  <si>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</si>
  <si>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</si>
  <si>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</si>
  <si>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</si>
  <si>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</si>
  <si>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</si>
  <si>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</si>
  <si>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</si>
  <si>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</si>
  <si>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</si>
  <si>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</si>
  <si>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</si>
  <si>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</si>
  <si>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</si>
  <si>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</si>
  <si>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</si>
  <si>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</si>
  <si>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</si>
  <si>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</si>
  <si>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</si>
  <si>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</si>
  <si>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</si>
  <si>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</si>
  <si>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</si>
  <si>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</si>
  <si>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</si>
  <si>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</si>
  <si>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</si>
  <si>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</si>
  <si>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</si>
  <si>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</si>
  <si>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</si>
  <si>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</si>
  <si>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</si>
  <si>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</si>
  <si>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</si>
  <si>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</si>
  <si>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</si>
  <si>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</si>
  <si>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</si>
  <si>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</si>
  <si>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</si>
  <si>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</si>
  <si>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</si>
  <si>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</si>
  <si>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</si>
  <si>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</si>
  <si>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</si>
  <si>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</si>
  <si>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</si>
  <si>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</si>
  <si>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</si>
  <si>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</si>
  <si>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</si>
  <si>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1.13</t>
  </si>
  <si>
    <t>▲ 0.35</t>
  </si>
  <si>
    <t>一般会計</t>
  </si>
  <si>
    <t>国民健康保険事業特別会計</t>
  </si>
  <si>
    <t>介護保険事業特別会計</t>
  </si>
  <si>
    <t>後期高齢者医療特別会計</t>
  </si>
  <si>
    <t>下水道事業特別会計</t>
  </si>
  <si>
    <t>介護サービス事業特別会計</t>
  </si>
  <si>
    <t>その他会計（赤字）</t>
  </si>
  <si>
    <t>その他会計（黒字）</t>
  </si>
  <si>
    <t>介護サービス事業特別会計</t>
    <rPh sb="0" eb="2">
      <t>カイゴ</t>
    </rPh>
    <rPh sb="6" eb="8">
      <t>ジギョウ</t>
    </rPh>
    <rPh sb="8" eb="10">
      <t>トクベツ</t>
    </rPh>
    <rPh sb="10" eb="12">
      <t>カイケイ</t>
    </rPh>
    <phoneticPr fontId="2"/>
  </si>
  <si>
    <t>ふじみ衛生組合</t>
  </si>
  <si>
    <t>東京たま広域資源循環組合</t>
  </si>
  <si>
    <t>東京市町村総合事務組合（一般会計）</t>
  </si>
  <si>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</si>
  <si>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</si>
  <si>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30"/>
  </si>
  <si>
    <t>一般財団法人　三鷹市勤労者福祉サービスセンター</t>
    <rPh sb="0" eb="2">
      <t>イッパン</t>
    </rPh>
    <phoneticPr fontId="2"/>
  </si>
  <si>
    <t>公益財団法人　三鷹市スポーツと文化財団</t>
    <rPh sb="15" eb="17">
      <t>ブンカ</t>
    </rPh>
    <phoneticPr fontId="2"/>
  </si>
  <si>
    <t>公益財団法人　三鷹国際交流協会</t>
    <rPh sb="0" eb="2">
      <t>コウエキ</t>
    </rPh>
    <phoneticPr fontId="2"/>
  </si>
  <si>
    <t>株式会社　まちづくり三鷹</t>
  </si>
  <si>
    <t>三鷹市土地開発公社</t>
  </si>
  <si>
    <t>○</t>
  </si>
  <si>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</si>
  <si>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</si>
  <si>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</si>
  <si>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</si>
  <si>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</si>
  <si>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</si>
  <si>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</si>
  <si>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</si>
  <si>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</si>
  <si>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</si>
  <si>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</si>
  <si>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</si>
  <si>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</si>
  <si>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</si>
  <si>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</si>
  <si>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</si>
  <si>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</si>
  <si>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</si>
  <si>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</si>
  <si>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</si>
  <si>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</si>
  <si>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まちづくり施設整備基金</t>
    <phoneticPr fontId="11"/>
  </si>
  <si>
    <t>健康福祉基金</t>
    <phoneticPr fontId="11"/>
  </si>
  <si>
    <t>庁舎等建設基金</t>
    <phoneticPr fontId="11"/>
  </si>
  <si>
    <t>-</t>
    <phoneticPr fontId="2"/>
  </si>
  <si>
    <t>平和基金</t>
    <phoneticPr fontId="11"/>
  </si>
  <si>
    <t>環境基金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</si>
  <si>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</si>
  <si>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</si>
  <si>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</si>
  <si>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減少傾向が続いており、平成29年度は地方債の現在高が減となったことや債務負担行為に基づく支出予定額が減となったことになったことから、前年度を下回った。一方で、有形固定資産減価償却率は前年度を上回っており、今後も「公共施設等総合管理計画【本編・公共施設カルテ編】」に基づき、施設の総合的かつ計画的な管理を推進し、行政サービスの維持・向上及び財政負担の軽減等を図る。</t>
    <rPh sb="1" eb="3">
      <t>ショウライ</t>
    </rPh>
    <rPh sb="3" eb="5">
      <t>フタン</t>
    </rPh>
    <rPh sb="5" eb="7">
      <t>ヒリツ</t>
    </rPh>
    <rPh sb="12" eb="14">
      <t>ゲンショウ</t>
    </rPh>
    <rPh sb="14" eb="16">
      <t>ケイコウ</t>
    </rPh>
    <rPh sb="17" eb="18">
      <t>ツヅ</t>
    </rPh>
    <rPh sb="23" eb="25">
      <t>ヘイセイ</t>
    </rPh>
    <rPh sb="27" eb="29">
      <t>ネンド</t>
    </rPh>
    <rPh sb="30" eb="33">
      <t>チホウサイ</t>
    </rPh>
    <rPh sb="34" eb="36">
      <t>ゲンザイ</t>
    </rPh>
    <rPh sb="36" eb="37">
      <t>ダカ</t>
    </rPh>
    <rPh sb="38" eb="39">
      <t>ゲン</t>
    </rPh>
    <rPh sb="46" eb="48">
      <t>サイム</t>
    </rPh>
    <rPh sb="48" eb="50">
      <t>フタン</t>
    </rPh>
    <rPh sb="50" eb="52">
      <t>コウイ</t>
    </rPh>
    <rPh sb="53" eb="54">
      <t>モト</t>
    </rPh>
    <rPh sb="56" eb="58">
      <t>シシュツ</t>
    </rPh>
    <rPh sb="58" eb="60">
      <t>ヨテイ</t>
    </rPh>
    <rPh sb="60" eb="61">
      <t>ガク</t>
    </rPh>
    <rPh sb="62" eb="63">
      <t>ゲン</t>
    </rPh>
    <rPh sb="78" eb="81">
      <t>ゼンネンド</t>
    </rPh>
    <rPh sb="82" eb="84">
      <t>シタマワ</t>
    </rPh>
    <rPh sb="87" eb="89">
      <t>イッポウ</t>
    </rPh>
    <rPh sb="91" eb="93">
      <t>ユウケイ</t>
    </rPh>
    <rPh sb="93" eb="95">
      <t>コテイ</t>
    </rPh>
    <rPh sb="95" eb="97">
      <t>シサン</t>
    </rPh>
    <rPh sb="97" eb="99">
      <t>ゲンカ</t>
    </rPh>
    <rPh sb="99" eb="101">
      <t>ショウキャク</t>
    </rPh>
    <rPh sb="101" eb="102">
      <t>リツ</t>
    </rPh>
    <rPh sb="103" eb="106">
      <t>ゼンネンド</t>
    </rPh>
    <rPh sb="107" eb="109">
      <t>ウワマワ</t>
    </rPh>
    <rPh sb="114" eb="116">
      <t>コンゴ</t>
    </rPh>
    <rPh sb="118" eb="120">
      <t>コウキョウ</t>
    </rPh>
    <rPh sb="120" eb="122">
      <t>シセツ</t>
    </rPh>
    <rPh sb="122" eb="123">
      <t>トウ</t>
    </rPh>
    <rPh sb="123" eb="125">
      <t>ソウゴウ</t>
    </rPh>
    <rPh sb="125" eb="127">
      <t>カンリ</t>
    </rPh>
    <rPh sb="127" eb="129">
      <t>ケイカク</t>
    </rPh>
    <rPh sb="130" eb="132">
      <t>ホンペン</t>
    </rPh>
    <rPh sb="133" eb="135">
      <t>コウキョウ</t>
    </rPh>
    <rPh sb="135" eb="137">
      <t>シセツ</t>
    </rPh>
    <rPh sb="140" eb="141">
      <t>ヘン</t>
    </rPh>
    <rPh sb="144" eb="145">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</si>
  <si>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</si>
  <si>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</si>
  <si>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</si>
  <si>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</si>
  <si>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</si>
  <si>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</si>
  <si>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</si>
  <si>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第四次三鷹市基本計画（第一次改定）で目標としている「概ね６％を超えないこと」を満たす範囲内で推移している。平成29年度は、債務負担行為に基づく支出である三鷹市土地開発公社からの買戻し経費等が減となったことから、前年度を下回った。
　将来負担比率については、減少傾向が続いている。平成29年度は地方債の現在高が減となったことに加え、三鷹市土地開発公社の繰上償還を行ったほか、先行取得した公共用地の買戻しが進んだことにより債務負担行為に基づく支出予定額が減になったことから、前年度を下回った。今後も市債発行額の抑制や低金利債への借換え、高金利債の繰上償還などを実施し、後年度負担の抑制に努める。</t>
    <rPh sb="1" eb="3">
      <t>ジッシツ</t>
    </rPh>
    <rPh sb="3" eb="6">
      <t>コウサイヒ</t>
    </rPh>
    <rPh sb="6" eb="8">
      <t>ヒリツ</t>
    </rPh>
    <rPh sb="15" eb="16">
      <t>ダイ</t>
    </rPh>
    <rPh sb="16" eb="18">
      <t>ヨジ</t>
    </rPh>
    <rPh sb="18" eb="21">
      <t>ミタカシ</t>
    </rPh>
    <rPh sb="21" eb="23">
      <t>キホン</t>
    </rPh>
    <rPh sb="23" eb="25">
      <t>ケイカク</t>
    </rPh>
    <rPh sb="26" eb="27">
      <t>ダイ</t>
    </rPh>
    <rPh sb="27" eb="29">
      <t>イチジ</t>
    </rPh>
    <rPh sb="29" eb="31">
      <t>カイテイ</t>
    </rPh>
    <rPh sb="33" eb="35">
      <t>モクヒョウ</t>
    </rPh>
    <rPh sb="41" eb="42">
      <t>オオム</t>
    </rPh>
    <rPh sb="46" eb="47">
      <t>コ</t>
    </rPh>
    <rPh sb="54" eb="55">
      <t>ミ</t>
    </rPh>
    <rPh sb="57" eb="60">
      <t>ハンイナイ</t>
    </rPh>
    <rPh sb="61" eb="63">
      <t>スイイ</t>
    </rPh>
    <rPh sb="68" eb="70">
      <t>ヘイセイ</t>
    </rPh>
    <rPh sb="72" eb="74">
      <t>ネンド</t>
    </rPh>
    <rPh sb="76" eb="78">
      <t>サイム</t>
    </rPh>
    <rPh sb="78" eb="80">
      <t>フタン</t>
    </rPh>
    <rPh sb="80" eb="82">
      <t>コウイ</t>
    </rPh>
    <rPh sb="83" eb="84">
      <t>モト</t>
    </rPh>
    <rPh sb="86" eb="88">
      <t>シシュツ</t>
    </rPh>
    <rPh sb="91" eb="94">
      <t>ミタカシ</t>
    </rPh>
    <rPh sb="94" eb="96">
      <t>トチ</t>
    </rPh>
    <rPh sb="96" eb="98">
      <t>カイハツ</t>
    </rPh>
    <rPh sb="98" eb="100">
      <t>コウシャ</t>
    </rPh>
    <rPh sb="103" eb="105">
      <t>カイモド</t>
    </rPh>
    <rPh sb="106" eb="108">
      <t>ケイヒ</t>
    </rPh>
    <rPh sb="108" eb="109">
      <t>トウ</t>
    </rPh>
    <rPh sb="110" eb="111">
      <t>ゲン</t>
    </rPh>
    <rPh sb="120" eb="123">
      <t>ゼンネンド</t>
    </rPh>
    <rPh sb="124" eb="126">
      <t>シタマワ</t>
    </rPh>
    <rPh sb="131" eb="133">
      <t>ショウライ</t>
    </rPh>
    <rPh sb="133" eb="135">
      <t>フタン</t>
    </rPh>
    <rPh sb="135" eb="137">
      <t>ヒリツ</t>
    </rPh>
    <rPh sb="143" eb="145">
      <t>ゲンショウ</t>
    </rPh>
    <rPh sb="145" eb="147">
      <t>ケイコウ</t>
    </rPh>
    <rPh sb="148" eb="149">
      <t>ツヅ</t>
    </rPh>
    <rPh sb="154" eb="156">
      <t>ヘイセイ</t>
    </rPh>
    <rPh sb="158" eb="160">
      <t>ネンド</t>
    </rPh>
    <rPh sb="161" eb="164">
      <t>チホウサイ</t>
    </rPh>
    <rPh sb="165" eb="167">
      <t>ゲンザイ</t>
    </rPh>
    <rPh sb="167" eb="168">
      <t>ダカ</t>
    </rPh>
    <rPh sb="169" eb="170">
      <t>ゲン</t>
    </rPh>
    <rPh sb="177" eb="178">
      <t>クワ</t>
    </rPh>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</si>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</sst>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43141</c:v>
                </c:pt>
                <c:pt idx="1">
                  <c:v>45117</c:v>
                </c:pt>
                <c:pt idx="2">
                  <c:v>43532</c:v>
                </c:pt>
                <c:pt idx="3">
                  <c:v>47673</c:v>
                </c:pt>
                <c:pt idx="4">
                  <c:v>54233</c:v>
                </c:pt>
              </c:numCache>
            </c:numRef>
          </c:val>
          <c:smooth val="0"/>
          <c:extLst xmlns:c16r2="http://schemas.microsoft.com/office/drawing/2015/06/chart">
            <c:ext xmlns:c16="http://schemas.microsoft.com/office/drawing/2014/chart" uri="{C3380CC4-5D6E-409C-BE32-E72D297353CC}">
              <c16:uniqueId val="{00000000-F444-445D-B382-81FB768600F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39778</c:v>
                </c:pt>
                <c:pt idx="1">
                  <c:v>43495</c:v>
                </c:pt>
                <c:pt idx="2">
                  <c:v>61913</c:v>
                </c:pt>
                <c:pt idx="3">
                  <c:v>45043</c:v>
                </c:pt>
                <c:pt idx="4">
                  <c:v>32913</c:v>
                </c:pt>
              </c:numCache>
            </c:numRef>
          </c:val>
          <c:smooth val="0"/>
          <c:extLst xmlns:c16r2="http://schemas.microsoft.com/office/drawing/2015/06/chart">
            <c:ext xmlns:c16="http://schemas.microsoft.com/office/drawing/2014/chart" uri="{C3380CC4-5D6E-409C-BE32-E72D297353CC}">
              <c16:uniqueId val="{00000001-F444-445D-B382-81FB768600FF}"/>
            </c:ext>
          </c:extLst>
        </c:ser>
        <c:dLbls>
          <c:showLegendKey val="0"/>
          <c:showVal val="0"/>
          <c:showCatName val="0"/>
          <c:showSerName val="0"/>
          <c:showPercent val="0"/>
          <c:showBubbleSize val="0"/>
        </c:dLbls>
        <c:marker val="1"/>
        <c:smooth val="0"/>
        <c:axId val="122579200"/>
        <c:axId val="122605952"/>
      </c:lineChart>
      <c:catAx>
        <c:axId val="12257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605952"/>
        <c:crosses val="autoZero"/>
        <c:auto val="1"/>
        <c:lblAlgn val="ctr"/>
        <c:lblOffset val="100"/>
        <c:tickLblSkip val="1"/>
        <c:tickMarkSkip val="1"/>
        <c:noMultiLvlLbl val="0"/>
      </c:catAx>
      <c:valAx>
        <c:axId val="122605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7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4.09</c:v>
                </c:pt>
                <c:pt idx="1">
                  <c:v>3.83</c:v>
                </c:pt>
                <c:pt idx="2">
                  <c:v>3.63</c:v>
                </c:pt>
                <c:pt idx="3">
                  <c:v>2.81</c:v>
                </c:pt>
                <c:pt idx="4">
                  <c:v>4.21</c:v>
                </c:pt>
              </c:numCache>
            </c:numRef>
          </c:val>
          <c:extLst xmlns:c16r2="http://schemas.microsoft.com/office/drawing/2015/06/chart">
            <c:ext xmlns:c16="http://schemas.microsoft.com/office/drawing/2014/chart" uri="{C3380CC4-5D6E-409C-BE32-E72D297353CC}">
              <c16:uniqueId val="{00000000-E6B3-48A6-9A25-C5E580A19D6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10.72</c:v>
                </c:pt>
                <c:pt idx="1">
                  <c:v>10.54</c:v>
                </c:pt>
                <c:pt idx="2">
                  <c:v>9.82</c:v>
                </c:pt>
                <c:pt idx="3">
                  <c:v>10.220000000000001</c:v>
                </c:pt>
                <c:pt idx="4">
                  <c:v>10.27</c:v>
                </c:pt>
              </c:numCache>
            </c:numRef>
          </c:val>
          <c:extLst xmlns:c16r2="http://schemas.microsoft.com/office/drawing/2015/06/chart">
            <c:ext xmlns:c16="http://schemas.microsoft.com/office/drawing/2014/chart" uri="{C3380CC4-5D6E-409C-BE32-E72D297353CC}">
              <c16:uniqueId val="{00000001-E6B3-48A6-9A25-C5E580A19D6F}"/>
            </c:ext>
          </c:extLst>
        </c:ser>
        <c:dLbls>
          <c:showLegendKey val="0"/>
          <c:showVal val="0"/>
          <c:showCatName val="0"/>
          <c:showSerName val="0"/>
          <c:showPercent val="0"/>
          <c:showBubbleSize val="0"/>
        </c:dLbls>
        <c:gapWidth val="250"/>
        <c:overlap val="100"/>
        <c:axId val="146297216"/>
        <c:axId val="1462991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-1.1299999999999999</c:v>
                </c:pt>
                <c:pt idx="1">
                  <c:v>7.0000000000000007E-2</c:v>
                </c:pt>
                <c:pt idx="2">
                  <c:v>0.45</c:v>
                </c:pt>
                <c:pt idx="3">
                  <c:v>-0.35</c:v>
                </c:pt>
                <c:pt idx="4">
                  <c:v>1.72</c:v>
                </c:pt>
              </c:numCache>
            </c:numRef>
          </c:val>
          <c:smooth val="0"/>
          <c:extLst xmlns:c16r2="http://schemas.microsoft.com/office/drawing/2015/06/chart">
            <c:ext xmlns:c16="http://schemas.microsoft.com/office/drawing/2014/chart" uri="{C3380CC4-5D6E-409C-BE32-E72D297353CC}">
              <c16:uniqueId val="{00000002-E6B3-48A6-9A25-C5E580A19D6F}"/>
            </c:ext>
          </c:extLst>
        </c:ser>
        <c:dLbls>
          <c:showLegendKey val="0"/>
          <c:showVal val="0"/>
          <c:showCatName val="0"/>
          <c:showSerName val="0"/>
          <c:showPercent val="0"/>
          <c:showBubbleSize val="0"/>
        </c:dLbls>
        <c:marker val="1"/>
        <c:smooth val="0"/>
        <c:axId val="146297216"/>
        <c:axId val="146299136"/>
      </c:lineChart>
      <c:catAx>
        <c:axId val="14629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299136"/>
        <c:crosses val="autoZero"/>
        <c:auto val="1"/>
        <c:lblAlgn val="ctr"/>
        <c:lblOffset val="100"/>
        <c:tickLblSkip val="1"/>
        <c:tickMarkSkip val="1"/>
        <c:noMultiLvlLbl val="0"/>
      </c:catAx>
      <c:valAx>
        <c:axId val="14629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9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A8C-42EF-85B9-336FFCD259F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8C-42EF-85B9-336FFCD259FF}"/>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A8C-42EF-85B9-336FFCD259FF}"/>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A8C-42EF-85B9-336FFCD259FF}"/>
            </c:ext>
          </c:extLst>
        </c:ser>
        <c:ser>
          <c:idx val="4"/>
          <c:order val="4"/>
          <c:tx>
            <c:strRef>
              <c:f>[1]データシート!$A$31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3A8C-42EF-85B9-336FFCD259FF}"/>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3A8C-42EF-85B9-336FFCD259FF}"/>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3A8C-42EF-85B9-336FFCD259FF}"/>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0.13</c:v>
                </c:pt>
                <c:pt idx="2">
                  <c:v>#N/A</c:v>
                </c:pt>
                <c:pt idx="3">
                  <c:v>0.23</c:v>
                </c:pt>
                <c:pt idx="4">
                  <c:v>#N/A</c:v>
                </c:pt>
                <c:pt idx="5">
                  <c:v>0.39</c:v>
                </c:pt>
                <c:pt idx="6">
                  <c:v>#N/A</c:v>
                </c:pt>
                <c:pt idx="7">
                  <c:v>0.44</c:v>
                </c:pt>
                <c:pt idx="8">
                  <c:v>#N/A</c:v>
                </c:pt>
                <c:pt idx="9">
                  <c:v>0.35</c:v>
                </c:pt>
              </c:numCache>
            </c:numRef>
          </c:val>
          <c:extLst xmlns:c16r2="http://schemas.microsoft.com/office/drawing/2015/06/chart">
            <c:ext xmlns:c16="http://schemas.microsoft.com/office/drawing/2014/chart" uri="{C3380CC4-5D6E-409C-BE32-E72D297353CC}">
              <c16:uniqueId val="{00000007-3A8C-42EF-85B9-336FFCD259FF}"/>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0.51</c:v>
                </c:pt>
                <c:pt idx="2">
                  <c:v>#N/A</c:v>
                </c:pt>
                <c:pt idx="3">
                  <c:v>0.44</c:v>
                </c:pt>
                <c:pt idx="4">
                  <c:v>#N/A</c:v>
                </c:pt>
                <c:pt idx="5">
                  <c:v>0.42</c:v>
                </c:pt>
                <c:pt idx="6">
                  <c:v>#N/A</c:v>
                </c:pt>
                <c:pt idx="7">
                  <c:v>0.4</c:v>
                </c:pt>
                <c:pt idx="8">
                  <c:v>#N/A</c:v>
                </c:pt>
                <c:pt idx="9">
                  <c:v>0.66</c:v>
                </c:pt>
              </c:numCache>
            </c:numRef>
          </c:val>
          <c:extLst xmlns:c16r2="http://schemas.microsoft.com/office/drawing/2015/06/chart">
            <c:ext xmlns:c16="http://schemas.microsoft.com/office/drawing/2014/chart" uri="{C3380CC4-5D6E-409C-BE32-E72D297353CC}">
              <c16:uniqueId val="{00000008-3A8C-42EF-85B9-336FFCD259FF}"/>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4.08</c:v>
                </c:pt>
                <c:pt idx="2">
                  <c:v>#N/A</c:v>
                </c:pt>
                <c:pt idx="3">
                  <c:v>3.83</c:v>
                </c:pt>
                <c:pt idx="4">
                  <c:v>#N/A</c:v>
                </c:pt>
                <c:pt idx="5">
                  <c:v>3.62</c:v>
                </c:pt>
                <c:pt idx="6">
                  <c:v>#N/A</c:v>
                </c:pt>
                <c:pt idx="7">
                  <c:v>2.8</c:v>
                </c:pt>
                <c:pt idx="8">
                  <c:v>#N/A</c:v>
                </c:pt>
                <c:pt idx="9">
                  <c:v>4.21</c:v>
                </c:pt>
              </c:numCache>
            </c:numRef>
          </c:val>
          <c:extLst xmlns:c16r2="http://schemas.microsoft.com/office/drawing/2015/06/chart">
            <c:ext xmlns:c16="http://schemas.microsoft.com/office/drawing/2014/chart" uri="{C3380CC4-5D6E-409C-BE32-E72D297353CC}">
              <c16:uniqueId val="{00000009-3A8C-42EF-85B9-336FFCD259FF}"/>
            </c:ext>
          </c:extLst>
        </c:ser>
        <c:dLbls>
          <c:showLegendKey val="0"/>
          <c:showVal val="0"/>
          <c:showCatName val="0"/>
          <c:showSerName val="0"/>
          <c:showPercent val="0"/>
          <c:showBubbleSize val="0"/>
        </c:dLbls>
        <c:gapWidth val="150"/>
        <c:overlap val="100"/>
        <c:axId val="146814848"/>
        <c:axId val="146816384"/>
      </c:barChart>
      <c:catAx>
        <c:axId val="1468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16384"/>
        <c:crosses val="autoZero"/>
        <c:auto val="1"/>
        <c:lblAlgn val="ctr"/>
        <c:lblOffset val="100"/>
        <c:tickLblSkip val="1"/>
        <c:tickMarkSkip val="1"/>
        <c:noMultiLvlLbl val="0"/>
      </c:catAx>
      <c:valAx>
        <c:axId val="14681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81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4309</c:v>
                </c:pt>
                <c:pt idx="5">
                  <c:v>4446</c:v>
                </c:pt>
                <c:pt idx="8">
                  <c:v>4161</c:v>
                </c:pt>
                <c:pt idx="11">
                  <c:v>4280</c:v>
                </c:pt>
                <c:pt idx="14">
                  <c:v>4311</c:v>
                </c:pt>
              </c:numCache>
            </c:numRef>
          </c:val>
          <c:extLst xmlns:c16r2="http://schemas.microsoft.com/office/drawing/2015/06/chart">
            <c:ext xmlns:c16="http://schemas.microsoft.com/office/drawing/2014/chart" uri="{C3380CC4-5D6E-409C-BE32-E72D297353CC}">
              <c16:uniqueId val="{00000000-F202-4BE1-93A0-D77BDA624DA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02-4BE1-93A0-D77BDA624DA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705</c:v>
                </c:pt>
                <c:pt idx="3">
                  <c:v>729</c:v>
                </c:pt>
                <c:pt idx="6">
                  <c:v>1340</c:v>
                </c:pt>
                <c:pt idx="9">
                  <c:v>925</c:v>
                </c:pt>
                <c:pt idx="12">
                  <c:v>500</c:v>
                </c:pt>
              </c:numCache>
            </c:numRef>
          </c:val>
          <c:extLst xmlns:c16r2="http://schemas.microsoft.com/office/drawing/2015/06/chart">
            <c:ext xmlns:c16="http://schemas.microsoft.com/office/drawing/2014/chart" uri="{C3380CC4-5D6E-409C-BE32-E72D297353CC}">
              <c16:uniqueId val="{00000002-F202-4BE1-93A0-D77BDA624DA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79</c:v>
                </c:pt>
                <c:pt idx="3">
                  <c:v>66</c:v>
                </c:pt>
                <c:pt idx="6">
                  <c:v>130</c:v>
                </c:pt>
                <c:pt idx="9">
                  <c:v>183</c:v>
                </c:pt>
                <c:pt idx="12">
                  <c:v>169</c:v>
                </c:pt>
              </c:numCache>
            </c:numRef>
          </c:val>
          <c:extLst xmlns:c16r2="http://schemas.microsoft.com/office/drawing/2015/06/chart">
            <c:ext xmlns:c16="http://schemas.microsoft.com/office/drawing/2014/chart" uri="{C3380CC4-5D6E-409C-BE32-E72D297353CC}">
              <c16:uniqueId val="{00000003-F202-4BE1-93A0-D77BDA624DA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501</c:v>
                </c:pt>
                <c:pt idx="3">
                  <c:v>496</c:v>
                </c:pt>
                <c:pt idx="6">
                  <c:v>498</c:v>
                </c:pt>
                <c:pt idx="9">
                  <c:v>482</c:v>
                </c:pt>
                <c:pt idx="12">
                  <c:v>474</c:v>
                </c:pt>
              </c:numCache>
            </c:numRef>
          </c:val>
          <c:extLst xmlns:c16r2="http://schemas.microsoft.com/office/drawing/2015/06/chart">
            <c:ext xmlns:c16="http://schemas.microsoft.com/office/drawing/2014/chart" uri="{C3380CC4-5D6E-409C-BE32-E72D297353CC}">
              <c16:uniqueId val="{00000004-F202-4BE1-93A0-D77BDA624DA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02-4BE1-93A0-D77BDA624DA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02-4BE1-93A0-D77BDA624DA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4326</c:v>
                </c:pt>
                <c:pt idx="3">
                  <c:v>4160</c:v>
                </c:pt>
                <c:pt idx="6">
                  <c:v>3914</c:v>
                </c:pt>
                <c:pt idx="9">
                  <c:v>4087</c:v>
                </c:pt>
                <c:pt idx="12">
                  <c:v>4008</c:v>
                </c:pt>
              </c:numCache>
            </c:numRef>
          </c:val>
          <c:extLst xmlns:c16r2="http://schemas.microsoft.com/office/drawing/2015/06/chart">
            <c:ext xmlns:c16="http://schemas.microsoft.com/office/drawing/2014/chart" uri="{C3380CC4-5D6E-409C-BE32-E72D297353CC}">
              <c16:uniqueId val="{00000007-F202-4BE1-93A0-D77BDA624DAF}"/>
            </c:ext>
          </c:extLst>
        </c:ser>
        <c:dLbls>
          <c:showLegendKey val="0"/>
          <c:showVal val="0"/>
          <c:showCatName val="0"/>
          <c:showSerName val="0"/>
          <c:showPercent val="0"/>
          <c:showBubbleSize val="0"/>
        </c:dLbls>
        <c:gapWidth val="100"/>
        <c:overlap val="100"/>
        <c:axId val="137883648"/>
        <c:axId val="1378855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1302</c:v>
                </c:pt>
                <c:pt idx="2">
                  <c:v>#N/A</c:v>
                </c:pt>
                <c:pt idx="3">
                  <c:v>#N/A</c:v>
                </c:pt>
                <c:pt idx="4">
                  <c:v>1005</c:v>
                </c:pt>
                <c:pt idx="5">
                  <c:v>#N/A</c:v>
                </c:pt>
                <c:pt idx="6">
                  <c:v>#N/A</c:v>
                </c:pt>
                <c:pt idx="7">
                  <c:v>1721</c:v>
                </c:pt>
                <c:pt idx="8">
                  <c:v>#N/A</c:v>
                </c:pt>
                <c:pt idx="9">
                  <c:v>#N/A</c:v>
                </c:pt>
                <c:pt idx="10">
                  <c:v>1397</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F202-4BE1-93A0-D77BDA624DAF}"/>
            </c:ext>
          </c:extLst>
        </c:ser>
        <c:dLbls>
          <c:showLegendKey val="0"/>
          <c:showVal val="0"/>
          <c:showCatName val="0"/>
          <c:showSerName val="0"/>
          <c:showPercent val="0"/>
          <c:showBubbleSize val="0"/>
        </c:dLbls>
        <c:marker val="1"/>
        <c:smooth val="0"/>
        <c:axId val="137883648"/>
        <c:axId val="137885568"/>
      </c:lineChart>
      <c:catAx>
        <c:axId val="1378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885568"/>
        <c:crosses val="autoZero"/>
        <c:auto val="1"/>
        <c:lblAlgn val="ctr"/>
        <c:lblOffset val="100"/>
        <c:tickLblSkip val="1"/>
        <c:tickMarkSkip val="1"/>
        <c:noMultiLvlLbl val="0"/>
      </c:catAx>
      <c:valAx>
        <c:axId val="13788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26684</c:v>
                </c:pt>
                <c:pt idx="5">
                  <c:v>24775</c:v>
                </c:pt>
                <c:pt idx="8">
                  <c:v>23430</c:v>
                </c:pt>
                <c:pt idx="11">
                  <c:v>21309</c:v>
                </c:pt>
                <c:pt idx="14">
                  <c:v>19363</c:v>
                </c:pt>
              </c:numCache>
            </c:numRef>
          </c:val>
          <c:extLst xmlns:c16r2="http://schemas.microsoft.com/office/drawing/2015/06/chart">
            <c:ext xmlns:c16="http://schemas.microsoft.com/office/drawing/2014/chart" uri="{C3380CC4-5D6E-409C-BE32-E72D297353CC}">
              <c16:uniqueId val="{00000000-9A0C-4FCD-AE44-8EF8E5FDCE1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20611</c:v>
                </c:pt>
                <c:pt idx="5">
                  <c:v>21330</c:v>
                </c:pt>
                <c:pt idx="8">
                  <c:v>23239</c:v>
                </c:pt>
                <c:pt idx="11">
                  <c:v>23056</c:v>
                </c:pt>
                <c:pt idx="14">
                  <c:v>23209</c:v>
                </c:pt>
              </c:numCache>
            </c:numRef>
          </c:val>
          <c:extLst xmlns:c16r2="http://schemas.microsoft.com/office/drawing/2015/06/chart">
            <c:ext xmlns:c16="http://schemas.microsoft.com/office/drawing/2014/chart" uri="{C3380CC4-5D6E-409C-BE32-E72D297353CC}">
              <c16:uniqueId val="{00000001-9A0C-4FCD-AE44-8EF8E5FDCE1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9277</c:v>
                </c:pt>
                <c:pt idx="5">
                  <c:v>11882</c:v>
                </c:pt>
                <c:pt idx="8">
                  <c:v>12774</c:v>
                </c:pt>
                <c:pt idx="11">
                  <c:v>13676</c:v>
                </c:pt>
                <c:pt idx="14">
                  <c:v>13940</c:v>
                </c:pt>
              </c:numCache>
            </c:numRef>
          </c:val>
          <c:extLst xmlns:c16r2="http://schemas.microsoft.com/office/drawing/2015/06/chart">
            <c:ext xmlns:c16="http://schemas.microsoft.com/office/drawing/2014/chart" uri="{C3380CC4-5D6E-409C-BE32-E72D297353CC}">
              <c16:uniqueId val="{00000002-9A0C-4FCD-AE44-8EF8E5FDCE1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0C-4FCD-AE44-8EF8E5FDCE1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0C-4FCD-AE44-8EF8E5FDCE1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19</c:v>
                </c:pt>
                <c:pt idx="3">
                  <c:v>16</c:v>
                </c:pt>
                <c:pt idx="6">
                  <c:v>14</c:v>
                </c:pt>
                <c:pt idx="9">
                  <c:v>12</c:v>
                </c:pt>
                <c:pt idx="12">
                  <c:v>10</c:v>
                </c:pt>
              </c:numCache>
            </c:numRef>
          </c:val>
          <c:extLst xmlns:c16r2="http://schemas.microsoft.com/office/drawing/2015/06/chart">
            <c:ext xmlns:c16="http://schemas.microsoft.com/office/drawing/2014/chart" uri="{C3380CC4-5D6E-409C-BE32-E72D297353CC}">
              <c16:uniqueId val="{00000005-9A0C-4FCD-AE44-8EF8E5FDCE1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9779</c:v>
                </c:pt>
                <c:pt idx="3">
                  <c:v>9549</c:v>
                </c:pt>
                <c:pt idx="6">
                  <c:v>9617</c:v>
                </c:pt>
                <c:pt idx="9">
                  <c:v>9635</c:v>
                </c:pt>
                <c:pt idx="12">
                  <c:v>9113</c:v>
                </c:pt>
              </c:numCache>
            </c:numRef>
          </c:val>
          <c:extLst xmlns:c16r2="http://schemas.microsoft.com/office/drawing/2015/06/chart">
            <c:ext xmlns:c16="http://schemas.microsoft.com/office/drawing/2014/chart" uri="{C3380CC4-5D6E-409C-BE32-E72D297353CC}">
              <c16:uniqueId val="{00000006-9A0C-4FCD-AE44-8EF8E5FDCE1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1713</c:v>
                </c:pt>
                <c:pt idx="3">
                  <c:v>1678</c:v>
                </c:pt>
                <c:pt idx="6">
                  <c:v>1568</c:v>
                </c:pt>
                <c:pt idx="9">
                  <c:v>1418</c:v>
                </c:pt>
                <c:pt idx="12">
                  <c:v>1305</c:v>
                </c:pt>
              </c:numCache>
            </c:numRef>
          </c:val>
          <c:extLst xmlns:c16r2="http://schemas.microsoft.com/office/drawing/2015/06/chart">
            <c:ext xmlns:c16="http://schemas.microsoft.com/office/drawing/2014/chart" uri="{C3380CC4-5D6E-409C-BE32-E72D297353CC}">
              <c16:uniqueId val="{00000007-9A0C-4FCD-AE44-8EF8E5FDCE1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6640</c:v>
                </c:pt>
                <c:pt idx="3">
                  <c:v>6408</c:v>
                </c:pt>
                <c:pt idx="6">
                  <c:v>6259</c:v>
                </c:pt>
                <c:pt idx="9">
                  <c:v>6081</c:v>
                </c:pt>
                <c:pt idx="12">
                  <c:v>5917</c:v>
                </c:pt>
              </c:numCache>
            </c:numRef>
          </c:val>
          <c:extLst xmlns:c16r2="http://schemas.microsoft.com/office/drawing/2015/06/chart">
            <c:ext xmlns:c16="http://schemas.microsoft.com/office/drawing/2014/chart" uri="{C3380CC4-5D6E-409C-BE32-E72D297353CC}">
              <c16:uniqueId val="{00000008-9A0C-4FCD-AE44-8EF8E5FDCE1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9010</c:v>
                </c:pt>
                <c:pt idx="3">
                  <c:v>7608</c:v>
                </c:pt>
                <c:pt idx="6">
                  <c:v>5389</c:v>
                </c:pt>
                <c:pt idx="9">
                  <c:v>4342</c:v>
                </c:pt>
                <c:pt idx="12">
                  <c:v>3322</c:v>
                </c:pt>
              </c:numCache>
            </c:numRef>
          </c:val>
          <c:extLst xmlns:c16r2="http://schemas.microsoft.com/office/drawing/2015/06/chart">
            <c:ext xmlns:c16="http://schemas.microsoft.com/office/drawing/2014/chart" uri="{C3380CC4-5D6E-409C-BE32-E72D297353CC}">
              <c16:uniqueId val="{00000009-9A0C-4FCD-AE44-8EF8E5FDCE1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42525</c:v>
                </c:pt>
                <c:pt idx="3">
                  <c:v>42490</c:v>
                </c:pt>
                <c:pt idx="6">
                  <c:v>44698</c:v>
                </c:pt>
                <c:pt idx="9">
                  <c:v>43537</c:v>
                </c:pt>
                <c:pt idx="12">
                  <c:v>41337</c:v>
                </c:pt>
              </c:numCache>
            </c:numRef>
          </c:val>
          <c:extLst xmlns:c16r2="http://schemas.microsoft.com/office/drawing/2015/06/chart">
            <c:ext xmlns:c16="http://schemas.microsoft.com/office/drawing/2014/chart" uri="{C3380CC4-5D6E-409C-BE32-E72D297353CC}">
              <c16:uniqueId val="{0000000A-9A0C-4FCD-AE44-8EF8E5FDCE1D}"/>
            </c:ext>
          </c:extLst>
        </c:ser>
        <c:dLbls>
          <c:showLegendKey val="0"/>
          <c:showVal val="0"/>
          <c:showCatName val="0"/>
          <c:showSerName val="0"/>
          <c:showPercent val="0"/>
          <c:showBubbleSize val="0"/>
        </c:dLbls>
        <c:gapWidth val="100"/>
        <c:overlap val="100"/>
        <c:axId val="147642624"/>
        <c:axId val="1476488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13115</c:v>
                </c:pt>
                <c:pt idx="2">
                  <c:v>#N/A</c:v>
                </c:pt>
                <c:pt idx="3">
                  <c:v>#N/A</c:v>
                </c:pt>
                <c:pt idx="4">
                  <c:v>9762</c:v>
                </c:pt>
                <c:pt idx="5">
                  <c:v>#N/A</c:v>
                </c:pt>
                <c:pt idx="6">
                  <c:v>#N/A</c:v>
                </c:pt>
                <c:pt idx="7">
                  <c:v>8103</c:v>
                </c:pt>
                <c:pt idx="8">
                  <c:v>#N/A</c:v>
                </c:pt>
                <c:pt idx="9">
                  <c:v>#N/A</c:v>
                </c:pt>
                <c:pt idx="10">
                  <c:v>6983</c:v>
                </c:pt>
                <c:pt idx="11">
                  <c:v>#N/A</c:v>
                </c:pt>
                <c:pt idx="12">
                  <c:v>#N/A</c:v>
                </c:pt>
                <c:pt idx="13">
                  <c:v>4492</c:v>
                </c:pt>
                <c:pt idx="14">
                  <c:v>#N/A</c:v>
                </c:pt>
              </c:numCache>
            </c:numRef>
          </c:val>
          <c:smooth val="0"/>
          <c:extLst xmlns:c16r2="http://schemas.microsoft.com/office/drawing/2015/06/chart">
            <c:ext xmlns:c16="http://schemas.microsoft.com/office/drawing/2014/chart" uri="{C3380CC4-5D6E-409C-BE32-E72D297353CC}">
              <c16:uniqueId val="{0000000B-9A0C-4FCD-AE44-8EF8E5FDCE1D}"/>
            </c:ext>
          </c:extLst>
        </c:ser>
        <c:dLbls>
          <c:showLegendKey val="0"/>
          <c:showVal val="0"/>
          <c:showCatName val="0"/>
          <c:showSerName val="0"/>
          <c:showPercent val="0"/>
          <c:showBubbleSize val="0"/>
        </c:dLbls>
        <c:marker val="1"/>
        <c:smooth val="0"/>
        <c:axId val="147642624"/>
        <c:axId val="147648896"/>
      </c:lineChart>
      <c:catAx>
        <c:axId val="1476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648896"/>
        <c:crosses val="autoZero"/>
        <c:auto val="1"/>
        <c:lblAlgn val="ctr"/>
        <c:lblOffset val="100"/>
        <c:tickLblSkip val="1"/>
        <c:tickMarkSkip val="1"/>
        <c:noMultiLvlLbl val="0"/>
      </c:catAx>
      <c:valAx>
        <c:axId val="14764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3893</c:v>
                </c:pt>
                <c:pt idx="1">
                  <c:v>4073</c:v>
                </c:pt>
                <c:pt idx="2">
                  <c:v>4158</c:v>
                </c:pt>
              </c:numCache>
            </c:numRef>
          </c:val>
          <c:extLst xmlns:c16r2="http://schemas.microsoft.com/office/drawing/2015/06/chart">
            <c:ext xmlns:c16="http://schemas.microsoft.com/office/drawing/2014/chart" uri="{C3380CC4-5D6E-409C-BE32-E72D297353CC}">
              <c16:uniqueId val="{00000000-14CB-4C3F-93CF-8F9D926E500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4CB-4C3F-93CF-8F9D926E500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8320</c:v>
                </c:pt>
                <c:pt idx="1">
                  <c:v>8910</c:v>
                </c:pt>
                <c:pt idx="2">
                  <c:v>8975</c:v>
                </c:pt>
              </c:numCache>
            </c:numRef>
          </c:val>
          <c:extLst xmlns:c16r2="http://schemas.microsoft.com/office/drawing/2015/06/chart">
            <c:ext xmlns:c16="http://schemas.microsoft.com/office/drawing/2014/chart" uri="{C3380CC4-5D6E-409C-BE32-E72D297353CC}">
              <c16:uniqueId val="{00000002-14CB-4C3F-93CF-8F9D926E5001}"/>
            </c:ext>
          </c:extLst>
        </c:ser>
        <c:dLbls>
          <c:showLegendKey val="0"/>
          <c:showVal val="0"/>
          <c:showCatName val="0"/>
          <c:showSerName val="0"/>
          <c:showPercent val="0"/>
          <c:showBubbleSize val="0"/>
        </c:dLbls>
        <c:gapWidth val="120"/>
        <c:overlap val="100"/>
        <c:axId val="147112320"/>
        <c:axId val="147113856"/>
      </c:barChart>
      <c:catAx>
        <c:axId val="14711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113856"/>
        <c:crosses val="autoZero"/>
        <c:auto val="1"/>
        <c:lblAlgn val="ctr"/>
        <c:lblOffset val="100"/>
        <c:tickLblSkip val="1"/>
        <c:tickMarkSkip val="1"/>
        <c:noMultiLvlLbl val="0"/>
      </c:catAx>
      <c:valAx>
        <c:axId val="147113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11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{AE53529C-E942-4B8D-9029-8C3A68B4D2B1}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6B5-401F-8CDF-1D180F77812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{DA2F8EBC-97D2-4490-BCCA-552E2132E653}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B5-401F-8CDF-1D180F77812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{9C3DB0D4-E9F4-4160-9D86-B86593E41370}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B5-401F-8CDF-1D180F77812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{9C97245F-0FAD-4ACB-8D40-393AB4AC8473}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B5-401F-8CDF-1D180F77812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{9D591C6E-F447-4748-BEE9-58CE87A6482A}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B5-401F-8CDF-1D180F7781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{A6E81589-D92C-4364-972C-47AA6D0BBE6F}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6B5-401F-8CDF-1D180F7781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{8632129E-2978-41FC-8B63-2DDA1DFB1F59}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6B5-401F-8CDF-1D180F77812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{E2D0C1C3-C487-4BA8-90A6-ABB0DFD436D6}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6B5-401F-8CDF-1D180F77812E}"/>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{B2B4F12D-0F23-42EB-9757-759E6BFA098A}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6B5-401F-8CDF-1D180F7781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60.8</c:v>
                </c:pt>
                <c:pt idx="32">
                  <c:v>61.7</c:v>
                </c:pt>
              </c:numCache>
            </c:numRef>
          </c:xVal>
          <c:yVal>
            <c:numRef>
              <c:f>公会計指標分析・財政指標組合せ分析表!$BP$51:$DC$51</c:f>
              <c:numCache>
                <c:formatCode>#,##0.0;"▲ "#,##0.0</c:formatCode>
                <c:ptCount val="40"/>
                <c:pt idx="24">
                  <c:v>18.600000000000001</c:v>
                </c:pt>
                <c:pt idx="32">
                  <c:v>11.8</c:v>
                </c:pt>
              </c:numCache>
            </c:numRef>
          </c:yVal>
          <c:smooth val="0"/>
          <c:extLst xmlns:c16r2="http://schemas.microsoft.com/office/drawing/2015/06/chart">
            <c:ext xmlns:c16="http://schemas.microsoft.com/office/drawing/2014/chart" uri="{C3380CC4-5D6E-409C-BE32-E72D297353CC}">
              <c16:uniqueId val="{00000009-36B5-401F-8CDF-1D180F7781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{A85FD45D-6767-462D-8A55-A17F5ADD94DD}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6B5-401F-8CDF-1D180F77812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{C0513468-D814-4020-B479-AE364407FC6E}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B5-401F-8CDF-1D180F77812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{87D2FF4C-607D-4A87-A398-EC1F54E1D240}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B5-401F-8CDF-1D180F77812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{D336549A-70AC-401A-8F2D-3A2B32B74A40}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B5-401F-8CDF-1D180F77812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{1C8D4D8F-66E2-4FA9-A959-539F9DBA759F}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B5-401F-8CDF-1D180F77812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{73FF09A3-CC94-489D-8165-8D3936DC1DE7}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6B5-401F-8CDF-1D180F77812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{59C61842-31EF-4D0B-BA58-EC0742C8FEBB}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6B5-401F-8CDF-1D180F77812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{6A23D8A2-8B8A-40D7-8D56-E4D57C050171}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6B5-401F-8CDF-1D180F77812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{F2023DF3-D2AD-478F-8CA9-DBBF462434D1}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6B5-401F-8CDF-1D180F7781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pt idx="32">
                  <c:v>56.4</c:v>
                </c:pt>
              </c:numCache>
            </c:numRef>
          </c:xVal>
          <c:yVal>
            <c:numRef>
              <c:f>公会計指標分析・財政指標組合せ分析表!$BP$55:$DC$55</c:f>
              <c:numCache>
                <c:formatCode>#,##0.0;"▲ "#,##0.0</c:formatCode>
                <c:ptCount val="40"/>
                <c:pt idx="24">
                  <c:v>27.1</c:v>
                </c:pt>
                <c:pt idx="32">
                  <c:v>24.5</c:v>
                </c:pt>
              </c:numCache>
            </c:numRef>
          </c:yVal>
          <c:smooth val="0"/>
          <c:extLst xmlns:c16r2="http://schemas.microsoft.com/office/drawing/2015/06/chart">
            <c:ext xmlns:c16="http://schemas.microsoft.com/office/drawing/2014/chart" uri="{C3380CC4-5D6E-409C-BE32-E72D297353CC}">
              <c16:uniqueId val="{00000013-36B5-401F-8CDF-1D180F77812E}"/>
            </c:ext>
          </c:extLst>
        </c:ser>
        <c:dLbls>
          <c:showLegendKey val="0"/>
          <c:showVal val="1"/>
          <c:showCatName val="0"/>
          <c:showSerName val="0"/>
          <c:showPercent val="0"/>
          <c:showBubbleSize val="0"/>
        </c:dLbls>
        <c:axId val="147358080"/>
        <c:axId val="147360000"/>
      </c:scatterChart>
      <c:valAx>
        <c:axId val="147358080"/>
        <c:scaling>
          <c:orientation val="minMax"/>
          <c:max val="62.2"/>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360000"/>
        <c:crosses val="autoZero"/>
        <c:crossBetween val="midCat"/>
      </c:valAx>
      <c:valAx>
        <c:axId val="147360000"/>
        <c:scaling>
          <c:orientation val="minMax"/>
          <c:max val="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358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{A787002D-3663-42F9-934F-52C3ED980FBD}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69D-4B52-94DC-8AAC1B7B467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{46B36CB2-2846-4EF0-B203-A3171290901C}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9D-4B52-94DC-8AAC1B7B467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{C8E76837-194A-49FC-8707-684A00A38487}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9D-4B52-94DC-8AAC1B7B467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{009B8D6D-7E57-4A0A-A7F3-0A740053DDD5}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9D-4B52-94DC-8AAC1B7B467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{2C1CF286-4D68-41B3-B907-883282C09BBC}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9D-4B52-94DC-8AAC1B7B467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{18429C30-0F17-40D6-84D7-36689C3C2010}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69D-4B52-94DC-8AAC1B7B467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{C9DC4465-3D46-4692-A70A-37DD6A534B0D}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69D-4B52-94DC-8AAC1B7B467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{EB2B1412-2523-4601-AF1E-D899411C5F81}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69D-4B52-94DC-8AAC1B7B467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{A54E0256-45EE-4BED-A2CB-A04E126E8DC4}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69D-4B52-94DC-8AAC1B7B46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3.7</c:v>
                </c:pt>
                <c:pt idx="16">
                  <c:v>3.9</c:v>
                </c:pt>
                <c:pt idx="24">
                  <c:v>3.8</c:v>
                </c:pt>
                <c:pt idx="32">
                  <c:v>3.5</c:v>
                </c:pt>
              </c:numCache>
            </c:numRef>
          </c:xVal>
          <c:yVal>
            <c:numRef>
              <c:f>公会計指標分析・財政指標組合せ分析表!$BP$73:$DC$73</c:f>
              <c:numCache>
                <c:formatCode>#,##0.0;"▲ "#,##0.0</c:formatCode>
                <c:ptCount val="40"/>
                <c:pt idx="0">
                  <c:v>40.799999999999997</c:v>
                </c:pt>
                <c:pt idx="8">
                  <c:v>29.5</c:v>
                </c:pt>
                <c:pt idx="16">
                  <c:v>21.7</c:v>
                </c:pt>
                <c:pt idx="24">
                  <c:v>18.600000000000001</c:v>
                </c:pt>
                <c:pt idx="32">
                  <c:v>11.8</c:v>
                </c:pt>
              </c:numCache>
            </c:numRef>
          </c:yVal>
          <c:smooth val="0"/>
          <c:extLst xmlns:c16r2="http://schemas.microsoft.com/office/drawing/2015/06/chart">
            <c:ext xmlns:c16="http://schemas.microsoft.com/office/drawing/2014/chart" uri="{C3380CC4-5D6E-409C-BE32-E72D297353CC}">
              <c16:uniqueId val="{00000009-769D-4B52-94DC-8AAC1B7B46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{6340ED45-BE03-4E94-A10B-AFE536C2B6EE}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69D-4B52-94DC-8AAC1B7B46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{FE9779BF-E0E2-49B1-9E60-49AAF8A012FD}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9D-4B52-94DC-8AAC1B7B467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{DBCD2F20-E6B4-467B-955F-099510021EDA}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9D-4B52-94DC-8AAC1B7B467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{C645404A-36F3-4A55-BB6F-5AA5FBA1A98B}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9D-4B52-94DC-8AAC1B7B467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{DB66F19A-23E4-4C11-838D-70C861949C34}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9D-4B52-94DC-8AAC1B7B467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{85BA965D-911D-44E4-B31B-F1269B44AA4A}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69D-4B52-94DC-8AAC1B7B467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{D40F0A27-F810-49AE-9EA2-D34D40004869}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69D-4B52-94DC-8AAC1B7B467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{38BB5BDC-FE91-4AFC-9A3E-0B0CA60F7127}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69D-4B52-94DC-8AAC1B7B467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{760E9BA1-80F6-440F-A643-84DC6212B43E}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69D-4B52-94DC-8AAC1B7B46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5.2</c:v>
                </c:pt>
                <c:pt idx="32">
                  <c:v>5</c:v>
                </c:pt>
              </c:numCache>
            </c:numRef>
          </c:xVal>
          <c:yVal>
            <c:numRef>
              <c:f>公会計指標分析・財政指標組合せ分析表!$BP$77:$DC$77</c:f>
              <c:numCache>
                <c:formatCode>#,##0.0;"▲ "#,##0.0</c:formatCode>
                <c:ptCount val="40"/>
                <c:pt idx="0">
                  <c:v>32.6</c:v>
                </c:pt>
                <c:pt idx="8">
                  <c:v>30.5</c:v>
                </c:pt>
                <c:pt idx="16">
                  <c:v>21.2</c:v>
                </c:pt>
                <c:pt idx="24">
                  <c:v>27.1</c:v>
                </c:pt>
                <c:pt idx="32">
                  <c:v>24.5</c:v>
                </c:pt>
              </c:numCache>
            </c:numRef>
          </c:yVal>
          <c:smooth val="0"/>
          <c:extLst xmlns:c16r2="http://schemas.microsoft.com/office/drawing/2015/06/chart">
            <c:ext xmlns:c16="http://schemas.microsoft.com/office/drawing/2014/chart" uri="{C3380CC4-5D6E-409C-BE32-E72D297353CC}">
              <c16:uniqueId val="{00000013-769D-4B52-94DC-8AAC1B7B467D}"/>
            </c:ext>
          </c:extLst>
        </c:ser>
        <c:dLbls>
          <c:showLegendKey val="0"/>
          <c:showVal val="1"/>
          <c:showCatName val="0"/>
          <c:showSerName val="0"/>
          <c:showPercent val="0"/>
          <c:showBubbleSize val="0"/>
        </c:dLbls>
        <c:axId val="148180352"/>
        <c:axId val="148182528"/>
      </c:scatterChart>
      <c:valAx>
        <c:axId val="148180352"/>
        <c:scaling>
          <c:orientation val="minMax"/>
          <c:max val="6.1"/>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182528"/>
        <c:crosses val="autoZero"/>
        <c:crossBetween val="midCat"/>
      </c:valAx>
      <c:valAx>
        <c:axId val="148182528"/>
        <c:scaling>
          <c:orientation val="minMax"/>
          <c:max val="4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180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市債発行額の抑制や低金利債への借換え、高金利債の繰上償還などを実施し、元利償還金は減少傾向にある。平成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借り入れた井口地区の総合スポーツセンター（仮称）用地取得事業債の償還が完了したことなどから、元利償還金は減となった。また、債務負担行為に係る支出にあたる三鷹市土地開発公社からの買戻し経費等が減となったため、実質公債費比率（分子）は、前年度を下回った。今後もバランスに配慮した市債の発行を図るなど「第４次三鷹市基本計画（第１次改定）」で目標としている「概ね６％を超えないこと」の達成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普通会計における市債の低金利債への借換え、高金利債の繰上償還など、後年度負担の抑制に努めている。平成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現在高及び債務負担行為に基づく支出予定額が減となったことに加え、基金の積立てを図るとともに、とりくずしを抑制できたことにより充当可能財源等が増となったことなどから、将来負担比率（分子）が大幅な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高環境の創出を目指す先導的な活動を支援するため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とりくずした一方、都税連動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交付金の増収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や寄付金を財源として、「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議場棟等の建替えについては、目標を定め、当初予算及び補正予算において計画的に積立てを行っていく。その他、学校施設長寿命化計画（仮称）に基づく対応など、基金残高の状況や今後の財政需要を勘案し、歳入予算の上振れ、歳出予算の不用額などを補正予算で積立てていくほか、とりくずしを極力抑制し残高の確保に努めていく。また、各基金の積み立て目標額の設定等について検討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・まちづくり施設整備基金：都市再生に向けた公共施設・道路・橋りょうの整備、自然環境の保全などの推進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・健康福祉基金：市民が地域において健康で安心して生活できる高福祉のまちを目指し、高齢者、障がい者及び子どもに係る福祉施策並びにすべての市民の健康施策及び健康福祉施設の整備の推進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・庁舎等建設基金：市庁舎等の建替えに向けて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・まちづくり施設整備基金：公共施設の整備や都市計画事業の着実な推進のため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・庁舎等建設基金：市庁舎等の建替えに向けて、「基本構想」「基本計画」等と整合を図りながら積み立てを行っていく予定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・健康福祉基金：子ども・子育て支援に係る経費や障がい者自立支援給付費など社会保障関連経費の増加に的確に対応しつつ、積み立て・とりくずしを行っていく予定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年度は、都税連動交付金の増収等により積み立てを行うとともに、将来にわたる安定的な財政運営やセーフティネット機能の確保を図るため、とりくずしを抑制したことから、前年度比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年度間の財政収支の調整を図ることを基本としつつ、災害等による思わぬ支出への対応のほか、経済不況等による大幅な税収減への備えとして、市税収入の５％に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億円程度を加えた残高となるように努める。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年度に竣工した三鷹中央防災公園・元気創造プラザの減価償却が開始したほか、各資産の減価償却が進んだことから前年度を上回ることとなった。　</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全国平均や東京都平均に比べ高い水準にあるものの、平成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年度に三鷹市が策定した「公共施設等総合管理計画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本編・公共施設カルテ編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」に基づき、施設の総合的かつ計画的な管理を推進し、行政サービスの維持・向上及び財政負担の軽減等を図っている。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68086</xdr:rowOff>
    </xdr:from>
    <xdr:to>
      <xdr:col>23</xdr:col>
      <xdr:colOff>85090</xdr:colOff>
      <xdr:row>33</xdr:row>
      <xdr:rowOff>94897</xdr:rowOff>
    </xdr:to>
    <xdr:cxnSp macro="">
      <xdr:nvCxnSpPr>
        <xdr:cNvPr id="64" name="直線コネクタ 63"/>
        <xdr:cNvCxnSpPr/>
      </xdr:nvCxnSpPr>
      <xdr:spPr>
        <a:xfrm flipV="1">
          <a:off x="4206240" y="5348746"/>
          <a:ext cx="1270" cy="103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98724</xdr:rowOff>
    </xdr:from>
    <xdr:ext cx="405111" cy="259045"/>
    <xdr:sp macro="" textlink="">
      <xdr:nvSpPr>
        <xdr:cNvPr id="65" name="有形固定資産減価償却率最小値テキスト"/>
        <xdr:cNvSpPr txBox="1"/>
      </xdr:nvSpPr>
      <xdr:spPr>
        <a:xfrm>
          <a:off x="4258945" y="638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94897</xdr:rowOff>
    </xdr:from>
    <xdr:to>
      <xdr:col>23</xdr:col>
      <xdr:colOff>174625</xdr:colOff>
      <xdr:row>33</xdr:row>
      <xdr:rowOff>94897</xdr:rowOff>
    </xdr:to>
    <xdr:cxnSp macro="">
      <xdr:nvCxnSpPr>
        <xdr:cNvPr id="66" name="直線コネクタ 65"/>
        <xdr:cNvCxnSpPr/>
      </xdr:nvCxnSpPr>
      <xdr:spPr>
        <a:xfrm>
          <a:off x="4119245" y="63813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14763</xdr:rowOff>
    </xdr:from>
    <xdr:ext cx="405111" cy="259045"/>
    <xdr:sp macro="" textlink="">
      <xdr:nvSpPr>
        <xdr:cNvPr id="67" name="有形固定資産減価償却率最大値テキスト"/>
        <xdr:cNvSpPr txBox="1"/>
      </xdr:nvSpPr>
      <xdr:spPr>
        <a:xfrm>
          <a:off x="4258945" y="51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68086</xdr:rowOff>
    </xdr:from>
    <xdr:to>
      <xdr:col>23</xdr:col>
      <xdr:colOff>174625</xdr:colOff>
      <xdr:row>27</xdr:row>
      <xdr:rowOff>68086</xdr:rowOff>
    </xdr:to>
    <xdr:cxnSp macro="">
      <xdr:nvCxnSpPr>
        <xdr:cNvPr id="68" name="直線コネクタ 67"/>
        <xdr:cNvCxnSpPr/>
      </xdr:nvCxnSpPr>
      <xdr:spPr>
        <a:xfrm>
          <a:off x="4119245" y="534874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69" name="有形固定資産減価償却率平均値テキスト"/>
        <xdr:cNvSpPr txBox="1"/>
      </xdr:nvSpPr>
      <xdr:spPr>
        <a:xfrm>
          <a:off x="4258945" y="59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0" name="フローチャート: 判断 69"/>
        <xdr:cNvSpPr/>
      </xdr:nvSpPr>
      <xdr:spPr>
        <a:xfrm>
          <a:off x="4157345" y="592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34220</xdr:rowOff>
    </xdr:from>
    <xdr:to>
      <xdr:col>19</xdr:col>
      <xdr:colOff>187325</xdr:colOff>
      <xdr:row>29</xdr:row>
      <xdr:rowOff>135820</xdr:rowOff>
    </xdr:to>
    <xdr:sp macro="" textlink="">
      <xdr:nvSpPr>
        <xdr:cNvPr id="71" name="フローチャート: 判断 70"/>
        <xdr:cNvSpPr/>
      </xdr:nvSpPr>
      <xdr:spPr>
        <a:xfrm>
          <a:off x="3537585" y="5650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35</xdr:row>
      <xdr:rowOff>1058</xdr:rowOff>
    </xdr:from>
    <xdr:to>
      <xdr:col>15</xdr:col>
      <xdr:colOff>187325</xdr:colOff>
      <xdr:row>35</xdr:row>
      <xdr:rowOff>102658</xdr:rowOff>
    </xdr:to>
    <xdr:sp macro="" textlink="">
      <xdr:nvSpPr>
        <xdr:cNvPr id="72" name="フローチャート: 判断 71"/>
        <xdr:cNvSpPr/>
      </xdr:nvSpPr>
      <xdr:spPr>
        <a:xfrm>
          <a:off x="2867025" y="6622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17286</xdr:rowOff>
    </xdr:from>
    <xdr:to>
      <xdr:col>23</xdr:col>
      <xdr:colOff>136525</xdr:colOff>
      <xdr:row>27</xdr:row>
      <xdr:rowOff>118886</xdr:rowOff>
    </xdr:to>
    <xdr:sp macro="" textlink="">
      <xdr:nvSpPr>
        <xdr:cNvPr id="78" name="楕円 77"/>
        <xdr:cNvSpPr/>
      </xdr:nvSpPr>
      <xdr:spPr>
        <a:xfrm>
          <a:off x="4157345" y="5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141763</xdr:rowOff>
    </xdr:from>
    <xdr:ext cx="405111" cy="259045"/>
    <xdr:sp macro="" textlink="">
      <xdr:nvSpPr>
        <xdr:cNvPr id="79" name="有形固定資産減価償却率該当値テキスト"/>
        <xdr:cNvSpPr txBox="1"/>
      </xdr:nvSpPr>
      <xdr:spPr>
        <a:xfrm>
          <a:off x="4258945" y="5254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125236</xdr:rowOff>
    </xdr:from>
    <xdr:to>
      <xdr:col>19</xdr:col>
      <xdr:colOff>187325</xdr:colOff>
      <xdr:row>28</xdr:row>
      <xdr:rowOff>55386</xdr:rowOff>
    </xdr:to>
    <xdr:sp macro="" textlink="">
      <xdr:nvSpPr>
        <xdr:cNvPr id="80" name="楕円 79"/>
        <xdr:cNvSpPr/>
      </xdr:nvSpPr>
      <xdr:spPr>
        <a:xfrm>
          <a:off x="3537585" y="5405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68086</xdr:rowOff>
    </xdr:from>
    <xdr:to>
      <xdr:col>23</xdr:col>
      <xdr:colOff>85725</xdr:colOff>
      <xdr:row>28</xdr:row>
      <xdr:rowOff>4586</xdr:rowOff>
    </xdr:to>
    <xdr:cxnSp macro="">
      <xdr:nvCxnSpPr>
        <xdr:cNvPr id="81" name="直線コネクタ 80"/>
        <xdr:cNvCxnSpPr/>
      </xdr:nvCxnSpPr>
      <xdr:spPr>
        <a:xfrm flipV="1">
          <a:off x="3588385" y="5348746"/>
          <a:ext cx="61976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126947</xdr:rowOff>
    </xdr:from>
    <xdr:ext cx="405111" cy="259045"/>
    <xdr:sp macro="" textlink="">
      <xdr:nvSpPr>
        <xdr:cNvPr id="82" name="n_1aveValue有形固定資産減価償却率"/>
        <xdr:cNvSpPr txBox="1"/>
      </xdr:nvSpPr>
      <xdr:spPr>
        <a:xfrm>
          <a:off x="3395989" y="574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119185</xdr:rowOff>
    </xdr:from>
    <xdr:ext cx="405111" cy="259045"/>
    <xdr:sp macro="" textlink="">
      <xdr:nvSpPr>
        <xdr:cNvPr id="83" name="n_2aveValue有形固定資産減価償却率"/>
        <xdr:cNvSpPr txBox="1"/>
      </xdr:nvSpPr>
      <xdr:spPr>
        <a:xfrm>
          <a:off x="2738129" y="6405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71913</xdr:rowOff>
    </xdr:from>
    <xdr:ext cx="405111" cy="259045"/>
    <xdr:sp macro="" textlink="">
      <xdr:nvSpPr>
        <xdr:cNvPr id="84" name="n_1mainValue有形固定資産減価償却率"/>
        <xdr:cNvSpPr txBox="1"/>
      </xdr:nvSpPr>
      <xdr:spPr>
        <a:xfrm>
          <a:off x="3395989" y="5184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全国平均や類似団体内平均値を下回っており、主な要因としては、地方債発行額の抑制や繰上償還の実施などにより地方債現在高が減少傾向にあることによる。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今後も債務の減少に努めるとともに、業務の見直し等により収支の改善を図ることで後年度負担の抑制に努める。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4" name="直線コネクタ 113"/>
        <xdr:cNvCxnSpPr/>
      </xdr:nvCxnSpPr>
      <xdr:spPr>
        <a:xfrm flipV="1">
          <a:off x="13027660" y="5408718"/>
          <a:ext cx="1269" cy="11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5" name="債務償還可能年数最小値テキスト"/>
        <xdr:cNvSpPr txBox="1"/>
      </xdr:nvSpPr>
      <xdr:spPr>
        <a:xfrm>
          <a:off x="13080365" y="65733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6" name="直線コネクタ 115"/>
        <xdr:cNvCxnSpPr/>
      </xdr:nvCxnSpPr>
      <xdr:spPr>
        <a:xfrm>
          <a:off x="12963525" y="6569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7" name="債務償還可能年数最大値テキスト"/>
        <xdr:cNvSpPr txBox="1"/>
      </xdr:nvSpPr>
      <xdr:spPr>
        <a:xfrm>
          <a:off x="13080365" y="5187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xdr:cNvCxnSpPr/>
      </xdr:nvCxnSpPr>
      <xdr:spPr>
        <a:xfrm>
          <a:off x="12963525" y="5408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44044</xdr:rowOff>
    </xdr:from>
    <xdr:ext cx="340478" cy="259045"/>
    <xdr:sp macro="" textlink="">
      <xdr:nvSpPr>
        <xdr:cNvPr id="119" name="債務償還可能年数平均値テキスト"/>
        <xdr:cNvSpPr txBox="1"/>
      </xdr:nvSpPr>
      <xdr:spPr>
        <a:xfrm>
          <a:off x="13080365" y="5827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21167</xdr:rowOff>
    </xdr:from>
    <xdr:to>
      <xdr:col>76</xdr:col>
      <xdr:colOff>73025</xdr:colOff>
      <xdr:row>31</xdr:row>
      <xdr:rowOff>122767</xdr:rowOff>
    </xdr:to>
    <xdr:sp macro="" textlink="">
      <xdr:nvSpPr>
        <xdr:cNvPr id="120" name="フローチャート: 判断 119"/>
        <xdr:cNvSpPr/>
      </xdr:nvSpPr>
      <xdr:spPr>
        <a:xfrm>
          <a:off x="13001625" y="59723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146050</xdr:rowOff>
    </xdr:from>
    <xdr:to>
      <xdr:col>76</xdr:col>
      <xdr:colOff>73025</xdr:colOff>
      <xdr:row>34</xdr:row>
      <xdr:rowOff>76200</xdr:rowOff>
    </xdr:to>
    <xdr:sp macro="" textlink="">
      <xdr:nvSpPr>
        <xdr:cNvPr id="126" name="楕円 125"/>
        <xdr:cNvSpPr/>
      </xdr:nvSpPr>
      <xdr:spPr>
        <a:xfrm>
          <a:off x="13001625" y="6432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60977</xdr:rowOff>
    </xdr:from>
    <xdr:ext cx="340478" cy="259045"/>
    <xdr:sp macro="" textlink="">
      <xdr:nvSpPr>
        <xdr:cNvPr id="127" name="債務償還可能年数該当値テキスト"/>
        <xdr:cNvSpPr txBox="1"/>
      </xdr:nvSpPr>
      <xdr:spPr>
        <a:xfrm>
          <a:off x="13080365" y="6347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42</xdr:row>
      <xdr:rowOff>68580</xdr:rowOff>
    </xdr:to>
    <xdr:cxnSp macro="">
      <xdr:nvCxnSpPr>
        <xdr:cNvPr id="56" name="直線コネクタ 55"/>
        <xdr:cNvCxnSpPr/>
      </xdr:nvCxnSpPr>
      <xdr:spPr>
        <a:xfrm flipV="1">
          <a:off x="4086225" y="579501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72407</xdr:rowOff>
    </xdr:from>
    <xdr:ext cx="405111" cy="259045"/>
    <xdr:sp macro="" textlink="">
      <xdr:nvSpPr>
        <xdr:cNvPr id="57" name="【道路】&#10;有形固定資産減価償却率最小値テキスト"/>
        <xdr:cNvSpPr txBox="1"/>
      </xdr:nvSpPr>
      <xdr:spPr>
        <a:xfrm>
          <a:off x="412496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68580</xdr:rowOff>
    </xdr:from>
    <xdr:to>
      <xdr:col>24</xdr:col>
      <xdr:colOff>152400</xdr:colOff>
      <xdr:row>42</xdr:row>
      <xdr:rowOff>68580</xdr:rowOff>
    </xdr:to>
    <xdr:cxnSp macro="">
      <xdr:nvCxnSpPr>
        <xdr:cNvPr id="58" name="直線コネクタ 57"/>
        <xdr:cNvCxnSpPr/>
      </xdr:nvCxnSpPr>
      <xdr:spPr>
        <a:xfrm>
          <a:off x="4020820" y="710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道路】&#10;有形固定資産減価償却率最大値テキスト"/>
        <xdr:cNvSpPr txBox="1"/>
      </xdr:nvSpPr>
      <xdr:spPr>
        <a:xfrm>
          <a:off x="412496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02082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76217</xdr:rowOff>
    </xdr:from>
    <xdr:ext cx="405111" cy="259045"/>
    <xdr:sp macro="" textlink="">
      <xdr:nvSpPr>
        <xdr:cNvPr id="61" name="【道路】&#10;有形固定資産減価償却率平均値テキスト"/>
        <xdr:cNvSpPr txBox="1"/>
      </xdr:nvSpPr>
      <xdr:spPr>
        <a:xfrm>
          <a:off x="4124960" y="6781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97790</xdr:rowOff>
    </xdr:from>
    <xdr:to>
      <xdr:col>24</xdr:col>
      <xdr:colOff>114300</xdr:colOff>
      <xdr:row>41</xdr:row>
      <xdr:rowOff>27940</xdr:rowOff>
    </xdr:to>
    <xdr:sp macro="" textlink="">
      <xdr:nvSpPr>
        <xdr:cNvPr id="62" name="フローチャート: 判断 61"/>
        <xdr:cNvSpPr/>
      </xdr:nvSpPr>
      <xdr:spPr>
        <a:xfrm>
          <a:off x="4036060"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21590</xdr:rowOff>
    </xdr:from>
    <xdr:to>
      <xdr:col>20</xdr:col>
      <xdr:colOff>38100</xdr:colOff>
      <xdr:row>40</xdr:row>
      <xdr:rowOff>123190</xdr:rowOff>
    </xdr:to>
    <xdr:sp macro="" textlink="">
      <xdr:nvSpPr>
        <xdr:cNvPr id="63" name="フローチャート: 判断 62"/>
        <xdr:cNvSpPr/>
      </xdr:nvSpPr>
      <xdr:spPr>
        <a:xfrm>
          <a:off x="3312160" y="6727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170180</xdr:rowOff>
    </xdr:from>
    <xdr:to>
      <xdr:col>15</xdr:col>
      <xdr:colOff>101600</xdr:colOff>
      <xdr:row>42</xdr:row>
      <xdr:rowOff>100330</xdr:rowOff>
    </xdr:to>
    <xdr:sp macro="" textlink="">
      <xdr:nvSpPr>
        <xdr:cNvPr id="64" name="フローチャート: 判断 63"/>
        <xdr:cNvSpPr/>
      </xdr:nvSpPr>
      <xdr:spPr>
        <a:xfrm>
          <a:off x="2514600" y="7043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70" name="楕円 69"/>
        <xdr:cNvSpPr/>
      </xdr:nvSpPr>
      <xdr:spPr>
        <a:xfrm>
          <a:off x="403606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168927</xdr:rowOff>
    </xdr:from>
    <xdr:ext cx="405111" cy="259045"/>
    <xdr:sp macro="" textlink="">
      <xdr:nvSpPr>
        <xdr:cNvPr id="71" name="【道路】&#10;有形固定資産減価償却率該当値テキスト"/>
        <xdr:cNvSpPr txBox="1"/>
      </xdr:nvSpPr>
      <xdr:spPr>
        <a:xfrm>
          <a:off x="412496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55880</xdr:rowOff>
    </xdr:from>
    <xdr:to>
      <xdr:col>20</xdr:col>
      <xdr:colOff>38100</xdr:colOff>
      <xdr:row>34</xdr:row>
      <xdr:rowOff>157480</xdr:rowOff>
    </xdr:to>
    <xdr:sp macro="" textlink="">
      <xdr:nvSpPr>
        <xdr:cNvPr id="72" name="楕円 71"/>
        <xdr:cNvSpPr/>
      </xdr:nvSpPr>
      <xdr:spPr>
        <a:xfrm>
          <a:off x="3312160" y="5755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95250</xdr:rowOff>
    </xdr:from>
    <xdr:to>
      <xdr:col>24</xdr:col>
      <xdr:colOff>63500</xdr:colOff>
      <xdr:row>34</xdr:row>
      <xdr:rowOff>106680</xdr:rowOff>
    </xdr:to>
    <xdr:cxnSp macro="">
      <xdr:nvCxnSpPr>
        <xdr:cNvPr id="73" name="直線コネクタ 72"/>
        <xdr:cNvCxnSpPr/>
      </xdr:nvCxnSpPr>
      <xdr:spPr>
        <a:xfrm flipV="1">
          <a:off x="3355340" y="579501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114317</xdr:rowOff>
    </xdr:from>
    <xdr:ext cx="405111" cy="259045"/>
    <xdr:sp macro="" textlink="">
      <xdr:nvSpPr>
        <xdr:cNvPr id="74" name="n_1aveValue【道路】&#10;有形固定資産減価償却率"/>
        <xdr:cNvSpPr txBox="1"/>
      </xdr:nvSpPr>
      <xdr:spPr>
        <a:xfrm>
          <a:off x="317056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116857</xdr:rowOff>
    </xdr:from>
    <xdr:ext cx="405111" cy="259045"/>
    <xdr:sp macro="" textlink="">
      <xdr:nvSpPr>
        <xdr:cNvPr id="75" name="n_2aveValue【道路】&#10;有形固定資産減価償却率"/>
        <xdr:cNvSpPr txBox="1"/>
      </xdr:nvSpPr>
      <xdr:spPr>
        <a:xfrm>
          <a:off x="238570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2557</xdr:rowOff>
    </xdr:from>
    <xdr:ext cx="405111" cy="259045"/>
    <xdr:sp macro="" textlink="">
      <xdr:nvSpPr>
        <xdr:cNvPr id="76" name="n_1mainValue【道路】&#10;有形固定資産減価償却率"/>
        <xdr:cNvSpPr txBox="1"/>
      </xdr:nvSpPr>
      <xdr:spPr>
        <a:xfrm>
          <a:off x="317056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2" name="テキスト ボックス 91"/>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86487</xdr:rowOff>
    </xdr:from>
    <xdr:to>
      <xdr:col>54</xdr:col>
      <xdr:colOff>189865</xdr:colOff>
      <xdr:row>40</xdr:row>
      <xdr:rowOff>109804</xdr:rowOff>
    </xdr:to>
    <xdr:cxnSp macro="">
      <xdr:nvCxnSpPr>
        <xdr:cNvPr id="96" name="直線コネクタ 95"/>
        <xdr:cNvCxnSpPr/>
      </xdr:nvCxnSpPr>
      <xdr:spPr>
        <a:xfrm flipV="1">
          <a:off x="9219565" y="5618607"/>
          <a:ext cx="0" cy="119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113631</xdr:rowOff>
    </xdr:from>
    <xdr:ext cx="469744" cy="259045"/>
    <xdr:sp macro="" textlink="">
      <xdr:nvSpPr>
        <xdr:cNvPr id="97" name="【道路】&#10;一人当たり延長最小値テキスト"/>
        <xdr:cNvSpPr txBox="1"/>
      </xdr:nvSpPr>
      <xdr:spPr>
        <a:xfrm>
          <a:off x="9258300"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109804</xdr:rowOff>
    </xdr:from>
    <xdr:to>
      <xdr:col>55</xdr:col>
      <xdr:colOff>88900</xdr:colOff>
      <xdr:row>40</xdr:row>
      <xdr:rowOff>109804</xdr:rowOff>
    </xdr:to>
    <xdr:cxnSp macro="">
      <xdr:nvCxnSpPr>
        <xdr:cNvPr id="98" name="直線コネクタ 97"/>
        <xdr:cNvCxnSpPr/>
      </xdr:nvCxnSpPr>
      <xdr:spPr>
        <a:xfrm>
          <a:off x="9154160" y="6815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33164</xdr:rowOff>
    </xdr:from>
    <xdr:ext cx="534377" cy="259045"/>
    <xdr:sp macro="" textlink="">
      <xdr:nvSpPr>
        <xdr:cNvPr id="99" name="【道路】&#10;一人当たり延長最大値テキスト"/>
        <xdr:cNvSpPr txBox="1"/>
      </xdr:nvSpPr>
      <xdr:spPr>
        <a:xfrm>
          <a:off x="9258300" y="53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86487</xdr:rowOff>
    </xdr:from>
    <xdr:to>
      <xdr:col>55</xdr:col>
      <xdr:colOff>88900</xdr:colOff>
      <xdr:row>33</xdr:row>
      <xdr:rowOff>86487</xdr:rowOff>
    </xdr:to>
    <xdr:cxnSp macro="">
      <xdr:nvCxnSpPr>
        <xdr:cNvPr id="100" name="直線コネクタ 99"/>
        <xdr:cNvCxnSpPr/>
      </xdr:nvCxnSpPr>
      <xdr:spPr>
        <a:xfrm>
          <a:off x="9154160" y="561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64279</xdr:rowOff>
    </xdr:from>
    <xdr:ext cx="534377" cy="259045"/>
    <xdr:sp macro="" textlink="">
      <xdr:nvSpPr>
        <xdr:cNvPr id="101" name="【道路】&#10;一人当たり延長平均値テキスト"/>
        <xdr:cNvSpPr txBox="1"/>
      </xdr:nvSpPr>
      <xdr:spPr>
        <a:xfrm>
          <a:off x="9258300" y="609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41402</xdr:rowOff>
    </xdr:from>
    <xdr:to>
      <xdr:col>55</xdr:col>
      <xdr:colOff>50800</xdr:colOff>
      <xdr:row>37</xdr:row>
      <xdr:rowOff>143002</xdr:rowOff>
    </xdr:to>
    <xdr:sp macro="" textlink="">
      <xdr:nvSpPr>
        <xdr:cNvPr id="102" name="フローチャート: 判断 101"/>
        <xdr:cNvSpPr/>
      </xdr:nvSpPr>
      <xdr:spPr>
        <a:xfrm>
          <a:off x="9192260" y="6244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20657</xdr:rowOff>
    </xdr:from>
    <xdr:to>
      <xdr:col>50</xdr:col>
      <xdr:colOff>165100</xdr:colOff>
      <xdr:row>38</xdr:row>
      <xdr:rowOff>122257</xdr:rowOff>
    </xdr:to>
    <xdr:sp macro="" textlink="">
      <xdr:nvSpPr>
        <xdr:cNvPr id="103" name="フローチャート: 判断 102"/>
        <xdr:cNvSpPr/>
      </xdr:nvSpPr>
      <xdr:spPr>
        <a:xfrm>
          <a:off x="8445500" y="639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10999</xdr:rowOff>
    </xdr:from>
    <xdr:to>
      <xdr:col>46</xdr:col>
      <xdr:colOff>38100</xdr:colOff>
      <xdr:row>38</xdr:row>
      <xdr:rowOff>112599</xdr:rowOff>
    </xdr:to>
    <xdr:sp macro="" textlink="">
      <xdr:nvSpPr>
        <xdr:cNvPr id="104" name="フローチャート: 判断 103"/>
        <xdr:cNvSpPr/>
      </xdr:nvSpPr>
      <xdr:spPr>
        <a:xfrm>
          <a:off x="7670800" y="63813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59004</xdr:rowOff>
    </xdr:from>
    <xdr:to>
      <xdr:col>55</xdr:col>
      <xdr:colOff>50800</xdr:colOff>
      <xdr:row>40</xdr:row>
      <xdr:rowOff>160604</xdr:rowOff>
    </xdr:to>
    <xdr:sp macro="" textlink="">
      <xdr:nvSpPr>
        <xdr:cNvPr id="110" name="楕円 109"/>
        <xdr:cNvSpPr/>
      </xdr:nvSpPr>
      <xdr:spPr>
        <a:xfrm>
          <a:off x="9192260" y="6764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145381</xdr:rowOff>
    </xdr:from>
    <xdr:ext cx="469744" cy="259045"/>
    <xdr:sp macro="" textlink="">
      <xdr:nvSpPr>
        <xdr:cNvPr id="111" name="【道路】&#10;一人当たり延長該当値テキスト"/>
        <xdr:cNvSpPr txBox="1"/>
      </xdr:nvSpPr>
      <xdr:spPr>
        <a:xfrm>
          <a:off x="9258300" y="66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58547</xdr:rowOff>
    </xdr:from>
    <xdr:to>
      <xdr:col>50</xdr:col>
      <xdr:colOff>165100</xdr:colOff>
      <xdr:row>40</xdr:row>
      <xdr:rowOff>160147</xdr:rowOff>
    </xdr:to>
    <xdr:sp macro="" textlink="">
      <xdr:nvSpPr>
        <xdr:cNvPr id="112" name="楕円 111"/>
        <xdr:cNvSpPr/>
      </xdr:nvSpPr>
      <xdr:spPr>
        <a:xfrm>
          <a:off x="8445500" y="67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109347</xdr:rowOff>
    </xdr:from>
    <xdr:to>
      <xdr:col>55</xdr:col>
      <xdr:colOff>0</xdr:colOff>
      <xdr:row>40</xdr:row>
      <xdr:rowOff>109804</xdr:rowOff>
    </xdr:to>
    <xdr:cxnSp macro="">
      <xdr:nvCxnSpPr>
        <xdr:cNvPr id="113" name="直線コネクタ 112"/>
        <xdr:cNvCxnSpPr/>
      </xdr:nvCxnSpPr>
      <xdr:spPr>
        <a:xfrm>
          <a:off x="8496300" y="6814947"/>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138783</xdr:rowOff>
    </xdr:from>
    <xdr:ext cx="469744" cy="259045"/>
    <xdr:sp macro="" textlink="">
      <xdr:nvSpPr>
        <xdr:cNvPr id="114" name="n_1aveValue【道路】&#10;一人当たり延長"/>
        <xdr:cNvSpPr txBox="1"/>
      </xdr:nvSpPr>
      <xdr:spPr>
        <a:xfrm>
          <a:off x="8271587" y="61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129125</xdr:rowOff>
    </xdr:from>
    <xdr:ext cx="469744" cy="259045"/>
    <xdr:sp macro="" textlink="">
      <xdr:nvSpPr>
        <xdr:cNvPr id="115" name="n_2aveValue【道路】&#10;一人当たり延長"/>
        <xdr:cNvSpPr txBox="1"/>
      </xdr:nvSpPr>
      <xdr:spPr>
        <a:xfrm>
          <a:off x="7509587" y="61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151274</xdr:rowOff>
    </xdr:from>
    <xdr:ext cx="469744" cy="259045"/>
    <xdr:sp macro="" textlink="">
      <xdr:nvSpPr>
        <xdr:cNvPr id="116" name="n_1mainValue【道路】&#10;一人当たり延長"/>
        <xdr:cNvSpPr txBox="1"/>
      </xdr:nvSpPr>
      <xdr:spPr>
        <a:xfrm>
          <a:off x="8271587" y="68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63</xdr:row>
      <xdr:rowOff>6350</xdr:rowOff>
    </xdr:to>
    <xdr:cxnSp macro="">
      <xdr:nvCxnSpPr>
        <xdr:cNvPr id="141" name="直線コネクタ 140"/>
        <xdr:cNvCxnSpPr/>
      </xdr:nvCxnSpPr>
      <xdr:spPr>
        <a:xfrm flipV="1">
          <a:off x="4086225" y="92773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10177</xdr:rowOff>
    </xdr:from>
    <xdr:ext cx="405111" cy="259045"/>
    <xdr:sp macro="" textlink="">
      <xdr:nvSpPr>
        <xdr:cNvPr id="142" name="【橋りょう・トンネル】&#10;有形固定資産減価償却率最小値テキスト"/>
        <xdr:cNvSpPr txBox="1"/>
      </xdr:nvSpPr>
      <xdr:spPr>
        <a:xfrm>
          <a:off x="412496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6350</xdr:rowOff>
    </xdr:from>
    <xdr:to>
      <xdr:col>24</xdr:col>
      <xdr:colOff>152400</xdr:colOff>
      <xdr:row>63</xdr:row>
      <xdr:rowOff>6350</xdr:rowOff>
    </xdr:to>
    <xdr:cxnSp macro="">
      <xdr:nvCxnSpPr>
        <xdr:cNvPr id="143" name="直線コネクタ 142"/>
        <xdr:cNvCxnSpPr/>
      </xdr:nvCxnSpPr>
      <xdr:spPr>
        <a:xfrm>
          <a:off x="4020820" y="10567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44" name="【橋りょう・トンネル】&#10;有形固定資産減価償却率最大値テキスト"/>
        <xdr:cNvSpPr txBox="1"/>
      </xdr:nvSpPr>
      <xdr:spPr>
        <a:xfrm>
          <a:off x="412496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45" name="直線コネクタ 144"/>
        <xdr:cNvCxnSpPr/>
      </xdr:nvCxnSpPr>
      <xdr:spPr>
        <a:xfrm>
          <a:off x="402082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130827</xdr:rowOff>
    </xdr:from>
    <xdr:ext cx="405111" cy="259045"/>
    <xdr:sp macro="" textlink="">
      <xdr:nvSpPr>
        <xdr:cNvPr id="146" name="【橋りょう・トンネル】&#10;有形固定資産減価償却率平均値テキスト"/>
        <xdr:cNvSpPr txBox="1"/>
      </xdr:nvSpPr>
      <xdr:spPr>
        <a:xfrm>
          <a:off x="4124960" y="9183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47" name="フローチャート: 判断 146"/>
        <xdr:cNvSpPr/>
      </xdr:nvSpPr>
      <xdr:spPr>
        <a:xfrm>
          <a:off x="4036060" y="92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69850</xdr:rowOff>
    </xdr:from>
    <xdr:to>
      <xdr:col>20</xdr:col>
      <xdr:colOff>38100</xdr:colOff>
      <xdr:row>60</xdr:row>
      <xdr:rowOff>0</xdr:rowOff>
    </xdr:to>
    <xdr:sp macro="" textlink="">
      <xdr:nvSpPr>
        <xdr:cNvPr id="148" name="フローチャート: 判断 147"/>
        <xdr:cNvSpPr/>
      </xdr:nvSpPr>
      <xdr:spPr>
        <a:xfrm>
          <a:off x="3312160" y="9960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76200</xdr:rowOff>
    </xdr:from>
    <xdr:to>
      <xdr:col>15</xdr:col>
      <xdr:colOff>101600</xdr:colOff>
      <xdr:row>65</xdr:row>
      <xdr:rowOff>6350</xdr:rowOff>
    </xdr:to>
    <xdr:sp macro="" textlink="">
      <xdr:nvSpPr>
        <xdr:cNvPr id="149" name="フローチャート: 判断 148"/>
        <xdr:cNvSpPr/>
      </xdr:nvSpPr>
      <xdr:spPr>
        <a:xfrm>
          <a:off x="2514600" y="10805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127000</xdr:rowOff>
    </xdr:from>
    <xdr:to>
      <xdr:col>24</xdr:col>
      <xdr:colOff>114300</xdr:colOff>
      <xdr:row>63</xdr:row>
      <xdr:rowOff>57150</xdr:rowOff>
    </xdr:to>
    <xdr:sp macro="" textlink="">
      <xdr:nvSpPr>
        <xdr:cNvPr id="155" name="楕円 154"/>
        <xdr:cNvSpPr/>
      </xdr:nvSpPr>
      <xdr:spPr>
        <a:xfrm>
          <a:off x="4036060" y="10520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56" name="【橋りょう・トンネル】&#10;有形固定資産減価償却率該当値テキスト"/>
        <xdr:cNvSpPr txBox="1"/>
      </xdr:nvSpPr>
      <xdr:spPr>
        <a:xfrm>
          <a:off x="412496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57" name="楕円 156"/>
        <xdr:cNvSpPr/>
      </xdr:nvSpPr>
      <xdr:spPr>
        <a:xfrm>
          <a:off x="3312160" y="1053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6350</xdr:rowOff>
    </xdr:from>
    <xdr:to>
      <xdr:col>24</xdr:col>
      <xdr:colOff>63500</xdr:colOff>
      <xdr:row>63</xdr:row>
      <xdr:rowOff>19050</xdr:rowOff>
    </xdr:to>
    <xdr:cxnSp macro="">
      <xdr:nvCxnSpPr>
        <xdr:cNvPr id="158" name="直線コネクタ 157"/>
        <xdr:cNvCxnSpPr/>
      </xdr:nvCxnSpPr>
      <xdr:spPr>
        <a:xfrm flipV="1">
          <a:off x="3355340" y="105676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16527</xdr:rowOff>
    </xdr:from>
    <xdr:ext cx="405111" cy="259045"/>
    <xdr:sp macro="" textlink="">
      <xdr:nvSpPr>
        <xdr:cNvPr id="159" name="n_1aveValue【橋りょう・トンネル】&#10;有形固定資産減価償却率"/>
        <xdr:cNvSpPr txBox="1"/>
      </xdr:nvSpPr>
      <xdr:spPr>
        <a:xfrm>
          <a:off x="3170564"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22877</xdr:rowOff>
    </xdr:from>
    <xdr:ext cx="405111" cy="259045"/>
    <xdr:sp macro="" textlink="">
      <xdr:nvSpPr>
        <xdr:cNvPr id="160" name="n_2aveValue【橋りょう・トンネル】&#10;有形固定資産減価償却率"/>
        <xdr:cNvSpPr txBox="1"/>
      </xdr:nvSpPr>
      <xdr:spPr>
        <a:xfrm>
          <a:off x="238570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161" name="n_1mainValue【橋りょう・トンネル】&#10;有形固定資産減価償却率"/>
        <xdr:cNvSpPr txBox="1"/>
      </xdr:nvSpPr>
      <xdr:spPr>
        <a:xfrm>
          <a:off x="317056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1" name="テキスト ボックス 180"/>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75148</xdr:rowOff>
    </xdr:from>
    <xdr:to>
      <xdr:col>54</xdr:col>
      <xdr:colOff>189865</xdr:colOff>
      <xdr:row>64</xdr:row>
      <xdr:rowOff>51739</xdr:rowOff>
    </xdr:to>
    <xdr:cxnSp macro="">
      <xdr:nvCxnSpPr>
        <xdr:cNvPr id="185" name="直線コネクタ 184"/>
        <xdr:cNvCxnSpPr/>
      </xdr:nvCxnSpPr>
      <xdr:spPr>
        <a:xfrm flipV="1">
          <a:off x="9219565" y="9295348"/>
          <a:ext cx="0" cy="148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55566</xdr:rowOff>
    </xdr:from>
    <xdr:ext cx="469744" cy="259045"/>
    <xdr:sp macro="" textlink="">
      <xdr:nvSpPr>
        <xdr:cNvPr id="186" name="【橋りょう・トンネル】&#10;一人当たり有形固定資産（償却資産）額最小値テキスト"/>
        <xdr:cNvSpPr txBox="1"/>
      </xdr:nvSpPr>
      <xdr:spPr>
        <a:xfrm>
          <a:off x="9258300" y="1078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51739</xdr:rowOff>
    </xdr:from>
    <xdr:to>
      <xdr:col>55</xdr:col>
      <xdr:colOff>88900</xdr:colOff>
      <xdr:row>64</xdr:row>
      <xdr:rowOff>51739</xdr:rowOff>
    </xdr:to>
    <xdr:cxnSp macro="">
      <xdr:nvCxnSpPr>
        <xdr:cNvPr id="187" name="直線コネクタ 186"/>
        <xdr:cNvCxnSpPr/>
      </xdr:nvCxnSpPr>
      <xdr:spPr>
        <a:xfrm>
          <a:off x="9154160" y="10780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21825</xdr:rowOff>
    </xdr:from>
    <xdr:ext cx="599010" cy="259045"/>
    <xdr:sp macro="" textlink="">
      <xdr:nvSpPr>
        <xdr:cNvPr id="188" name="【橋りょう・トンネル】&#10;一人当たり有形固定資産（償却資産）額最大値テキスト"/>
        <xdr:cNvSpPr txBox="1"/>
      </xdr:nvSpPr>
      <xdr:spPr>
        <a:xfrm>
          <a:off x="9258300" y="90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75148</xdr:rowOff>
    </xdr:from>
    <xdr:to>
      <xdr:col>55</xdr:col>
      <xdr:colOff>88900</xdr:colOff>
      <xdr:row>55</xdr:row>
      <xdr:rowOff>75148</xdr:rowOff>
    </xdr:to>
    <xdr:cxnSp macro="">
      <xdr:nvCxnSpPr>
        <xdr:cNvPr id="189" name="直線コネクタ 188"/>
        <xdr:cNvCxnSpPr/>
      </xdr:nvCxnSpPr>
      <xdr:spPr>
        <a:xfrm>
          <a:off x="9154160" y="9295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66466</xdr:rowOff>
    </xdr:from>
    <xdr:ext cx="599010" cy="259045"/>
    <xdr:sp macro="" textlink="">
      <xdr:nvSpPr>
        <xdr:cNvPr id="190" name="【橋りょう・トンネル】&#10;一人当たり有形固定資産（償却資産）額平均値テキスト"/>
        <xdr:cNvSpPr txBox="1"/>
      </xdr:nvSpPr>
      <xdr:spPr>
        <a:xfrm>
          <a:off x="9258300" y="9957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43589</xdr:rowOff>
    </xdr:from>
    <xdr:to>
      <xdr:col>55</xdr:col>
      <xdr:colOff>50800</xdr:colOff>
      <xdr:row>60</xdr:row>
      <xdr:rowOff>145189</xdr:rowOff>
    </xdr:to>
    <xdr:sp macro="" textlink="">
      <xdr:nvSpPr>
        <xdr:cNvPr id="191" name="フローチャート: 判断 190"/>
        <xdr:cNvSpPr/>
      </xdr:nvSpPr>
      <xdr:spPr>
        <a:xfrm>
          <a:off x="9192260" y="10101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130072</xdr:rowOff>
    </xdr:from>
    <xdr:to>
      <xdr:col>50</xdr:col>
      <xdr:colOff>165100</xdr:colOff>
      <xdr:row>61</xdr:row>
      <xdr:rowOff>60222</xdr:rowOff>
    </xdr:to>
    <xdr:sp macro="" textlink="">
      <xdr:nvSpPr>
        <xdr:cNvPr id="192" name="フローチャート: 判断 191"/>
        <xdr:cNvSpPr/>
      </xdr:nvSpPr>
      <xdr:spPr>
        <a:xfrm>
          <a:off x="8445500" y="10188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74816</xdr:rowOff>
    </xdr:from>
    <xdr:to>
      <xdr:col>46</xdr:col>
      <xdr:colOff>38100</xdr:colOff>
      <xdr:row>61</xdr:row>
      <xdr:rowOff>4966</xdr:rowOff>
    </xdr:to>
    <xdr:sp macro="" textlink="">
      <xdr:nvSpPr>
        <xdr:cNvPr id="193" name="フローチャート: 判断 192"/>
        <xdr:cNvSpPr/>
      </xdr:nvSpPr>
      <xdr:spPr>
        <a:xfrm>
          <a:off x="7670800" y="10133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939</xdr:rowOff>
    </xdr:from>
    <xdr:to>
      <xdr:col>55</xdr:col>
      <xdr:colOff>50800</xdr:colOff>
      <xdr:row>64</xdr:row>
      <xdr:rowOff>102539</xdr:rowOff>
    </xdr:to>
    <xdr:sp macro="" textlink="">
      <xdr:nvSpPr>
        <xdr:cNvPr id="199" name="楕円 198"/>
        <xdr:cNvSpPr/>
      </xdr:nvSpPr>
      <xdr:spPr>
        <a:xfrm>
          <a:off x="9192260" y="10729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87316</xdr:rowOff>
    </xdr:from>
    <xdr:ext cx="469744" cy="259045"/>
    <xdr:sp macro="" textlink="">
      <xdr:nvSpPr>
        <xdr:cNvPr id="200" name="【橋りょう・トンネル】&#10;一人当たり有形固定資産（償却資産）額該当値テキスト"/>
        <xdr:cNvSpPr txBox="1"/>
      </xdr:nvSpPr>
      <xdr:spPr>
        <a:xfrm>
          <a:off x="9258300" y="106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1515</xdr:rowOff>
    </xdr:from>
    <xdr:to>
      <xdr:col>50</xdr:col>
      <xdr:colOff>165100</xdr:colOff>
      <xdr:row>64</xdr:row>
      <xdr:rowOff>103115</xdr:rowOff>
    </xdr:to>
    <xdr:sp macro="" textlink="">
      <xdr:nvSpPr>
        <xdr:cNvPr id="201" name="楕円 200"/>
        <xdr:cNvSpPr/>
      </xdr:nvSpPr>
      <xdr:spPr>
        <a:xfrm>
          <a:off x="8445500" y="107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51739</xdr:rowOff>
    </xdr:from>
    <xdr:to>
      <xdr:col>55</xdr:col>
      <xdr:colOff>0</xdr:colOff>
      <xdr:row>64</xdr:row>
      <xdr:rowOff>52315</xdr:rowOff>
    </xdr:to>
    <xdr:cxnSp macro="">
      <xdr:nvCxnSpPr>
        <xdr:cNvPr id="202" name="直線コネクタ 201"/>
        <xdr:cNvCxnSpPr/>
      </xdr:nvCxnSpPr>
      <xdr:spPr>
        <a:xfrm flipV="1">
          <a:off x="8496300" y="10780699"/>
          <a:ext cx="7239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76749</xdr:rowOff>
    </xdr:from>
    <xdr:ext cx="599010" cy="259045"/>
    <xdr:sp macro="" textlink="">
      <xdr:nvSpPr>
        <xdr:cNvPr id="203" name="n_1aveValue【橋りょう・トンネル】&#10;一人当たり有形固定資産（償却資産）額"/>
        <xdr:cNvSpPr txBox="1"/>
      </xdr:nvSpPr>
      <xdr:spPr>
        <a:xfrm>
          <a:off x="8214575" y="99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21493</xdr:rowOff>
    </xdr:from>
    <xdr:ext cx="599010" cy="259045"/>
    <xdr:sp macro="" textlink="">
      <xdr:nvSpPr>
        <xdr:cNvPr id="204" name="n_2aveValue【橋りょう・トンネル】&#10;一人当たり有形固定資産（償却資産）額"/>
        <xdr:cNvSpPr txBox="1"/>
      </xdr:nvSpPr>
      <xdr:spPr>
        <a:xfrm>
          <a:off x="7444955" y="9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94242</xdr:rowOff>
    </xdr:from>
    <xdr:ext cx="469744" cy="259045"/>
    <xdr:sp macro="" textlink="">
      <xdr:nvSpPr>
        <xdr:cNvPr id="205" name="n_1mainValue【橋りょう・トンネル】&#10;一人当たり有形固定資産（償却資産）額"/>
        <xdr:cNvSpPr txBox="1"/>
      </xdr:nvSpPr>
      <xdr:spPr>
        <a:xfrm>
          <a:off x="8271588" y="1082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113212</xdr:rowOff>
    </xdr:to>
    <xdr:cxnSp macro="">
      <xdr:nvCxnSpPr>
        <xdr:cNvPr id="232" name="直線コネクタ 231"/>
        <xdr:cNvCxnSpPr/>
      </xdr:nvCxnSpPr>
      <xdr:spPr>
        <a:xfrm flipV="1">
          <a:off x="4086225" y="13127083"/>
          <a:ext cx="0" cy="1403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33" name="【公営住宅】&#10;有形固定資産減価償却率最小値テキスト"/>
        <xdr:cNvSpPr txBox="1"/>
      </xdr:nvSpPr>
      <xdr:spPr>
        <a:xfrm>
          <a:off x="4124960" y="14534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34" name="直線コネクタ 233"/>
        <xdr:cNvCxnSpPr/>
      </xdr:nvCxnSpPr>
      <xdr:spPr>
        <a:xfrm>
          <a:off x="402082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35" name="【公営住宅】&#10;有形固定資産減価償却率最大値テキスト"/>
        <xdr:cNvSpPr txBox="1"/>
      </xdr:nvSpPr>
      <xdr:spPr>
        <a:xfrm>
          <a:off x="4124960" y="1290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36" name="直線コネクタ 235"/>
        <xdr:cNvCxnSpPr/>
      </xdr:nvCxnSpPr>
      <xdr:spPr>
        <a:xfrm>
          <a:off x="402082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113047</xdr:rowOff>
    </xdr:from>
    <xdr:ext cx="405111" cy="259045"/>
    <xdr:sp macro="" textlink="">
      <xdr:nvSpPr>
        <xdr:cNvPr id="237" name="【公営住宅】&#10;有形固定資産減価償却率平均値テキスト"/>
        <xdr:cNvSpPr txBox="1"/>
      </xdr:nvSpPr>
      <xdr:spPr>
        <a:xfrm>
          <a:off x="4124960" y="13188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38" name="フローチャート: 判断 237"/>
        <xdr:cNvSpPr/>
      </xdr:nvSpPr>
      <xdr:spPr>
        <a:xfrm>
          <a:off x="403606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39" name="フローチャート: 判断 238"/>
        <xdr:cNvSpPr/>
      </xdr:nvSpPr>
      <xdr:spPr>
        <a:xfrm>
          <a:off x="3312160" y="13571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37919</xdr:rowOff>
    </xdr:from>
    <xdr:to>
      <xdr:col>15</xdr:col>
      <xdr:colOff>101600</xdr:colOff>
      <xdr:row>79</xdr:row>
      <xdr:rowOff>139519</xdr:rowOff>
    </xdr:to>
    <xdr:sp macro="" textlink="">
      <xdr:nvSpPr>
        <xdr:cNvPr id="240" name="フローチャート: 判断 239"/>
        <xdr:cNvSpPr/>
      </xdr:nvSpPr>
      <xdr:spPr>
        <a:xfrm>
          <a:off x="2514600" y="132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62412</xdr:rowOff>
    </xdr:from>
    <xdr:to>
      <xdr:col>24</xdr:col>
      <xdr:colOff>114300</xdr:colOff>
      <xdr:row>86</xdr:row>
      <xdr:rowOff>164012</xdr:rowOff>
    </xdr:to>
    <xdr:sp macro="" textlink="">
      <xdr:nvSpPr>
        <xdr:cNvPr id="246" name="楕円 245"/>
        <xdr:cNvSpPr/>
      </xdr:nvSpPr>
      <xdr:spPr>
        <a:xfrm>
          <a:off x="4036060" y="144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148789</xdr:rowOff>
    </xdr:from>
    <xdr:ext cx="405111" cy="259045"/>
    <xdr:sp macro="" textlink="">
      <xdr:nvSpPr>
        <xdr:cNvPr id="247" name="【公営住宅】&#10;有形固定資産減価償却率該当値テキスト"/>
        <xdr:cNvSpPr txBox="1"/>
      </xdr:nvSpPr>
      <xdr:spPr>
        <a:xfrm>
          <a:off x="4124960" y="14398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134257</xdr:rowOff>
    </xdr:from>
    <xdr:to>
      <xdr:col>20</xdr:col>
      <xdr:colOff>38100</xdr:colOff>
      <xdr:row>87</xdr:row>
      <xdr:rowOff>64407</xdr:rowOff>
    </xdr:to>
    <xdr:sp macro="" textlink="">
      <xdr:nvSpPr>
        <xdr:cNvPr id="248" name="楕円 247"/>
        <xdr:cNvSpPr/>
      </xdr:nvSpPr>
      <xdr:spPr>
        <a:xfrm>
          <a:off x="3312160" y="14551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113212</xdr:rowOff>
    </xdr:from>
    <xdr:to>
      <xdr:col>24</xdr:col>
      <xdr:colOff>63500</xdr:colOff>
      <xdr:row>87</xdr:row>
      <xdr:rowOff>13607</xdr:rowOff>
    </xdr:to>
    <xdr:cxnSp macro="">
      <xdr:nvCxnSpPr>
        <xdr:cNvPr id="249" name="直線コネクタ 248"/>
        <xdr:cNvCxnSpPr/>
      </xdr:nvCxnSpPr>
      <xdr:spPr>
        <a:xfrm flipV="1">
          <a:off x="3355340" y="14530252"/>
          <a:ext cx="73152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250" name="n_1aveValue【公営住宅】&#10;有形固定資産減価償却率"/>
        <xdr:cNvSpPr txBox="1"/>
      </xdr:nvSpPr>
      <xdr:spPr>
        <a:xfrm>
          <a:off x="317056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156046</xdr:rowOff>
    </xdr:from>
    <xdr:ext cx="405111" cy="259045"/>
    <xdr:sp macro="" textlink="">
      <xdr:nvSpPr>
        <xdr:cNvPr id="251" name="n_2aveValue【公営住宅】&#10;有形固定資産減価償却率"/>
        <xdr:cNvSpPr txBox="1"/>
      </xdr:nvSpPr>
      <xdr:spPr>
        <a:xfrm>
          <a:off x="2385704" y="1306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55534</xdr:rowOff>
    </xdr:from>
    <xdr:ext cx="405111" cy="259045"/>
    <xdr:sp macro="" textlink="">
      <xdr:nvSpPr>
        <xdr:cNvPr id="252" name="n_1mainValue【公営住宅】&#10;有形固定資産減価償却率"/>
        <xdr:cNvSpPr txBox="1"/>
      </xdr:nvSpPr>
      <xdr:spPr>
        <a:xfrm>
          <a:off x="317056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4" name="テキスト ボックス 273"/>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67492</xdr:rowOff>
    </xdr:from>
    <xdr:to>
      <xdr:col>54</xdr:col>
      <xdr:colOff>189865</xdr:colOff>
      <xdr:row>86</xdr:row>
      <xdr:rowOff>141514</xdr:rowOff>
    </xdr:to>
    <xdr:cxnSp macro="">
      <xdr:nvCxnSpPr>
        <xdr:cNvPr id="278" name="直線コネクタ 277"/>
        <xdr:cNvCxnSpPr/>
      </xdr:nvCxnSpPr>
      <xdr:spPr>
        <a:xfrm flipV="1">
          <a:off x="9219565" y="1314341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79" name="【公営住宅】&#10;一人当たり面積最小値テキスト"/>
        <xdr:cNvSpPr txBox="1"/>
      </xdr:nvSpPr>
      <xdr:spPr>
        <a:xfrm>
          <a:off x="9258300"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80" name="直線コネクタ 279"/>
        <xdr:cNvCxnSpPr/>
      </xdr:nvCxnSpPr>
      <xdr:spPr>
        <a:xfrm>
          <a:off x="9154160" y="1455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14169</xdr:rowOff>
    </xdr:from>
    <xdr:ext cx="469744" cy="259045"/>
    <xdr:sp macro="" textlink="">
      <xdr:nvSpPr>
        <xdr:cNvPr id="281" name="【公営住宅】&#10;一人当たり面積最大値テキスト"/>
        <xdr:cNvSpPr txBox="1"/>
      </xdr:nvSpPr>
      <xdr:spPr>
        <a:xfrm>
          <a:off x="9258300" y="1292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67492</xdr:rowOff>
    </xdr:from>
    <xdr:to>
      <xdr:col>55</xdr:col>
      <xdr:colOff>88900</xdr:colOff>
      <xdr:row>78</xdr:row>
      <xdr:rowOff>67492</xdr:rowOff>
    </xdr:to>
    <xdr:cxnSp macro="">
      <xdr:nvCxnSpPr>
        <xdr:cNvPr id="282" name="直線コネクタ 281"/>
        <xdr:cNvCxnSpPr/>
      </xdr:nvCxnSpPr>
      <xdr:spPr>
        <a:xfrm>
          <a:off x="9154160" y="131434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24328</xdr:rowOff>
    </xdr:from>
    <xdr:ext cx="469744" cy="259045"/>
    <xdr:sp macro="" textlink="">
      <xdr:nvSpPr>
        <xdr:cNvPr id="283" name="【公営住宅】&#10;一人当たり面積平均値テキスト"/>
        <xdr:cNvSpPr txBox="1"/>
      </xdr:nvSpPr>
      <xdr:spPr>
        <a:xfrm>
          <a:off x="9258300" y="13603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1451</xdr:rowOff>
    </xdr:from>
    <xdr:to>
      <xdr:col>55</xdr:col>
      <xdr:colOff>50800</xdr:colOff>
      <xdr:row>82</xdr:row>
      <xdr:rowOff>103051</xdr:rowOff>
    </xdr:to>
    <xdr:sp macro="" textlink="">
      <xdr:nvSpPr>
        <xdr:cNvPr id="284" name="フローチャート: 判断 283"/>
        <xdr:cNvSpPr/>
      </xdr:nvSpPr>
      <xdr:spPr>
        <a:xfrm>
          <a:off x="9192260" y="13747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285" name="フローチャート: 判断 284"/>
        <xdr:cNvSpPr/>
      </xdr:nvSpPr>
      <xdr:spPr>
        <a:xfrm>
          <a:off x="8445500" y="13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286" name="フローチャート: 判断 285"/>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90714</xdr:rowOff>
    </xdr:from>
    <xdr:to>
      <xdr:col>55</xdr:col>
      <xdr:colOff>50800</xdr:colOff>
      <xdr:row>87</xdr:row>
      <xdr:rowOff>20864</xdr:rowOff>
    </xdr:to>
    <xdr:sp macro="" textlink="">
      <xdr:nvSpPr>
        <xdr:cNvPr id="292" name="楕円 291"/>
        <xdr:cNvSpPr/>
      </xdr:nvSpPr>
      <xdr:spPr>
        <a:xfrm>
          <a:off x="9192260" y="14507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5641</xdr:rowOff>
    </xdr:from>
    <xdr:ext cx="469744" cy="259045"/>
    <xdr:sp macro="" textlink="">
      <xdr:nvSpPr>
        <xdr:cNvPr id="293" name="【公営住宅】&#10;一人当たり面積該当値テキスト"/>
        <xdr:cNvSpPr txBox="1"/>
      </xdr:nvSpPr>
      <xdr:spPr>
        <a:xfrm>
          <a:off x="9258300" y="144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90714</xdr:rowOff>
    </xdr:from>
    <xdr:to>
      <xdr:col>50</xdr:col>
      <xdr:colOff>165100</xdr:colOff>
      <xdr:row>87</xdr:row>
      <xdr:rowOff>20864</xdr:rowOff>
    </xdr:to>
    <xdr:sp macro="" textlink="">
      <xdr:nvSpPr>
        <xdr:cNvPr id="294" name="楕円 293"/>
        <xdr:cNvSpPr/>
      </xdr:nvSpPr>
      <xdr:spPr>
        <a:xfrm>
          <a:off x="8445500" y="1450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141514</xdr:rowOff>
    </xdr:from>
    <xdr:to>
      <xdr:col>55</xdr:col>
      <xdr:colOff>0</xdr:colOff>
      <xdr:row>86</xdr:row>
      <xdr:rowOff>141514</xdr:rowOff>
    </xdr:to>
    <xdr:cxnSp macro="">
      <xdr:nvCxnSpPr>
        <xdr:cNvPr id="295" name="直線コネクタ 294"/>
        <xdr:cNvCxnSpPr/>
      </xdr:nvCxnSpPr>
      <xdr:spPr>
        <a:xfrm>
          <a:off x="8496300" y="1455855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8000</xdr:rowOff>
    </xdr:from>
    <xdr:ext cx="469744" cy="259045"/>
    <xdr:sp macro="" textlink="">
      <xdr:nvSpPr>
        <xdr:cNvPr id="296" name="n_1aveValue【公営住宅】&#10;一人当たり面積"/>
        <xdr:cNvSpPr txBox="1"/>
      </xdr:nvSpPr>
      <xdr:spPr>
        <a:xfrm>
          <a:off x="8271587" y="1358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297" name="n_2aveValue【公営住宅】&#10;一人当たり面積"/>
        <xdr:cNvSpPr txBox="1"/>
      </xdr:nvSpPr>
      <xdr:spPr>
        <a:xfrm>
          <a:off x="750958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11991</xdr:rowOff>
    </xdr:from>
    <xdr:ext cx="469744" cy="259045"/>
    <xdr:sp macro="" textlink="">
      <xdr:nvSpPr>
        <xdr:cNvPr id="298" name="n_1mainValue【公営住宅】&#10;一人当たり面積"/>
        <xdr:cNvSpPr txBox="1"/>
      </xdr:nvSpPr>
      <xdr:spPr>
        <a:xfrm>
          <a:off x="8271587" y="1459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1" name="テキスト ボックス 320"/>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23" name="テキスト ボックス 322"/>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33" name="テキスト ボックス 332"/>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120287</xdr:rowOff>
    </xdr:from>
    <xdr:to>
      <xdr:col>85</xdr:col>
      <xdr:colOff>126364</xdr:colOff>
      <xdr:row>41</xdr:row>
      <xdr:rowOff>35378</xdr:rowOff>
    </xdr:to>
    <xdr:cxnSp macro="">
      <xdr:nvCxnSpPr>
        <xdr:cNvPr id="337" name="直線コネクタ 336"/>
        <xdr:cNvCxnSpPr/>
      </xdr:nvCxnSpPr>
      <xdr:spPr>
        <a:xfrm flipV="1">
          <a:off x="14375764" y="5652407"/>
          <a:ext cx="0" cy="1256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38" name="【認定こども園・幼稚園・保育所】&#10;有形固定資産減価償却率最小値テキスト"/>
        <xdr:cNvSpPr txBox="1"/>
      </xdr:nvSpPr>
      <xdr:spPr>
        <a:xfrm>
          <a:off x="14414500" y="691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39" name="直線コネクタ 338"/>
        <xdr:cNvCxnSpPr/>
      </xdr:nvCxnSpPr>
      <xdr:spPr>
        <a:xfrm>
          <a:off x="14287500" y="6908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66964</xdr:rowOff>
    </xdr:from>
    <xdr:ext cx="405111" cy="259045"/>
    <xdr:sp macro="" textlink="">
      <xdr:nvSpPr>
        <xdr:cNvPr id="340" name="【認定こども園・幼稚園・保育所】&#10;有形固定資産減価償却率最大値テキスト"/>
        <xdr:cNvSpPr txBox="1"/>
      </xdr:nvSpPr>
      <xdr:spPr>
        <a:xfrm>
          <a:off x="14414500" y="5431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120287</xdr:rowOff>
    </xdr:from>
    <xdr:to>
      <xdr:col>86</xdr:col>
      <xdr:colOff>25400</xdr:colOff>
      <xdr:row>33</xdr:row>
      <xdr:rowOff>120287</xdr:rowOff>
    </xdr:to>
    <xdr:cxnSp macro="">
      <xdr:nvCxnSpPr>
        <xdr:cNvPr id="341" name="直線コネクタ 340"/>
        <xdr:cNvCxnSpPr/>
      </xdr:nvCxnSpPr>
      <xdr:spPr>
        <a:xfrm>
          <a:off x="1428750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107060</xdr:rowOff>
    </xdr:from>
    <xdr:ext cx="405111" cy="259045"/>
    <xdr:sp macro="" textlink="">
      <xdr:nvSpPr>
        <xdr:cNvPr id="342" name="【認定こども園・幼稚園・保育所】&#10;有形固定資産減価償却率平均値テキスト"/>
        <xdr:cNvSpPr txBox="1"/>
      </xdr:nvSpPr>
      <xdr:spPr>
        <a:xfrm>
          <a:off x="14414500" y="6309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84183</xdr:rowOff>
    </xdr:from>
    <xdr:to>
      <xdr:col>85</xdr:col>
      <xdr:colOff>177800</xdr:colOff>
      <xdr:row>39</xdr:row>
      <xdr:rowOff>14333</xdr:rowOff>
    </xdr:to>
    <xdr:sp macro="" textlink="">
      <xdr:nvSpPr>
        <xdr:cNvPr id="343" name="フローチャート: 判断 342"/>
        <xdr:cNvSpPr/>
      </xdr:nvSpPr>
      <xdr:spPr>
        <a:xfrm>
          <a:off x="14325600" y="64545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154396</xdr:rowOff>
    </xdr:from>
    <xdr:to>
      <xdr:col>81</xdr:col>
      <xdr:colOff>101600</xdr:colOff>
      <xdr:row>40</xdr:row>
      <xdr:rowOff>84546</xdr:rowOff>
    </xdr:to>
    <xdr:sp macro="" textlink="">
      <xdr:nvSpPr>
        <xdr:cNvPr id="344" name="フローチャート: 判断 343"/>
        <xdr:cNvSpPr/>
      </xdr:nvSpPr>
      <xdr:spPr>
        <a:xfrm>
          <a:off x="13578840" y="6692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33565</xdr:rowOff>
    </xdr:from>
    <xdr:to>
      <xdr:col>76</xdr:col>
      <xdr:colOff>165100</xdr:colOff>
      <xdr:row>39</xdr:row>
      <xdr:rowOff>135165</xdr:rowOff>
    </xdr:to>
    <xdr:sp macro="" textlink="">
      <xdr:nvSpPr>
        <xdr:cNvPr id="345" name="フローチャート: 判断 344"/>
        <xdr:cNvSpPr/>
      </xdr:nvSpPr>
      <xdr:spPr>
        <a:xfrm>
          <a:off x="12804140" y="65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156028</xdr:rowOff>
    </xdr:from>
    <xdr:to>
      <xdr:col>85</xdr:col>
      <xdr:colOff>177800</xdr:colOff>
      <xdr:row>41</xdr:row>
      <xdr:rowOff>86178</xdr:rowOff>
    </xdr:to>
    <xdr:sp macro="" textlink="">
      <xdr:nvSpPr>
        <xdr:cNvPr id="351" name="楕円 350"/>
        <xdr:cNvSpPr/>
      </xdr:nvSpPr>
      <xdr:spPr>
        <a:xfrm>
          <a:off x="14325600" y="686162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70955</xdr:rowOff>
    </xdr:from>
    <xdr:ext cx="405111" cy="259045"/>
    <xdr:sp macro="" textlink="">
      <xdr:nvSpPr>
        <xdr:cNvPr id="352" name="【認定こども園・幼稚園・保育所】&#10;有形固定資産減価償却率該当値テキスト"/>
        <xdr:cNvSpPr txBox="1"/>
      </xdr:nvSpPr>
      <xdr:spPr>
        <a:xfrm>
          <a:off x="14414500" y="6776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xdr:rowOff>
    </xdr:from>
    <xdr:to>
      <xdr:col>81</xdr:col>
      <xdr:colOff>101600</xdr:colOff>
      <xdr:row>41</xdr:row>
      <xdr:rowOff>115570</xdr:rowOff>
    </xdr:to>
    <xdr:sp macro="" textlink="">
      <xdr:nvSpPr>
        <xdr:cNvPr id="353" name="楕円 352"/>
        <xdr:cNvSpPr/>
      </xdr:nvSpPr>
      <xdr:spPr>
        <a:xfrm>
          <a:off x="1357884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35378</xdr:rowOff>
    </xdr:from>
    <xdr:to>
      <xdr:col>85</xdr:col>
      <xdr:colOff>127000</xdr:colOff>
      <xdr:row>41</xdr:row>
      <xdr:rowOff>64770</xdr:rowOff>
    </xdr:to>
    <xdr:cxnSp macro="">
      <xdr:nvCxnSpPr>
        <xdr:cNvPr id="354" name="直線コネクタ 353"/>
        <xdr:cNvCxnSpPr/>
      </xdr:nvCxnSpPr>
      <xdr:spPr>
        <a:xfrm flipV="1">
          <a:off x="13629640" y="6908618"/>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101073</xdr:rowOff>
    </xdr:from>
    <xdr:ext cx="405111" cy="259045"/>
    <xdr:sp macro="" textlink="">
      <xdr:nvSpPr>
        <xdr:cNvPr id="355" name="n_1aveValue【認定こども園・幼稚園・保育所】&#10;有形固定資産減価償却率"/>
        <xdr:cNvSpPr txBox="1"/>
      </xdr:nvSpPr>
      <xdr:spPr>
        <a:xfrm>
          <a:off x="13437244" y="6471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151692</xdr:rowOff>
    </xdr:from>
    <xdr:ext cx="405111" cy="259045"/>
    <xdr:sp macro="" textlink="">
      <xdr:nvSpPr>
        <xdr:cNvPr id="356" name="n_2aveValue【認定こども園・幼稚園・保育所】&#10;有形固定資産減価償却率"/>
        <xdr:cNvSpPr txBox="1"/>
      </xdr:nvSpPr>
      <xdr:spPr>
        <a:xfrm>
          <a:off x="12675244" y="63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106697</xdr:rowOff>
    </xdr:from>
    <xdr:ext cx="405111" cy="259045"/>
    <xdr:sp macro="" textlink="">
      <xdr:nvSpPr>
        <xdr:cNvPr id="357" name="n_1mainValue【認定こども園・幼稚園・保育所】&#10;有形固定資産減価償却率"/>
        <xdr:cNvSpPr txBox="1"/>
      </xdr:nvSpPr>
      <xdr:spPr>
        <a:xfrm>
          <a:off x="134372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9" name="テキスト ボックス 36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1" name="テキスト ボックス 37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3" name="テキスト ボックス 37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5" name="テキスト ボックス 37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133350</xdr:rowOff>
    </xdr:from>
    <xdr:to>
      <xdr:col>116</xdr:col>
      <xdr:colOff>62864</xdr:colOff>
      <xdr:row>40</xdr:row>
      <xdr:rowOff>167640</xdr:rowOff>
    </xdr:to>
    <xdr:cxnSp macro="">
      <xdr:nvCxnSpPr>
        <xdr:cNvPr id="379" name="直線コネクタ 378"/>
        <xdr:cNvCxnSpPr/>
      </xdr:nvCxnSpPr>
      <xdr:spPr>
        <a:xfrm flipV="1">
          <a:off x="19509104" y="6000750"/>
          <a:ext cx="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17</xdr:rowOff>
    </xdr:from>
    <xdr:ext cx="469744" cy="259045"/>
    <xdr:sp macro="" textlink="">
      <xdr:nvSpPr>
        <xdr:cNvPr id="380" name="【認定こども園・幼稚園・保育所】&#10;一人当たり面積最小値テキスト"/>
        <xdr:cNvSpPr txBox="1"/>
      </xdr:nvSpPr>
      <xdr:spPr>
        <a:xfrm>
          <a:off x="1954784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167640</xdr:rowOff>
    </xdr:from>
    <xdr:to>
      <xdr:col>116</xdr:col>
      <xdr:colOff>152400</xdr:colOff>
      <xdr:row>40</xdr:row>
      <xdr:rowOff>167640</xdr:rowOff>
    </xdr:to>
    <xdr:cxnSp macro="">
      <xdr:nvCxnSpPr>
        <xdr:cNvPr id="381" name="直線コネクタ 380"/>
        <xdr:cNvCxnSpPr/>
      </xdr:nvCxnSpPr>
      <xdr:spPr>
        <a:xfrm>
          <a:off x="1944370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80027</xdr:rowOff>
    </xdr:from>
    <xdr:ext cx="469744" cy="259045"/>
    <xdr:sp macro="" textlink="">
      <xdr:nvSpPr>
        <xdr:cNvPr id="382" name="【認定こども園・幼稚園・保育所】&#10;一人当たり面積最大値テキスト"/>
        <xdr:cNvSpPr txBox="1"/>
      </xdr:nvSpPr>
      <xdr:spPr>
        <a:xfrm>
          <a:off x="19547840" y="57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133350</xdr:rowOff>
    </xdr:from>
    <xdr:to>
      <xdr:col>116</xdr:col>
      <xdr:colOff>152400</xdr:colOff>
      <xdr:row>35</xdr:row>
      <xdr:rowOff>133350</xdr:rowOff>
    </xdr:to>
    <xdr:cxnSp macro="">
      <xdr:nvCxnSpPr>
        <xdr:cNvPr id="383" name="直線コネクタ 382"/>
        <xdr:cNvCxnSpPr/>
      </xdr:nvCxnSpPr>
      <xdr:spPr>
        <a:xfrm>
          <a:off x="19443700" y="6000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38117</xdr:rowOff>
    </xdr:from>
    <xdr:ext cx="469744" cy="259045"/>
    <xdr:sp macro="" textlink="">
      <xdr:nvSpPr>
        <xdr:cNvPr id="384" name="【認定こども園・幼稚園・保育所】&#10;一人当たり面積平均値テキスト"/>
        <xdr:cNvSpPr txBox="1"/>
      </xdr:nvSpPr>
      <xdr:spPr>
        <a:xfrm>
          <a:off x="19547840" y="624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59690</xdr:rowOff>
    </xdr:from>
    <xdr:to>
      <xdr:col>116</xdr:col>
      <xdr:colOff>114300</xdr:colOff>
      <xdr:row>37</xdr:row>
      <xdr:rowOff>161290</xdr:rowOff>
    </xdr:to>
    <xdr:sp macro="" textlink="">
      <xdr:nvSpPr>
        <xdr:cNvPr id="385" name="フローチャート: 判断 384"/>
        <xdr:cNvSpPr/>
      </xdr:nvSpPr>
      <xdr:spPr>
        <a:xfrm>
          <a:off x="1945894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25400</xdr:rowOff>
    </xdr:from>
    <xdr:to>
      <xdr:col>112</xdr:col>
      <xdr:colOff>38100</xdr:colOff>
      <xdr:row>36</xdr:row>
      <xdr:rowOff>127000</xdr:rowOff>
    </xdr:to>
    <xdr:sp macro="" textlink="">
      <xdr:nvSpPr>
        <xdr:cNvPr id="386" name="フローチャート: 判断 385"/>
        <xdr:cNvSpPr/>
      </xdr:nvSpPr>
      <xdr:spPr>
        <a:xfrm>
          <a:off x="1873504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139700</xdr:rowOff>
    </xdr:from>
    <xdr:to>
      <xdr:col>107</xdr:col>
      <xdr:colOff>101600</xdr:colOff>
      <xdr:row>35</xdr:row>
      <xdr:rowOff>69850</xdr:rowOff>
    </xdr:to>
    <xdr:sp macro="" textlink="">
      <xdr:nvSpPr>
        <xdr:cNvPr id="387" name="フローチャート: 判断 386"/>
        <xdr:cNvSpPr/>
      </xdr:nvSpPr>
      <xdr:spPr>
        <a:xfrm>
          <a:off x="1793748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393" name="楕円 392"/>
        <xdr:cNvSpPr/>
      </xdr:nvSpPr>
      <xdr:spPr>
        <a:xfrm>
          <a:off x="1945894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35577</xdr:rowOff>
    </xdr:from>
    <xdr:ext cx="469744" cy="259045"/>
    <xdr:sp macro="" textlink="">
      <xdr:nvSpPr>
        <xdr:cNvPr id="394" name="【認定こども園・幼稚園・保育所】&#10;一人当たり面積該当値テキスト"/>
        <xdr:cNvSpPr txBox="1"/>
      </xdr:nvSpPr>
      <xdr:spPr>
        <a:xfrm>
          <a:off x="19547840"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2540</xdr:rowOff>
    </xdr:from>
    <xdr:to>
      <xdr:col>112</xdr:col>
      <xdr:colOff>38100</xdr:colOff>
      <xdr:row>34</xdr:row>
      <xdr:rowOff>104140</xdr:rowOff>
    </xdr:to>
    <xdr:sp macro="" textlink="">
      <xdr:nvSpPr>
        <xdr:cNvPr id="395" name="楕円 394"/>
        <xdr:cNvSpPr/>
      </xdr:nvSpPr>
      <xdr:spPr>
        <a:xfrm>
          <a:off x="18735040" y="570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53340</xdr:rowOff>
    </xdr:from>
    <xdr:to>
      <xdr:col>116</xdr:col>
      <xdr:colOff>63500</xdr:colOff>
      <xdr:row>35</xdr:row>
      <xdr:rowOff>133350</xdr:rowOff>
    </xdr:to>
    <xdr:cxnSp macro="">
      <xdr:nvCxnSpPr>
        <xdr:cNvPr id="396" name="直線コネクタ 395"/>
        <xdr:cNvCxnSpPr/>
      </xdr:nvCxnSpPr>
      <xdr:spPr>
        <a:xfrm>
          <a:off x="18778220" y="5753100"/>
          <a:ext cx="73152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118127</xdr:rowOff>
    </xdr:from>
    <xdr:ext cx="469744" cy="259045"/>
    <xdr:sp macro="" textlink="">
      <xdr:nvSpPr>
        <xdr:cNvPr id="397" name="n_1aveValue【認定こども園・幼稚園・保育所】&#10;一人当たり面積"/>
        <xdr:cNvSpPr txBox="1"/>
      </xdr:nvSpPr>
      <xdr:spPr>
        <a:xfrm>
          <a:off x="1856112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86377</xdr:rowOff>
    </xdr:from>
    <xdr:ext cx="469744" cy="259045"/>
    <xdr:sp macro="" textlink="">
      <xdr:nvSpPr>
        <xdr:cNvPr id="398" name="n_2aveValue【認定こども園・幼稚園・保育所】&#10;一人当たり面積"/>
        <xdr:cNvSpPr txBox="1"/>
      </xdr:nvSpPr>
      <xdr:spPr>
        <a:xfrm>
          <a:off x="1777626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120667</xdr:rowOff>
    </xdr:from>
    <xdr:ext cx="469744" cy="259045"/>
    <xdr:sp macro="" textlink="">
      <xdr:nvSpPr>
        <xdr:cNvPr id="399" name="n_1mainValue【認定こども園・幼稚園・保育所】&#10;一人当たり面積"/>
        <xdr:cNvSpPr txBox="1"/>
      </xdr:nvSpPr>
      <xdr:spPr>
        <a:xfrm>
          <a:off x="18561127"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1" name="直線コネクタ 4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2" name="テキスト ボックス 4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3" name="直線コネクタ 4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4" name="テキスト ボックス 4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7" name="直線コネクタ 4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8" name="テキスト ボックス 4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9" name="直線コネクタ 4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0" name="テキスト ボックス 41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152400</xdr:rowOff>
    </xdr:to>
    <xdr:cxnSp macro="">
      <xdr:nvCxnSpPr>
        <xdr:cNvPr id="424" name="直線コネクタ 423"/>
        <xdr:cNvCxnSpPr/>
      </xdr:nvCxnSpPr>
      <xdr:spPr>
        <a:xfrm flipV="1">
          <a:off x="14375764" y="95402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156227</xdr:rowOff>
    </xdr:from>
    <xdr:ext cx="405111" cy="259045"/>
    <xdr:sp macro="" textlink="">
      <xdr:nvSpPr>
        <xdr:cNvPr id="425" name="【学校施設】&#10;有形固定資産減価償却率最小値テキスト"/>
        <xdr:cNvSpPr txBox="1"/>
      </xdr:nvSpPr>
      <xdr:spPr>
        <a:xfrm>
          <a:off x="144145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152400</xdr:rowOff>
    </xdr:from>
    <xdr:to>
      <xdr:col>86</xdr:col>
      <xdr:colOff>25400</xdr:colOff>
      <xdr:row>63</xdr:row>
      <xdr:rowOff>152400</xdr:rowOff>
    </xdr:to>
    <xdr:cxnSp macro="">
      <xdr:nvCxnSpPr>
        <xdr:cNvPr id="426" name="直線コネクタ 425"/>
        <xdr:cNvCxnSpPr/>
      </xdr:nvCxnSpPr>
      <xdr:spPr>
        <a:xfrm>
          <a:off x="14287500" y="1071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27" name="【学校施設】&#10;有形固定資産減価償却率最大値テキスト"/>
        <xdr:cNvSpPr txBox="1"/>
      </xdr:nvSpPr>
      <xdr:spPr>
        <a:xfrm>
          <a:off x="144145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28" name="直線コネクタ 427"/>
        <xdr:cNvCxnSpPr/>
      </xdr:nvCxnSpPr>
      <xdr:spPr>
        <a:xfrm>
          <a:off x="1428750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3827</xdr:rowOff>
    </xdr:from>
    <xdr:ext cx="405111" cy="259045"/>
    <xdr:sp macro="" textlink="">
      <xdr:nvSpPr>
        <xdr:cNvPr id="429" name="【学校施設】&#10;有形固定資産減価償却率平均値テキスト"/>
        <xdr:cNvSpPr txBox="1"/>
      </xdr:nvSpPr>
      <xdr:spPr>
        <a:xfrm>
          <a:off x="14414500" y="1022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430" name="フローチャート: 判断 429"/>
        <xdr:cNvSpPr/>
      </xdr:nvSpPr>
      <xdr:spPr>
        <a:xfrm>
          <a:off x="14325600" y="102514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44450</xdr:rowOff>
    </xdr:from>
    <xdr:to>
      <xdr:col>81</xdr:col>
      <xdr:colOff>101600</xdr:colOff>
      <xdr:row>61</xdr:row>
      <xdr:rowOff>146050</xdr:rowOff>
    </xdr:to>
    <xdr:sp macro="" textlink="">
      <xdr:nvSpPr>
        <xdr:cNvPr id="431" name="フローチャート: 判断 430"/>
        <xdr:cNvSpPr/>
      </xdr:nvSpPr>
      <xdr:spPr>
        <a:xfrm>
          <a:off x="135788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120650</xdr:rowOff>
    </xdr:from>
    <xdr:to>
      <xdr:col>76</xdr:col>
      <xdr:colOff>165100</xdr:colOff>
      <xdr:row>64</xdr:row>
      <xdr:rowOff>50800</xdr:rowOff>
    </xdr:to>
    <xdr:sp macro="" textlink="">
      <xdr:nvSpPr>
        <xdr:cNvPr id="432" name="フローチャート: 判断 431"/>
        <xdr:cNvSpPr/>
      </xdr:nvSpPr>
      <xdr:spPr>
        <a:xfrm>
          <a:off x="12804140" y="1068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438" name="楕円 437"/>
        <xdr:cNvSpPr/>
      </xdr:nvSpPr>
      <xdr:spPr>
        <a:xfrm>
          <a:off x="14325600" y="94894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54627</xdr:rowOff>
    </xdr:from>
    <xdr:ext cx="405111" cy="259045"/>
    <xdr:sp macro="" textlink="">
      <xdr:nvSpPr>
        <xdr:cNvPr id="439" name="【学校施設】&#10;有形固定資産減価償却率該当値テキスト"/>
        <xdr:cNvSpPr txBox="1"/>
      </xdr:nvSpPr>
      <xdr:spPr>
        <a:xfrm>
          <a:off x="144145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101600</xdr:rowOff>
    </xdr:from>
    <xdr:to>
      <xdr:col>81</xdr:col>
      <xdr:colOff>101600</xdr:colOff>
      <xdr:row>58</xdr:row>
      <xdr:rowOff>31750</xdr:rowOff>
    </xdr:to>
    <xdr:sp macro="" textlink="">
      <xdr:nvSpPr>
        <xdr:cNvPr id="440" name="楕円 439"/>
        <xdr:cNvSpPr/>
      </xdr:nvSpPr>
      <xdr:spPr>
        <a:xfrm>
          <a:off x="13578840" y="965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152400</xdr:rowOff>
    </xdr:to>
    <xdr:cxnSp macro="">
      <xdr:nvCxnSpPr>
        <xdr:cNvPr id="441" name="直線コネクタ 440"/>
        <xdr:cNvCxnSpPr/>
      </xdr:nvCxnSpPr>
      <xdr:spPr>
        <a:xfrm flipV="1">
          <a:off x="13629640" y="9540240"/>
          <a:ext cx="74676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137177</xdr:rowOff>
    </xdr:from>
    <xdr:ext cx="405111" cy="259045"/>
    <xdr:sp macro="" textlink="">
      <xdr:nvSpPr>
        <xdr:cNvPr id="442" name="n_1aveValue【学校施設】&#10;有形固定資産減価償却率"/>
        <xdr:cNvSpPr txBox="1"/>
      </xdr:nvSpPr>
      <xdr:spPr>
        <a:xfrm>
          <a:off x="134372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67327</xdr:rowOff>
    </xdr:from>
    <xdr:ext cx="405111" cy="259045"/>
    <xdr:sp macro="" textlink="">
      <xdr:nvSpPr>
        <xdr:cNvPr id="443" name="n_2aveValue【学校施設】&#10;有形固定資産減価償却率"/>
        <xdr:cNvSpPr txBox="1"/>
      </xdr:nvSpPr>
      <xdr:spPr>
        <a:xfrm>
          <a:off x="12675244"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48277</xdr:rowOff>
    </xdr:from>
    <xdr:ext cx="405111" cy="259045"/>
    <xdr:sp macro="" textlink="">
      <xdr:nvSpPr>
        <xdr:cNvPr id="444" name="n_1mainValue【学校施設】&#10;有形固定資産減価償却率"/>
        <xdr:cNvSpPr txBox="1"/>
      </xdr:nvSpPr>
      <xdr:spPr>
        <a:xfrm>
          <a:off x="134372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125730</xdr:rowOff>
    </xdr:from>
    <xdr:to>
      <xdr:col>116</xdr:col>
      <xdr:colOff>62864</xdr:colOff>
      <xdr:row>63</xdr:row>
      <xdr:rowOff>118110</xdr:rowOff>
    </xdr:to>
    <xdr:cxnSp macro="">
      <xdr:nvCxnSpPr>
        <xdr:cNvPr id="469" name="直線コネクタ 468"/>
        <xdr:cNvCxnSpPr/>
      </xdr:nvCxnSpPr>
      <xdr:spPr>
        <a:xfrm flipV="1">
          <a:off x="19509104" y="93459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121937</xdr:rowOff>
    </xdr:from>
    <xdr:ext cx="469744" cy="259045"/>
    <xdr:sp macro="" textlink="">
      <xdr:nvSpPr>
        <xdr:cNvPr id="470" name="【学校施設】&#10;一人当たり面積最小値テキスト"/>
        <xdr:cNvSpPr txBox="1"/>
      </xdr:nvSpPr>
      <xdr:spPr>
        <a:xfrm>
          <a:off x="1954784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118110</xdr:rowOff>
    </xdr:from>
    <xdr:to>
      <xdr:col>116</xdr:col>
      <xdr:colOff>152400</xdr:colOff>
      <xdr:row>63</xdr:row>
      <xdr:rowOff>118110</xdr:rowOff>
    </xdr:to>
    <xdr:cxnSp macro="">
      <xdr:nvCxnSpPr>
        <xdr:cNvPr id="471" name="直線コネクタ 470"/>
        <xdr:cNvCxnSpPr/>
      </xdr:nvCxnSpPr>
      <xdr:spPr>
        <a:xfrm>
          <a:off x="19443700" y="1067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72407</xdr:rowOff>
    </xdr:from>
    <xdr:ext cx="469744" cy="259045"/>
    <xdr:sp macro="" textlink="">
      <xdr:nvSpPr>
        <xdr:cNvPr id="472" name="【学校施設】&#10;一人当たり面積最大値テキスト"/>
        <xdr:cNvSpPr txBox="1"/>
      </xdr:nvSpPr>
      <xdr:spPr>
        <a:xfrm>
          <a:off x="19547840" y="912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125730</xdr:rowOff>
    </xdr:from>
    <xdr:to>
      <xdr:col>116</xdr:col>
      <xdr:colOff>152400</xdr:colOff>
      <xdr:row>55</xdr:row>
      <xdr:rowOff>125730</xdr:rowOff>
    </xdr:to>
    <xdr:cxnSp macro="">
      <xdr:nvCxnSpPr>
        <xdr:cNvPr id="473" name="直線コネクタ 472"/>
        <xdr:cNvCxnSpPr/>
      </xdr:nvCxnSpPr>
      <xdr:spPr>
        <a:xfrm>
          <a:off x="19443700" y="9345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111142</xdr:rowOff>
    </xdr:from>
    <xdr:ext cx="469744" cy="259045"/>
    <xdr:sp macro="" textlink="">
      <xdr:nvSpPr>
        <xdr:cNvPr id="474" name="【学校施設】&#10;一人当たり面積平均値テキスト"/>
        <xdr:cNvSpPr txBox="1"/>
      </xdr:nvSpPr>
      <xdr:spPr>
        <a:xfrm>
          <a:off x="19547840" y="966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88265</xdr:rowOff>
    </xdr:from>
    <xdr:to>
      <xdr:col>116</xdr:col>
      <xdr:colOff>114300</xdr:colOff>
      <xdr:row>59</xdr:row>
      <xdr:rowOff>18415</xdr:rowOff>
    </xdr:to>
    <xdr:sp macro="" textlink="">
      <xdr:nvSpPr>
        <xdr:cNvPr id="475" name="フローチャート: 判断 474"/>
        <xdr:cNvSpPr/>
      </xdr:nvSpPr>
      <xdr:spPr>
        <a:xfrm>
          <a:off x="194589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63500</xdr:rowOff>
    </xdr:from>
    <xdr:to>
      <xdr:col>112</xdr:col>
      <xdr:colOff>38100</xdr:colOff>
      <xdr:row>59</xdr:row>
      <xdr:rowOff>165100</xdr:rowOff>
    </xdr:to>
    <xdr:sp macro="" textlink="">
      <xdr:nvSpPr>
        <xdr:cNvPr id="476" name="フローチャート: 判断 475"/>
        <xdr:cNvSpPr/>
      </xdr:nvSpPr>
      <xdr:spPr>
        <a:xfrm>
          <a:off x="18735040" y="9954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477" name="フローチャート: 判断 476"/>
        <xdr:cNvSpPr/>
      </xdr:nvSpPr>
      <xdr:spPr>
        <a:xfrm>
          <a:off x="179374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483" name="楕円 482"/>
        <xdr:cNvSpPr/>
      </xdr:nvSpPr>
      <xdr:spPr>
        <a:xfrm>
          <a:off x="1945894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484" name="【学校施設】&#10;一人当たり面積該当値テキスト"/>
        <xdr:cNvSpPr txBox="1"/>
      </xdr:nvSpPr>
      <xdr:spPr>
        <a:xfrm>
          <a:off x="19547840"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485" name="楕円 484"/>
        <xdr:cNvSpPr/>
      </xdr:nvSpPr>
      <xdr:spPr>
        <a:xfrm>
          <a:off x="18735040" y="10617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118110</xdr:rowOff>
    </xdr:to>
    <xdr:cxnSp macro="">
      <xdr:nvCxnSpPr>
        <xdr:cNvPr id="486" name="直線コネクタ 485"/>
        <xdr:cNvCxnSpPr/>
      </xdr:nvCxnSpPr>
      <xdr:spPr>
        <a:xfrm>
          <a:off x="18778220" y="1066800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10177</xdr:rowOff>
    </xdr:from>
    <xdr:ext cx="469744" cy="259045"/>
    <xdr:sp macro="" textlink="">
      <xdr:nvSpPr>
        <xdr:cNvPr id="487" name="n_1aveValue【学校施設】&#10;一人当たり面積"/>
        <xdr:cNvSpPr txBox="1"/>
      </xdr:nvSpPr>
      <xdr:spPr>
        <a:xfrm>
          <a:off x="185611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488" name="n_2aveValue【学校施設】&#10;一人当たり面積"/>
        <xdr:cNvSpPr txBox="1"/>
      </xdr:nvSpPr>
      <xdr:spPr>
        <a:xfrm>
          <a:off x="1777626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489" name="n_1mainValue【学校施設】&#10;一人当たり面積"/>
        <xdr:cNvSpPr txBox="1"/>
      </xdr:nvSpPr>
      <xdr:spPr>
        <a:xfrm>
          <a:off x="185611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0" name="テキスト ボックス 499"/>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1" name="直線コネクタ 500"/>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2" name="テキスト ボックス 501"/>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3" name="直線コネクタ 502"/>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4" name="テキスト ボックス 503"/>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5" name="直線コネクタ 504"/>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6" name="テキスト ボックス 505"/>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7" name="直線コネクタ 506"/>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08" name="テキスト ボックス 507"/>
        <xdr:cNvSpPr txBox="1"/>
      </xdr:nvSpPr>
      <xdr:spPr>
        <a:xfrm>
          <a:off x="105615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79248</xdr:rowOff>
    </xdr:from>
    <xdr:to>
      <xdr:col>85</xdr:col>
      <xdr:colOff>126364</xdr:colOff>
      <xdr:row>82</xdr:row>
      <xdr:rowOff>168402</xdr:rowOff>
    </xdr:to>
    <xdr:cxnSp macro="">
      <xdr:nvCxnSpPr>
        <xdr:cNvPr id="512" name="直線コネクタ 511"/>
        <xdr:cNvCxnSpPr/>
      </xdr:nvCxnSpPr>
      <xdr:spPr>
        <a:xfrm flipV="1">
          <a:off x="14375764" y="13322808"/>
          <a:ext cx="0" cy="592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779</xdr:rowOff>
    </xdr:from>
    <xdr:ext cx="405111" cy="259045"/>
    <xdr:sp macro="" textlink="">
      <xdr:nvSpPr>
        <xdr:cNvPr id="513" name="【児童館】&#10;有形固定資産減価償却率最小値テキスト"/>
        <xdr:cNvSpPr txBox="1"/>
      </xdr:nvSpPr>
      <xdr:spPr>
        <a:xfrm>
          <a:off x="144145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168402</xdr:rowOff>
    </xdr:from>
    <xdr:to>
      <xdr:col>86</xdr:col>
      <xdr:colOff>25400</xdr:colOff>
      <xdr:row>82</xdr:row>
      <xdr:rowOff>168402</xdr:rowOff>
    </xdr:to>
    <xdr:cxnSp macro="">
      <xdr:nvCxnSpPr>
        <xdr:cNvPr id="514" name="直線コネクタ 513"/>
        <xdr:cNvCxnSpPr/>
      </xdr:nvCxnSpPr>
      <xdr:spPr>
        <a:xfrm>
          <a:off x="14287500" y="13914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25925</xdr:rowOff>
    </xdr:from>
    <xdr:ext cx="405111" cy="259045"/>
    <xdr:sp macro="" textlink="">
      <xdr:nvSpPr>
        <xdr:cNvPr id="515" name="【児童館】&#10;有形固定資産減価償却率最大値テキスト"/>
        <xdr:cNvSpPr txBox="1"/>
      </xdr:nvSpPr>
      <xdr:spPr>
        <a:xfrm>
          <a:off x="14414500" y="1310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79248</xdr:rowOff>
    </xdr:from>
    <xdr:to>
      <xdr:col>86</xdr:col>
      <xdr:colOff>25400</xdr:colOff>
      <xdr:row>79</xdr:row>
      <xdr:rowOff>79248</xdr:rowOff>
    </xdr:to>
    <xdr:cxnSp macro="">
      <xdr:nvCxnSpPr>
        <xdr:cNvPr id="516" name="直線コネクタ 515"/>
        <xdr:cNvCxnSpPr/>
      </xdr:nvCxnSpPr>
      <xdr:spPr>
        <a:xfrm>
          <a:off x="14287500" y="13322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134890</xdr:rowOff>
    </xdr:from>
    <xdr:ext cx="405111" cy="259045"/>
    <xdr:sp macro="" textlink="">
      <xdr:nvSpPr>
        <xdr:cNvPr id="517" name="【児童館】&#10;有形固定資産減価償却率平均値テキスト"/>
        <xdr:cNvSpPr txBox="1"/>
      </xdr:nvSpPr>
      <xdr:spPr>
        <a:xfrm>
          <a:off x="14414500" y="13713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156463</xdr:rowOff>
    </xdr:from>
    <xdr:to>
      <xdr:col>85</xdr:col>
      <xdr:colOff>177800</xdr:colOff>
      <xdr:row>82</xdr:row>
      <xdr:rowOff>86613</xdr:rowOff>
    </xdr:to>
    <xdr:sp macro="" textlink="">
      <xdr:nvSpPr>
        <xdr:cNvPr id="518" name="フローチャート: 判断 517"/>
        <xdr:cNvSpPr/>
      </xdr:nvSpPr>
      <xdr:spPr>
        <a:xfrm>
          <a:off x="14325600" y="137353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60452</xdr:rowOff>
    </xdr:from>
    <xdr:to>
      <xdr:col>81</xdr:col>
      <xdr:colOff>101600</xdr:colOff>
      <xdr:row>82</xdr:row>
      <xdr:rowOff>162052</xdr:rowOff>
    </xdr:to>
    <xdr:sp macro="" textlink="">
      <xdr:nvSpPr>
        <xdr:cNvPr id="519" name="フローチャート: 判断 518"/>
        <xdr:cNvSpPr/>
      </xdr:nvSpPr>
      <xdr:spPr>
        <a:xfrm>
          <a:off x="13578840" y="1380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46737</xdr:rowOff>
    </xdr:from>
    <xdr:to>
      <xdr:col>76</xdr:col>
      <xdr:colOff>165100</xdr:colOff>
      <xdr:row>86</xdr:row>
      <xdr:rowOff>148337</xdr:rowOff>
    </xdr:to>
    <xdr:sp macro="" textlink="">
      <xdr:nvSpPr>
        <xdr:cNvPr id="520" name="フローチャート: 判断 519"/>
        <xdr:cNvSpPr/>
      </xdr:nvSpPr>
      <xdr:spPr>
        <a:xfrm>
          <a:off x="12804140" y="1446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140463</xdr:rowOff>
    </xdr:from>
    <xdr:to>
      <xdr:col>85</xdr:col>
      <xdr:colOff>177800</xdr:colOff>
      <xdr:row>81</xdr:row>
      <xdr:rowOff>70613</xdr:rowOff>
    </xdr:to>
    <xdr:sp macro="" textlink="">
      <xdr:nvSpPr>
        <xdr:cNvPr id="526" name="楕円 525"/>
        <xdr:cNvSpPr/>
      </xdr:nvSpPr>
      <xdr:spPr>
        <a:xfrm>
          <a:off x="14325600" y="1355166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163340</xdr:rowOff>
    </xdr:from>
    <xdr:ext cx="405111" cy="259045"/>
    <xdr:sp macro="" textlink="">
      <xdr:nvSpPr>
        <xdr:cNvPr id="527" name="【児童館】&#10;有形固定資産減価償却率該当値テキスト"/>
        <xdr:cNvSpPr txBox="1"/>
      </xdr:nvSpPr>
      <xdr:spPr>
        <a:xfrm>
          <a:off x="14414500" y="13406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528" name="楕円 527"/>
        <xdr:cNvSpPr/>
      </xdr:nvSpPr>
      <xdr:spPr>
        <a:xfrm>
          <a:off x="13578840" y="13547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19813</xdr:rowOff>
    </xdr:to>
    <xdr:cxnSp macro="">
      <xdr:nvCxnSpPr>
        <xdr:cNvPr id="529" name="直線コネクタ 528"/>
        <xdr:cNvCxnSpPr/>
      </xdr:nvCxnSpPr>
      <xdr:spPr>
        <a:xfrm>
          <a:off x="13629640" y="13594079"/>
          <a:ext cx="74676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153179</xdr:rowOff>
    </xdr:from>
    <xdr:ext cx="405111" cy="259045"/>
    <xdr:sp macro="" textlink="">
      <xdr:nvSpPr>
        <xdr:cNvPr id="530" name="n_1aveValue【児童館】&#10;有形固定資産減価償却率"/>
        <xdr:cNvSpPr txBox="1"/>
      </xdr:nvSpPr>
      <xdr:spPr>
        <a:xfrm>
          <a:off x="13437244" y="1389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164864</xdr:rowOff>
    </xdr:from>
    <xdr:ext cx="405111" cy="259045"/>
    <xdr:sp macro="" textlink="">
      <xdr:nvSpPr>
        <xdr:cNvPr id="531" name="n_2aveValue【児童館】&#10;有形固定資産減価償却率"/>
        <xdr:cNvSpPr txBox="1"/>
      </xdr:nvSpPr>
      <xdr:spPr>
        <a:xfrm>
          <a:off x="12675244" y="1424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532" name="n_1mainValue【児童館】&#10;有形固定資産減価償却率"/>
        <xdr:cNvSpPr txBox="1"/>
      </xdr:nvSpPr>
      <xdr:spPr>
        <a:xfrm>
          <a:off x="1343724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3" name="直線コネクタ 54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4" name="テキスト ボックス 54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5" name="直線コネクタ 54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6" name="テキスト ボックス 54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7" name="直線コネクタ 54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8" name="テキスト ボックス 54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9" name="直線コネクタ 54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0" name="テキスト ボックス 54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1" name="直線コネクタ 55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2" name="テキスト ボックス 55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3" name="直線コネクタ 55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4" name="テキスト ボックス 55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85</xdr:row>
      <xdr:rowOff>13607</xdr:rowOff>
    </xdr:to>
    <xdr:cxnSp macro="">
      <xdr:nvCxnSpPr>
        <xdr:cNvPr id="558" name="直線コネクタ 557"/>
        <xdr:cNvCxnSpPr/>
      </xdr:nvCxnSpPr>
      <xdr:spPr>
        <a:xfrm flipV="1">
          <a:off x="19509104" y="13146677"/>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17434</xdr:rowOff>
    </xdr:from>
    <xdr:ext cx="469744" cy="259045"/>
    <xdr:sp macro="" textlink="">
      <xdr:nvSpPr>
        <xdr:cNvPr id="559" name="【児童館】&#10;一人当たり面積最小値テキスト"/>
        <xdr:cNvSpPr txBox="1"/>
      </xdr:nvSpPr>
      <xdr:spPr>
        <a:xfrm>
          <a:off x="19547840" y="14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13607</xdr:rowOff>
    </xdr:from>
    <xdr:to>
      <xdr:col>116</xdr:col>
      <xdr:colOff>152400</xdr:colOff>
      <xdr:row>85</xdr:row>
      <xdr:rowOff>13607</xdr:rowOff>
    </xdr:to>
    <xdr:cxnSp macro="">
      <xdr:nvCxnSpPr>
        <xdr:cNvPr id="560" name="直線コネクタ 559"/>
        <xdr:cNvCxnSpPr/>
      </xdr:nvCxnSpPr>
      <xdr:spPr>
        <a:xfrm>
          <a:off x="19443700" y="1426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61" name="【児童館】&#10;一人当たり面積最大値テキスト"/>
        <xdr:cNvSpPr txBox="1"/>
      </xdr:nvSpPr>
      <xdr:spPr>
        <a:xfrm>
          <a:off x="1954784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62" name="直線コネクタ 561"/>
        <xdr:cNvCxnSpPr/>
      </xdr:nvCxnSpPr>
      <xdr:spPr>
        <a:xfrm>
          <a:off x="194437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42834</xdr:rowOff>
    </xdr:from>
    <xdr:ext cx="469744" cy="259045"/>
    <xdr:sp macro="" textlink="">
      <xdr:nvSpPr>
        <xdr:cNvPr id="563" name="【児童館】&#10;一人当たり面積平均値テキスト"/>
        <xdr:cNvSpPr txBox="1"/>
      </xdr:nvSpPr>
      <xdr:spPr>
        <a:xfrm>
          <a:off x="1954784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564" name="フローチャート: 判断 563"/>
        <xdr:cNvSpPr/>
      </xdr:nvSpPr>
      <xdr:spPr>
        <a:xfrm>
          <a:off x="1945894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65" name="フローチャート: 判断 564"/>
        <xdr:cNvSpPr/>
      </xdr:nvSpPr>
      <xdr:spPr>
        <a:xfrm>
          <a:off x="1873504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566" name="フローチャート: 判断 565"/>
        <xdr:cNvSpPr/>
      </xdr:nvSpPr>
      <xdr:spPr>
        <a:xfrm>
          <a:off x="17937480" y="1411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572" name="楕円 571"/>
        <xdr:cNvSpPr/>
      </xdr:nvSpPr>
      <xdr:spPr>
        <a:xfrm>
          <a:off x="194589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49184</xdr:rowOff>
    </xdr:from>
    <xdr:ext cx="469744" cy="259045"/>
    <xdr:sp macro="" textlink="">
      <xdr:nvSpPr>
        <xdr:cNvPr id="573" name="【児童館】&#10;一人当たり面積該当値テキスト"/>
        <xdr:cNvSpPr txBox="1"/>
      </xdr:nvSpPr>
      <xdr:spPr>
        <a:xfrm>
          <a:off x="19547840" y="1413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574" name="楕円 573"/>
        <xdr:cNvSpPr/>
      </xdr:nvSpPr>
      <xdr:spPr>
        <a:xfrm>
          <a:off x="18735040" y="143101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111579</xdr:rowOff>
    </xdr:to>
    <xdr:cxnSp macro="">
      <xdr:nvCxnSpPr>
        <xdr:cNvPr id="575" name="直線コネクタ 574"/>
        <xdr:cNvCxnSpPr/>
      </xdr:nvCxnSpPr>
      <xdr:spPr>
        <a:xfrm flipV="1">
          <a:off x="18778220" y="14263007"/>
          <a:ext cx="73152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576" name="n_1aveValue【児童館】&#10;一人当たり面積"/>
        <xdr:cNvSpPr txBox="1"/>
      </xdr:nvSpPr>
      <xdr:spPr>
        <a:xfrm>
          <a:off x="185611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577" name="n_2aveValue【児童館】&#10;一人当たり面積"/>
        <xdr:cNvSpPr txBox="1"/>
      </xdr:nvSpPr>
      <xdr:spPr>
        <a:xfrm>
          <a:off x="17776267" y="139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578" name="n_1mainValue【児童館】&#10;一人当たり面積"/>
        <xdr:cNvSpPr txBox="1"/>
      </xdr:nvSpPr>
      <xdr:spPr>
        <a:xfrm>
          <a:off x="18561127" y="144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9" name="テキスト ボックス 588"/>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0" name="直線コネクタ 589"/>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1" name="テキスト ボックス 590"/>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2" name="直線コネクタ 591"/>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3" name="テキスト ボックス 592"/>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4" name="直線コネクタ 593"/>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5" name="テキスト ボックス 594"/>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6" name="直線コネクタ 595"/>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7" name="テキスト ボックス 596"/>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9" name="テキスト ボックス 598"/>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105</xdr:row>
      <xdr:rowOff>160782</xdr:rowOff>
    </xdr:to>
    <xdr:cxnSp macro="">
      <xdr:nvCxnSpPr>
        <xdr:cNvPr id="601" name="直線コネクタ 600"/>
        <xdr:cNvCxnSpPr/>
      </xdr:nvCxnSpPr>
      <xdr:spPr>
        <a:xfrm flipV="1">
          <a:off x="14375764" y="16904208"/>
          <a:ext cx="0" cy="8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164609</xdr:rowOff>
    </xdr:from>
    <xdr:ext cx="405111" cy="259045"/>
    <xdr:sp macro="" textlink="">
      <xdr:nvSpPr>
        <xdr:cNvPr id="602" name="【公民館】&#10;有形固定資産減価償却率最小値テキスト"/>
        <xdr:cNvSpPr txBox="1"/>
      </xdr:nvSpPr>
      <xdr:spPr>
        <a:xfrm>
          <a:off x="14414500" y="1776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160782</xdr:rowOff>
    </xdr:from>
    <xdr:to>
      <xdr:col>86</xdr:col>
      <xdr:colOff>25400</xdr:colOff>
      <xdr:row>105</xdr:row>
      <xdr:rowOff>160782</xdr:rowOff>
    </xdr:to>
    <xdr:cxnSp macro="">
      <xdr:nvCxnSpPr>
        <xdr:cNvPr id="603" name="直線コネクタ 602"/>
        <xdr:cNvCxnSpPr/>
      </xdr:nvCxnSpPr>
      <xdr:spPr>
        <a:xfrm>
          <a:off x="14287500" y="17762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04" name="【公民館】&#10;有形固定資産減価償却率最大値テキスト"/>
        <xdr:cNvSpPr txBox="1"/>
      </xdr:nvSpPr>
      <xdr:spPr>
        <a:xfrm>
          <a:off x="14414500" y="166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05" name="直線コネクタ 604"/>
        <xdr:cNvCxnSpPr/>
      </xdr:nvCxnSpPr>
      <xdr:spPr>
        <a:xfrm>
          <a:off x="1428750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606" name="【公民館】&#10;有形固定資産減価償却率平均値テキスト"/>
        <xdr:cNvSpPr txBox="1"/>
      </xdr:nvSpPr>
      <xdr:spPr>
        <a:xfrm>
          <a:off x="14414500" y="17286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607" name="フローチャート: 判断 606"/>
        <xdr:cNvSpPr/>
      </xdr:nvSpPr>
      <xdr:spPr>
        <a:xfrm>
          <a:off x="14325600" y="173083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608" name="フローチャート: 判断 607"/>
        <xdr:cNvSpPr/>
      </xdr:nvSpPr>
      <xdr:spPr>
        <a:xfrm>
          <a:off x="1357884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167132</xdr:rowOff>
    </xdr:from>
    <xdr:to>
      <xdr:col>76</xdr:col>
      <xdr:colOff>165100</xdr:colOff>
      <xdr:row>105</xdr:row>
      <xdr:rowOff>97282</xdr:rowOff>
    </xdr:to>
    <xdr:sp macro="" textlink="">
      <xdr:nvSpPr>
        <xdr:cNvPr id="609" name="フローチャート: 判断 608"/>
        <xdr:cNvSpPr/>
      </xdr:nvSpPr>
      <xdr:spPr>
        <a:xfrm>
          <a:off x="12804140" y="17601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125985</xdr:rowOff>
    </xdr:from>
    <xdr:to>
      <xdr:col>81</xdr:col>
      <xdr:colOff>101600</xdr:colOff>
      <xdr:row>109</xdr:row>
      <xdr:rowOff>56135</xdr:rowOff>
    </xdr:to>
    <xdr:sp macro="" textlink="">
      <xdr:nvSpPr>
        <xdr:cNvPr id="615" name="楕円 614"/>
        <xdr:cNvSpPr/>
      </xdr:nvSpPr>
      <xdr:spPr>
        <a:xfrm>
          <a:off x="13578840" y="18231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4081</xdr:rowOff>
    </xdr:from>
    <xdr:ext cx="405111" cy="259045"/>
    <xdr:sp macro="" textlink="">
      <xdr:nvSpPr>
        <xdr:cNvPr id="616" name="n_1aveValue【公民館】&#10;有形固定資産減価償却率"/>
        <xdr:cNvSpPr txBox="1"/>
      </xdr:nvSpPr>
      <xdr:spPr>
        <a:xfrm>
          <a:off x="13437244" y="172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113809</xdr:rowOff>
    </xdr:from>
    <xdr:ext cx="405111" cy="259045"/>
    <xdr:sp macro="" textlink="">
      <xdr:nvSpPr>
        <xdr:cNvPr id="617" name="n_2aveValue【公民館】&#10;有形固定資産減価償却率"/>
        <xdr:cNvSpPr txBox="1"/>
      </xdr:nvSpPr>
      <xdr:spPr>
        <a:xfrm>
          <a:off x="12675244" y="1738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47262</xdr:rowOff>
    </xdr:from>
    <xdr:ext cx="405111" cy="259045"/>
    <xdr:sp macro="" textlink="">
      <xdr:nvSpPr>
        <xdr:cNvPr id="618" name="n_1mainValue【公民館】&#10;有形固定資産減価償却率"/>
        <xdr:cNvSpPr txBox="1"/>
      </xdr:nvSpPr>
      <xdr:spPr>
        <a:xfrm>
          <a:off x="13437244" y="183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9" name="テキスト ボックス 62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30" name="直線コネクタ 62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1" name="テキスト ボックス 63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2" name="直線コネクタ 63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3" name="テキスト ボックス 63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4" name="直線コネクタ 63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5" name="テキスト ボックス 63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6" name="直線コネクタ 63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7" name="テキスト ボックス 63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8" name="直線コネクタ 63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9" name="テキスト ボックス 63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101</xdr:row>
      <xdr:rowOff>133350</xdr:rowOff>
    </xdr:to>
    <xdr:cxnSp macro="">
      <xdr:nvCxnSpPr>
        <xdr:cNvPr id="643" name="直線コネクタ 642"/>
        <xdr:cNvCxnSpPr/>
      </xdr:nvCxnSpPr>
      <xdr:spPr>
        <a:xfrm flipV="1">
          <a:off x="19509104" y="1693164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137177</xdr:rowOff>
    </xdr:from>
    <xdr:ext cx="469744" cy="259045"/>
    <xdr:sp macro="" textlink="">
      <xdr:nvSpPr>
        <xdr:cNvPr id="644" name="【公民館】&#10;一人当たり面積最小値テキスト"/>
        <xdr:cNvSpPr txBox="1"/>
      </xdr:nvSpPr>
      <xdr:spPr>
        <a:xfrm>
          <a:off x="19547840" y="1706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133350</xdr:rowOff>
    </xdr:from>
    <xdr:to>
      <xdr:col>116</xdr:col>
      <xdr:colOff>152400</xdr:colOff>
      <xdr:row>101</xdr:row>
      <xdr:rowOff>133350</xdr:rowOff>
    </xdr:to>
    <xdr:cxnSp macro="">
      <xdr:nvCxnSpPr>
        <xdr:cNvPr id="645" name="直線コネクタ 644"/>
        <xdr:cNvCxnSpPr/>
      </xdr:nvCxnSpPr>
      <xdr:spPr>
        <a:xfrm>
          <a:off x="1944370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46" name="【公民館】&#10;一人当たり面積最大値テキスト"/>
        <xdr:cNvSpPr txBox="1"/>
      </xdr:nvSpPr>
      <xdr:spPr>
        <a:xfrm>
          <a:off x="19547840" y="167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47" name="直線コネクタ 646"/>
        <xdr:cNvCxnSpPr/>
      </xdr:nvCxnSpPr>
      <xdr:spPr>
        <a:xfrm>
          <a:off x="194437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3827</xdr:rowOff>
    </xdr:from>
    <xdr:ext cx="469744" cy="259045"/>
    <xdr:sp macro="" textlink="">
      <xdr:nvSpPr>
        <xdr:cNvPr id="648" name="【公民館】&#10;一人当たり面積平均値テキスト"/>
        <xdr:cNvSpPr txBox="1"/>
      </xdr:nvSpPr>
      <xdr:spPr>
        <a:xfrm>
          <a:off x="19547840" y="16935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649" name="フローチャート: 判断 648"/>
        <xdr:cNvSpPr/>
      </xdr:nvSpPr>
      <xdr:spPr>
        <a:xfrm>
          <a:off x="19458940" y="16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101600</xdr:rowOff>
    </xdr:from>
    <xdr:to>
      <xdr:col>112</xdr:col>
      <xdr:colOff>38100</xdr:colOff>
      <xdr:row>106</xdr:row>
      <xdr:rowOff>31750</xdr:rowOff>
    </xdr:to>
    <xdr:sp macro="" textlink="">
      <xdr:nvSpPr>
        <xdr:cNvPr id="650" name="フローチャート: 判断 649"/>
        <xdr:cNvSpPr/>
      </xdr:nvSpPr>
      <xdr:spPr>
        <a:xfrm>
          <a:off x="1873504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51" name="フローチャート: 判断 650"/>
        <xdr:cNvSpPr/>
      </xdr:nvSpPr>
      <xdr:spPr>
        <a:xfrm>
          <a:off x="1793748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44450</xdr:rowOff>
    </xdr:from>
    <xdr:to>
      <xdr:col>112</xdr:col>
      <xdr:colOff>38100</xdr:colOff>
      <xdr:row>108</xdr:row>
      <xdr:rowOff>146050</xdr:rowOff>
    </xdr:to>
    <xdr:sp macro="" textlink="">
      <xdr:nvSpPr>
        <xdr:cNvPr id="657" name="楕円 656"/>
        <xdr:cNvSpPr/>
      </xdr:nvSpPr>
      <xdr:spPr>
        <a:xfrm>
          <a:off x="18735040" y="18149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48277</xdr:rowOff>
    </xdr:from>
    <xdr:ext cx="469744" cy="259045"/>
    <xdr:sp macro="" textlink="">
      <xdr:nvSpPr>
        <xdr:cNvPr id="658" name="n_1aveValue【公民館】&#10;一人当たり面積"/>
        <xdr:cNvSpPr txBox="1"/>
      </xdr:nvSpPr>
      <xdr:spPr>
        <a:xfrm>
          <a:off x="1856112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659" name="n_2aveValue【公民館】&#10;一人当たり面積"/>
        <xdr:cNvSpPr txBox="1"/>
      </xdr:nvSpPr>
      <xdr:spPr>
        <a:xfrm>
          <a:off x="1777626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137177</xdr:rowOff>
    </xdr:from>
    <xdr:ext cx="469744" cy="259045"/>
    <xdr:sp macro="" textlink="">
      <xdr:nvSpPr>
        <xdr:cNvPr id="660" name="n_1mainValue【公民館】&#10;一人当たり面積"/>
        <xdr:cNvSpPr txBox="1"/>
      </xdr:nvSpPr>
      <xdr:spPr>
        <a:xfrm>
          <a:off x="185611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類似団体と比較して特に有形資産減価償却率が高くなっている施設は、道路、学校施設、児童館であり、特に低くなっている施設は、公営住宅である。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学校施設については、小学校が有形固定資産減価償却率</a:t>
          </a:r>
          <a:r>
            <a:rPr kumimoji="1" lang="en-US" altLang="ja-JP" sz="1300">
              <a:solidFill>
                <a:schemeClr val="tx1"/>
              </a:solidFill>
              <a:latin typeface="ＭＳ Ｐゴシック" panose="020B0600070205080204" pitchFamily="50" charset="-128"/>
              <a:ea typeface="ＭＳ Ｐゴシック" panose="020B0600070205080204" pitchFamily="50" charset="-128"/>
            </a:rPr>
            <a:t>63.9</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、中学校が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65.3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となっており、特に中学校の有形固定資産減価償却率が高くなっている。学校施設の老朽化に効果的・効率的に取り組むため、平成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年度は施設の健全性・劣化状況等の調査を実施した。令和元年度は計画的な改修等を見据えて「学校施設長寿命化計画（仮称）」を策定し、小中学校の老朽化対策に取り組んでいくこととしている。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児童館については、東多世代交流センターが建設から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年、西多世代交流センターが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年経過し、耐用年数である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年に近づいていることから有形固定資産減価償却率が高くなっているが、平成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年度に大規模改修工事を実施したことから、次年度は減価償却率の低下が見込まれる。</a:t>
          </a:r>
        </a:p>
        <a:p>
          <a:r>
            <a:rPr kumimoji="1" lang="ja-JP" altLang="en-US" sz="1300">
              <a:latin typeface="ＭＳ Ｐゴシック" panose="020B0600070205080204" pitchFamily="50" charset="-128"/>
              <a:ea typeface="ＭＳ Ｐゴシック" panose="020B0600070205080204" pitchFamily="50" charset="-128"/>
            </a:rPr>
            <a:t>　公営住宅については、全国平均や前年度類似団体平均と比較して有形固定資産減価償却率が低くなっている。これは平成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年代に建設されたものが多いことが主な要因である。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115389</xdr:rowOff>
    </xdr:from>
    <xdr:to>
      <xdr:col>24</xdr:col>
      <xdr:colOff>62865</xdr:colOff>
      <xdr:row>40</xdr:row>
      <xdr:rowOff>161109</xdr:rowOff>
    </xdr:to>
    <xdr:cxnSp macro="">
      <xdr:nvCxnSpPr>
        <xdr:cNvPr id="58" name="直線コネクタ 57"/>
        <xdr:cNvCxnSpPr/>
      </xdr:nvCxnSpPr>
      <xdr:spPr>
        <a:xfrm flipV="1">
          <a:off x="4086225" y="5479869"/>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164936</xdr:rowOff>
    </xdr:from>
    <xdr:ext cx="405111" cy="259045"/>
    <xdr:sp macro="" textlink="">
      <xdr:nvSpPr>
        <xdr:cNvPr id="59" name="【図書館】&#10;有形固定資産減価償却率最小値テキスト"/>
        <xdr:cNvSpPr txBox="1"/>
      </xdr:nvSpPr>
      <xdr:spPr>
        <a:xfrm>
          <a:off x="4124960" y="687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161109</xdr:rowOff>
    </xdr:from>
    <xdr:to>
      <xdr:col>24</xdr:col>
      <xdr:colOff>152400</xdr:colOff>
      <xdr:row>40</xdr:row>
      <xdr:rowOff>161109</xdr:rowOff>
    </xdr:to>
    <xdr:cxnSp macro="">
      <xdr:nvCxnSpPr>
        <xdr:cNvPr id="60" name="直線コネクタ 59"/>
        <xdr:cNvCxnSpPr/>
      </xdr:nvCxnSpPr>
      <xdr:spPr>
        <a:xfrm>
          <a:off x="4020820" y="6866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62066</xdr:rowOff>
    </xdr:from>
    <xdr:ext cx="405111" cy="259045"/>
    <xdr:sp macro="" textlink="">
      <xdr:nvSpPr>
        <xdr:cNvPr id="61" name="【図書館】&#10;有形固定資産減価償却率最大値テキスト"/>
        <xdr:cNvSpPr txBox="1"/>
      </xdr:nvSpPr>
      <xdr:spPr>
        <a:xfrm>
          <a:off x="4124960" y="525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115389</xdr:rowOff>
    </xdr:from>
    <xdr:to>
      <xdr:col>24</xdr:col>
      <xdr:colOff>152400</xdr:colOff>
      <xdr:row>32</xdr:row>
      <xdr:rowOff>115389</xdr:rowOff>
    </xdr:to>
    <xdr:cxnSp macro="">
      <xdr:nvCxnSpPr>
        <xdr:cNvPr id="62" name="直線コネクタ 61"/>
        <xdr:cNvCxnSpPr/>
      </xdr:nvCxnSpPr>
      <xdr:spPr>
        <a:xfrm>
          <a:off x="4020820" y="5479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98896</xdr:rowOff>
    </xdr:from>
    <xdr:ext cx="405111" cy="259045"/>
    <xdr:sp macro="" textlink="">
      <xdr:nvSpPr>
        <xdr:cNvPr id="63" name="【図書館】&#10;有形固定資産減価償却率平均値テキスト"/>
        <xdr:cNvSpPr txBox="1"/>
      </xdr:nvSpPr>
      <xdr:spPr>
        <a:xfrm>
          <a:off x="4124960" y="646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64" name="フローチャート: 判断 63"/>
        <xdr:cNvSpPr/>
      </xdr:nvSpPr>
      <xdr:spPr>
        <a:xfrm>
          <a:off x="403606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144599</xdr:rowOff>
    </xdr:from>
    <xdr:to>
      <xdr:col>20</xdr:col>
      <xdr:colOff>38100</xdr:colOff>
      <xdr:row>42</xdr:row>
      <xdr:rowOff>74749</xdr:rowOff>
    </xdr:to>
    <xdr:sp macro="" textlink="">
      <xdr:nvSpPr>
        <xdr:cNvPr id="65" name="フローチャート: 判断 64"/>
        <xdr:cNvSpPr/>
      </xdr:nvSpPr>
      <xdr:spPr>
        <a:xfrm>
          <a:off x="3312160" y="7017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77651</xdr:rowOff>
    </xdr:from>
    <xdr:to>
      <xdr:col>15</xdr:col>
      <xdr:colOff>101600</xdr:colOff>
      <xdr:row>41</xdr:row>
      <xdr:rowOff>7801</xdr:rowOff>
    </xdr:to>
    <xdr:sp macro="" textlink="">
      <xdr:nvSpPr>
        <xdr:cNvPr id="66" name="フローチャート: 判断 65"/>
        <xdr:cNvSpPr/>
      </xdr:nvSpPr>
      <xdr:spPr>
        <a:xfrm>
          <a:off x="2514600" y="6783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2" name="楕円 71"/>
        <xdr:cNvSpPr/>
      </xdr:nvSpPr>
      <xdr:spPr>
        <a:xfrm>
          <a:off x="4036060" y="67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121574</xdr:rowOff>
    </xdr:from>
    <xdr:ext cx="405111" cy="259045"/>
    <xdr:sp macro="" textlink="">
      <xdr:nvSpPr>
        <xdr:cNvPr id="73" name="【図書館】&#10;有形固定資産減価償却率該当値テキスト"/>
        <xdr:cNvSpPr txBox="1"/>
      </xdr:nvSpPr>
      <xdr:spPr>
        <a:xfrm>
          <a:off x="4124960" y="6659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100512</xdr:rowOff>
    </xdr:from>
    <xdr:to>
      <xdr:col>20</xdr:col>
      <xdr:colOff>38100</xdr:colOff>
      <xdr:row>41</xdr:row>
      <xdr:rowOff>30662</xdr:rowOff>
    </xdr:to>
    <xdr:sp macro="" textlink="">
      <xdr:nvSpPr>
        <xdr:cNvPr id="74" name="楕円 73"/>
        <xdr:cNvSpPr/>
      </xdr:nvSpPr>
      <xdr:spPr>
        <a:xfrm>
          <a:off x="3312160" y="6806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85997</xdr:rowOff>
    </xdr:from>
    <xdr:to>
      <xdr:col>24</xdr:col>
      <xdr:colOff>63500</xdr:colOff>
      <xdr:row>40</xdr:row>
      <xdr:rowOff>151312</xdr:rowOff>
    </xdr:to>
    <xdr:cxnSp macro="">
      <xdr:nvCxnSpPr>
        <xdr:cNvPr id="75" name="直線コネクタ 74"/>
        <xdr:cNvCxnSpPr/>
      </xdr:nvCxnSpPr>
      <xdr:spPr>
        <a:xfrm flipV="1">
          <a:off x="3355340" y="6791597"/>
          <a:ext cx="7315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65876</xdr:rowOff>
    </xdr:from>
    <xdr:ext cx="405111" cy="259045"/>
    <xdr:sp macro="" textlink="">
      <xdr:nvSpPr>
        <xdr:cNvPr id="76" name="n_1aveValue【図書館】&#10;有形固定資産減価償却率"/>
        <xdr:cNvSpPr txBox="1"/>
      </xdr:nvSpPr>
      <xdr:spPr>
        <a:xfrm>
          <a:off x="3170564" y="710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24328</xdr:rowOff>
    </xdr:from>
    <xdr:ext cx="405111" cy="259045"/>
    <xdr:sp macro="" textlink="">
      <xdr:nvSpPr>
        <xdr:cNvPr id="77" name="n_2aveValue【図書館】&#10;有形固定資産減価償却率"/>
        <xdr:cNvSpPr txBox="1"/>
      </xdr:nvSpPr>
      <xdr:spPr>
        <a:xfrm>
          <a:off x="2385704" y="65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47189</xdr:rowOff>
    </xdr:from>
    <xdr:ext cx="405111" cy="259045"/>
    <xdr:sp macro="" textlink="">
      <xdr:nvSpPr>
        <xdr:cNvPr id="78" name="n_1mainValue【図書館】&#10;有形固定資産減価償却率"/>
        <xdr:cNvSpPr txBox="1"/>
      </xdr:nvSpPr>
      <xdr:spPr>
        <a:xfrm>
          <a:off x="3170564" y="658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3" name="直線コネクタ 102"/>
        <xdr:cNvCxnSpPr/>
      </xdr:nvCxnSpPr>
      <xdr:spPr>
        <a:xfrm flipV="1">
          <a:off x="9219565" y="573786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4" name="【図書館】&#10;一人当たり面積最小値テキスト"/>
        <xdr:cNvSpPr txBox="1"/>
      </xdr:nvSpPr>
      <xdr:spPr>
        <a:xfrm>
          <a:off x="92583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xdr:cNvCxnSpPr/>
      </xdr:nvCxnSpPr>
      <xdr:spPr>
        <a:xfrm>
          <a:off x="915416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3827</xdr:rowOff>
    </xdr:from>
    <xdr:ext cx="469744" cy="259045"/>
    <xdr:sp macro="" textlink="">
      <xdr:nvSpPr>
        <xdr:cNvPr id="108" name="【図書館】&#10;一人当たり面積平均値テキスト"/>
        <xdr:cNvSpPr txBox="1"/>
      </xdr:nvSpPr>
      <xdr:spPr>
        <a:xfrm>
          <a:off x="9258300" y="6038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09" name="フローチャート: 判断 108"/>
        <xdr:cNvSpPr/>
      </xdr:nvSpPr>
      <xdr:spPr>
        <a:xfrm>
          <a:off x="919226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0" name="フローチャート: 判断 109"/>
        <xdr:cNvSpPr/>
      </xdr:nvSpPr>
      <xdr:spPr>
        <a:xfrm>
          <a:off x="8445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1" name="フローチャート: 判断 110"/>
        <xdr:cNvSpPr/>
      </xdr:nvSpPr>
      <xdr:spPr>
        <a:xfrm>
          <a:off x="767080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17" name="楕円 116"/>
        <xdr:cNvSpPr/>
      </xdr:nvSpPr>
      <xdr:spPr>
        <a:xfrm>
          <a:off x="919226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18" name="【図書館】&#10;一人当たり面積該当値テキスト"/>
        <xdr:cNvSpPr txBox="1"/>
      </xdr:nvSpPr>
      <xdr:spPr>
        <a:xfrm>
          <a:off x="9258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19" name="楕円 118"/>
        <xdr:cNvSpPr/>
      </xdr:nvSpPr>
      <xdr:spPr>
        <a:xfrm>
          <a:off x="844550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34</xdr:row>
      <xdr:rowOff>38100</xdr:rowOff>
    </xdr:to>
    <xdr:cxnSp macro="">
      <xdr:nvCxnSpPr>
        <xdr:cNvPr id="120" name="直線コネクタ 119"/>
        <xdr:cNvCxnSpPr/>
      </xdr:nvCxnSpPr>
      <xdr:spPr>
        <a:xfrm>
          <a:off x="8496300" y="5665470"/>
          <a:ext cx="7239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1" name="n_1aveValue【図書館】&#10;一人当たり面積"/>
        <xdr:cNvSpPr txBox="1"/>
      </xdr:nvSpPr>
      <xdr:spPr>
        <a:xfrm>
          <a:off x="827158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2" name="n_2aveValue【図書館】&#10;一人当たり面積"/>
        <xdr:cNvSpPr txBox="1"/>
      </xdr:nvSpPr>
      <xdr:spPr>
        <a:xfrm>
          <a:off x="750958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23" name="n_1mainValue【図書館】&#10;一人当たり面積"/>
        <xdr:cNvSpPr txBox="1"/>
      </xdr:nvSpPr>
      <xdr:spPr>
        <a:xfrm>
          <a:off x="8271587" y="5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104775</xdr:rowOff>
    </xdr:from>
    <xdr:to>
      <xdr:col>24</xdr:col>
      <xdr:colOff>62865</xdr:colOff>
      <xdr:row>62</xdr:row>
      <xdr:rowOff>150495</xdr:rowOff>
    </xdr:to>
    <xdr:cxnSp macro="">
      <xdr:nvCxnSpPr>
        <xdr:cNvPr id="147" name="直線コネクタ 146"/>
        <xdr:cNvCxnSpPr/>
      </xdr:nvCxnSpPr>
      <xdr:spPr>
        <a:xfrm flipV="1">
          <a:off x="4086225" y="949261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154322</xdr:rowOff>
    </xdr:from>
    <xdr:ext cx="405111" cy="259045"/>
    <xdr:sp macro="" textlink="">
      <xdr:nvSpPr>
        <xdr:cNvPr id="148" name="【体育館・プール】&#10;有形固定資産減価償却率最小値テキスト"/>
        <xdr:cNvSpPr txBox="1"/>
      </xdr:nvSpPr>
      <xdr:spPr>
        <a:xfrm>
          <a:off x="412496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150495</xdr:rowOff>
    </xdr:from>
    <xdr:to>
      <xdr:col>24</xdr:col>
      <xdr:colOff>152400</xdr:colOff>
      <xdr:row>62</xdr:row>
      <xdr:rowOff>150495</xdr:rowOff>
    </xdr:to>
    <xdr:cxnSp macro="">
      <xdr:nvCxnSpPr>
        <xdr:cNvPr id="149" name="直線コネクタ 148"/>
        <xdr:cNvCxnSpPr/>
      </xdr:nvCxnSpPr>
      <xdr:spPr>
        <a:xfrm>
          <a:off x="4020820" y="1054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51452</xdr:rowOff>
    </xdr:from>
    <xdr:ext cx="405111" cy="259045"/>
    <xdr:sp macro="" textlink="">
      <xdr:nvSpPr>
        <xdr:cNvPr id="150" name="【体育館・プール】&#10;有形固定資産減価償却率最大値テキスト"/>
        <xdr:cNvSpPr txBox="1"/>
      </xdr:nvSpPr>
      <xdr:spPr>
        <a:xfrm>
          <a:off x="412496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104775</xdr:rowOff>
    </xdr:from>
    <xdr:to>
      <xdr:col>24</xdr:col>
      <xdr:colOff>152400</xdr:colOff>
      <xdr:row>56</xdr:row>
      <xdr:rowOff>104775</xdr:rowOff>
    </xdr:to>
    <xdr:cxnSp macro="">
      <xdr:nvCxnSpPr>
        <xdr:cNvPr id="151" name="直線コネクタ 150"/>
        <xdr:cNvCxnSpPr/>
      </xdr:nvCxnSpPr>
      <xdr:spPr>
        <a:xfrm>
          <a:off x="4020820" y="9492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93997</xdr:rowOff>
    </xdr:from>
    <xdr:ext cx="405111" cy="259045"/>
    <xdr:sp macro="" textlink="">
      <xdr:nvSpPr>
        <xdr:cNvPr id="152" name="【体育館・プール】&#10;有形固定資産減価償却率平均値テキスト"/>
        <xdr:cNvSpPr txBox="1"/>
      </xdr:nvSpPr>
      <xdr:spPr>
        <a:xfrm>
          <a:off x="412496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53" name="フローチャート: 判断 152"/>
        <xdr:cNvSpPr/>
      </xdr:nvSpPr>
      <xdr:spPr>
        <a:xfrm>
          <a:off x="4036060" y="1012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31216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21590</xdr:rowOff>
    </xdr:from>
    <xdr:to>
      <xdr:col>15</xdr:col>
      <xdr:colOff>101600</xdr:colOff>
      <xdr:row>57</xdr:row>
      <xdr:rowOff>123190</xdr:rowOff>
    </xdr:to>
    <xdr:sp macro="" textlink="">
      <xdr:nvSpPr>
        <xdr:cNvPr id="155" name="フローチャート: 判断 154"/>
        <xdr:cNvSpPr/>
      </xdr:nvSpPr>
      <xdr:spPr>
        <a:xfrm>
          <a:off x="25146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61" name="楕円 160"/>
        <xdr:cNvSpPr/>
      </xdr:nvSpPr>
      <xdr:spPr>
        <a:xfrm>
          <a:off x="4036060" y="1049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14622</xdr:rowOff>
    </xdr:from>
    <xdr:ext cx="405111" cy="259045"/>
    <xdr:sp macro="" textlink="">
      <xdr:nvSpPr>
        <xdr:cNvPr id="162" name="【体育館・プール】&#10;有形固定資産減価償却率該当値テキスト"/>
        <xdr:cNvSpPr txBox="1"/>
      </xdr:nvSpPr>
      <xdr:spPr>
        <a:xfrm>
          <a:off x="4124960" y="1040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63" name="楕円 162"/>
        <xdr:cNvSpPr/>
      </xdr:nvSpPr>
      <xdr:spPr>
        <a:xfrm>
          <a:off x="3312160" y="10470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62</xdr:row>
      <xdr:rowOff>150495</xdr:rowOff>
    </xdr:to>
    <xdr:cxnSp macro="">
      <xdr:nvCxnSpPr>
        <xdr:cNvPr id="164" name="直線コネクタ 163"/>
        <xdr:cNvCxnSpPr/>
      </xdr:nvCxnSpPr>
      <xdr:spPr>
        <a:xfrm>
          <a:off x="3355340" y="1052131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5" name="n_1aveValue【体育館・プール】&#10;有形固定資産減価償却率"/>
        <xdr:cNvSpPr txBox="1"/>
      </xdr:nvSpPr>
      <xdr:spPr>
        <a:xfrm>
          <a:off x="317056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139717</xdr:rowOff>
    </xdr:from>
    <xdr:ext cx="405111" cy="259045"/>
    <xdr:sp macro="" textlink="">
      <xdr:nvSpPr>
        <xdr:cNvPr id="166" name="n_2aveValue【体育館・プール】&#10;有形固定資産減価償却率"/>
        <xdr:cNvSpPr txBox="1"/>
      </xdr:nvSpPr>
      <xdr:spPr>
        <a:xfrm>
          <a:off x="238570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167" name="n_1mainValue【体育館・プール】&#10;有形固定資産減価償却率"/>
        <xdr:cNvSpPr txBox="1"/>
      </xdr:nvSpPr>
      <xdr:spPr>
        <a:xfrm>
          <a:off x="317056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0" name="テキスト ボックス 179"/>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2" name="テキスト ボックス 181"/>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4" name="テキスト ボックス 183"/>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6" name="テキスト ボックス 185"/>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8" name="テキスト ボックス 187"/>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0" name="テキスト ボックス 189"/>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106135</xdr:rowOff>
    </xdr:from>
    <xdr:to>
      <xdr:col>54</xdr:col>
      <xdr:colOff>189865</xdr:colOff>
      <xdr:row>64</xdr:row>
      <xdr:rowOff>65315</xdr:rowOff>
    </xdr:to>
    <xdr:cxnSp macro="">
      <xdr:nvCxnSpPr>
        <xdr:cNvPr id="194" name="直線コネクタ 193"/>
        <xdr:cNvCxnSpPr/>
      </xdr:nvCxnSpPr>
      <xdr:spPr>
        <a:xfrm flipV="1">
          <a:off x="9219565" y="9326335"/>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69142</xdr:rowOff>
    </xdr:from>
    <xdr:ext cx="469744" cy="259045"/>
    <xdr:sp macro="" textlink="">
      <xdr:nvSpPr>
        <xdr:cNvPr id="195" name="【体育館・プール】&#10;一人当たり面積最小値テキスト"/>
        <xdr:cNvSpPr txBox="1"/>
      </xdr:nvSpPr>
      <xdr:spPr>
        <a:xfrm>
          <a:off x="925830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65315</xdr:rowOff>
    </xdr:from>
    <xdr:to>
      <xdr:col>55</xdr:col>
      <xdr:colOff>88900</xdr:colOff>
      <xdr:row>64</xdr:row>
      <xdr:rowOff>65315</xdr:rowOff>
    </xdr:to>
    <xdr:cxnSp macro="">
      <xdr:nvCxnSpPr>
        <xdr:cNvPr id="196" name="直線コネクタ 195"/>
        <xdr:cNvCxnSpPr/>
      </xdr:nvCxnSpPr>
      <xdr:spPr>
        <a:xfrm>
          <a:off x="915416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52812</xdr:rowOff>
    </xdr:from>
    <xdr:ext cx="469744" cy="259045"/>
    <xdr:sp macro="" textlink="">
      <xdr:nvSpPr>
        <xdr:cNvPr id="197" name="【体育館・プール】&#10;一人当たり面積最大値テキスト"/>
        <xdr:cNvSpPr txBox="1"/>
      </xdr:nvSpPr>
      <xdr:spPr>
        <a:xfrm>
          <a:off x="9258300" y="910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106135</xdr:rowOff>
    </xdr:from>
    <xdr:to>
      <xdr:col>55</xdr:col>
      <xdr:colOff>88900</xdr:colOff>
      <xdr:row>55</xdr:row>
      <xdr:rowOff>106135</xdr:rowOff>
    </xdr:to>
    <xdr:cxnSp macro="">
      <xdr:nvCxnSpPr>
        <xdr:cNvPr id="198" name="直線コネクタ 197"/>
        <xdr:cNvCxnSpPr/>
      </xdr:nvCxnSpPr>
      <xdr:spPr>
        <a:xfrm>
          <a:off x="915416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168020</xdr:rowOff>
    </xdr:from>
    <xdr:ext cx="469744" cy="259045"/>
    <xdr:sp macro="" textlink="">
      <xdr:nvSpPr>
        <xdr:cNvPr id="199" name="【体育館・プール】&#10;一人当たり面積平均値テキスト"/>
        <xdr:cNvSpPr txBox="1"/>
      </xdr:nvSpPr>
      <xdr:spPr>
        <a:xfrm>
          <a:off x="9258300" y="1005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145143</xdr:rowOff>
    </xdr:from>
    <xdr:to>
      <xdr:col>55</xdr:col>
      <xdr:colOff>50800</xdr:colOff>
      <xdr:row>61</xdr:row>
      <xdr:rowOff>75293</xdr:rowOff>
    </xdr:to>
    <xdr:sp macro="" textlink="">
      <xdr:nvSpPr>
        <xdr:cNvPr id="200" name="フローチャート: 判断 199"/>
        <xdr:cNvSpPr/>
      </xdr:nvSpPr>
      <xdr:spPr>
        <a:xfrm>
          <a:off x="9192260" y="10203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47172</xdr:rowOff>
    </xdr:from>
    <xdr:to>
      <xdr:col>50</xdr:col>
      <xdr:colOff>165100</xdr:colOff>
      <xdr:row>60</xdr:row>
      <xdr:rowOff>148772</xdr:rowOff>
    </xdr:to>
    <xdr:sp macro="" textlink="">
      <xdr:nvSpPr>
        <xdr:cNvPr id="201" name="フローチャート: 判断 200"/>
        <xdr:cNvSpPr/>
      </xdr:nvSpPr>
      <xdr:spPr>
        <a:xfrm>
          <a:off x="8445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02" name="フローチャート: 判断 201"/>
        <xdr:cNvSpPr/>
      </xdr:nvSpPr>
      <xdr:spPr>
        <a:xfrm>
          <a:off x="767080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128815</xdr:rowOff>
    </xdr:from>
    <xdr:to>
      <xdr:col>55</xdr:col>
      <xdr:colOff>50800</xdr:colOff>
      <xdr:row>63</xdr:row>
      <xdr:rowOff>58965</xdr:rowOff>
    </xdr:to>
    <xdr:sp macro="" textlink="">
      <xdr:nvSpPr>
        <xdr:cNvPr id="208" name="楕円 207"/>
        <xdr:cNvSpPr/>
      </xdr:nvSpPr>
      <xdr:spPr>
        <a:xfrm>
          <a:off x="9192260" y="10522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107242</xdr:rowOff>
    </xdr:from>
    <xdr:ext cx="469744" cy="259045"/>
    <xdr:sp macro="" textlink="">
      <xdr:nvSpPr>
        <xdr:cNvPr id="209" name="【体育館・プール】&#10;一人当たり面積該当値テキスト"/>
        <xdr:cNvSpPr txBox="1"/>
      </xdr:nvSpPr>
      <xdr:spPr>
        <a:xfrm>
          <a:off x="9258300" y="105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161472</xdr:rowOff>
    </xdr:from>
    <xdr:to>
      <xdr:col>50</xdr:col>
      <xdr:colOff>165100</xdr:colOff>
      <xdr:row>59</xdr:row>
      <xdr:rowOff>91622</xdr:rowOff>
    </xdr:to>
    <xdr:sp macro="" textlink="">
      <xdr:nvSpPr>
        <xdr:cNvPr id="210" name="楕円 209"/>
        <xdr:cNvSpPr/>
      </xdr:nvSpPr>
      <xdr:spPr>
        <a:xfrm>
          <a:off x="8445500" y="9884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40822</xdr:rowOff>
    </xdr:from>
    <xdr:to>
      <xdr:col>55</xdr:col>
      <xdr:colOff>0</xdr:colOff>
      <xdr:row>63</xdr:row>
      <xdr:rowOff>8165</xdr:rowOff>
    </xdr:to>
    <xdr:cxnSp macro="">
      <xdr:nvCxnSpPr>
        <xdr:cNvPr id="211" name="直線コネクタ 210"/>
        <xdr:cNvCxnSpPr/>
      </xdr:nvCxnSpPr>
      <xdr:spPr>
        <a:xfrm>
          <a:off x="8496300" y="9931582"/>
          <a:ext cx="723900" cy="6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139899</xdr:rowOff>
    </xdr:from>
    <xdr:ext cx="469744" cy="259045"/>
    <xdr:sp macro="" textlink="">
      <xdr:nvSpPr>
        <xdr:cNvPr id="212" name="n_1aveValue【体育館・プール】&#10;一人当たり面積"/>
        <xdr:cNvSpPr txBox="1"/>
      </xdr:nvSpPr>
      <xdr:spPr>
        <a:xfrm>
          <a:off x="827158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10177</xdr:rowOff>
    </xdr:from>
    <xdr:ext cx="469744" cy="259045"/>
    <xdr:sp macro="" textlink="">
      <xdr:nvSpPr>
        <xdr:cNvPr id="213" name="n_2aveValue【体育館・プール】&#10;一人当たり面積"/>
        <xdr:cNvSpPr txBox="1"/>
      </xdr:nvSpPr>
      <xdr:spPr>
        <a:xfrm>
          <a:off x="750958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108149</xdr:rowOff>
    </xdr:from>
    <xdr:ext cx="469744" cy="259045"/>
    <xdr:sp macro="" textlink="">
      <xdr:nvSpPr>
        <xdr:cNvPr id="214" name="n_1mainValue【体育館・プール】&#10;一人当たり面積"/>
        <xdr:cNvSpPr txBox="1"/>
      </xdr:nvSpPr>
      <xdr:spPr>
        <a:xfrm>
          <a:off x="8271587" y="966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5" name="テキスト ボックス 224"/>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7" name="テキスト ボックス 23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95250</xdr:rowOff>
    </xdr:from>
    <xdr:to>
      <xdr:col>24</xdr:col>
      <xdr:colOff>62865</xdr:colOff>
      <xdr:row>86</xdr:row>
      <xdr:rowOff>72389</xdr:rowOff>
    </xdr:to>
    <xdr:cxnSp macro="">
      <xdr:nvCxnSpPr>
        <xdr:cNvPr id="239" name="直線コネクタ 238"/>
        <xdr:cNvCxnSpPr/>
      </xdr:nvCxnSpPr>
      <xdr:spPr>
        <a:xfrm flipV="1">
          <a:off x="4086225" y="1317117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0" name="【福祉施設】&#10;有形固定資産減価償却率最小値テキスト"/>
        <xdr:cNvSpPr txBox="1"/>
      </xdr:nvSpPr>
      <xdr:spPr>
        <a:xfrm>
          <a:off x="4124960" y="1449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1" name="直線コネクタ 240"/>
        <xdr:cNvCxnSpPr/>
      </xdr:nvCxnSpPr>
      <xdr:spPr>
        <a:xfrm>
          <a:off x="4020820" y="14489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41927</xdr:rowOff>
    </xdr:from>
    <xdr:ext cx="405111" cy="259045"/>
    <xdr:sp macro="" textlink="">
      <xdr:nvSpPr>
        <xdr:cNvPr id="242" name="【福祉施設】&#10;有形固定資産減価償却率最大値テキスト"/>
        <xdr:cNvSpPr txBox="1"/>
      </xdr:nvSpPr>
      <xdr:spPr>
        <a:xfrm>
          <a:off x="4124960" y="1295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95250</xdr:rowOff>
    </xdr:from>
    <xdr:to>
      <xdr:col>24</xdr:col>
      <xdr:colOff>152400</xdr:colOff>
      <xdr:row>78</xdr:row>
      <xdr:rowOff>95250</xdr:rowOff>
    </xdr:to>
    <xdr:cxnSp macro="">
      <xdr:nvCxnSpPr>
        <xdr:cNvPr id="243" name="直線コネクタ 242"/>
        <xdr:cNvCxnSpPr/>
      </xdr:nvCxnSpPr>
      <xdr:spPr>
        <a:xfrm>
          <a:off x="402082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36847</xdr:rowOff>
    </xdr:from>
    <xdr:ext cx="405111" cy="259045"/>
    <xdr:sp macro="" textlink="">
      <xdr:nvSpPr>
        <xdr:cNvPr id="244" name="【福祉施設】&#10;有形固定資産減価償却率平均値テキスト"/>
        <xdr:cNvSpPr txBox="1"/>
      </xdr:nvSpPr>
      <xdr:spPr>
        <a:xfrm>
          <a:off x="4124960" y="13615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45" name="フローチャート: 判断 244"/>
        <xdr:cNvSpPr/>
      </xdr:nvSpPr>
      <xdr:spPr>
        <a:xfrm>
          <a:off x="403606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46" name="フローチャート: 判断 245"/>
        <xdr:cNvSpPr/>
      </xdr:nvSpPr>
      <xdr:spPr>
        <a:xfrm>
          <a:off x="3312160" y="1389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47" name="フローチャート: 判断 246"/>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21589</xdr:rowOff>
    </xdr:from>
    <xdr:to>
      <xdr:col>24</xdr:col>
      <xdr:colOff>114300</xdr:colOff>
      <xdr:row>86</xdr:row>
      <xdr:rowOff>123189</xdr:rowOff>
    </xdr:to>
    <xdr:sp macro="" textlink="">
      <xdr:nvSpPr>
        <xdr:cNvPr id="253" name="楕円 252"/>
        <xdr:cNvSpPr/>
      </xdr:nvSpPr>
      <xdr:spPr>
        <a:xfrm>
          <a:off x="4036060" y="144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107966</xdr:rowOff>
    </xdr:from>
    <xdr:ext cx="405111" cy="259045"/>
    <xdr:sp macro="" textlink="">
      <xdr:nvSpPr>
        <xdr:cNvPr id="254" name="【福祉施設】&#10;有形固定資産減価償却率該当値テキスト"/>
        <xdr:cNvSpPr txBox="1"/>
      </xdr:nvSpPr>
      <xdr:spPr>
        <a:xfrm>
          <a:off x="412496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255" name="楕円 254"/>
        <xdr:cNvSpPr/>
      </xdr:nvSpPr>
      <xdr:spPr>
        <a:xfrm>
          <a:off x="3312160" y="142595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86</xdr:row>
      <xdr:rowOff>72389</xdr:rowOff>
    </xdr:to>
    <xdr:cxnSp macro="">
      <xdr:nvCxnSpPr>
        <xdr:cNvPr id="256" name="直線コネクタ 255"/>
        <xdr:cNvCxnSpPr/>
      </xdr:nvCxnSpPr>
      <xdr:spPr>
        <a:xfrm>
          <a:off x="3355340" y="14310361"/>
          <a:ext cx="731520" cy="17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57" name="n_1aveValue【福祉施設】&#10;有形固定資産減価償却率"/>
        <xdr:cNvSpPr txBox="1"/>
      </xdr:nvSpPr>
      <xdr:spPr>
        <a:xfrm>
          <a:off x="317056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58" name="n_2aveValue【福祉施設】&#10;有形固定資産減価償却率"/>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59" name="n_1mainValue【福祉施設】&#10;有形固定資産減価償却率"/>
        <xdr:cNvSpPr txBox="1"/>
      </xdr:nvSpPr>
      <xdr:spPr>
        <a:xfrm>
          <a:off x="317056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60961</xdr:rowOff>
    </xdr:to>
    <xdr:cxnSp macro="">
      <xdr:nvCxnSpPr>
        <xdr:cNvPr id="282" name="直線コネクタ 281"/>
        <xdr:cNvCxnSpPr/>
      </xdr:nvCxnSpPr>
      <xdr:spPr>
        <a:xfrm flipV="1">
          <a:off x="9219565" y="13205459"/>
          <a:ext cx="0" cy="127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64788</xdr:rowOff>
    </xdr:from>
    <xdr:ext cx="469744" cy="259045"/>
    <xdr:sp macro="" textlink="">
      <xdr:nvSpPr>
        <xdr:cNvPr id="283" name="【福祉施設】&#10;一人当たり面積最小値テキスト"/>
        <xdr:cNvSpPr txBox="1"/>
      </xdr:nvSpPr>
      <xdr:spPr>
        <a:xfrm>
          <a:off x="9258300" y="1448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60961</xdr:rowOff>
    </xdr:from>
    <xdr:to>
      <xdr:col>55</xdr:col>
      <xdr:colOff>88900</xdr:colOff>
      <xdr:row>86</xdr:row>
      <xdr:rowOff>60961</xdr:rowOff>
    </xdr:to>
    <xdr:cxnSp macro="">
      <xdr:nvCxnSpPr>
        <xdr:cNvPr id="284" name="直線コネクタ 283"/>
        <xdr:cNvCxnSpPr/>
      </xdr:nvCxnSpPr>
      <xdr:spPr>
        <a:xfrm>
          <a:off x="915416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85" name="【福祉施設】&#10;一人当たり面積最大値テキスト"/>
        <xdr:cNvSpPr txBox="1"/>
      </xdr:nvSpPr>
      <xdr:spPr>
        <a:xfrm>
          <a:off x="925830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86" name="直線コネクタ 285"/>
        <xdr:cNvCxnSpPr/>
      </xdr:nvCxnSpPr>
      <xdr:spPr>
        <a:xfrm>
          <a:off x="915416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287" name="【福祉施設】&#10;一人当たり面積平均値テキスト"/>
        <xdr:cNvSpPr txBox="1"/>
      </xdr:nvSpPr>
      <xdr:spPr>
        <a:xfrm>
          <a:off x="9258300" y="13813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288" name="フローチャート: 判断 287"/>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289" name="フローチャート: 判断 288"/>
        <xdr:cNvSpPr/>
      </xdr:nvSpPr>
      <xdr:spPr>
        <a:xfrm>
          <a:off x="84455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10161</xdr:rowOff>
    </xdr:from>
    <xdr:to>
      <xdr:col>46</xdr:col>
      <xdr:colOff>38100</xdr:colOff>
      <xdr:row>86</xdr:row>
      <xdr:rowOff>111761</xdr:rowOff>
    </xdr:to>
    <xdr:sp macro="" textlink="">
      <xdr:nvSpPr>
        <xdr:cNvPr id="290" name="フローチャート: 判断 289"/>
        <xdr:cNvSpPr/>
      </xdr:nvSpPr>
      <xdr:spPr>
        <a:xfrm>
          <a:off x="7670800" y="144272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6" name="楕円 295"/>
        <xdr:cNvSpPr/>
      </xdr:nvSpPr>
      <xdr:spPr>
        <a:xfrm>
          <a:off x="919226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297" name="【福祉施設】&#10;一人当たり面積該当値テキスト"/>
        <xdr:cNvSpPr txBox="1"/>
      </xdr:nvSpPr>
      <xdr:spPr>
        <a:xfrm>
          <a:off x="9258300"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298" name="楕円 297"/>
        <xdr:cNvSpPr/>
      </xdr:nvSpPr>
      <xdr:spPr>
        <a:xfrm>
          <a:off x="844550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85</xdr:row>
      <xdr:rowOff>3811</xdr:rowOff>
    </xdr:to>
    <xdr:cxnSp macro="">
      <xdr:nvCxnSpPr>
        <xdr:cNvPr id="299" name="直線コネクタ 298"/>
        <xdr:cNvCxnSpPr/>
      </xdr:nvCxnSpPr>
      <xdr:spPr>
        <a:xfrm>
          <a:off x="8496300" y="13940790"/>
          <a:ext cx="723900" cy="3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102888</xdr:rowOff>
    </xdr:from>
    <xdr:ext cx="469744" cy="259045"/>
    <xdr:sp macro="" textlink="">
      <xdr:nvSpPr>
        <xdr:cNvPr id="300" name="n_1aveValue【福祉施設】&#10;一人当たり面積"/>
        <xdr:cNvSpPr txBox="1"/>
      </xdr:nvSpPr>
      <xdr:spPr>
        <a:xfrm>
          <a:off x="827158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128288</xdr:rowOff>
    </xdr:from>
    <xdr:ext cx="469744" cy="259045"/>
    <xdr:sp macro="" textlink="">
      <xdr:nvSpPr>
        <xdr:cNvPr id="301" name="n_2aveValue【福祉施設】&#10;一人当たり面積"/>
        <xdr:cNvSpPr txBox="1"/>
      </xdr:nvSpPr>
      <xdr:spPr>
        <a:xfrm>
          <a:off x="7509587" y="142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02" name="n_1mainValue【福祉施設】&#10;一人当たり面積"/>
        <xdr:cNvSpPr txBox="1"/>
      </xdr:nvSpPr>
      <xdr:spPr>
        <a:xfrm>
          <a:off x="827158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3" name="テキスト ボックス 31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5" name="テキスト ボックス 31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3" name="テキスト ボックス 322"/>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5" name="テキスト ボックス 324"/>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87630</xdr:rowOff>
    </xdr:from>
    <xdr:to>
      <xdr:col>24</xdr:col>
      <xdr:colOff>62865</xdr:colOff>
      <xdr:row>109</xdr:row>
      <xdr:rowOff>57150</xdr:rowOff>
    </xdr:to>
    <xdr:cxnSp macro="">
      <xdr:nvCxnSpPr>
        <xdr:cNvPr id="327" name="直線コネクタ 326"/>
        <xdr:cNvCxnSpPr/>
      </xdr:nvCxnSpPr>
      <xdr:spPr>
        <a:xfrm flipV="1">
          <a:off x="4086225" y="170192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60977</xdr:rowOff>
    </xdr:from>
    <xdr:ext cx="405111" cy="259045"/>
    <xdr:sp macro="" textlink="">
      <xdr:nvSpPr>
        <xdr:cNvPr id="328" name="【市民会館】&#10;有形固定資産減価償却率最小値テキスト"/>
        <xdr:cNvSpPr txBox="1"/>
      </xdr:nvSpPr>
      <xdr:spPr>
        <a:xfrm>
          <a:off x="4124960" y="183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57150</xdr:rowOff>
    </xdr:from>
    <xdr:to>
      <xdr:col>24</xdr:col>
      <xdr:colOff>152400</xdr:colOff>
      <xdr:row>109</xdr:row>
      <xdr:rowOff>57150</xdr:rowOff>
    </xdr:to>
    <xdr:cxnSp macro="">
      <xdr:nvCxnSpPr>
        <xdr:cNvPr id="329" name="直線コネクタ 328"/>
        <xdr:cNvCxnSpPr/>
      </xdr:nvCxnSpPr>
      <xdr:spPr>
        <a:xfrm>
          <a:off x="4020820" y="1832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34307</xdr:rowOff>
    </xdr:from>
    <xdr:ext cx="405111" cy="259045"/>
    <xdr:sp macro="" textlink="">
      <xdr:nvSpPr>
        <xdr:cNvPr id="330" name="【市民会館】&#10;有形固定資産減価償却率最大値テキスト"/>
        <xdr:cNvSpPr txBox="1"/>
      </xdr:nvSpPr>
      <xdr:spPr>
        <a:xfrm>
          <a:off x="4124960"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87630</xdr:rowOff>
    </xdr:from>
    <xdr:to>
      <xdr:col>24</xdr:col>
      <xdr:colOff>152400</xdr:colOff>
      <xdr:row>101</xdr:row>
      <xdr:rowOff>87630</xdr:rowOff>
    </xdr:to>
    <xdr:cxnSp macro="">
      <xdr:nvCxnSpPr>
        <xdr:cNvPr id="331" name="直線コネクタ 330"/>
        <xdr:cNvCxnSpPr/>
      </xdr:nvCxnSpPr>
      <xdr:spPr>
        <a:xfrm>
          <a:off x="402082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53357</xdr:rowOff>
    </xdr:from>
    <xdr:ext cx="405111" cy="259045"/>
    <xdr:sp macro="" textlink="">
      <xdr:nvSpPr>
        <xdr:cNvPr id="332" name="【市民会館】&#10;有形固定資産減価償却率平均値テキスト"/>
        <xdr:cNvSpPr txBox="1"/>
      </xdr:nvSpPr>
      <xdr:spPr>
        <a:xfrm>
          <a:off x="4124960" y="17320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333" name="フローチャート: 判断 332"/>
        <xdr:cNvSpPr/>
      </xdr:nvSpPr>
      <xdr:spPr>
        <a:xfrm>
          <a:off x="4036060" y="1734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128270</xdr:rowOff>
    </xdr:from>
    <xdr:to>
      <xdr:col>20</xdr:col>
      <xdr:colOff>38100</xdr:colOff>
      <xdr:row>102</xdr:row>
      <xdr:rowOff>58420</xdr:rowOff>
    </xdr:to>
    <xdr:sp macro="" textlink="">
      <xdr:nvSpPr>
        <xdr:cNvPr id="334" name="フローチャート: 判断 333"/>
        <xdr:cNvSpPr/>
      </xdr:nvSpPr>
      <xdr:spPr>
        <a:xfrm>
          <a:off x="3312160" y="17059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52070</xdr:rowOff>
    </xdr:from>
    <xdr:to>
      <xdr:col>15</xdr:col>
      <xdr:colOff>101600</xdr:colOff>
      <xdr:row>101</xdr:row>
      <xdr:rowOff>153670</xdr:rowOff>
    </xdr:to>
    <xdr:sp macro="" textlink="">
      <xdr:nvSpPr>
        <xdr:cNvPr id="335" name="フローチャート: 判断 334"/>
        <xdr:cNvSpPr/>
      </xdr:nvSpPr>
      <xdr:spPr>
        <a:xfrm>
          <a:off x="2514600" y="1698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36830</xdr:rowOff>
    </xdr:from>
    <xdr:to>
      <xdr:col>24</xdr:col>
      <xdr:colOff>114300</xdr:colOff>
      <xdr:row>101</xdr:row>
      <xdr:rowOff>138430</xdr:rowOff>
    </xdr:to>
    <xdr:sp macro="" textlink="">
      <xdr:nvSpPr>
        <xdr:cNvPr id="341" name="楕円 340"/>
        <xdr:cNvSpPr/>
      </xdr:nvSpPr>
      <xdr:spPr>
        <a:xfrm>
          <a:off x="403606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161307</xdr:rowOff>
    </xdr:from>
    <xdr:ext cx="405111" cy="259045"/>
    <xdr:sp macro="" textlink="">
      <xdr:nvSpPr>
        <xdr:cNvPr id="342" name="【市民会館】&#10;有形固定資産減価償却率該当値テキスト"/>
        <xdr:cNvSpPr txBox="1"/>
      </xdr:nvSpPr>
      <xdr:spPr>
        <a:xfrm>
          <a:off x="4124960" y="1692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10161</xdr:rowOff>
    </xdr:from>
    <xdr:to>
      <xdr:col>20</xdr:col>
      <xdr:colOff>38100</xdr:colOff>
      <xdr:row>102</xdr:row>
      <xdr:rowOff>111761</xdr:rowOff>
    </xdr:to>
    <xdr:sp macro="" textlink="">
      <xdr:nvSpPr>
        <xdr:cNvPr id="343" name="楕円 342"/>
        <xdr:cNvSpPr/>
      </xdr:nvSpPr>
      <xdr:spPr>
        <a:xfrm>
          <a:off x="3312160" y="171094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102</xdr:row>
      <xdr:rowOff>60961</xdr:rowOff>
    </xdr:to>
    <xdr:cxnSp macro="">
      <xdr:nvCxnSpPr>
        <xdr:cNvPr id="344" name="直線コネクタ 343"/>
        <xdr:cNvCxnSpPr/>
      </xdr:nvCxnSpPr>
      <xdr:spPr>
        <a:xfrm flipV="1">
          <a:off x="3355340" y="17019270"/>
          <a:ext cx="73152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74947</xdr:rowOff>
    </xdr:from>
    <xdr:ext cx="405111" cy="259045"/>
    <xdr:sp macro="" textlink="">
      <xdr:nvSpPr>
        <xdr:cNvPr id="345" name="n_1aveValue【市民会館】&#10;有形固定資産減価償却率"/>
        <xdr:cNvSpPr txBox="1"/>
      </xdr:nvSpPr>
      <xdr:spPr>
        <a:xfrm>
          <a:off x="317056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170197</xdr:rowOff>
    </xdr:from>
    <xdr:ext cx="405111" cy="259045"/>
    <xdr:sp macro="" textlink="">
      <xdr:nvSpPr>
        <xdr:cNvPr id="346" name="n_2aveValue【市民会館】&#10;有形固定資産減価償却率"/>
        <xdr:cNvSpPr txBox="1"/>
      </xdr:nvSpPr>
      <xdr:spPr>
        <a:xfrm>
          <a:off x="2385704" y="1676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102888</xdr:rowOff>
    </xdr:from>
    <xdr:ext cx="405111" cy="259045"/>
    <xdr:sp macro="" textlink="">
      <xdr:nvSpPr>
        <xdr:cNvPr id="347" name="n_1mainValue【市民会館】&#10;有形固定資産減価償却率"/>
        <xdr:cNvSpPr txBox="1"/>
      </xdr:nvSpPr>
      <xdr:spPr>
        <a:xfrm>
          <a:off x="3170564" y="17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38100</xdr:rowOff>
    </xdr:from>
    <xdr:to>
      <xdr:col>54</xdr:col>
      <xdr:colOff>189865</xdr:colOff>
      <xdr:row>108</xdr:row>
      <xdr:rowOff>76200</xdr:rowOff>
    </xdr:to>
    <xdr:cxnSp macro="">
      <xdr:nvCxnSpPr>
        <xdr:cNvPr id="372" name="直線コネクタ 371"/>
        <xdr:cNvCxnSpPr/>
      </xdr:nvCxnSpPr>
      <xdr:spPr>
        <a:xfrm flipV="1">
          <a:off x="9219565" y="1713738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73" name="【市民会館】&#10;一人当たり面積最小値テキスト"/>
        <xdr:cNvSpPr txBox="1"/>
      </xdr:nvSpPr>
      <xdr:spPr>
        <a:xfrm>
          <a:off x="92583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74" name="直線コネクタ 373"/>
        <xdr:cNvCxnSpPr/>
      </xdr:nvCxnSpPr>
      <xdr:spPr>
        <a:xfrm>
          <a:off x="915416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156227</xdr:rowOff>
    </xdr:from>
    <xdr:ext cx="469744" cy="259045"/>
    <xdr:sp macro="" textlink="">
      <xdr:nvSpPr>
        <xdr:cNvPr id="375" name="【市民会館】&#10;一人当たり面積最大値テキスト"/>
        <xdr:cNvSpPr txBox="1"/>
      </xdr:nvSpPr>
      <xdr:spPr>
        <a:xfrm>
          <a:off x="92583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38100</xdr:rowOff>
    </xdr:from>
    <xdr:to>
      <xdr:col>55</xdr:col>
      <xdr:colOff>88900</xdr:colOff>
      <xdr:row>102</xdr:row>
      <xdr:rowOff>38100</xdr:rowOff>
    </xdr:to>
    <xdr:cxnSp macro="">
      <xdr:nvCxnSpPr>
        <xdr:cNvPr id="376" name="直線コネクタ 375"/>
        <xdr:cNvCxnSpPr/>
      </xdr:nvCxnSpPr>
      <xdr:spPr>
        <a:xfrm>
          <a:off x="9154160" y="1713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143527</xdr:rowOff>
    </xdr:from>
    <xdr:ext cx="469744" cy="259045"/>
    <xdr:sp macro="" textlink="">
      <xdr:nvSpPr>
        <xdr:cNvPr id="377" name="【市民会館】&#10;一人当たり面積平均値テキスト"/>
        <xdr:cNvSpPr txBox="1"/>
      </xdr:nvSpPr>
      <xdr:spPr>
        <a:xfrm>
          <a:off x="9258300" y="1757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378" name="フローチャート: 判断 377"/>
        <xdr:cNvSpPr/>
      </xdr:nvSpPr>
      <xdr:spPr>
        <a:xfrm>
          <a:off x="9192260" y="1772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158750</xdr:rowOff>
    </xdr:from>
    <xdr:to>
      <xdr:col>50</xdr:col>
      <xdr:colOff>165100</xdr:colOff>
      <xdr:row>100</xdr:row>
      <xdr:rowOff>88900</xdr:rowOff>
    </xdr:to>
    <xdr:sp macro="" textlink="">
      <xdr:nvSpPr>
        <xdr:cNvPr id="379" name="フローチャート: 判断 378"/>
        <xdr:cNvSpPr/>
      </xdr:nvSpPr>
      <xdr:spPr>
        <a:xfrm>
          <a:off x="8445500" y="16755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380" name="フローチャート: 判断 379"/>
        <xdr:cNvSpPr/>
      </xdr:nvSpPr>
      <xdr:spPr>
        <a:xfrm>
          <a:off x="7670800" y="1805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86" name="楕円 385"/>
        <xdr:cNvSpPr/>
      </xdr:nvSpPr>
      <xdr:spPr>
        <a:xfrm>
          <a:off x="9192260" y="1794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156227</xdr:rowOff>
    </xdr:from>
    <xdr:ext cx="469744" cy="259045"/>
    <xdr:sp macro="" textlink="">
      <xdr:nvSpPr>
        <xdr:cNvPr id="387" name="【市民会館】&#10;一人当たり面積該当値テキスト"/>
        <xdr:cNvSpPr txBox="1"/>
      </xdr:nvSpPr>
      <xdr:spPr>
        <a:xfrm>
          <a:off x="9258300"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388" name="楕円 387"/>
        <xdr:cNvSpPr/>
      </xdr:nvSpPr>
      <xdr:spPr>
        <a:xfrm>
          <a:off x="8445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57150</xdr:rowOff>
    </xdr:from>
    <xdr:to>
      <xdr:col>55</xdr:col>
      <xdr:colOff>0</xdr:colOff>
      <xdr:row>107</xdr:row>
      <xdr:rowOff>57150</xdr:rowOff>
    </xdr:to>
    <xdr:cxnSp macro="">
      <xdr:nvCxnSpPr>
        <xdr:cNvPr id="389" name="直線コネクタ 388"/>
        <xdr:cNvCxnSpPr/>
      </xdr:nvCxnSpPr>
      <xdr:spPr>
        <a:xfrm>
          <a:off x="8496300" y="179946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105427</xdr:rowOff>
    </xdr:from>
    <xdr:ext cx="469744" cy="259045"/>
    <xdr:sp macro="" textlink="">
      <xdr:nvSpPr>
        <xdr:cNvPr id="390" name="n_1aveValue【市民会館】&#10;一人当たり面積"/>
        <xdr:cNvSpPr txBox="1"/>
      </xdr:nvSpPr>
      <xdr:spPr>
        <a:xfrm>
          <a:off x="8271587" y="1653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67327</xdr:rowOff>
    </xdr:from>
    <xdr:ext cx="469744" cy="259045"/>
    <xdr:sp macro="" textlink="">
      <xdr:nvSpPr>
        <xdr:cNvPr id="391" name="n_2aveValue【市民会館】&#10;一人当たり面積"/>
        <xdr:cNvSpPr txBox="1"/>
      </xdr:nvSpPr>
      <xdr:spPr>
        <a:xfrm>
          <a:off x="7509587" y="178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99077</xdr:rowOff>
    </xdr:from>
    <xdr:ext cx="469744" cy="259045"/>
    <xdr:sp macro="" textlink="">
      <xdr:nvSpPr>
        <xdr:cNvPr id="392" name="n_1mainValue【市民会館】&#10;一人当たり面積"/>
        <xdr:cNvSpPr txBox="1"/>
      </xdr:nvSpPr>
      <xdr:spPr>
        <a:xfrm>
          <a:off x="827158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3" name="テキスト ボックス 402"/>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37</xdr:row>
      <xdr:rowOff>78486</xdr:rowOff>
    </xdr:from>
    <xdr:to>
      <xdr:col>85</xdr:col>
      <xdr:colOff>126364</xdr:colOff>
      <xdr:row>40</xdr:row>
      <xdr:rowOff>25908</xdr:rowOff>
    </xdr:to>
    <xdr:cxnSp macro="">
      <xdr:nvCxnSpPr>
        <xdr:cNvPr id="415" name="直線コネクタ 414"/>
        <xdr:cNvCxnSpPr/>
      </xdr:nvCxnSpPr>
      <xdr:spPr>
        <a:xfrm flipV="1">
          <a:off x="14375764" y="6281166"/>
          <a:ext cx="0" cy="45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29735</xdr:rowOff>
    </xdr:from>
    <xdr:ext cx="405111" cy="259045"/>
    <xdr:sp macro="" textlink="">
      <xdr:nvSpPr>
        <xdr:cNvPr id="416" name="【一般廃棄物処理施設】&#10;有形固定資産減価償却率最小値テキスト"/>
        <xdr:cNvSpPr txBox="1"/>
      </xdr:nvSpPr>
      <xdr:spPr>
        <a:xfrm>
          <a:off x="14414500" y="67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25908</xdr:rowOff>
    </xdr:from>
    <xdr:to>
      <xdr:col>86</xdr:col>
      <xdr:colOff>25400</xdr:colOff>
      <xdr:row>40</xdr:row>
      <xdr:rowOff>25908</xdr:rowOff>
    </xdr:to>
    <xdr:cxnSp macro="">
      <xdr:nvCxnSpPr>
        <xdr:cNvPr id="417" name="直線コネクタ 416"/>
        <xdr:cNvCxnSpPr/>
      </xdr:nvCxnSpPr>
      <xdr:spPr>
        <a:xfrm>
          <a:off x="14287500" y="6731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25163</xdr:rowOff>
    </xdr:from>
    <xdr:ext cx="405111" cy="259045"/>
    <xdr:sp macro="" textlink="">
      <xdr:nvSpPr>
        <xdr:cNvPr id="418" name="【一般廃棄物処理施設】&#10;有形固定資産減価償却率最大値テキスト"/>
        <xdr:cNvSpPr txBox="1"/>
      </xdr:nvSpPr>
      <xdr:spPr>
        <a:xfrm>
          <a:off x="14414500" y="606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78486</xdr:rowOff>
    </xdr:from>
    <xdr:to>
      <xdr:col>86</xdr:col>
      <xdr:colOff>25400</xdr:colOff>
      <xdr:row>37</xdr:row>
      <xdr:rowOff>78486</xdr:rowOff>
    </xdr:to>
    <xdr:cxnSp macro="">
      <xdr:nvCxnSpPr>
        <xdr:cNvPr id="419" name="直線コネクタ 418"/>
        <xdr:cNvCxnSpPr/>
      </xdr:nvCxnSpPr>
      <xdr:spPr>
        <a:xfrm>
          <a:off x="14287500" y="6281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170705</xdr:rowOff>
    </xdr:from>
    <xdr:ext cx="405111" cy="259045"/>
    <xdr:sp macro="" textlink="">
      <xdr:nvSpPr>
        <xdr:cNvPr id="420" name="【一般廃棄物処理施設】&#10;有形固定資産減価償却率平均値テキスト"/>
        <xdr:cNvSpPr txBox="1"/>
      </xdr:nvSpPr>
      <xdr:spPr>
        <a:xfrm>
          <a:off x="14414500" y="6373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20828</xdr:rowOff>
    </xdr:from>
    <xdr:to>
      <xdr:col>85</xdr:col>
      <xdr:colOff>177800</xdr:colOff>
      <xdr:row>38</xdr:row>
      <xdr:rowOff>122428</xdr:rowOff>
    </xdr:to>
    <xdr:sp macro="" textlink="">
      <xdr:nvSpPr>
        <xdr:cNvPr id="421" name="フローチャート: 判断 420"/>
        <xdr:cNvSpPr/>
      </xdr:nvSpPr>
      <xdr:spPr>
        <a:xfrm>
          <a:off x="14325600" y="63911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59690</xdr:rowOff>
    </xdr:from>
    <xdr:to>
      <xdr:col>81</xdr:col>
      <xdr:colOff>101600</xdr:colOff>
      <xdr:row>33</xdr:row>
      <xdr:rowOff>161290</xdr:rowOff>
    </xdr:to>
    <xdr:sp macro="" textlink="">
      <xdr:nvSpPr>
        <xdr:cNvPr id="422" name="フローチャート: 判断 421"/>
        <xdr:cNvSpPr/>
      </xdr:nvSpPr>
      <xdr:spPr>
        <a:xfrm>
          <a:off x="13578840" y="559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27686</xdr:rowOff>
    </xdr:from>
    <xdr:to>
      <xdr:col>76</xdr:col>
      <xdr:colOff>165100</xdr:colOff>
      <xdr:row>37</xdr:row>
      <xdr:rowOff>129286</xdr:rowOff>
    </xdr:to>
    <xdr:sp macro="" textlink="">
      <xdr:nvSpPr>
        <xdr:cNvPr id="423" name="フローチャート: 判断 422"/>
        <xdr:cNvSpPr/>
      </xdr:nvSpPr>
      <xdr:spPr>
        <a:xfrm>
          <a:off x="12804140" y="623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91694</xdr:rowOff>
    </xdr:from>
    <xdr:to>
      <xdr:col>85</xdr:col>
      <xdr:colOff>177800</xdr:colOff>
      <xdr:row>38</xdr:row>
      <xdr:rowOff>21844</xdr:rowOff>
    </xdr:to>
    <xdr:sp macro="" textlink="">
      <xdr:nvSpPr>
        <xdr:cNvPr id="429" name="楕円 428"/>
        <xdr:cNvSpPr/>
      </xdr:nvSpPr>
      <xdr:spPr>
        <a:xfrm>
          <a:off x="14325600" y="62943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6621</xdr:rowOff>
    </xdr:from>
    <xdr:ext cx="405111" cy="259045"/>
    <xdr:sp macro="" textlink="">
      <xdr:nvSpPr>
        <xdr:cNvPr id="430" name="【一般廃棄物処理施設】&#10;有形固定資産減価償却率該当値テキスト"/>
        <xdr:cNvSpPr txBox="1"/>
      </xdr:nvSpPr>
      <xdr:spPr>
        <a:xfrm>
          <a:off x="14414500" y="6209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89408</xdr:rowOff>
    </xdr:from>
    <xdr:to>
      <xdr:col>81</xdr:col>
      <xdr:colOff>101600</xdr:colOff>
      <xdr:row>39</xdr:row>
      <xdr:rowOff>19558</xdr:rowOff>
    </xdr:to>
    <xdr:sp macro="" textlink="">
      <xdr:nvSpPr>
        <xdr:cNvPr id="431" name="楕円 430"/>
        <xdr:cNvSpPr/>
      </xdr:nvSpPr>
      <xdr:spPr>
        <a:xfrm>
          <a:off x="1357884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142494</xdr:rowOff>
    </xdr:from>
    <xdr:to>
      <xdr:col>85</xdr:col>
      <xdr:colOff>127000</xdr:colOff>
      <xdr:row>38</xdr:row>
      <xdr:rowOff>140208</xdr:rowOff>
    </xdr:to>
    <xdr:cxnSp macro="">
      <xdr:nvCxnSpPr>
        <xdr:cNvPr id="432" name="直線コネクタ 431"/>
        <xdr:cNvCxnSpPr/>
      </xdr:nvCxnSpPr>
      <xdr:spPr>
        <a:xfrm flipV="1">
          <a:off x="13629640" y="6345174"/>
          <a:ext cx="74676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6367</xdr:rowOff>
    </xdr:from>
    <xdr:ext cx="405111" cy="259045"/>
    <xdr:sp macro="" textlink="">
      <xdr:nvSpPr>
        <xdr:cNvPr id="433" name="n_1aveValue【一般廃棄物処理施設】&#10;有形固定資産減価償却率"/>
        <xdr:cNvSpPr txBox="1"/>
      </xdr:nvSpPr>
      <xdr:spPr>
        <a:xfrm>
          <a:off x="13437244"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145813</xdr:rowOff>
    </xdr:from>
    <xdr:ext cx="405111" cy="259045"/>
    <xdr:sp macro="" textlink="">
      <xdr:nvSpPr>
        <xdr:cNvPr id="434" name="n_2aveValue【一般廃棄物処理施設】&#10;有形固定資産減価償却率"/>
        <xdr:cNvSpPr txBox="1"/>
      </xdr:nvSpPr>
      <xdr:spPr>
        <a:xfrm>
          <a:off x="12675244" y="60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10685</xdr:rowOff>
    </xdr:from>
    <xdr:ext cx="405111" cy="259045"/>
    <xdr:sp macro="" textlink="">
      <xdr:nvSpPr>
        <xdr:cNvPr id="435" name="n_1mainValue【一般廃棄物処理施設】&#10;有形固定資産減価償却率"/>
        <xdr:cNvSpPr txBox="1"/>
      </xdr:nvSpPr>
      <xdr:spPr>
        <a:xfrm>
          <a:off x="13437244" y="654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46" name="テキスト ボックス 445"/>
        <xdr:cNvSpPr txBox="1"/>
      </xdr:nvSpPr>
      <xdr:spPr>
        <a:xfrm>
          <a:off x="15630721"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48" name="テキスト ボックス 447"/>
        <xdr:cNvSpPr txBox="1"/>
      </xdr:nvSpPr>
      <xdr:spPr>
        <a:xfrm>
          <a:off x="15630721"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50" name="テキスト ボックス 449"/>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52" name="テキスト ボックス 451"/>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54" name="テキスト ボックス 453"/>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56" name="テキスト ボックス 455"/>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17267</xdr:rowOff>
    </xdr:from>
    <xdr:to>
      <xdr:col>116</xdr:col>
      <xdr:colOff>62864</xdr:colOff>
      <xdr:row>41</xdr:row>
      <xdr:rowOff>75971</xdr:rowOff>
    </xdr:to>
    <xdr:cxnSp macro="">
      <xdr:nvCxnSpPr>
        <xdr:cNvPr id="458" name="直線コネクタ 457"/>
        <xdr:cNvCxnSpPr/>
      </xdr:nvCxnSpPr>
      <xdr:spPr>
        <a:xfrm flipV="1">
          <a:off x="19509104" y="6890507"/>
          <a:ext cx="0" cy="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2044</xdr:rowOff>
    </xdr:from>
    <xdr:ext cx="534377" cy="259045"/>
    <xdr:sp macro="" textlink="">
      <xdr:nvSpPr>
        <xdr:cNvPr id="459" name="【一般廃棄物処理施設】&#10;一人当たり有形固定資産（償却資産）額最小値テキスト"/>
        <xdr:cNvSpPr txBox="1"/>
      </xdr:nvSpPr>
      <xdr:spPr>
        <a:xfrm>
          <a:off x="19547840" y="70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75971</xdr:rowOff>
    </xdr:from>
    <xdr:to>
      <xdr:col>116</xdr:col>
      <xdr:colOff>152400</xdr:colOff>
      <xdr:row>41</xdr:row>
      <xdr:rowOff>75971</xdr:rowOff>
    </xdr:to>
    <xdr:cxnSp macro="">
      <xdr:nvCxnSpPr>
        <xdr:cNvPr id="460" name="直線コネクタ 459"/>
        <xdr:cNvCxnSpPr/>
      </xdr:nvCxnSpPr>
      <xdr:spPr>
        <a:xfrm>
          <a:off x="19443700" y="6949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135394</xdr:rowOff>
    </xdr:from>
    <xdr:ext cx="534377" cy="259045"/>
    <xdr:sp macro="" textlink="">
      <xdr:nvSpPr>
        <xdr:cNvPr id="461" name="【一般廃棄物処理施設】&#10;一人当たり有形固定資産（償却資産）額最大値テキスト"/>
        <xdr:cNvSpPr txBox="1"/>
      </xdr:nvSpPr>
      <xdr:spPr>
        <a:xfrm>
          <a:off x="19547840" y="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17267</xdr:rowOff>
    </xdr:from>
    <xdr:to>
      <xdr:col>116</xdr:col>
      <xdr:colOff>152400</xdr:colOff>
      <xdr:row>41</xdr:row>
      <xdr:rowOff>17267</xdr:rowOff>
    </xdr:to>
    <xdr:cxnSp macro="">
      <xdr:nvCxnSpPr>
        <xdr:cNvPr id="462" name="直線コネクタ 461"/>
        <xdr:cNvCxnSpPr/>
      </xdr:nvCxnSpPr>
      <xdr:spPr>
        <a:xfrm>
          <a:off x="19443700" y="68905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46493</xdr:rowOff>
    </xdr:from>
    <xdr:ext cx="534377" cy="259045"/>
    <xdr:sp macro="" textlink="">
      <xdr:nvSpPr>
        <xdr:cNvPr id="463" name="【一般廃棄物処理施設】&#10;一人当たり有形固定資産（償却資産）額平均値テキスト"/>
        <xdr:cNvSpPr txBox="1"/>
      </xdr:nvSpPr>
      <xdr:spPr>
        <a:xfrm>
          <a:off x="19547840" y="691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170652</xdr:rowOff>
    </xdr:from>
    <xdr:to>
      <xdr:col>116</xdr:col>
      <xdr:colOff>114300</xdr:colOff>
      <xdr:row>41</xdr:row>
      <xdr:rowOff>100802</xdr:rowOff>
    </xdr:to>
    <xdr:sp macro="" textlink="">
      <xdr:nvSpPr>
        <xdr:cNvPr id="464" name="フローチャート: 判断 463"/>
        <xdr:cNvSpPr/>
      </xdr:nvSpPr>
      <xdr:spPr>
        <a:xfrm>
          <a:off x="19458940" y="6876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147564</xdr:rowOff>
    </xdr:from>
    <xdr:to>
      <xdr:col>112</xdr:col>
      <xdr:colOff>38100</xdr:colOff>
      <xdr:row>39</xdr:row>
      <xdr:rowOff>77714</xdr:rowOff>
    </xdr:to>
    <xdr:sp macro="" textlink="">
      <xdr:nvSpPr>
        <xdr:cNvPr id="465" name="フローチャート: 判断 464"/>
        <xdr:cNvSpPr/>
      </xdr:nvSpPr>
      <xdr:spPr>
        <a:xfrm>
          <a:off x="18735040" y="6517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71</xdr:rowOff>
    </xdr:from>
    <xdr:to>
      <xdr:col>107</xdr:col>
      <xdr:colOff>101600</xdr:colOff>
      <xdr:row>33</xdr:row>
      <xdr:rowOff>101671</xdr:rowOff>
    </xdr:to>
    <xdr:sp macro="" textlink="">
      <xdr:nvSpPr>
        <xdr:cNvPr id="466" name="フローチャート: 判断 465"/>
        <xdr:cNvSpPr/>
      </xdr:nvSpPr>
      <xdr:spPr>
        <a:xfrm>
          <a:off x="17937480" y="55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137917</xdr:rowOff>
    </xdr:from>
    <xdr:to>
      <xdr:col>116</xdr:col>
      <xdr:colOff>114300</xdr:colOff>
      <xdr:row>41</xdr:row>
      <xdr:rowOff>68067</xdr:rowOff>
    </xdr:to>
    <xdr:sp macro="" textlink="">
      <xdr:nvSpPr>
        <xdr:cNvPr id="472" name="楕円 471"/>
        <xdr:cNvSpPr/>
      </xdr:nvSpPr>
      <xdr:spPr>
        <a:xfrm>
          <a:off x="19458940" y="6843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90944</xdr:rowOff>
    </xdr:from>
    <xdr:ext cx="534377" cy="259045"/>
    <xdr:sp macro="" textlink="">
      <xdr:nvSpPr>
        <xdr:cNvPr id="473" name="【一般廃棄物処理施設】&#10;一人当たり有形固定資産（償却資産）額該当値テキスト"/>
        <xdr:cNvSpPr txBox="1"/>
      </xdr:nvSpPr>
      <xdr:spPr>
        <a:xfrm>
          <a:off x="19547840" y="67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4506</xdr:rowOff>
    </xdr:from>
    <xdr:to>
      <xdr:col>112</xdr:col>
      <xdr:colOff>38100</xdr:colOff>
      <xdr:row>41</xdr:row>
      <xdr:rowOff>106106</xdr:rowOff>
    </xdr:to>
    <xdr:sp macro="" textlink="">
      <xdr:nvSpPr>
        <xdr:cNvPr id="474" name="楕円 473"/>
        <xdr:cNvSpPr/>
      </xdr:nvSpPr>
      <xdr:spPr>
        <a:xfrm>
          <a:off x="18735040" y="6877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17267</xdr:rowOff>
    </xdr:from>
    <xdr:to>
      <xdr:col>116</xdr:col>
      <xdr:colOff>63500</xdr:colOff>
      <xdr:row>41</xdr:row>
      <xdr:rowOff>55306</xdr:rowOff>
    </xdr:to>
    <xdr:cxnSp macro="">
      <xdr:nvCxnSpPr>
        <xdr:cNvPr id="475" name="直線コネクタ 474"/>
        <xdr:cNvCxnSpPr/>
      </xdr:nvCxnSpPr>
      <xdr:spPr>
        <a:xfrm flipV="1">
          <a:off x="18778220" y="6890507"/>
          <a:ext cx="73152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94241</xdr:rowOff>
    </xdr:from>
    <xdr:ext cx="534377" cy="259045"/>
    <xdr:sp macro="" textlink="">
      <xdr:nvSpPr>
        <xdr:cNvPr id="476" name="n_1aveValue【一般廃棄物処理施設】&#10;一人当たり有形固定資産（償却資産）額"/>
        <xdr:cNvSpPr txBox="1"/>
      </xdr:nvSpPr>
      <xdr:spPr>
        <a:xfrm>
          <a:off x="18528811" y="629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118198</xdr:rowOff>
    </xdr:from>
    <xdr:ext cx="534377" cy="259045"/>
    <xdr:sp macro="" textlink="">
      <xdr:nvSpPr>
        <xdr:cNvPr id="477" name="n_2aveValue【一般廃棄物処理施設】&#10;一人当たり有形固定資産（償却資産）額"/>
        <xdr:cNvSpPr txBox="1"/>
      </xdr:nvSpPr>
      <xdr:spPr>
        <a:xfrm>
          <a:off x="17766811" y="53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97233</xdr:rowOff>
    </xdr:from>
    <xdr:ext cx="534377" cy="259045"/>
    <xdr:sp macro="" textlink="">
      <xdr:nvSpPr>
        <xdr:cNvPr id="478" name="n_1mainValue【一般廃棄物処理施設】&#10;一人当たり有形固定資産（償却資産）額"/>
        <xdr:cNvSpPr txBox="1"/>
      </xdr:nvSpPr>
      <xdr:spPr>
        <a:xfrm>
          <a:off x="18528811" y="6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90" name="テキスト ボックス 489"/>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36195</xdr:rowOff>
    </xdr:to>
    <xdr:cxnSp macro="">
      <xdr:nvCxnSpPr>
        <xdr:cNvPr id="502" name="直線コネクタ 501"/>
        <xdr:cNvCxnSpPr/>
      </xdr:nvCxnSpPr>
      <xdr:spPr>
        <a:xfrm flipV="1">
          <a:off x="14375764" y="946404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40022</xdr:rowOff>
    </xdr:from>
    <xdr:ext cx="340478" cy="259045"/>
    <xdr:sp macro="" textlink="">
      <xdr:nvSpPr>
        <xdr:cNvPr id="503" name="【保健センター・保健所】&#10;有形固定資産減価償却率最小値テキスト"/>
        <xdr:cNvSpPr txBox="1"/>
      </xdr:nvSpPr>
      <xdr:spPr>
        <a:xfrm>
          <a:off x="14414500" y="10768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36195</xdr:rowOff>
    </xdr:from>
    <xdr:to>
      <xdr:col>86</xdr:col>
      <xdr:colOff>25400</xdr:colOff>
      <xdr:row>64</xdr:row>
      <xdr:rowOff>36195</xdr:rowOff>
    </xdr:to>
    <xdr:cxnSp macro="">
      <xdr:nvCxnSpPr>
        <xdr:cNvPr id="504" name="直線コネクタ 503"/>
        <xdr:cNvCxnSpPr/>
      </xdr:nvCxnSpPr>
      <xdr:spPr>
        <a:xfrm>
          <a:off x="14287500" y="10765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05" name="【保健センター・保健所】&#10;有形固定資産減価償却率最大値テキスト"/>
        <xdr:cNvSpPr txBox="1"/>
      </xdr:nvSpPr>
      <xdr:spPr>
        <a:xfrm>
          <a:off x="1441450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06" name="直線コネクタ 505"/>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07" name="【保健センター・保健所】&#10;有形固定資産減価償却率平均値テキスト"/>
        <xdr:cNvSpPr txBox="1"/>
      </xdr:nvSpPr>
      <xdr:spPr>
        <a:xfrm>
          <a:off x="14414500" y="968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08" name="フローチャート: 判断 507"/>
        <xdr:cNvSpPr/>
      </xdr:nvSpPr>
      <xdr:spPr>
        <a:xfrm>
          <a:off x="14325600" y="98323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99695</xdr:rowOff>
    </xdr:from>
    <xdr:to>
      <xdr:col>81</xdr:col>
      <xdr:colOff>101600</xdr:colOff>
      <xdr:row>59</xdr:row>
      <xdr:rowOff>29845</xdr:rowOff>
    </xdr:to>
    <xdr:sp macro="" textlink="">
      <xdr:nvSpPr>
        <xdr:cNvPr id="509" name="フローチャート: 判断 508"/>
        <xdr:cNvSpPr/>
      </xdr:nvSpPr>
      <xdr:spPr>
        <a:xfrm>
          <a:off x="1357884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149225</xdr:rowOff>
    </xdr:from>
    <xdr:to>
      <xdr:col>76</xdr:col>
      <xdr:colOff>165100</xdr:colOff>
      <xdr:row>58</xdr:row>
      <xdr:rowOff>79375</xdr:rowOff>
    </xdr:to>
    <xdr:sp macro="" textlink="">
      <xdr:nvSpPr>
        <xdr:cNvPr id="510" name="フローチャート: 判断 509"/>
        <xdr:cNvSpPr/>
      </xdr:nvSpPr>
      <xdr:spPr>
        <a:xfrm>
          <a:off x="12804140" y="970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156845</xdr:rowOff>
    </xdr:from>
    <xdr:to>
      <xdr:col>85</xdr:col>
      <xdr:colOff>177800</xdr:colOff>
      <xdr:row>64</xdr:row>
      <xdr:rowOff>86995</xdr:rowOff>
    </xdr:to>
    <xdr:sp macro="" textlink="">
      <xdr:nvSpPr>
        <xdr:cNvPr id="516" name="楕円 515"/>
        <xdr:cNvSpPr/>
      </xdr:nvSpPr>
      <xdr:spPr>
        <a:xfrm>
          <a:off x="14325600" y="107181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71772</xdr:rowOff>
    </xdr:from>
    <xdr:ext cx="340478" cy="259045"/>
    <xdr:sp macro="" textlink="">
      <xdr:nvSpPr>
        <xdr:cNvPr id="517" name="【保健センター・保健所】&#10;有形固定資産減価償却率該当値テキスト"/>
        <xdr:cNvSpPr txBox="1"/>
      </xdr:nvSpPr>
      <xdr:spPr>
        <a:xfrm>
          <a:off x="14414500" y="10633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25400</xdr:rowOff>
    </xdr:from>
    <xdr:to>
      <xdr:col>81</xdr:col>
      <xdr:colOff>101600</xdr:colOff>
      <xdr:row>64</xdr:row>
      <xdr:rowOff>127000</xdr:rowOff>
    </xdr:to>
    <xdr:sp macro="" textlink="">
      <xdr:nvSpPr>
        <xdr:cNvPr id="518" name="楕円 517"/>
        <xdr:cNvSpPr/>
      </xdr:nvSpPr>
      <xdr:spPr>
        <a:xfrm>
          <a:off x="1357884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36195</xdr:rowOff>
    </xdr:from>
    <xdr:to>
      <xdr:col>85</xdr:col>
      <xdr:colOff>127000</xdr:colOff>
      <xdr:row>64</xdr:row>
      <xdr:rowOff>76200</xdr:rowOff>
    </xdr:to>
    <xdr:cxnSp macro="">
      <xdr:nvCxnSpPr>
        <xdr:cNvPr id="519" name="直線コネクタ 518"/>
        <xdr:cNvCxnSpPr/>
      </xdr:nvCxnSpPr>
      <xdr:spPr>
        <a:xfrm flipV="1">
          <a:off x="13629640" y="1076515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46372</xdr:rowOff>
    </xdr:from>
    <xdr:ext cx="405111" cy="259045"/>
    <xdr:sp macro="" textlink="">
      <xdr:nvSpPr>
        <xdr:cNvPr id="520" name="n_1aveValue【保健センター・保健所】&#10;有形固定資産減価償却率"/>
        <xdr:cNvSpPr txBox="1"/>
      </xdr:nvSpPr>
      <xdr:spPr>
        <a:xfrm>
          <a:off x="134372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521" name="n_2aveValue【保健センター・保健所】&#10;有形固定資産減価償却率"/>
        <xdr:cNvSpPr txBox="1"/>
      </xdr:nvSpPr>
      <xdr:spPr>
        <a:xfrm>
          <a:off x="126752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118127</xdr:rowOff>
    </xdr:from>
    <xdr:ext cx="340478" cy="259045"/>
    <xdr:sp macro="" textlink="">
      <xdr:nvSpPr>
        <xdr:cNvPr id="522" name="n_1mainValue【保健センター・保健所】&#10;有形固定資産減価償却率"/>
        <xdr:cNvSpPr txBox="1"/>
      </xdr:nvSpPr>
      <xdr:spPr>
        <a:xfrm>
          <a:off x="13469561" y="108470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8" name="テキスト ボックス 53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42" name="直線コネクタ 541"/>
        <xdr:cNvCxnSpPr/>
      </xdr:nvCxnSpPr>
      <xdr:spPr>
        <a:xfrm flipV="1">
          <a:off x="19509104" y="93345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3" name="【保健センター・保健所】&#10;一人当たり面積最小値テキスト"/>
        <xdr:cNvSpPr txBox="1"/>
      </xdr:nvSpPr>
      <xdr:spPr>
        <a:xfrm>
          <a:off x="1954784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4" name="直線コネクタ 543"/>
        <xdr:cNvCxnSpPr/>
      </xdr:nvCxnSpPr>
      <xdr:spPr>
        <a:xfrm>
          <a:off x="19443700" y="1050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45" name="【保健センター・保健所】&#10;一人当たり面積最大値テキスト"/>
        <xdr:cNvSpPr txBox="1"/>
      </xdr:nvSpPr>
      <xdr:spPr>
        <a:xfrm>
          <a:off x="195478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46" name="直線コネクタ 545"/>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86377</xdr:rowOff>
    </xdr:from>
    <xdr:ext cx="469744" cy="259045"/>
    <xdr:sp macro="" textlink="">
      <xdr:nvSpPr>
        <xdr:cNvPr id="547" name="【保健センター・保健所】&#10;一人当たり面積平均値テキスト"/>
        <xdr:cNvSpPr txBox="1"/>
      </xdr:nvSpPr>
      <xdr:spPr>
        <a:xfrm>
          <a:off x="19547840" y="980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548" name="フローチャート: 判断 547"/>
        <xdr:cNvSpPr/>
      </xdr:nvSpPr>
      <xdr:spPr>
        <a:xfrm>
          <a:off x="1945894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49" name="フローチャート: 判断 548"/>
        <xdr:cNvSpPr/>
      </xdr:nvSpPr>
      <xdr:spPr>
        <a:xfrm>
          <a:off x="1873504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0" name="フローチャート: 判断 549"/>
        <xdr:cNvSpPr/>
      </xdr:nvSpPr>
      <xdr:spPr>
        <a:xfrm>
          <a:off x="179374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556" name="楕円 555"/>
        <xdr:cNvSpPr/>
      </xdr:nvSpPr>
      <xdr:spPr>
        <a:xfrm>
          <a:off x="1945894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99077</xdr:rowOff>
    </xdr:from>
    <xdr:ext cx="469744" cy="259045"/>
    <xdr:sp macro="" textlink="">
      <xdr:nvSpPr>
        <xdr:cNvPr id="557" name="【保健センター・保健所】&#10;一人当たり面積該当値テキスト"/>
        <xdr:cNvSpPr txBox="1"/>
      </xdr:nvSpPr>
      <xdr:spPr>
        <a:xfrm>
          <a:off x="19547840"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558" name="楕円 557"/>
        <xdr:cNvSpPr/>
      </xdr:nvSpPr>
      <xdr:spPr>
        <a:xfrm>
          <a:off x="1873504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0</xdr:rowOff>
    </xdr:to>
    <xdr:cxnSp macro="">
      <xdr:nvCxnSpPr>
        <xdr:cNvPr id="559" name="直線コネクタ 558"/>
        <xdr:cNvCxnSpPr/>
      </xdr:nvCxnSpPr>
      <xdr:spPr>
        <a:xfrm>
          <a:off x="18778220" y="1022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560" name="n_1aveValue【保健センター・保健所】&#10;一人当たり面積"/>
        <xdr:cNvSpPr txBox="1"/>
      </xdr:nvSpPr>
      <xdr:spPr>
        <a:xfrm>
          <a:off x="185611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1" name="n_2aveValue【保健センター・保健所】&#10;一人当たり面積"/>
        <xdr:cNvSpPr txBox="1"/>
      </xdr:nvSpPr>
      <xdr:spPr>
        <a:xfrm>
          <a:off x="177762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41927</xdr:rowOff>
    </xdr:from>
    <xdr:ext cx="469744" cy="259045"/>
    <xdr:sp macro="" textlink="">
      <xdr:nvSpPr>
        <xdr:cNvPr id="562" name="n_1mainValue【保健センター・保健所】&#10;一人当たり面積"/>
        <xdr:cNvSpPr txBox="1"/>
      </xdr:nvSpPr>
      <xdr:spPr>
        <a:xfrm>
          <a:off x="185611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3" name="テキスト ボックス 57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5" name="テキスト ボックス 57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5" name="テキスト ボックス 58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7" name="テキスト ボックス 58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137705</xdr:rowOff>
    </xdr:from>
    <xdr:to>
      <xdr:col>85</xdr:col>
      <xdr:colOff>126364</xdr:colOff>
      <xdr:row>86</xdr:row>
      <xdr:rowOff>11974</xdr:rowOff>
    </xdr:to>
    <xdr:cxnSp macro="">
      <xdr:nvCxnSpPr>
        <xdr:cNvPr id="589" name="直線コネクタ 588"/>
        <xdr:cNvCxnSpPr/>
      </xdr:nvCxnSpPr>
      <xdr:spPr>
        <a:xfrm flipV="1">
          <a:off x="14375764" y="13045985"/>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405111" cy="259045"/>
    <xdr:sp macro="" textlink="">
      <xdr:nvSpPr>
        <xdr:cNvPr id="590" name="【消防施設】&#10;有形固定資産減価償却率最小値テキスト"/>
        <xdr:cNvSpPr txBox="1"/>
      </xdr:nvSpPr>
      <xdr:spPr>
        <a:xfrm>
          <a:off x="14414500"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1" name="直線コネクタ 590"/>
        <xdr:cNvCxnSpPr/>
      </xdr:nvCxnSpPr>
      <xdr:spPr>
        <a:xfrm>
          <a:off x="14287500" y="14429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84382</xdr:rowOff>
    </xdr:from>
    <xdr:ext cx="405111" cy="259045"/>
    <xdr:sp macro="" textlink="">
      <xdr:nvSpPr>
        <xdr:cNvPr id="592" name="【消防施設】&#10;有形固定資産減価償却率最大値テキスト"/>
        <xdr:cNvSpPr txBox="1"/>
      </xdr:nvSpPr>
      <xdr:spPr>
        <a:xfrm>
          <a:off x="14414500" y="128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137705</xdr:rowOff>
    </xdr:from>
    <xdr:to>
      <xdr:col>86</xdr:col>
      <xdr:colOff>25400</xdr:colOff>
      <xdr:row>77</xdr:row>
      <xdr:rowOff>137705</xdr:rowOff>
    </xdr:to>
    <xdr:cxnSp macro="">
      <xdr:nvCxnSpPr>
        <xdr:cNvPr id="593" name="直線コネクタ 592"/>
        <xdr:cNvCxnSpPr/>
      </xdr:nvCxnSpPr>
      <xdr:spPr>
        <a:xfrm>
          <a:off x="14287500" y="13045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134275</xdr:rowOff>
    </xdr:from>
    <xdr:ext cx="405111" cy="259045"/>
    <xdr:sp macro="" textlink="">
      <xdr:nvSpPr>
        <xdr:cNvPr id="594" name="【消防施設】&#10;有形固定資産減価償却率平均値テキスト"/>
        <xdr:cNvSpPr txBox="1"/>
      </xdr:nvSpPr>
      <xdr:spPr>
        <a:xfrm>
          <a:off x="14414500" y="13377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595" name="フローチャート: 判断 594"/>
        <xdr:cNvSpPr/>
      </xdr:nvSpPr>
      <xdr:spPr>
        <a:xfrm>
          <a:off x="14325600" y="135225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157118</xdr:rowOff>
    </xdr:from>
    <xdr:to>
      <xdr:col>81</xdr:col>
      <xdr:colOff>101600</xdr:colOff>
      <xdr:row>81</xdr:row>
      <xdr:rowOff>87268</xdr:rowOff>
    </xdr:to>
    <xdr:sp macro="" textlink="">
      <xdr:nvSpPr>
        <xdr:cNvPr id="596" name="フローチャート: 判断 595"/>
        <xdr:cNvSpPr/>
      </xdr:nvSpPr>
      <xdr:spPr>
        <a:xfrm>
          <a:off x="13578840" y="13568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21589</xdr:rowOff>
    </xdr:from>
    <xdr:to>
      <xdr:col>76</xdr:col>
      <xdr:colOff>165100</xdr:colOff>
      <xdr:row>81</xdr:row>
      <xdr:rowOff>123189</xdr:rowOff>
    </xdr:to>
    <xdr:sp macro="" textlink="">
      <xdr:nvSpPr>
        <xdr:cNvPr id="597" name="フローチャート: 判断 596"/>
        <xdr:cNvSpPr/>
      </xdr:nvSpPr>
      <xdr:spPr>
        <a:xfrm>
          <a:off x="1280414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132624</xdr:rowOff>
    </xdr:from>
    <xdr:to>
      <xdr:col>85</xdr:col>
      <xdr:colOff>177800</xdr:colOff>
      <xdr:row>86</xdr:row>
      <xdr:rowOff>62774</xdr:rowOff>
    </xdr:to>
    <xdr:sp macro="" textlink="">
      <xdr:nvSpPr>
        <xdr:cNvPr id="603" name="楕円 602"/>
        <xdr:cNvSpPr/>
      </xdr:nvSpPr>
      <xdr:spPr>
        <a:xfrm>
          <a:off x="14325600" y="143820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47551</xdr:rowOff>
    </xdr:from>
    <xdr:ext cx="405111" cy="259045"/>
    <xdr:sp macro="" textlink="">
      <xdr:nvSpPr>
        <xdr:cNvPr id="604" name="【消防施設】&#10;有形固定資産減価償却率該当値テキスト"/>
        <xdr:cNvSpPr txBox="1"/>
      </xdr:nvSpPr>
      <xdr:spPr>
        <a:xfrm>
          <a:off x="14414500" y="1429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05" name="楕円 604"/>
        <xdr:cNvSpPr/>
      </xdr:nvSpPr>
      <xdr:spPr>
        <a:xfrm>
          <a:off x="1357884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11974</xdr:rowOff>
    </xdr:from>
    <xdr:to>
      <xdr:col>85</xdr:col>
      <xdr:colOff>127000</xdr:colOff>
      <xdr:row>86</xdr:row>
      <xdr:rowOff>38100</xdr:rowOff>
    </xdr:to>
    <xdr:cxnSp macro="">
      <xdr:nvCxnSpPr>
        <xdr:cNvPr id="606" name="直線コネクタ 605"/>
        <xdr:cNvCxnSpPr/>
      </xdr:nvCxnSpPr>
      <xdr:spPr>
        <a:xfrm flipV="1">
          <a:off x="13629640" y="14429014"/>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103795</xdr:rowOff>
    </xdr:from>
    <xdr:ext cx="405111" cy="259045"/>
    <xdr:sp macro="" textlink="">
      <xdr:nvSpPr>
        <xdr:cNvPr id="607" name="n_1aveValue【消防施設】&#10;有形固定資産減価償却率"/>
        <xdr:cNvSpPr txBox="1"/>
      </xdr:nvSpPr>
      <xdr:spPr>
        <a:xfrm>
          <a:off x="13437244" y="1334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608" name="n_2aveValue【消防施設】&#10;有形固定資産減価償却率"/>
        <xdr:cNvSpPr txBox="1"/>
      </xdr:nvSpPr>
      <xdr:spPr>
        <a:xfrm>
          <a:off x="12675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609" name="n_1mainValue【消防施設】&#10;有形固定資産減価償却率"/>
        <xdr:cNvSpPr txBox="1"/>
      </xdr:nvSpPr>
      <xdr:spPr>
        <a:xfrm>
          <a:off x="13437244" y="1449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0" name="直線コネクタ 619"/>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1" name="テキスト ボックス 620"/>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2" name="直線コネクタ 621"/>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3" name="テキスト ボックス 622"/>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4" name="直線コネクタ 623"/>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5" name="テキスト ボックス 624"/>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6" name="直線コネクタ 625"/>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7" name="テキスト ボックス 626"/>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8" name="直線コネクタ 627"/>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9" name="テキスト ボックス 628"/>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0" name="直線コネクタ 629"/>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1" name="テキスト ボックス 630"/>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87086</xdr:rowOff>
    </xdr:to>
    <xdr:cxnSp macro="">
      <xdr:nvCxnSpPr>
        <xdr:cNvPr id="635" name="直線コネクタ 634"/>
        <xdr:cNvCxnSpPr/>
      </xdr:nvCxnSpPr>
      <xdr:spPr>
        <a:xfrm flipV="1">
          <a:off x="19509104" y="13130349"/>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36" name="【消防施設】&#10;一人当たり面積最小値テキスト"/>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37" name="直線コネクタ 636"/>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38" name="【消防施設】&#10;一人当たり面積最大値テキスト"/>
        <xdr:cNvSpPr txBox="1"/>
      </xdr:nvSpPr>
      <xdr:spPr>
        <a:xfrm>
          <a:off x="19547840" y="129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39" name="直線コネクタ 638"/>
        <xdr:cNvCxnSpPr/>
      </xdr:nvCxnSpPr>
      <xdr:spPr>
        <a:xfrm>
          <a:off x="1944370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40" name="【消防施設】&#10;一人当たり面積平均値テキスト"/>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41" name="フローチャート: 判断 640"/>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60779</xdr:rowOff>
    </xdr:from>
    <xdr:to>
      <xdr:col>112</xdr:col>
      <xdr:colOff>38100</xdr:colOff>
      <xdr:row>83</xdr:row>
      <xdr:rowOff>162379</xdr:rowOff>
    </xdr:to>
    <xdr:sp macro="" textlink="">
      <xdr:nvSpPr>
        <xdr:cNvPr id="642" name="フローチャート: 判断 641"/>
        <xdr:cNvSpPr/>
      </xdr:nvSpPr>
      <xdr:spPr>
        <a:xfrm>
          <a:off x="18735040" y="139748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43" name="フローチャート: 判断 642"/>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649" name="楕円 648"/>
        <xdr:cNvSpPr/>
      </xdr:nvSpPr>
      <xdr:spPr>
        <a:xfrm>
          <a:off x="19458940" y="144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650" name="【消防施設】&#10;一人当たり面積該当値テキスト"/>
        <xdr:cNvSpPr txBox="1"/>
      </xdr:nvSpPr>
      <xdr:spPr>
        <a:xfrm>
          <a:off x="19547840" y="143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651" name="楕円 650"/>
        <xdr:cNvSpPr/>
      </xdr:nvSpPr>
      <xdr:spPr>
        <a:xfrm>
          <a:off x="18735040" y="14453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652" name="直線コネクタ 651"/>
        <xdr:cNvCxnSpPr/>
      </xdr:nvCxnSpPr>
      <xdr:spPr>
        <a:xfrm>
          <a:off x="18778220" y="145041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7456</xdr:rowOff>
    </xdr:from>
    <xdr:ext cx="469744" cy="259045"/>
    <xdr:sp macro="" textlink="">
      <xdr:nvSpPr>
        <xdr:cNvPr id="653" name="n_1aveValue【消防施設】&#10;一人当たり面積"/>
        <xdr:cNvSpPr txBox="1"/>
      </xdr:nvSpPr>
      <xdr:spPr>
        <a:xfrm>
          <a:off x="1856112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54" name="n_2aveValue【消防施設】&#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655" name="n_1mainValue【消防施設】&#10;一人当たり面積"/>
        <xdr:cNvSpPr txBox="1"/>
      </xdr:nvSpPr>
      <xdr:spPr>
        <a:xfrm>
          <a:off x="18561127"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6" name="テキスト ボックス 665"/>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6" name="テキスト ボックス 67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8" name="テキスト ボックス 677"/>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160020</xdr:rowOff>
    </xdr:to>
    <xdr:cxnSp macro="">
      <xdr:nvCxnSpPr>
        <xdr:cNvPr id="680" name="直線コネクタ 679"/>
        <xdr:cNvCxnSpPr/>
      </xdr:nvCxnSpPr>
      <xdr:spPr>
        <a:xfrm flipV="1">
          <a:off x="14375764" y="16733521"/>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163847</xdr:rowOff>
    </xdr:from>
    <xdr:ext cx="405111" cy="259045"/>
    <xdr:sp macro="" textlink="">
      <xdr:nvSpPr>
        <xdr:cNvPr id="681" name="【庁舎】&#10;有形固定資産減価償却率最小値テキスト"/>
        <xdr:cNvSpPr txBox="1"/>
      </xdr:nvSpPr>
      <xdr:spPr>
        <a:xfrm>
          <a:off x="14414500" y="182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160020</xdr:rowOff>
    </xdr:from>
    <xdr:to>
      <xdr:col>86</xdr:col>
      <xdr:colOff>25400</xdr:colOff>
      <xdr:row>108</xdr:row>
      <xdr:rowOff>160020</xdr:rowOff>
    </xdr:to>
    <xdr:cxnSp macro="">
      <xdr:nvCxnSpPr>
        <xdr:cNvPr id="682" name="直線コネクタ 681"/>
        <xdr:cNvCxnSpPr/>
      </xdr:nvCxnSpPr>
      <xdr:spPr>
        <a:xfrm>
          <a:off x="14287500" y="1826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83" name="【庁舎】&#10;有形固定資産減価償却率最大値テキスト"/>
        <xdr:cNvSpPr txBox="1"/>
      </xdr:nvSpPr>
      <xdr:spPr>
        <a:xfrm>
          <a:off x="14414500" y="165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84" name="直線コネクタ 683"/>
        <xdr:cNvCxnSpPr/>
      </xdr:nvCxnSpPr>
      <xdr:spPr>
        <a:xfrm>
          <a:off x="14287500" y="16733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87647</xdr:rowOff>
    </xdr:from>
    <xdr:ext cx="405111" cy="259045"/>
    <xdr:sp macro="" textlink="">
      <xdr:nvSpPr>
        <xdr:cNvPr id="685" name="【庁舎】&#10;有形固定資産減価償却率平均値テキスト"/>
        <xdr:cNvSpPr txBox="1"/>
      </xdr:nvSpPr>
      <xdr:spPr>
        <a:xfrm>
          <a:off x="14414500" y="1752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686" name="フローチャート: 判断 685"/>
        <xdr:cNvSpPr/>
      </xdr:nvSpPr>
      <xdr:spPr>
        <a:xfrm>
          <a:off x="14325600" y="175437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87" name="フローチャート: 判断 686"/>
        <xdr:cNvSpPr/>
      </xdr:nvSpPr>
      <xdr:spPr>
        <a:xfrm>
          <a:off x="135788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88" name="フローチャート: 判断 687"/>
        <xdr:cNvSpPr/>
      </xdr:nvSpPr>
      <xdr:spPr>
        <a:xfrm>
          <a:off x="1280414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94" name="楕円 693"/>
        <xdr:cNvSpPr/>
      </xdr:nvSpPr>
      <xdr:spPr>
        <a:xfrm>
          <a:off x="14325600" y="174599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695" name="【庁舎】&#10;有形固定資産減価償却率該当値テキスト"/>
        <xdr:cNvSpPr txBox="1"/>
      </xdr:nvSpPr>
      <xdr:spPr>
        <a:xfrm>
          <a:off x="14414500"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696" name="楕円 695"/>
        <xdr:cNvSpPr/>
      </xdr:nvSpPr>
      <xdr:spPr>
        <a:xfrm>
          <a:off x="13578840" y="17513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129539</xdr:rowOff>
    </xdr:to>
    <xdr:cxnSp macro="">
      <xdr:nvCxnSpPr>
        <xdr:cNvPr id="697" name="直線コネクタ 696"/>
        <xdr:cNvCxnSpPr/>
      </xdr:nvCxnSpPr>
      <xdr:spPr>
        <a:xfrm flipV="1">
          <a:off x="13629640" y="17510760"/>
          <a:ext cx="7467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698" name="n_1aveValue【庁舎】&#10;有形固定資産減価償却率"/>
        <xdr:cNvSpPr txBox="1"/>
      </xdr:nvSpPr>
      <xdr:spPr>
        <a:xfrm>
          <a:off x="134372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124477</xdr:rowOff>
    </xdr:from>
    <xdr:ext cx="405111" cy="259045"/>
    <xdr:sp macro="" textlink="">
      <xdr:nvSpPr>
        <xdr:cNvPr id="699" name="n_2aveValue【庁舎】&#10;有形固定資産減価償却率"/>
        <xdr:cNvSpPr txBox="1"/>
      </xdr:nvSpPr>
      <xdr:spPr>
        <a:xfrm>
          <a:off x="126752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xdr:rowOff>
    </xdr:from>
    <xdr:ext cx="405111" cy="259045"/>
    <xdr:sp macro="" textlink="">
      <xdr:nvSpPr>
        <xdr:cNvPr id="700" name="n_1mainValue【庁舎】&#10;有形固定資産減価償却率"/>
        <xdr:cNvSpPr txBox="1"/>
      </xdr:nvSpPr>
      <xdr:spPr>
        <a:xfrm>
          <a:off x="134372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43543</xdr:rowOff>
    </xdr:to>
    <xdr:cxnSp macro="">
      <xdr:nvCxnSpPr>
        <xdr:cNvPr id="727" name="直線コネクタ 726"/>
        <xdr:cNvCxnSpPr/>
      </xdr:nvCxnSpPr>
      <xdr:spPr>
        <a:xfrm flipV="1">
          <a:off x="19509104" y="16680724"/>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47370</xdr:rowOff>
    </xdr:from>
    <xdr:ext cx="469744" cy="259045"/>
    <xdr:sp macro="" textlink="">
      <xdr:nvSpPr>
        <xdr:cNvPr id="728" name="【庁舎】&#10;一人当たり面積最小値テキスト"/>
        <xdr:cNvSpPr txBox="1"/>
      </xdr:nvSpPr>
      <xdr:spPr>
        <a:xfrm>
          <a:off x="19547840"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43543</xdr:rowOff>
    </xdr:from>
    <xdr:to>
      <xdr:col>116</xdr:col>
      <xdr:colOff>152400</xdr:colOff>
      <xdr:row>108</xdr:row>
      <xdr:rowOff>43543</xdr:rowOff>
    </xdr:to>
    <xdr:cxnSp macro="">
      <xdr:nvCxnSpPr>
        <xdr:cNvPr id="729" name="直線コネクタ 728"/>
        <xdr:cNvCxnSpPr/>
      </xdr:nvCxnSpPr>
      <xdr:spPr>
        <a:xfrm>
          <a:off x="19443700" y="1814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30" name="【庁舎】&#10;一人当たり面積最大値テキスト"/>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31" name="直線コネクタ 730"/>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23784</xdr:rowOff>
    </xdr:from>
    <xdr:ext cx="469744" cy="259045"/>
    <xdr:sp macro="" textlink="">
      <xdr:nvSpPr>
        <xdr:cNvPr id="732" name="【庁舎】&#10;一人当たり面積平均値テキスト"/>
        <xdr:cNvSpPr txBox="1"/>
      </xdr:nvSpPr>
      <xdr:spPr>
        <a:xfrm>
          <a:off x="19547840" y="17123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733" name="フローチャート: 判断 732"/>
        <xdr:cNvSpPr/>
      </xdr:nvSpPr>
      <xdr:spPr>
        <a:xfrm>
          <a:off x="19458940" y="172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90714</xdr:rowOff>
    </xdr:from>
    <xdr:to>
      <xdr:col>112</xdr:col>
      <xdr:colOff>38100</xdr:colOff>
      <xdr:row>107</xdr:row>
      <xdr:rowOff>20864</xdr:rowOff>
    </xdr:to>
    <xdr:sp macro="" textlink="">
      <xdr:nvSpPr>
        <xdr:cNvPr id="734" name="フローチャート: 判断 733"/>
        <xdr:cNvSpPr/>
      </xdr:nvSpPr>
      <xdr:spPr>
        <a:xfrm>
          <a:off x="18735040" y="17860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35" name="フローチャート: 判断 734"/>
        <xdr:cNvSpPr/>
      </xdr:nvSpPr>
      <xdr:spPr>
        <a:xfrm>
          <a:off x="1793748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1" name="楕円 740"/>
        <xdr:cNvSpPr/>
      </xdr:nvSpPr>
      <xdr:spPr>
        <a:xfrm>
          <a:off x="19458940" y="1810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79120</xdr:rowOff>
    </xdr:from>
    <xdr:ext cx="469744" cy="259045"/>
    <xdr:sp macro="" textlink="">
      <xdr:nvSpPr>
        <xdr:cNvPr id="742" name="【庁舎】&#10;一人当たり面積該当値テキスト"/>
        <xdr:cNvSpPr txBox="1"/>
      </xdr:nvSpPr>
      <xdr:spPr>
        <a:xfrm>
          <a:off x="19547840" y="1801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743" name="楕円 742"/>
        <xdr:cNvSpPr/>
      </xdr:nvSpPr>
      <xdr:spPr>
        <a:xfrm>
          <a:off x="18735040" y="18069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43543</xdr:rowOff>
    </xdr:to>
    <xdr:cxnSp macro="">
      <xdr:nvCxnSpPr>
        <xdr:cNvPr id="744" name="直線コネクタ 743"/>
        <xdr:cNvCxnSpPr/>
      </xdr:nvCxnSpPr>
      <xdr:spPr>
        <a:xfrm>
          <a:off x="18778220" y="18116006"/>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37391</xdr:rowOff>
    </xdr:from>
    <xdr:ext cx="469744" cy="259045"/>
    <xdr:sp macro="" textlink="">
      <xdr:nvSpPr>
        <xdr:cNvPr id="745" name="n_1aveValue【庁舎】&#10;一人当たり面積"/>
        <xdr:cNvSpPr txBox="1"/>
      </xdr:nvSpPr>
      <xdr:spPr>
        <a:xfrm>
          <a:off x="185611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746" name="n_2aveValue【庁舎】&#10;一人当たり面積"/>
        <xdr:cNvSpPr txBox="1"/>
      </xdr:nvSpPr>
      <xdr:spPr>
        <a:xfrm>
          <a:off x="1777626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747" name="n_1mainValue【庁舎】&#10;一人当たり面積"/>
        <xdr:cNvSpPr txBox="1"/>
      </xdr:nvSpPr>
      <xdr:spPr>
        <a:xfrm>
          <a:off x="185611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　当市では、平成</a:t>
          </a:r>
          <a:r>
            <a:rPr kumimoji="1" lang="en-US" altLang="ja-JP" sz="1100" b="0">
              <a:latin typeface="ＭＳ Ｐゴシック" panose="020B0600070205080204" pitchFamily="50" charset="-128"/>
              <a:ea typeface="ＭＳ Ｐゴシック" panose="020B0600070205080204" pitchFamily="50" charset="-128"/>
            </a:rPr>
            <a:t>23</a:t>
          </a:r>
          <a:r>
            <a:rPr kumimoji="1" lang="ja-JP" altLang="en-US" sz="1100" b="0">
              <a:latin typeface="ＭＳ Ｐゴシック" panose="020B0600070205080204" pitchFamily="50" charset="-128"/>
              <a:ea typeface="ＭＳ Ｐゴシック" panose="020B0600070205080204" pitchFamily="50" charset="-128"/>
            </a:rPr>
            <a:t>年度に「公共施設維持・保全計画</a:t>
          </a:r>
          <a:r>
            <a:rPr kumimoji="1" lang="en-US" altLang="ja-JP" sz="1100" b="0">
              <a:latin typeface="ＭＳ Ｐゴシック" panose="020B0600070205080204" pitchFamily="50" charset="-128"/>
              <a:ea typeface="ＭＳ Ｐゴシック" panose="020B0600070205080204" pitchFamily="50" charset="-128"/>
            </a:rPr>
            <a:t>2022</a:t>
          </a:r>
          <a:r>
            <a:rPr kumimoji="1" lang="ja-JP" altLang="en-US" sz="1100" b="0">
              <a:latin typeface="ＭＳ Ｐゴシック" panose="020B0600070205080204" pitchFamily="50" charset="-128"/>
              <a:ea typeface="ＭＳ Ｐゴシック" panose="020B0600070205080204" pitchFamily="50" charset="-128"/>
            </a:rPr>
            <a:t>」を策定し、「今ある建物を大切に長く使う」を基本理念に計画的な予防保全に取り組み、施設の安全性と健全性の確保を図ってきた。有形固定資産減価償却率は、</a:t>
          </a:r>
          <a:r>
            <a:rPr kumimoji="1" lang="en-US" altLang="ja-JP" sz="1100" b="0">
              <a:latin typeface="ＭＳ Ｐゴシック" panose="020B0600070205080204" pitchFamily="50" charset="-128"/>
              <a:ea typeface="ＭＳ Ｐゴシック" panose="020B0600070205080204" pitchFamily="50" charset="-128"/>
            </a:rPr>
            <a:t>28</a:t>
          </a:r>
          <a:r>
            <a:rPr kumimoji="1" lang="ja-JP" altLang="en-US" sz="1100" b="0">
              <a:latin typeface="ＭＳ Ｐゴシック" panose="020B0600070205080204" pitchFamily="50" charset="-128"/>
              <a:ea typeface="ＭＳ Ｐゴシック" panose="020B0600070205080204" pitchFamily="50" charset="-128"/>
            </a:rPr>
            <a:t>年度と比較して高くなっている傾向であるが、一般廃棄物処理施設、市民会館、及び庁舎を除いては依然として類似団体より低い水準にある。建設から</a:t>
          </a:r>
          <a:r>
            <a:rPr kumimoji="1" lang="en-US" altLang="ja-JP" sz="1100" b="0">
              <a:latin typeface="ＭＳ Ｐゴシック" panose="020B0600070205080204" pitchFamily="50" charset="-128"/>
              <a:ea typeface="ＭＳ Ｐゴシック" panose="020B0600070205080204" pitchFamily="50" charset="-128"/>
            </a:rPr>
            <a:t>50</a:t>
          </a:r>
          <a:r>
            <a:rPr kumimoji="1" lang="ja-JP" altLang="en-US" sz="1100" b="0">
              <a:latin typeface="ＭＳ Ｐゴシック" panose="020B0600070205080204" pitchFamily="50" charset="-128"/>
              <a:ea typeface="ＭＳ Ｐゴシック" panose="020B0600070205080204" pitchFamily="50" charset="-128"/>
            </a:rPr>
            <a:t>年以上経過した庁舎等については、令和元年度に劣化診断を実施して客観的な情報を把握するとともに資産を活用した事業手法の検討など事業の枠組全体の調整を進める。今後も公共施設等総合管理計画及び各施設の個別計画等により、総合的かつ計画的に施設の維持管理を適切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市の歳入構造が市税中心であり、安定した収入に支えられていることから、昭和</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年度以降「１」以上で推移している。平成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年度以降は、リーマンショック後の市税収入を反映して基準財政収入額が伸び悩む一方で、基準財政需要額から控除されている臨時財政対策債発行可能額が平成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年度にかけて段階的に減少したことなどにより、下降傾向となっていた。平成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基準財政収入額の増が基準財政需要額の増を上回ったことから、大幅な増となった。今後は法人市民税の国税化などによる減収が見込まれているため、事業改善や委託化・民営化の推進などにより経常経費の削減を図るとともに、収納率の向上に向けて取り組むなど歳入確保を図り、引き続き安定的な財政構造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64558</xdr:rowOff>
    </xdr:to>
    <xdr:cxnSp macro="">
      <xdr:nvCxnSpPr>
        <xdr:cNvPr id="64" name="直線コネクタ 63"/>
        <xdr:cNvCxnSpPr/>
      </xdr:nvCxnSpPr>
      <xdr:spPr>
        <a:xfrm flipV="1">
          <a:off x="4953000" y="608012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149225</xdr:rowOff>
    </xdr:to>
    <xdr:cxnSp macro="">
      <xdr:nvCxnSpPr>
        <xdr:cNvPr id="69" name="直線コネクタ 68"/>
        <xdr:cNvCxnSpPr/>
      </xdr:nvCxnSpPr>
      <xdr:spPr>
        <a:xfrm flipV="1">
          <a:off x="4114800" y="62208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78317</xdr:rowOff>
    </xdr:to>
    <xdr:cxnSp macro="">
      <xdr:nvCxnSpPr>
        <xdr:cNvPr id="72" name="直線コネクタ 71"/>
        <xdr:cNvCxnSpPr/>
      </xdr:nvCxnSpPr>
      <xdr:spPr>
        <a:xfrm flipV="1">
          <a:off x="3225800" y="632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158750</xdr:rowOff>
    </xdr:to>
    <xdr:cxnSp macro="">
      <xdr:nvCxnSpPr>
        <xdr:cNvPr id="75" name="直線コネクタ 74"/>
        <xdr:cNvCxnSpPr/>
      </xdr:nvCxnSpPr>
      <xdr:spPr>
        <a:xfrm flipV="1">
          <a:off x="2336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167217</xdr:rowOff>
    </xdr:from>
    <xdr:to>
      <xdr:col>15</xdr:col>
      <xdr:colOff>133350</xdr:colOff>
      <xdr:row>40</xdr:row>
      <xdr:rowOff>97367</xdr:rowOff>
    </xdr:to>
    <xdr:sp macro="" textlink="">
      <xdr:nvSpPr>
        <xdr:cNvPr id="76" name="フローチャート: 判断 75"/>
        <xdr:cNvSpPr/>
      </xdr:nvSpPr>
      <xdr:spPr>
        <a:xfrm>
          <a:off x="3175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82144</xdr:rowOff>
    </xdr:from>
    <xdr:ext cx="762000" cy="259045"/>
    <xdr:sp macro="" textlink="">
      <xdr:nvSpPr>
        <xdr:cNvPr id="77" name="テキスト ボックス 76"/>
        <xdr:cNvSpPr txBox="1"/>
      </xdr:nvSpPr>
      <xdr:spPr>
        <a:xfrm>
          <a:off x="2844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37</xdr:row>
      <xdr:rowOff>158750</xdr:rowOff>
    </xdr:to>
    <xdr:cxnSp macro="">
      <xdr:nvCxnSpPr>
        <xdr:cNvPr id="78" name="直線コネクタ 77"/>
        <xdr:cNvCxnSpPr/>
      </xdr:nvCxnSpPr>
      <xdr:spPr>
        <a:xfrm>
          <a:off x="1447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122360</xdr:rowOff>
    </xdr:from>
    <xdr:ext cx="762000" cy="259045"/>
    <xdr:sp macro="" textlink="">
      <xdr:nvSpPr>
        <xdr:cNvPr id="82" name="テキスト ボックス 81"/>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14410</xdr:rowOff>
    </xdr:from>
    <xdr:ext cx="762000" cy="259045"/>
    <xdr:sp macro="" textlink="">
      <xdr:nvSpPr>
        <xdr:cNvPr id="89" name="財政力該当値テキスト"/>
        <xdr:cNvSpPr txBox="1"/>
      </xdr:nvSpPr>
      <xdr:spPr>
        <a:xfrm>
          <a:off x="5041900" y="601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98425</xdr:rowOff>
    </xdr:from>
    <xdr:to>
      <xdr:col>19</xdr:col>
      <xdr:colOff>184150</xdr:colOff>
      <xdr:row>37</xdr:row>
      <xdr:rowOff>28575</xdr:rowOff>
    </xdr:to>
    <xdr:sp macro="" textlink="">
      <xdr:nvSpPr>
        <xdr:cNvPr id="90" name="楕円 89"/>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38752</xdr:rowOff>
    </xdr:from>
    <xdr:ext cx="736600" cy="259045"/>
    <xdr:sp macro="" textlink="">
      <xdr:nvSpPr>
        <xdr:cNvPr id="91" name="テキスト ボックス 90"/>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2" name="楕円 91"/>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3" name="テキスト ボックス 92"/>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4" name="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87842</xdr:rowOff>
    </xdr:from>
    <xdr:to>
      <xdr:col>7</xdr:col>
      <xdr:colOff>31750</xdr:colOff>
      <xdr:row>38</xdr:row>
      <xdr:rowOff>17991</xdr:rowOff>
    </xdr:to>
    <xdr:sp macro="" textlink="">
      <xdr:nvSpPr>
        <xdr:cNvPr id="96" name="楕円 95"/>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28169</xdr:rowOff>
    </xdr:from>
    <xdr:ext cx="762000" cy="259045"/>
    <xdr:sp macro="" textlink="">
      <xdr:nvSpPr>
        <xdr:cNvPr id="97" name="テキスト ボックス 96"/>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市税収入が低迷する一方、扶助費が増加する中で、行財政改革の推進により、</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％台を維持していたが、平成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年度以降、社会保障関連経費の伸びなどに伴い、</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％台前半となった。平成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企業収益を反映した法人市民税の大幅な減などにより経常一般財源が減となったことに加え、三鷹中央防災公園・元気創造プラザの開設に伴う管理運営費の増などにより経常的経費充当一般財源が増となったことから、</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ポイント増）となった。今後も「第４次三鷹市基本計画（第１次改定）」で定めている「概ね</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％台を維持（特殊要因による場合にあっても</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％台前半に抑制）」に努める。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71261</xdr:rowOff>
    </xdr:from>
    <xdr:to>
      <xdr:col>23</xdr:col>
      <xdr:colOff>133350</xdr:colOff>
      <xdr:row>67</xdr:row>
      <xdr:rowOff>85372</xdr:rowOff>
    </xdr:to>
    <xdr:cxnSp macro="">
      <xdr:nvCxnSpPr>
        <xdr:cNvPr id="127" name="直線コネクタ 126"/>
        <xdr:cNvCxnSpPr/>
      </xdr:nvCxnSpPr>
      <xdr:spPr>
        <a:xfrm flipV="1">
          <a:off x="4953000" y="10701161"/>
          <a:ext cx="0" cy="871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57449</xdr:rowOff>
    </xdr:from>
    <xdr:ext cx="762000" cy="259045"/>
    <xdr:sp macro="" textlink="">
      <xdr:nvSpPr>
        <xdr:cNvPr id="128" name="財政構造の弾力性最小値テキスト"/>
        <xdr:cNvSpPr txBox="1"/>
      </xdr:nvSpPr>
      <xdr:spPr>
        <a:xfrm>
          <a:off x="5041900" y="1154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85372</xdr:rowOff>
    </xdr:from>
    <xdr:to>
      <xdr:col>24</xdr:col>
      <xdr:colOff>12700</xdr:colOff>
      <xdr:row>67</xdr:row>
      <xdr:rowOff>85372</xdr:rowOff>
    </xdr:to>
    <xdr:cxnSp macro="">
      <xdr:nvCxnSpPr>
        <xdr:cNvPr id="129" name="直線コネクタ 128"/>
        <xdr:cNvCxnSpPr/>
      </xdr:nvCxnSpPr>
      <xdr:spPr>
        <a:xfrm>
          <a:off x="4864100" y="1157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157638</xdr:rowOff>
    </xdr:from>
    <xdr:ext cx="762000" cy="259045"/>
    <xdr:sp macro="" textlink="">
      <xdr:nvSpPr>
        <xdr:cNvPr id="130" name="財政構造の弾力性最大値テキスト"/>
        <xdr:cNvSpPr txBox="1"/>
      </xdr:nvSpPr>
      <xdr:spPr>
        <a:xfrm>
          <a:off x="5041900" y="104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71261</xdr:rowOff>
    </xdr:from>
    <xdr:to>
      <xdr:col>24</xdr:col>
      <xdr:colOff>12700</xdr:colOff>
      <xdr:row>62</xdr:row>
      <xdr:rowOff>71261</xdr:rowOff>
    </xdr:to>
    <xdr:cxnSp macro="">
      <xdr:nvCxnSpPr>
        <xdr:cNvPr id="131" name="直線コネクタ 130"/>
        <xdr:cNvCxnSpPr/>
      </xdr:nvCxnSpPr>
      <xdr:spPr>
        <a:xfrm>
          <a:off x="4864100" y="107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79022</xdr:rowOff>
    </xdr:from>
    <xdr:to>
      <xdr:col>23</xdr:col>
      <xdr:colOff>133350</xdr:colOff>
      <xdr:row>62</xdr:row>
      <xdr:rowOff>111478</xdr:rowOff>
    </xdr:to>
    <xdr:cxnSp macro="">
      <xdr:nvCxnSpPr>
        <xdr:cNvPr id="132" name="直線コネクタ 131"/>
        <xdr:cNvCxnSpPr/>
      </xdr:nvCxnSpPr>
      <xdr:spPr>
        <a:xfrm>
          <a:off x="4114800" y="10366022"/>
          <a:ext cx="8382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129416</xdr:rowOff>
    </xdr:from>
    <xdr:ext cx="762000" cy="259045"/>
    <xdr:sp macro="" textlink="">
      <xdr:nvSpPr>
        <xdr:cNvPr id="133" name="財政構造の弾力性平均値テキスト"/>
        <xdr:cNvSpPr txBox="1"/>
      </xdr:nvSpPr>
      <xdr:spPr>
        <a:xfrm>
          <a:off x="5041900" y="1093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157339</xdr:rowOff>
    </xdr:from>
    <xdr:to>
      <xdr:col>23</xdr:col>
      <xdr:colOff>184150</xdr:colOff>
      <xdr:row>64</xdr:row>
      <xdr:rowOff>87489</xdr:rowOff>
    </xdr:to>
    <xdr:sp macro="" textlink="">
      <xdr:nvSpPr>
        <xdr:cNvPr id="134" name="フローチャート: 判断 133"/>
        <xdr:cNvSpPr/>
      </xdr:nvSpPr>
      <xdr:spPr>
        <a:xfrm>
          <a:off x="49022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60</xdr:row>
      <xdr:rowOff>79022</xdr:rowOff>
    </xdr:to>
    <xdr:cxnSp macro="">
      <xdr:nvCxnSpPr>
        <xdr:cNvPr id="135" name="直線コネクタ 134"/>
        <xdr:cNvCxnSpPr/>
      </xdr:nvCxnSpPr>
      <xdr:spPr>
        <a:xfrm>
          <a:off x="3225800" y="9990667"/>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50095</xdr:rowOff>
    </xdr:from>
    <xdr:to>
      <xdr:col>19</xdr:col>
      <xdr:colOff>184150</xdr:colOff>
      <xdr:row>63</xdr:row>
      <xdr:rowOff>151695</xdr:rowOff>
    </xdr:to>
    <xdr:sp macro="" textlink="">
      <xdr:nvSpPr>
        <xdr:cNvPr id="136" name="フローチャート: 判断 135"/>
        <xdr:cNvSpPr/>
      </xdr:nvSpPr>
      <xdr:spPr>
        <a:xfrm>
          <a:off x="4064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136472</xdr:rowOff>
    </xdr:from>
    <xdr:ext cx="736600" cy="259045"/>
    <xdr:sp macro="" textlink="">
      <xdr:nvSpPr>
        <xdr:cNvPr id="137" name="テキスト ボックス 136"/>
        <xdr:cNvSpPr txBox="1"/>
      </xdr:nvSpPr>
      <xdr:spPr>
        <a:xfrm>
          <a:off x="3733800" y="1093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60</xdr:row>
      <xdr:rowOff>25400</xdr:rowOff>
    </xdr:to>
    <xdr:cxnSp macro="">
      <xdr:nvCxnSpPr>
        <xdr:cNvPr id="138" name="直線コネクタ 137"/>
        <xdr:cNvCxnSpPr/>
      </xdr:nvCxnSpPr>
      <xdr:spPr>
        <a:xfrm flipV="1">
          <a:off x="2336800" y="999066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39" name="フローチャート: 判断 138"/>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0" name="テキスト ボックス 139"/>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64</xdr:row>
      <xdr:rowOff>76905</xdr:rowOff>
    </xdr:to>
    <xdr:cxnSp macro="">
      <xdr:nvCxnSpPr>
        <xdr:cNvPr id="141" name="直線コネクタ 140"/>
        <xdr:cNvCxnSpPr/>
      </xdr:nvCxnSpPr>
      <xdr:spPr>
        <a:xfrm flipV="1">
          <a:off x="1447800" y="10312400"/>
          <a:ext cx="889000" cy="7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90311</xdr:rowOff>
    </xdr:from>
    <xdr:to>
      <xdr:col>11</xdr:col>
      <xdr:colOff>82550</xdr:colOff>
      <xdr:row>64</xdr:row>
      <xdr:rowOff>20461</xdr:rowOff>
    </xdr:to>
    <xdr:sp macro="" textlink="">
      <xdr:nvSpPr>
        <xdr:cNvPr id="142" name="フローチャート: 判断 141"/>
        <xdr:cNvSpPr/>
      </xdr:nvSpPr>
      <xdr:spPr>
        <a:xfrm>
          <a:off x="2286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5238</xdr:rowOff>
    </xdr:from>
    <xdr:ext cx="762000" cy="259045"/>
    <xdr:sp macro="" textlink="">
      <xdr:nvSpPr>
        <xdr:cNvPr id="143" name="テキスト ボックス 142"/>
        <xdr:cNvSpPr txBox="1"/>
      </xdr:nvSpPr>
      <xdr:spPr>
        <a:xfrm>
          <a:off x="1955800" y="1097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5" name="テキスト ボックス 144"/>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60678</xdr:rowOff>
    </xdr:from>
    <xdr:to>
      <xdr:col>23</xdr:col>
      <xdr:colOff>184150</xdr:colOff>
      <xdr:row>62</xdr:row>
      <xdr:rowOff>162278</xdr:rowOff>
    </xdr:to>
    <xdr:sp macro="" textlink="">
      <xdr:nvSpPr>
        <xdr:cNvPr id="151" name="楕円 150"/>
        <xdr:cNvSpPr/>
      </xdr:nvSpPr>
      <xdr:spPr>
        <a:xfrm>
          <a:off x="49022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153405</xdr:rowOff>
    </xdr:from>
    <xdr:ext cx="762000" cy="259045"/>
    <xdr:sp macro="" textlink="">
      <xdr:nvSpPr>
        <xdr:cNvPr id="152" name="財政構造の弾力性該当値テキスト"/>
        <xdr:cNvSpPr txBox="1"/>
      </xdr:nvSpPr>
      <xdr:spPr>
        <a:xfrm>
          <a:off x="5041900" y="1061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28222</xdr:rowOff>
    </xdr:from>
    <xdr:to>
      <xdr:col>19</xdr:col>
      <xdr:colOff>184150</xdr:colOff>
      <xdr:row>60</xdr:row>
      <xdr:rowOff>129822</xdr:rowOff>
    </xdr:to>
    <xdr:sp macro="" textlink="">
      <xdr:nvSpPr>
        <xdr:cNvPr id="153" name="楕円 152"/>
        <xdr:cNvSpPr/>
      </xdr:nvSpPr>
      <xdr:spPr>
        <a:xfrm>
          <a:off x="4064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139999</xdr:rowOff>
    </xdr:from>
    <xdr:ext cx="736600" cy="259045"/>
    <xdr:sp macro="" textlink="">
      <xdr:nvSpPr>
        <xdr:cNvPr id="154" name="テキスト ボックス 153"/>
        <xdr:cNvSpPr txBox="1"/>
      </xdr:nvSpPr>
      <xdr:spPr>
        <a:xfrm>
          <a:off x="3733800" y="1008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167217</xdr:rowOff>
    </xdr:from>
    <xdr:to>
      <xdr:col>15</xdr:col>
      <xdr:colOff>133350</xdr:colOff>
      <xdr:row>58</xdr:row>
      <xdr:rowOff>97367</xdr:rowOff>
    </xdr:to>
    <xdr:sp macro="" textlink="">
      <xdr:nvSpPr>
        <xdr:cNvPr id="155" name="楕円 154"/>
        <xdr:cNvSpPr/>
      </xdr:nvSpPr>
      <xdr:spPr>
        <a:xfrm>
          <a:off x="3175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107544</xdr:rowOff>
    </xdr:from>
    <xdr:ext cx="762000" cy="259045"/>
    <xdr:sp macro="" textlink="">
      <xdr:nvSpPr>
        <xdr:cNvPr id="156" name="テキスト ボックス 155"/>
        <xdr:cNvSpPr txBox="1"/>
      </xdr:nvSpPr>
      <xdr:spPr>
        <a:xfrm>
          <a:off x="2844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26105</xdr:rowOff>
    </xdr:from>
    <xdr:to>
      <xdr:col>7</xdr:col>
      <xdr:colOff>31750</xdr:colOff>
      <xdr:row>64</xdr:row>
      <xdr:rowOff>127705</xdr:rowOff>
    </xdr:to>
    <xdr:sp macro="" textlink="">
      <xdr:nvSpPr>
        <xdr:cNvPr id="159" name="楕円 158"/>
        <xdr:cNvSpPr/>
      </xdr:nvSpPr>
      <xdr:spPr>
        <a:xfrm>
          <a:off x="1397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112482</xdr:rowOff>
    </xdr:from>
    <xdr:ext cx="762000" cy="259045"/>
    <xdr:sp macro="" textlink="">
      <xdr:nvSpPr>
        <xdr:cNvPr id="160" name="テキスト ボックス 159"/>
        <xdr:cNvSpPr txBox="1"/>
      </xdr:nvSpPr>
      <xdr:spPr>
        <a:xfrm>
          <a:off x="1066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勤勉手当の引き上げや地方公務員共済組合負担金の負担率改定に伴う増があるものの、三鷹中央防災公園・元気創造プラザ開設における指定管理者制度の導入や学校給食調理業務の委託化などに伴う職員定数の見直しなどにより減となった。一方、物件費等は、予算編成においてマイナスシーリングを実施するとともに、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年度から「事務事業総点検運動」、</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年度から「公共施設総点検運動」、</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対話による創造的事業改善」の取り組みを進めたものの、三鷹中央防災公園・元気創造プラザの開設に伴う管理運営費の増や住民記録や税などの基幹系システムの更新に伴うランニングコストの平年度化などにより、前年度比で大幅な増となった。引き続き、職員給与の適正化や経常経費の削減を通して、人件費・物件費等の更なる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127984</xdr:rowOff>
    </xdr:from>
    <xdr:to>
      <xdr:col>23</xdr:col>
      <xdr:colOff>133350</xdr:colOff>
      <xdr:row>90</xdr:row>
      <xdr:rowOff>24944</xdr:rowOff>
    </xdr:to>
    <xdr:cxnSp macro="">
      <xdr:nvCxnSpPr>
        <xdr:cNvPr id="192" name="直線コネクタ 191"/>
        <xdr:cNvCxnSpPr/>
      </xdr:nvCxnSpPr>
      <xdr:spPr>
        <a:xfrm flipV="1">
          <a:off x="4953000" y="14015434"/>
          <a:ext cx="0" cy="1440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168471</xdr:rowOff>
    </xdr:from>
    <xdr:ext cx="762000" cy="259045"/>
    <xdr:sp macro="" textlink="">
      <xdr:nvSpPr>
        <xdr:cNvPr id="193" name="人件費・物件費等の状況最小値テキスト"/>
        <xdr:cNvSpPr txBox="1"/>
      </xdr:nvSpPr>
      <xdr:spPr>
        <a:xfrm>
          <a:off x="5041900" y="154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24944</xdr:rowOff>
    </xdr:from>
    <xdr:to>
      <xdr:col>24</xdr:col>
      <xdr:colOff>12700</xdr:colOff>
      <xdr:row>90</xdr:row>
      <xdr:rowOff>24944</xdr:rowOff>
    </xdr:to>
    <xdr:cxnSp macro="">
      <xdr:nvCxnSpPr>
        <xdr:cNvPr id="194" name="直線コネクタ 193"/>
        <xdr:cNvCxnSpPr/>
      </xdr:nvCxnSpPr>
      <xdr:spPr>
        <a:xfrm>
          <a:off x="4864100" y="1545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42911</xdr:rowOff>
    </xdr:from>
    <xdr:ext cx="762000" cy="259045"/>
    <xdr:sp macro="" textlink="">
      <xdr:nvSpPr>
        <xdr:cNvPr id="195" name="人件費・物件費等の状況最大値テキスト"/>
        <xdr:cNvSpPr txBox="1"/>
      </xdr:nvSpPr>
      <xdr:spPr>
        <a:xfrm>
          <a:off x="5041900" y="1375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127984</xdr:rowOff>
    </xdr:from>
    <xdr:to>
      <xdr:col>24</xdr:col>
      <xdr:colOff>12700</xdr:colOff>
      <xdr:row>81</xdr:row>
      <xdr:rowOff>127984</xdr:rowOff>
    </xdr:to>
    <xdr:cxnSp macro="">
      <xdr:nvCxnSpPr>
        <xdr:cNvPr id="196" name="直線コネクタ 195"/>
        <xdr:cNvCxnSpPr/>
      </xdr:nvCxnSpPr>
      <xdr:spPr>
        <a:xfrm>
          <a:off x="4864100" y="1401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76657</xdr:rowOff>
    </xdr:from>
    <xdr:to>
      <xdr:col>23</xdr:col>
      <xdr:colOff>133350</xdr:colOff>
      <xdr:row>81</xdr:row>
      <xdr:rowOff>127984</xdr:rowOff>
    </xdr:to>
    <xdr:cxnSp macro="">
      <xdr:nvCxnSpPr>
        <xdr:cNvPr id="197" name="直線コネクタ 196"/>
        <xdr:cNvCxnSpPr/>
      </xdr:nvCxnSpPr>
      <xdr:spPr>
        <a:xfrm>
          <a:off x="4114800" y="13964107"/>
          <a:ext cx="838200" cy="5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35679</xdr:rowOff>
    </xdr:from>
    <xdr:ext cx="762000" cy="259045"/>
    <xdr:sp macro="" textlink="">
      <xdr:nvSpPr>
        <xdr:cNvPr id="198" name="人件費・物件費等の状況平均値テキスト"/>
        <xdr:cNvSpPr txBox="1"/>
      </xdr:nvSpPr>
      <xdr:spPr>
        <a:xfrm>
          <a:off x="5041900" y="14437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63602</xdr:rowOff>
    </xdr:from>
    <xdr:to>
      <xdr:col>23</xdr:col>
      <xdr:colOff>184150</xdr:colOff>
      <xdr:row>84</xdr:row>
      <xdr:rowOff>165202</xdr:rowOff>
    </xdr:to>
    <xdr:sp macro="" textlink="">
      <xdr:nvSpPr>
        <xdr:cNvPr id="199" name="フローチャート: 判断 198"/>
        <xdr:cNvSpPr/>
      </xdr:nvSpPr>
      <xdr:spPr>
        <a:xfrm>
          <a:off x="4902200" y="1446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76657</xdr:rowOff>
    </xdr:from>
    <xdr:to>
      <xdr:col>19</xdr:col>
      <xdr:colOff>133350</xdr:colOff>
      <xdr:row>81</xdr:row>
      <xdr:rowOff>132846</xdr:rowOff>
    </xdr:to>
    <xdr:cxnSp macro="">
      <xdr:nvCxnSpPr>
        <xdr:cNvPr id="200" name="直線コネクタ 199"/>
        <xdr:cNvCxnSpPr/>
      </xdr:nvCxnSpPr>
      <xdr:spPr>
        <a:xfrm flipV="1">
          <a:off x="3225800" y="13964107"/>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13274</xdr:rowOff>
    </xdr:from>
    <xdr:to>
      <xdr:col>19</xdr:col>
      <xdr:colOff>184150</xdr:colOff>
      <xdr:row>84</xdr:row>
      <xdr:rowOff>114874</xdr:rowOff>
    </xdr:to>
    <xdr:sp macro="" textlink="">
      <xdr:nvSpPr>
        <xdr:cNvPr id="201" name="フローチャート: 判断 200"/>
        <xdr:cNvSpPr/>
      </xdr:nvSpPr>
      <xdr:spPr>
        <a:xfrm>
          <a:off x="4064000" y="144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99651</xdr:rowOff>
    </xdr:from>
    <xdr:ext cx="736600" cy="259045"/>
    <xdr:sp macro="" textlink="">
      <xdr:nvSpPr>
        <xdr:cNvPr id="202" name="テキスト ボックス 201"/>
        <xdr:cNvSpPr txBox="1"/>
      </xdr:nvSpPr>
      <xdr:spPr>
        <a:xfrm>
          <a:off x="3733800" y="1450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67729</xdr:rowOff>
    </xdr:from>
    <xdr:to>
      <xdr:col>15</xdr:col>
      <xdr:colOff>82550</xdr:colOff>
      <xdr:row>81</xdr:row>
      <xdr:rowOff>132846</xdr:rowOff>
    </xdr:to>
    <xdr:cxnSp macro="">
      <xdr:nvCxnSpPr>
        <xdr:cNvPr id="203" name="直線コネクタ 202"/>
        <xdr:cNvCxnSpPr/>
      </xdr:nvCxnSpPr>
      <xdr:spPr>
        <a:xfrm>
          <a:off x="2336800" y="13955179"/>
          <a:ext cx="889000" cy="6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121723</xdr:rowOff>
    </xdr:from>
    <xdr:to>
      <xdr:col>15</xdr:col>
      <xdr:colOff>133350</xdr:colOff>
      <xdr:row>82</xdr:row>
      <xdr:rowOff>51873</xdr:rowOff>
    </xdr:to>
    <xdr:sp macro="" textlink="">
      <xdr:nvSpPr>
        <xdr:cNvPr id="204" name="フローチャート: 判断 203"/>
        <xdr:cNvSpPr/>
      </xdr:nvSpPr>
      <xdr:spPr>
        <a:xfrm>
          <a:off x="3175000" y="1400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36650</xdr:rowOff>
    </xdr:from>
    <xdr:ext cx="762000" cy="259045"/>
    <xdr:sp macro="" textlink="">
      <xdr:nvSpPr>
        <xdr:cNvPr id="205" name="テキスト ボックス 204"/>
        <xdr:cNvSpPr txBox="1"/>
      </xdr:nvSpPr>
      <xdr:spPr>
        <a:xfrm>
          <a:off x="2844800" y="1409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50977</xdr:rowOff>
    </xdr:from>
    <xdr:to>
      <xdr:col>11</xdr:col>
      <xdr:colOff>31750</xdr:colOff>
      <xdr:row>81</xdr:row>
      <xdr:rowOff>67729</xdr:rowOff>
    </xdr:to>
    <xdr:cxnSp macro="">
      <xdr:nvCxnSpPr>
        <xdr:cNvPr id="206" name="直線コネクタ 205"/>
        <xdr:cNvCxnSpPr/>
      </xdr:nvCxnSpPr>
      <xdr:spPr>
        <a:xfrm>
          <a:off x="1447800" y="13938427"/>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26592</xdr:rowOff>
    </xdr:from>
    <xdr:to>
      <xdr:col>11</xdr:col>
      <xdr:colOff>82550</xdr:colOff>
      <xdr:row>82</xdr:row>
      <xdr:rowOff>128192</xdr:rowOff>
    </xdr:to>
    <xdr:sp macro="" textlink="">
      <xdr:nvSpPr>
        <xdr:cNvPr id="207" name="フローチャート: 判断 206"/>
        <xdr:cNvSpPr/>
      </xdr:nvSpPr>
      <xdr:spPr>
        <a:xfrm>
          <a:off x="2286000" y="14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112969</xdr:rowOff>
    </xdr:from>
    <xdr:ext cx="762000" cy="259045"/>
    <xdr:sp macro="" textlink="">
      <xdr:nvSpPr>
        <xdr:cNvPr id="208" name="テキスト ボックス 207"/>
        <xdr:cNvSpPr txBox="1"/>
      </xdr:nvSpPr>
      <xdr:spPr>
        <a:xfrm>
          <a:off x="1955800" y="141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66672</xdr:rowOff>
    </xdr:from>
    <xdr:to>
      <xdr:col>7</xdr:col>
      <xdr:colOff>31750</xdr:colOff>
      <xdr:row>81</xdr:row>
      <xdr:rowOff>168272</xdr:rowOff>
    </xdr:to>
    <xdr:sp macro="" textlink="">
      <xdr:nvSpPr>
        <xdr:cNvPr id="209" name="フローチャート: 判断 208"/>
        <xdr:cNvSpPr/>
      </xdr:nvSpPr>
      <xdr:spPr>
        <a:xfrm>
          <a:off x="1397000" y="1395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153049</xdr:rowOff>
    </xdr:from>
    <xdr:ext cx="762000" cy="259045"/>
    <xdr:sp macro="" textlink="">
      <xdr:nvSpPr>
        <xdr:cNvPr id="210" name="テキスト ボックス 209"/>
        <xdr:cNvSpPr txBox="1"/>
      </xdr:nvSpPr>
      <xdr:spPr>
        <a:xfrm>
          <a:off x="1066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77184</xdr:rowOff>
    </xdr:from>
    <xdr:to>
      <xdr:col>23</xdr:col>
      <xdr:colOff>184150</xdr:colOff>
      <xdr:row>82</xdr:row>
      <xdr:rowOff>7334</xdr:rowOff>
    </xdr:to>
    <xdr:sp macro="" textlink="">
      <xdr:nvSpPr>
        <xdr:cNvPr id="216" name="楕円 215"/>
        <xdr:cNvSpPr/>
      </xdr:nvSpPr>
      <xdr:spPr>
        <a:xfrm>
          <a:off x="4902200" y="139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169911</xdr:rowOff>
    </xdr:from>
    <xdr:ext cx="762000" cy="259045"/>
    <xdr:sp macro="" textlink="">
      <xdr:nvSpPr>
        <xdr:cNvPr id="217" name="人件費・物件費等の状況該当値テキスト"/>
        <xdr:cNvSpPr txBox="1"/>
      </xdr:nvSpPr>
      <xdr:spPr>
        <a:xfrm>
          <a:off x="50419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25857</xdr:rowOff>
    </xdr:from>
    <xdr:to>
      <xdr:col>19</xdr:col>
      <xdr:colOff>184150</xdr:colOff>
      <xdr:row>81</xdr:row>
      <xdr:rowOff>127457</xdr:rowOff>
    </xdr:to>
    <xdr:sp macro="" textlink="">
      <xdr:nvSpPr>
        <xdr:cNvPr id="218" name="楕円 217"/>
        <xdr:cNvSpPr/>
      </xdr:nvSpPr>
      <xdr:spPr>
        <a:xfrm>
          <a:off x="4064000" y="139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137634</xdr:rowOff>
    </xdr:from>
    <xdr:ext cx="736600" cy="259045"/>
    <xdr:sp macro="" textlink="">
      <xdr:nvSpPr>
        <xdr:cNvPr id="219" name="テキスト ボックス 218"/>
        <xdr:cNvSpPr txBox="1"/>
      </xdr:nvSpPr>
      <xdr:spPr>
        <a:xfrm>
          <a:off x="3733800" y="136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82046</xdr:rowOff>
    </xdr:from>
    <xdr:to>
      <xdr:col>15</xdr:col>
      <xdr:colOff>133350</xdr:colOff>
      <xdr:row>82</xdr:row>
      <xdr:rowOff>12196</xdr:rowOff>
    </xdr:to>
    <xdr:sp macro="" textlink="">
      <xdr:nvSpPr>
        <xdr:cNvPr id="220" name="楕円 219"/>
        <xdr:cNvSpPr/>
      </xdr:nvSpPr>
      <xdr:spPr>
        <a:xfrm>
          <a:off x="3175000" y="139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22373</xdr:rowOff>
    </xdr:from>
    <xdr:ext cx="762000" cy="259045"/>
    <xdr:sp macro="" textlink="">
      <xdr:nvSpPr>
        <xdr:cNvPr id="221" name="テキスト ボックス 220"/>
        <xdr:cNvSpPr txBox="1"/>
      </xdr:nvSpPr>
      <xdr:spPr>
        <a:xfrm>
          <a:off x="2844800" y="1373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16929</xdr:rowOff>
    </xdr:from>
    <xdr:to>
      <xdr:col>11</xdr:col>
      <xdr:colOff>82550</xdr:colOff>
      <xdr:row>81</xdr:row>
      <xdr:rowOff>118529</xdr:rowOff>
    </xdr:to>
    <xdr:sp macro="" textlink="">
      <xdr:nvSpPr>
        <xdr:cNvPr id="222" name="楕円 221"/>
        <xdr:cNvSpPr/>
      </xdr:nvSpPr>
      <xdr:spPr>
        <a:xfrm>
          <a:off x="2286000" y="139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128706</xdr:rowOff>
    </xdr:from>
    <xdr:ext cx="762000" cy="259045"/>
    <xdr:sp macro="" textlink="">
      <xdr:nvSpPr>
        <xdr:cNvPr id="223" name="テキスト ボックス 222"/>
        <xdr:cNvSpPr txBox="1"/>
      </xdr:nvSpPr>
      <xdr:spPr>
        <a:xfrm>
          <a:off x="1955800" y="136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177</xdr:rowOff>
    </xdr:from>
    <xdr:to>
      <xdr:col>7</xdr:col>
      <xdr:colOff>31750</xdr:colOff>
      <xdr:row>81</xdr:row>
      <xdr:rowOff>101777</xdr:rowOff>
    </xdr:to>
    <xdr:sp macro="" textlink="">
      <xdr:nvSpPr>
        <xdr:cNvPr id="224" name="楕円 223"/>
        <xdr:cNvSpPr/>
      </xdr:nvSpPr>
      <xdr:spPr>
        <a:xfrm>
          <a:off x="1397000" y="138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111954</xdr:rowOff>
    </xdr:from>
    <xdr:ext cx="762000" cy="259045"/>
    <xdr:sp macro="" textlink="">
      <xdr:nvSpPr>
        <xdr:cNvPr id="225" name="テキスト ボックス 224"/>
        <xdr:cNvSpPr txBox="1"/>
      </xdr:nvSpPr>
      <xdr:spPr>
        <a:xfrm>
          <a:off x="1066800" y="1365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年４月１日現在のラスパイレス指数は、「</a:t>
          </a:r>
          <a:r>
            <a:rPr kumimoji="1" lang="en-US" altLang="ja-JP" sz="1100">
              <a:latin typeface="ＭＳ Ｐゴシック" panose="020B0600070205080204" pitchFamily="50" charset="-128"/>
              <a:ea typeface="ＭＳ Ｐゴシック" panose="020B0600070205080204" pitchFamily="50" charset="-128"/>
            </a:rPr>
            <a:t>99.6</a:t>
          </a:r>
          <a:r>
            <a:rPr kumimoji="1" lang="ja-JP" altLang="en-US" sz="1100">
              <a:latin typeface="ＭＳ Ｐゴシック" panose="020B0600070205080204" pitchFamily="50" charset="-128"/>
              <a:ea typeface="ＭＳ Ｐゴシック" panose="020B0600070205080204" pitchFamily="50" charset="-128"/>
            </a:rPr>
            <a:t>」である。職務の困難度や責任の度合いに応じた給与制度を平成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年度から導入して以降、ラスパイレス指数は</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低下している。制度の導入以降も、国における給与構造改革等への対応も含めて給与の適正化に継続的に取り組んできた。今後も、地方分権時代にふさわしい給与制度の確立に向けて見直しを行っていく。</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年度数値については、前年度数値を引用している。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100541</xdr:rowOff>
    </xdr:to>
    <xdr:cxnSp macro="">
      <xdr:nvCxnSpPr>
        <xdr:cNvPr id="254" name="直線コネクタ 253"/>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9" name="直線コネクタ 258"/>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60" name="給与水準   （国との比較）平均値テキスト"/>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61" name="フローチャート: 判断 260"/>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50800</xdr:rowOff>
    </xdr:to>
    <xdr:cxnSp macro="">
      <xdr:nvCxnSpPr>
        <xdr:cNvPr id="262" name="直線コネクタ 261"/>
        <xdr:cNvCxnSpPr/>
      </xdr:nvCxnSpPr>
      <xdr:spPr>
        <a:xfrm flipV="1">
          <a:off x="15290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63" name="フローチャート: 判断 262"/>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4" name="テキスト ボックス 263"/>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5" name="直線コネクタ 264"/>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151341</xdr:rowOff>
    </xdr:to>
    <xdr:cxnSp macro="">
      <xdr:nvCxnSpPr>
        <xdr:cNvPr id="268" name="直線コネクタ 267"/>
        <xdr:cNvCxnSpPr/>
      </xdr:nvCxnSpPr>
      <xdr:spPr>
        <a:xfrm flipV="1">
          <a:off x="13512800" y="1484630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0" name="楕円 279"/>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1" name="テキスト ボックス 280"/>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5" name="テキスト ボックス 284"/>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6" name="楕円 285"/>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7" name="テキスト ボックス 286"/>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平成７年度以降、国や他団体に先んじて定員管理の適正化に取り組み、その後も、「三鷹市行財政改革アクションプラン</a:t>
          </a:r>
          <a:r>
            <a:rPr kumimoji="1" lang="en-US" altLang="ja-JP" sz="1100">
              <a:latin typeface="ＭＳ Ｐゴシック" panose="020B0600070205080204" pitchFamily="50" charset="-128"/>
              <a:ea typeface="ＭＳ Ｐゴシック" panose="020B0600070205080204" pitchFamily="50" charset="-128"/>
            </a:rPr>
            <a:t>2022</a:t>
          </a:r>
          <a:r>
            <a:rPr kumimoji="1" lang="ja-JP" altLang="en-US" sz="1100">
              <a:latin typeface="ＭＳ Ｐゴシック" panose="020B0600070205080204" pitchFamily="50" charset="-128"/>
              <a:ea typeface="ＭＳ Ｐゴシック" panose="020B0600070205080204" pitchFamily="50" charset="-128"/>
            </a:rPr>
            <a:t>」に基づき、更なる職員定数の見直しに取り組んだ。その結果、取組前の職員数</a:t>
          </a:r>
          <a:r>
            <a:rPr kumimoji="1" lang="en-US" altLang="ja-JP" sz="1100">
              <a:latin typeface="ＭＳ Ｐゴシック" panose="020B0600070205080204" pitchFamily="50" charset="-128"/>
              <a:ea typeface="ＭＳ Ｐゴシック" panose="020B0600070205080204" pitchFamily="50" charset="-128"/>
            </a:rPr>
            <a:t>1,334</a:t>
          </a:r>
          <a:r>
            <a:rPr kumimoji="1" lang="ja-JP" altLang="en-US" sz="1100">
              <a:latin typeface="ＭＳ Ｐゴシック" panose="020B0600070205080204" pitchFamily="50" charset="-128"/>
              <a:ea typeface="ＭＳ Ｐゴシック" panose="020B0600070205080204" pitchFamily="50" charset="-128"/>
            </a:rPr>
            <a:t>人（平成７年４月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947</a:t>
          </a:r>
          <a:r>
            <a:rPr kumimoji="1" lang="ja-JP" altLang="en-US" sz="1100">
              <a:latin typeface="ＭＳ Ｐゴシック" panose="020B0600070205080204" pitchFamily="50" charset="-128"/>
              <a:ea typeface="ＭＳ Ｐゴシック" panose="020B0600070205080204" pitchFamily="50" charset="-128"/>
            </a:rPr>
            <a:t>人（平成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年４月）となり、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削減された（公益的法人等派遣職員を除く。）。今後も、事務事業の見直し、業務の委託化、再任用化などを図るとともに、新規事業や国及び東京都からの権限移譲に適切に対応し、職員定数を適切に管理することで、市民サービス、「組織力」の維持・向上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128524</xdr:rowOff>
    </xdr:to>
    <xdr:cxnSp macro="">
      <xdr:nvCxnSpPr>
        <xdr:cNvPr id="315" name="直線コネクタ 314"/>
        <xdr:cNvCxnSpPr/>
      </xdr:nvCxnSpPr>
      <xdr:spPr>
        <a:xfrm flipV="1">
          <a:off x="17018000" y="100324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100601</xdr:rowOff>
    </xdr:from>
    <xdr:ext cx="762000" cy="259045"/>
    <xdr:sp macro="" textlink="">
      <xdr:nvSpPr>
        <xdr:cNvPr id="316" name="定員管理の状況最小値テキスト"/>
        <xdr:cNvSpPr txBox="1"/>
      </xdr:nvSpPr>
      <xdr:spPr>
        <a:xfrm>
          <a:off x="17106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128524</xdr:rowOff>
    </xdr:from>
    <xdr:to>
      <xdr:col>81</xdr:col>
      <xdr:colOff>133350</xdr:colOff>
      <xdr:row>65</xdr:row>
      <xdr:rowOff>128524</xdr:rowOff>
    </xdr:to>
    <xdr:cxnSp macro="">
      <xdr:nvCxnSpPr>
        <xdr:cNvPr id="317" name="直線コネクタ 316"/>
        <xdr:cNvCxnSpPr/>
      </xdr:nvCxnSpPr>
      <xdr:spPr>
        <a:xfrm>
          <a:off x="16929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9" name="直線コネクタ 31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88392</xdr:rowOff>
    </xdr:from>
    <xdr:to>
      <xdr:col>81</xdr:col>
      <xdr:colOff>44450</xdr:colOff>
      <xdr:row>58</xdr:row>
      <xdr:rowOff>102870</xdr:rowOff>
    </xdr:to>
    <xdr:cxnSp macro="">
      <xdr:nvCxnSpPr>
        <xdr:cNvPr id="320" name="直線コネクタ 319"/>
        <xdr:cNvCxnSpPr/>
      </xdr:nvCxnSpPr>
      <xdr:spPr>
        <a:xfrm flipV="1">
          <a:off x="16179800" y="100324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31005</xdr:rowOff>
    </xdr:from>
    <xdr:ext cx="762000" cy="259045"/>
    <xdr:sp macro="" textlink="">
      <xdr:nvSpPr>
        <xdr:cNvPr id="321" name="定員管理の状況平均値テキスト"/>
        <xdr:cNvSpPr txBox="1"/>
      </xdr:nvSpPr>
      <xdr:spPr>
        <a:xfrm>
          <a:off x="17106900" y="104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22" name="フローチャート: 判断 321"/>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59</xdr:row>
      <xdr:rowOff>3810</xdr:rowOff>
    </xdr:to>
    <xdr:cxnSp macro="">
      <xdr:nvCxnSpPr>
        <xdr:cNvPr id="323" name="直線コネクタ 322"/>
        <xdr:cNvCxnSpPr/>
      </xdr:nvCxnSpPr>
      <xdr:spPr>
        <a:xfrm flipV="1">
          <a:off x="15290800" y="100469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24" name="フローチャート: 判断 323"/>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25" name="テキスト ボックス 324"/>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155956</xdr:rowOff>
    </xdr:from>
    <xdr:to>
      <xdr:col>72</xdr:col>
      <xdr:colOff>203200</xdr:colOff>
      <xdr:row>59</xdr:row>
      <xdr:rowOff>3810</xdr:rowOff>
    </xdr:to>
    <xdr:cxnSp macro="">
      <xdr:nvCxnSpPr>
        <xdr:cNvPr id="326" name="直線コネクタ 325"/>
        <xdr:cNvCxnSpPr/>
      </xdr:nvCxnSpPr>
      <xdr:spPr>
        <a:xfrm>
          <a:off x="14401800" y="101000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148336</xdr:rowOff>
    </xdr:from>
    <xdr:to>
      <xdr:col>73</xdr:col>
      <xdr:colOff>44450</xdr:colOff>
      <xdr:row>61</xdr:row>
      <xdr:rowOff>78486</xdr:rowOff>
    </xdr:to>
    <xdr:sp macro="" textlink="">
      <xdr:nvSpPr>
        <xdr:cNvPr id="327" name="フローチャート: 判断 326"/>
        <xdr:cNvSpPr/>
      </xdr:nvSpPr>
      <xdr:spPr>
        <a:xfrm>
          <a:off x="15240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63263</xdr:rowOff>
    </xdr:from>
    <xdr:ext cx="762000" cy="259045"/>
    <xdr:sp macro="" textlink="">
      <xdr:nvSpPr>
        <xdr:cNvPr id="328" name="テキスト ボックス 327"/>
        <xdr:cNvSpPr txBox="1"/>
      </xdr:nvSpPr>
      <xdr:spPr>
        <a:xfrm>
          <a:off x="14909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155956</xdr:rowOff>
    </xdr:from>
    <xdr:to>
      <xdr:col>68</xdr:col>
      <xdr:colOff>152400</xdr:colOff>
      <xdr:row>59</xdr:row>
      <xdr:rowOff>27940</xdr:rowOff>
    </xdr:to>
    <xdr:cxnSp macro="">
      <xdr:nvCxnSpPr>
        <xdr:cNvPr id="329" name="直線コネクタ 328"/>
        <xdr:cNvCxnSpPr/>
      </xdr:nvCxnSpPr>
      <xdr:spPr>
        <a:xfrm flipV="1">
          <a:off x="13512800" y="101000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78232</xdr:rowOff>
    </xdr:from>
    <xdr:to>
      <xdr:col>68</xdr:col>
      <xdr:colOff>203200</xdr:colOff>
      <xdr:row>62</xdr:row>
      <xdr:rowOff>8382</xdr:rowOff>
    </xdr:to>
    <xdr:sp macro="" textlink="">
      <xdr:nvSpPr>
        <xdr:cNvPr id="330" name="フローチャート: 判断 329"/>
        <xdr:cNvSpPr/>
      </xdr:nvSpPr>
      <xdr:spPr>
        <a:xfrm>
          <a:off x="14351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164609</xdr:rowOff>
    </xdr:from>
    <xdr:ext cx="762000" cy="259045"/>
    <xdr:sp macro="" textlink="">
      <xdr:nvSpPr>
        <xdr:cNvPr id="331" name="テキスト ボックス 330"/>
        <xdr:cNvSpPr txBox="1"/>
      </xdr:nvSpPr>
      <xdr:spPr>
        <a:xfrm>
          <a:off x="14020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32" name="フローチャート: 判断 331"/>
        <xdr:cNvSpPr/>
      </xdr:nvSpPr>
      <xdr:spPr>
        <a:xfrm>
          <a:off x="13462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33" name="テキスト ボックス 332"/>
        <xdr:cNvSpPr txBox="1"/>
      </xdr:nvSpPr>
      <xdr:spPr>
        <a:xfrm>
          <a:off x="13131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37592</xdr:rowOff>
    </xdr:from>
    <xdr:to>
      <xdr:col>81</xdr:col>
      <xdr:colOff>95250</xdr:colOff>
      <xdr:row>58</xdr:row>
      <xdr:rowOff>139192</xdr:rowOff>
    </xdr:to>
    <xdr:sp macro="" textlink="">
      <xdr:nvSpPr>
        <xdr:cNvPr id="339" name="楕円 338"/>
        <xdr:cNvSpPr/>
      </xdr:nvSpPr>
      <xdr:spPr>
        <a:xfrm>
          <a:off x="169672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130319</xdr:rowOff>
    </xdr:from>
    <xdr:ext cx="762000" cy="259045"/>
    <xdr:sp macro="" textlink="">
      <xdr:nvSpPr>
        <xdr:cNvPr id="340" name="定員管理の状況該当値テキスト"/>
        <xdr:cNvSpPr txBox="1"/>
      </xdr:nvSpPr>
      <xdr:spPr>
        <a:xfrm>
          <a:off x="17106900" y="990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52070</xdr:rowOff>
    </xdr:from>
    <xdr:to>
      <xdr:col>77</xdr:col>
      <xdr:colOff>95250</xdr:colOff>
      <xdr:row>58</xdr:row>
      <xdr:rowOff>153670</xdr:rowOff>
    </xdr:to>
    <xdr:sp macro="" textlink="">
      <xdr:nvSpPr>
        <xdr:cNvPr id="341" name="楕円 340"/>
        <xdr:cNvSpPr/>
      </xdr:nvSpPr>
      <xdr:spPr>
        <a:xfrm>
          <a:off x="16129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42" name="テキスト ボックス 341"/>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43" name="楕円 342"/>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4" name="テキスト ボックス 343"/>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105156</xdr:rowOff>
    </xdr:from>
    <xdr:to>
      <xdr:col>68</xdr:col>
      <xdr:colOff>203200</xdr:colOff>
      <xdr:row>59</xdr:row>
      <xdr:rowOff>35306</xdr:rowOff>
    </xdr:to>
    <xdr:sp macro="" textlink="">
      <xdr:nvSpPr>
        <xdr:cNvPr id="345" name="楕円 344"/>
        <xdr:cNvSpPr/>
      </xdr:nvSpPr>
      <xdr:spPr>
        <a:xfrm>
          <a:off x="14351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45483</xdr:rowOff>
    </xdr:from>
    <xdr:ext cx="762000" cy="259045"/>
    <xdr:sp macro="" textlink="">
      <xdr:nvSpPr>
        <xdr:cNvPr id="346" name="テキスト ボックス 345"/>
        <xdr:cNvSpPr txBox="1"/>
      </xdr:nvSpPr>
      <xdr:spPr>
        <a:xfrm>
          <a:off x="14020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7" name="楕円 346"/>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8" name="テキスト ボックス 347"/>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市債発行額の抑制や低金利債への借換え、高金利債の繰り上げ償還などを実施し、後年度負担の抑制に努めていることにより、類似団体平均を下回っている。平成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年度は、標準財政規模が増となったものの、一般会計の公債費が減となったほか、三鷹市土地開発公社からの買戻しに係る経費等が減となったことから、前年度と比べて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ポイントの減となった。今後もバランスに配慮した市債の発行を図り、「第４次三鷹市基本計画（第１次改定）」で目標としている、「概ね６％を超えないこと」の達成に努める。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44</xdr:row>
      <xdr:rowOff>78922</xdr:rowOff>
    </xdr:to>
    <xdr:cxnSp macro="">
      <xdr:nvCxnSpPr>
        <xdr:cNvPr id="379" name="直線コネクタ 378"/>
        <xdr:cNvCxnSpPr/>
      </xdr:nvCxnSpPr>
      <xdr:spPr>
        <a:xfrm flipV="1">
          <a:off x="17018000" y="624386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80"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81" name="直線コネクタ 380"/>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82"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83" name="直線コネクタ 382"/>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39915</xdr:rowOff>
    </xdr:from>
    <xdr:to>
      <xdr:col>81</xdr:col>
      <xdr:colOff>44450</xdr:colOff>
      <xdr:row>39</xdr:row>
      <xdr:rowOff>91622</xdr:rowOff>
    </xdr:to>
    <xdr:cxnSp macro="">
      <xdr:nvCxnSpPr>
        <xdr:cNvPr id="384" name="直線コネクタ 383"/>
        <xdr:cNvCxnSpPr/>
      </xdr:nvCxnSpPr>
      <xdr:spPr>
        <a:xfrm flipV="1">
          <a:off x="16179800" y="672646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5"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6" name="フローチャート: 判断 385"/>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108857</xdr:rowOff>
    </xdr:to>
    <xdr:cxnSp macro="">
      <xdr:nvCxnSpPr>
        <xdr:cNvPr id="387" name="直線コネクタ 386"/>
        <xdr:cNvCxnSpPr/>
      </xdr:nvCxnSpPr>
      <xdr:spPr>
        <a:xfrm flipV="1">
          <a:off x="15290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8" name="フローチャート: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9" name="テキスト ボックス 388"/>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74385</xdr:rowOff>
    </xdr:from>
    <xdr:to>
      <xdr:col>72</xdr:col>
      <xdr:colOff>203200</xdr:colOff>
      <xdr:row>39</xdr:row>
      <xdr:rowOff>108857</xdr:rowOff>
    </xdr:to>
    <xdr:cxnSp macro="">
      <xdr:nvCxnSpPr>
        <xdr:cNvPr id="390" name="直線コネクタ 389"/>
        <xdr:cNvCxnSpPr/>
      </xdr:nvCxnSpPr>
      <xdr:spPr>
        <a:xfrm>
          <a:off x="14401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92528</xdr:rowOff>
    </xdr:from>
    <xdr:to>
      <xdr:col>73</xdr:col>
      <xdr:colOff>44450</xdr:colOff>
      <xdr:row>40</xdr:row>
      <xdr:rowOff>22678</xdr:rowOff>
    </xdr:to>
    <xdr:sp macro="" textlink="">
      <xdr:nvSpPr>
        <xdr:cNvPr id="391" name="フローチャート: 判断 390"/>
        <xdr:cNvSpPr/>
      </xdr:nvSpPr>
      <xdr:spPr>
        <a:xfrm>
          <a:off x="15240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7455</xdr:rowOff>
    </xdr:from>
    <xdr:ext cx="762000" cy="259045"/>
    <xdr:sp macro="" textlink="">
      <xdr:nvSpPr>
        <xdr:cNvPr id="392" name="テキスト ボックス 391"/>
        <xdr:cNvSpPr txBox="1"/>
      </xdr:nvSpPr>
      <xdr:spPr>
        <a:xfrm>
          <a:off x="14909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74385</xdr:rowOff>
    </xdr:from>
    <xdr:to>
      <xdr:col>68</xdr:col>
      <xdr:colOff>152400</xdr:colOff>
      <xdr:row>39</xdr:row>
      <xdr:rowOff>143328</xdr:rowOff>
    </xdr:to>
    <xdr:cxnSp macro="">
      <xdr:nvCxnSpPr>
        <xdr:cNvPr id="393" name="直線コネクタ 392"/>
        <xdr:cNvCxnSpPr/>
      </xdr:nvCxnSpPr>
      <xdr:spPr>
        <a:xfrm flipV="1">
          <a:off x="13512800" y="67609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4" name="フローチャート: 判断 393"/>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5" name="テキスト ボックス 394"/>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59872</xdr:rowOff>
    </xdr:from>
    <xdr:to>
      <xdr:col>64</xdr:col>
      <xdr:colOff>152400</xdr:colOff>
      <xdr:row>41</xdr:row>
      <xdr:rowOff>161472</xdr:rowOff>
    </xdr:to>
    <xdr:sp macro="" textlink="">
      <xdr:nvSpPr>
        <xdr:cNvPr id="396" name="フローチャート: 判断 395"/>
        <xdr:cNvSpPr/>
      </xdr:nvSpPr>
      <xdr:spPr>
        <a:xfrm>
          <a:off x="13462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146249</xdr:rowOff>
    </xdr:from>
    <xdr:ext cx="762000" cy="259045"/>
    <xdr:sp macro="" textlink="">
      <xdr:nvSpPr>
        <xdr:cNvPr id="397" name="テキスト ボックス 396"/>
        <xdr:cNvSpPr txBox="1"/>
      </xdr:nvSpPr>
      <xdr:spPr>
        <a:xfrm>
          <a:off x="13131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160565</xdr:rowOff>
    </xdr:from>
    <xdr:to>
      <xdr:col>81</xdr:col>
      <xdr:colOff>95250</xdr:colOff>
      <xdr:row>39</xdr:row>
      <xdr:rowOff>90715</xdr:rowOff>
    </xdr:to>
    <xdr:sp macro="" textlink="">
      <xdr:nvSpPr>
        <xdr:cNvPr id="403" name="楕円 402"/>
        <xdr:cNvSpPr/>
      </xdr:nvSpPr>
      <xdr:spPr>
        <a:xfrm>
          <a:off x="16967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5642</xdr:rowOff>
    </xdr:from>
    <xdr:ext cx="762000" cy="259045"/>
    <xdr:sp macro="" textlink="">
      <xdr:nvSpPr>
        <xdr:cNvPr id="404" name="公債費負担の状況該当値テキスト"/>
        <xdr:cNvSpPr txBox="1"/>
      </xdr:nvSpPr>
      <xdr:spPr>
        <a:xfrm>
          <a:off x="17106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5" name="楕円 404"/>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6" name="テキスト ボックス 405"/>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58057</xdr:rowOff>
    </xdr:from>
    <xdr:to>
      <xdr:col>73</xdr:col>
      <xdr:colOff>44450</xdr:colOff>
      <xdr:row>39</xdr:row>
      <xdr:rowOff>159657</xdr:rowOff>
    </xdr:to>
    <xdr:sp macro="" textlink="">
      <xdr:nvSpPr>
        <xdr:cNvPr id="407" name="楕円 406"/>
        <xdr:cNvSpPr/>
      </xdr:nvSpPr>
      <xdr:spPr>
        <a:xfrm>
          <a:off x="15240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169834</xdr:rowOff>
    </xdr:from>
    <xdr:ext cx="762000" cy="259045"/>
    <xdr:sp macro="" textlink="">
      <xdr:nvSpPr>
        <xdr:cNvPr id="408" name="テキスト ボックス 407"/>
        <xdr:cNvSpPr txBox="1"/>
      </xdr:nvSpPr>
      <xdr:spPr>
        <a:xfrm>
          <a:off x="14909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23585</xdr:rowOff>
    </xdr:from>
    <xdr:to>
      <xdr:col>68</xdr:col>
      <xdr:colOff>203200</xdr:colOff>
      <xdr:row>39</xdr:row>
      <xdr:rowOff>125185</xdr:rowOff>
    </xdr:to>
    <xdr:sp macro="" textlink="">
      <xdr:nvSpPr>
        <xdr:cNvPr id="409" name="楕円 408"/>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135362</xdr:rowOff>
    </xdr:from>
    <xdr:ext cx="762000" cy="259045"/>
    <xdr:sp macro="" textlink="">
      <xdr:nvSpPr>
        <xdr:cNvPr id="410" name="テキスト ボックス 409"/>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411" name="楕円 410"/>
        <xdr:cNvSpPr/>
      </xdr:nvSpPr>
      <xdr:spPr>
        <a:xfrm>
          <a:off x="13462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412" name="テキスト ボックス 411"/>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が減となったことに加え、三鷹市土地開発公社の借入金に係る繰上償還や先行取得した公共用地の買戻しが進んだことにより債務負担行為に基づく支出予定額が減となったことなどから、前年度比</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ポイントの減となった。今後も基金残高の確保を図るなど健全な財政運営に努める。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141605</xdr:rowOff>
    </xdr:to>
    <xdr:cxnSp macro="">
      <xdr:nvCxnSpPr>
        <xdr:cNvPr id="441" name="直線コネクタ 440"/>
        <xdr:cNvCxnSpPr/>
      </xdr:nvCxnSpPr>
      <xdr:spPr>
        <a:xfrm flipV="1">
          <a:off x="17018000" y="2370667"/>
          <a:ext cx="0" cy="1371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113682</xdr:rowOff>
    </xdr:from>
    <xdr:ext cx="762000" cy="259045"/>
    <xdr:sp macro="" textlink="">
      <xdr:nvSpPr>
        <xdr:cNvPr id="442" name="将来負担の状況最小値テキスト"/>
        <xdr:cNvSpPr txBox="1"/>
      </xdr:nvSpPr>
      <xdr:spPr>
        <a:xfrm>
          <a:off x="17106900" y="37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141605</xdr:rowOff>
    </xdr:from>
    <xdr:to>
      <xdr:col>81</xdr:col>
      <xdr:colOff>133350</xdr:colOff>
      <xdr:row>21</xdr:row>
      <xdr:rowOff>141605</xdr:rowOff>
    </xdr:to>
    <xdr:cxnSp macro="">
      <xdr:nvCxnSpPr>
        <xdr:cNvPr id="443" name="直線コネクタ 442"/>
        <xdr:cNvCxnSpPr/>
      </xdr:nvCxnSpPr>
      <xdr:spPr>
        <a:xfrm>
          <a:off x="16929100" y="374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128552</xdr:rowOff>
    </xdr:from>
    <xdr:to>
      <xdr:col>81</xdr:col>
      <xdr:colOff>44450</xdr:colOff>
      <xdr:row>15</xdr:row>
      <xdr:rowOff>48260</xdr:rowOff>
    </xdr:to>
    <xdr:cxnSp macro="">
      <xdr:nvCxnSpPr>
        <xdr:cNvPr id="446" name="直線コネクタ 445"/>
        <xdr:cNvCxnSpPr/>
      </xdr:nvCxnSpPr>
      <xdr:spPr>
        <a:xfrm flipV="1">
          <a:off x="16179800" y="2528852"/>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48630</xdr:rowOff>
    </xdr:from>
    <xdr:ext cx="762000" cy="259045"/>
    <xdr:sp macro="" textlink="">
      <xdr:nvSpPr>
        <xdr:cNvPr id="447" name="将来負担の状況平均値テキスト"/>
        <xdr:cNvSpPr txBox="1"/>
      </xdr:nvSpPr>
      <xdr:spPr>
        <a:xfrm>
          <a:off x="17106900" y="2620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76553</xdr:rowOff>
    </xdr:from>
    <xdr:to>
      <xdr:col>81</xdr:col>
      <xdr:colOff>95250</xdr:colOff>
      <xdr:row>16</xdr:row>
      <xdr:rowOff>6703</xdr:rowOff>
    </xdr:to>
    <xdr:sp macro="" textlink="">
      <xdr:nvSpPr>
        <xdr:cNvPr id="448" name="フローチャート: 判断 447"/>
        <xdr:cNvSpPr/>
      </xdr:nvSpPr>
      <xdr:spPr>
        <a:xfrm>
          <a:off x="16967200" y="264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15</xdr:row>
      <xdr:rowOff>89817</xdr:rowOff>
    </xdr:to>
    <xdr:cxnSp macro="">
      <xdr:nvCxnSpPr>
        <xdr:cNvPr id="449" name="直線コネクタ 448"/>
        <xdr:cNvCxnSpPr/>
      </xdr:nvCxnSpPr>
      <xdr:spPr>
        <a:xfrm flipV="1">
          <a:off x="15290800" y="262001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111407</xdr:rowOff>
    </xdr:from>
    <xdr:to>
      <xdr:col>77</xdr:col>
      <xdr:colOff>95250</xdr:colOff>
      <xdr:row>16</xdr:row>
      <xdr:rowOff>41557</xdr:rowOff>
    </xdr:to>
    <xdr:sp macro="" textlink="">
      <xdr:nvSpPr>
        <xdr:cNvPr id="450" name="フローチャート: 判断 449"/>
        <xdr:cNvSpPr/>
      </xdr:nvSpPr>
      <xdr:spPr>
        <a:xfrm>
          <a:off x="16129000" y="26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26334</xdr:rowOff>
    </xdr:from>
    <xdr:ext cx="736600" cy="259045"/>
    <xdr:sp macro="" textlink="">
      <xdr:nvSpPr>
        <xdr:cNvPr id="451" name="テキスト ボックス 450"/>
        <xdr:cNvSpPr txBox="1"/>
      </xdr:nvSpPr>
      <xdr:spPr>
        <a:xfrm>
          <a:off x="15798800" y="27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89817</xdr:rowOff>
    </xdr:from>
    <xdr:to>
      <xdr:col>72</xdr:col>
      <xdr:colOff>203200</xdr:colOff>
      <xdr:row>16</xdr:row>
      <xdr:rowOff>22931</xdr:rowOff>
    </xdr:to>
    <xdr:cxnSp macro="">
      <xdr:nvCxnSpPr>
        <xdr:cNvPr id="452" name="直線コネクタ 451"/>
        <xdr:cNvCxnSpPr/>
      </xdr:nvCxnSpPr>
      <xdr:spPr>
        <a:xfrm flipV="1">
          <a:off x="14401800" y="2661567"/>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32315</xdr:rowOff>
    </xdr:from>
    <xdr:to>
      <xdr:col>73</xdr:col>
      <xdr:colOff>44450</xdr:colOff>
      <xdr:row>15</xdr:row>
      <xdr:rowOff>133915</xdr:rowOff>
    </xdr:to>
    <xdr:sp macro="" textlink="">
      <xdr:nvSpPr>
        <xdr:cNvPr id="453" name="フローチャート: 判断 452"/>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4" name="テキスト ボックス 453"/>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22931</xdr:rowOff>
    </xdr:from>
    <xdr:to>
      <xdr:col>68</xdr:col>
      <xdr:colOff>152400</xdr:colOff>
      <xdr:row>17</xdr:row>
      <xdr:rowOff>2963</xdr:rowOff>
    </xdr:to>
    <xdr:cxnSp macro="">
      <xdr:nvCxnSpPr>
        <xdr:cNvPr id="455" name="直線コネクタ 454"/>
        <xdr:cNvCxnSpPr/>
      </xdr:nvCxnSpPr>
      <xdr:spPr>
        <a:xfrm flipV="1">
          <a:off x="13512800" y="2766131"/>
          <a:ext cx="889000" cy="1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56" name="フローチャート: 判断 455"/>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57" name="テキスト ボックス 456"/>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8" name="フローチャート: 判断 457"/>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59" name="テキスト ボックス 458"/>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77752</xdr:rowOff>
    </xdr:from>
    <xdr:to>
      <xdr:col>81</xdr:col>
      <xdr:colOff>95250</xdr:colOff>
      <xdr:row>15</xdr:row>
      <xdr:rowOff>7902</xdr:rowOff>
    </xdr:to>
    <xdr:sp macro="" textlink="">
      <xdr:nvSpPr>
        <xdr:cNvPr id="465" name="楕円 464"/>
        <xdr:cNvSpPr/>
      </xdr:nvSpPr>
      <xdr:spPr>
        <a:xfrm>
          <a:off x="169672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94279</xdr:rowOff>
    </xdr:from>
    <xdr:ext cx="762000" cy="259045"/>
    <xdr:sp macro="" textlink="">
      <xdr:nvSpPr>
        <xdr:cNvPr id="466" name="将来負担の状況該当値テキスト"/>
        <xdr:cNvSpPr txBox="1"/>
      </xdr:nvSpPr>
      <xdr:spPr>
        <a:xfrm>
          <a:off x="17106900" y="23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168910</xdr:rowOff>
    </xdr:from>
    <xdr:to>
      <xdr:col>77</xdr:col>
      <xdr:colOff>95250</xdr:colOff>
      <xdr:row>15</xdr:row>
      <xdr:rowOff>99060</xdr:rowOff>
    </xdr:to>
    <xdr:sp macro="" textlink="">
      <xdr:nvSpPr>
        <xdr:cNvPr id="467" name="楕円 466"/>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109237</xdr:rowOff>
    </xdr:from>
    <xdr:ext cx="736600" cy="259045"/>
    <xdr:sp macro="" textlink="">
      <xdr:nvSpPr>
        <xdr:cNvPr id="468" name="テキスト ボックス 467"/>
        <xdr:cNvSpPr txBox="1"/>
      </xdr:nvSpPr>
      <xdr:spPr>
        <a:xfrm>
          <a:off x="15798800" y="233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39017</xdr:rowOff>
    </xdr:from>
    <xdr:to>
      <xdr:col>73</xdr:col>
      <xdr:colOff>44450</xdr:colOff>
      <xdr:row>15</xdr:row>
      <xdr:rowOff>140617</xdr:rowOff>
    </xdr:to>
    <xdr:sp macro="" textlink="">
      <xdr:nvSpPr>
        <xdr:cNvPr id="469" name="楕円 468"/>
        <xdr:cNvSpPr/>
      </xdr:nvSpPr>
      <xdr:spPr>
        <a:xfrm>
          <a:off x="15240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125394</xdr:rowOff>
    </xdr:from>
    <xdr:ext cx="762000" cy="259045"/>
    <xdr:sp macro="" textlink="">
      <xdr:nvSpPr>
        <xdr:cNvPr id="470" name="テキスト ボックス 469"/>
        <xdr:cNvSpPr txBox="1"/>
      </xdr:nvSpPr>
      <xdr:spPr>
        <a:xfrm>
          <a:off x="14909800" y="269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143581</xdr:rowOff>
    </xdr:from>
    <xdr:to>
      <xdr:col>68</xdr:col>
      <xdr:colOff>203200</xdr:colOff>
      <xdr:row>16</xdr:row>
      <xdr:rowOff>73731</xdr:rowOff>
    </xdr:to>
    <xdr:sp macro="" textlink="">
      <xdr:nvSpPr>
        <xdr:cNvPr id="471" name="楕円 470"/>
        <xdr:cNvSpPr/>
      </xdr:nvSpPr>
      <xdr:spPr>
        <a:xfrm>
          <a:off x="14351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83908</xdr:rowOff>
    </xdr:from>
    <xdr:ext cx="762000" cy="259045"/>
    <xdr:sp macro="" textlink="">
      <xdr:nvSpPr>
        <xdr:cNvPr id="472" name="テキスト ボックス 471"/>
        <xdr:cNvSpPr txBox="1"/>
      </xdr:nvSpPr>
      <xdr:spPr>
        <a:xfrm>
          <a:off x="14020800" y="24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123613</xdr:rowOff>
    </xdr:from>
    <xdr:to>
      <xdr:col>64</xdr:col>
      <xdr:colOff>152400</xdr:colOff>
      <xdr:row>17</xdr:row>
      <xdr:rowOff>53763</xdr:rowOff>
    </xdr:to>
    <xdr:sp macro="" textlink="">
      <xdr:nvSpPr>
        <xdr:cNvPr id="473" name="楕円 472"/>
        <xdr:cNvSpPr/>
      </xdr:nvSpPr>
      <xdr:spPr>
        <a:xfrm>
          <a:off x="13462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38540</xdr:rowOff>
    </xdr:from>
    <xdr:ext cx="762000" cy="259045"/>
    <xdr:sp macro="" textlink="">
      <xdr:nvSpPr>
        <xdr:cNvPr id="474" name="テキスト ボックス 473"/>
        <xdr:cNvSpPr txBox="1"/>
      </xdr:nvSpPr>
      <xdr:spPr>
        <a:xfrm>
          <a:off x="13131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三鷹市では、以前から職員数を低く抑えてきたが、平成７年度以降、行財政改革に取り組み、職員定数の見直しを継続的に実施してきた。平成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年度以降は、給料や諸手当の全般にわたって見直しを図り、給与水準の適正化に努めているところである。平成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勤勉手当の引き上げや地方公務員共済組合負担金の負担率改定に伴う増があるものの、指定管理者制度の導入や学校給食調理業務の委託化などに伴う職員定数の見直しのほか、退職手当が減となったことなどから、人件費に係る経常収支比率は減となった。今後とも、職員定数と給与水準の両面の見直しを検討・実施し、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165100</xdr:rowOff>
    </xdr:from>
    <xdr:to>
      <xdr:col>24</xdr:col>
      <xdr:colOff>25400</xdr:colOff>
      <xdr:row>39</xdr:row>
      <xdr:rowOff>127000</xdr:rowOff>
    </xdr:to>
    <xdr:cxnSp macro="">
      <xdr:nvCxnSpPr>
        <xdr:cNvPr id="61" name="直線コネクタ 60"/>
        <xdr:cNvCxnSpPr/>
      </xdr:nvCxnSpPr>
      <xdr:spPr>
        <a:xfrm flipV="1">
          <a:off x="4826000" y="5822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99077</xdr:rowOff>
    </xdr:from>
    <xdr:ext cx="762000" cy="259045"/>
    <xdr:sp macro="" textlink="">
      <xdr:nvSpPr>
        <xdr:cNvPr id="62" name="人件費最小値テキスト"/>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127000</xdr:rowOff>
    </xdr:from>
    <xdr:to>
      <xdr:col>24</xdr:col>
      <xdr:colOff>114300</xdr:colOff>
      <xdr:row>39</xdr:row>
      <xdr:rowOff>127000</xdr:rowOff>
    </xdr:to>
    <xdr:cxnSp macro="">
      <xdr:nvCxnSpPr>
        <xdr:cNvPr id="63" name="直線コネクタ 62"/>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762000" cy="259045"/>
    <xdr:sp macro="" textlink="">
      <xdr:nvSpPr>
        <xdr:cNvPr id="64"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165100</xdr:rowOff>
    </xdr:from>
    <xdr:to>
      <xdr:col>24</xdr:col>
      <xdr:colOff>114300</xdr:colOff>
      <xdr:row>33</xdr:row>
      <xdr:rowOff>165100</xdr:rowOff>
    </xdr:to>
    <xdr:cxnSp macro="">
      <xdr:nvCxnSpPr>
        <xdr:cNvPr id="65" name="直線コネクタ 64"/>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37</xdr:row>
      <xdr:rowOff>88900</xdr:rowOff>
    </xdr:to>
    <xdr:cxnSp macro="">
      <xdr:nvCxnSpPr>
        <xdr:cNvPr id="66" name="直線コネクタ 65"/>
        <xdr:cNvCxnSpPr/>
      </xdr:nvCxnSpPr>
      <xdr:spPr>
        <a:xfrm flipV="1">
          <a:off x="3987800" y="635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143527</xdr:rowOff>
    </xdr:from>
    <xdr:ext cx="762000" cy="259045"/>
    <xdr:sp macro="" textlink="">
      <xdr:nvSpPr>
        <xdr:cNvPr id="67" name="人件費平均値テキスト"/>
        <xdr:cNvSpPr txBox="1"/>
      </xdr:nvSpPr>
      <xdr:spPr>
        <a:xfrm>
          <a:off x="4914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68" name="フローチャート: 判断 67"/>
        <xdr:cNvSpPr/>
      </xdr:nvSpPr>
      <xdr:spPr>
        <a:xfrm>
          <a:off x="4775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88900</xdr:rowOff>
    </xdr:to>
    <xdr:cxnSp macro="">
      <xdr:nvCxnSpPr>
        <xdr:cNvPr id="69" name="直線コネクタ 68"/>
        <xdr:cNvCxnSpPr/>
      </xdr:nvCxnSpPr>
      <xdr:spPr>
        <a:xfrm>
          <a:off x="3098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146050</xdr:rowOff>
    </xdr:to>
    <xdr:cxnSp macro="">
      <xdr:nvCxnSpPr>
        <xdr:cNvPr id="72" name="直線コネクタ 71"/>
        <xdr:cNvCxnSpPr/>
      </xdr:nvCxnSpPr>
      <xdr:spPr>
        <a:xfrm flipV="1">
          <a:off x="2209800" y="641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95250</xdr:rowOff>
    </xdr:from>
    <xdr:to>
      <xdr:col>15</xdr:col>
      <xdr:colOff>149225</xdr:colOff>
      <xdr:row>40</xdr:row>
      <xdr:rowOff>25400</xdr:rowOff>
    </xdr:to>
    <xdr:sp macro="" textlink="">
      <xdr:nvSpPr>
        <xdr:cNvPr id="73" name="フローチャート: 判断 72"/>
        <xdr:cNvSpPr/>
      </xdr:nvSpPr>
      <xdr:spPr>
        <a:xfrm>
          <a:off x="3048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74" name="テキスト ボックス 73"/>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146050</xdr:rowOff>
    </xdr:from>
    <xdr:to>
      <xdr:col>11</xdr:col>
      <xdr:colOff>9525</xdr:colOff>
      <xdr:row>41</xdr:row>
      <xdr:rowOff>88900</xdr:rowOff>
    </xdr:to>
    <xdr:cxnSp macro="">
      <xdr:nvCxnSpPr>
        <xdr:cNvPr id="75" name="直線コネクタ 74"/>
        <xdr:cNvCxnSpPr/>
      </xdr:nvCxnSpPr>
      <xdr:spPr>
        <a:xfrm flipV="1">
          <a:off x="1320800" y="66611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40</xdr:row>
      <xdr:rowOff>152400</xdr:rowOff>
    </xdr:from>
    <xdr:to>
      <xdr:col>11</xdr:col>
      <xdr:colOff>60325</xdr:colOff>
      <xdr:row>41</xdr:row>
      <xdr:rowOff>82550</xdr:rowOff>
    </xdr:to>
    <xdr:sp macro="" textlink="">
      <xdr:nvSpPr>
        <xdr:cNvPr id="76" name="フローチャート: 判断 75"/>
        <xdr:cNvSpPr/>
      </xdr:nvSpPr>
      <xdr:spPr>
        <a:xfrm>
          <a:off x="2159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77" name="テキスト ボックス 76"/>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8" name="フローチャート: 判断 77"/>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73677</xdr:rowOff>
    </xdr:from>
    <xdr:ext cx="762000" cy="259045"/>
    <xdr:sp macro="" textlink="">
      <xdr:nvSpPr>
        <xdr:cNvPr id="79" name="テキスト ボックス 78"/>
        <xdr:cNvSpPr txBox="1"/>
      </xdr:nvSpPr>
      <xdr:spPr>
        <a:xfrm>
          <a:off x="939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5" name="楕円 84"/>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149877</xdr:rowOff>
    </xdr:from>
    <xdr:ext cx="762000" cy="259045"/>
    <xdr:sp macro="" textlink="">
      <xdr:nvSpPr>
        <xdr:cNvPr id="86" name="人件費該当値テキスト"/>
        <xdr:cNvSpPr txBox="1"/>
      </xdr:nvSpPr>
      <xdr:spPr>
        <a:xfrm>
          <a:off x="49149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87" name="楕円 86"/>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88" name="テキスト ボックス 87"/>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95250</xdr:rowOff>
    </xdr:from>
    <xdr:to>
      <xdr:col>11</xdr:col>
      <xdr:colOff>60325</xdr:colOff>
      <xdr:row>39</xdr:row>
      <xdr:rowOff>25400</xdr:rowOff>
    </xdr:to>
    <xdr:sp macro="" textlink="">
      <xdr:nvSpPr>
        <xdr:cNvPr id="91" name="楕円 90"/>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35577</xdr:rowOff>
    </xdr:from>
    <xdr:ext cx="762000" cy="259045"/>
    <xdr:sp macro="" textlink="">
      <xdr:nvSpPr>
        <xdr:cNvPr id="92" name="テキスト ボックス 91"/>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93" name="楕円 92"/>
        <xdr:cNvSpPr/>
      </xdr:nvSpPr>
      <xdr:spPr>
        <a:xfrm>
          <a:off x="1270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124477</xdr:rowOff>
    </xdr:from>
    <xdr:ext cx="762000" cy="259045"/>
    <xdr:sp macro="" textlink="">
      <xdr:nvSpPr>
        <xdr:cNvPr id="94" name="テキスト ボックス 93"/>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立保育園の民営化や学校給食調理業務の民間委託化をはじめとする事業の民営化・委託化を推進していることから、人件費に係る経常収支比率が低い一方で、物件費に係る経常収支比率が高く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年度は、三鷹中央防災公園・元気創造プラザ開設における指定管理者制度の導入や学校給食調理業務の委託化に加え、情報システムのセキュリティ対策の強化などにより、前年度と比べて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ポイントの増となった。今後も引き続き、「新・三鷹市行財政改革アクションプラン</a:t>
          </a:r>
          <a:r>
            <a:rPr kumimoji="1" lang="en-US" altLang="ja-JP" sz="1100">
              <a:latin typeface="ＭＳ Ｐゴシック" panose="020B0600070205080204" pitchFamily="50" charset="-128"/>
              <a:ea typeface="ＭＳ Ｐゴシック" panose="020B0600070205080204" pitchFamily="50" charset="-128"/>
            </a:rPr>
            <a:t>2022</a:t>
          </a:r>
          <a:r>
            <a:rPr kumimoji="1" lang="ja-JP" altLang="en-US" sz="1100">
              <a:latin typeface="ＭＳ Ｐゴシック" panose="020B0600070205080204" pitchFamily="50" charset="-128"/>
              <a:ea typeface="ＭＳ Ｐゴシック" panose="020B0600070205080204" pitchFamily="50" charset="-128"/>
            </a:rPr>
            <a:t>」に基づき、民営化・委託化の一層の推進を図るとともに、経常経費の削減に取り組む。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20</xdr:row>
      <xdr:rowOff>63500</xdr:rowOff>
    </xdr:to>
    <xdr:cxnSp macro="">
      <xdr:nvCxnSpPr>
        <xdr:cNvPr id="122" name="直線コネクタ 121"/>
        <xdr:cNvCxnSpPr/>
      </xdr:nvCxnSpPr>
      <xdr:spPr>
        <a:xfrm flipV="1">
          <a:off x="16510000" y="2159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35577</xdr:rowOff>
    </xdr:from>
    <xdr:ext cx="762000" cy="259045"/>
    <xdr:sp macro="" textlink="">
      <xdr:nvSpPr>
        <xdr:cNvPr id="123" name="物件費最小値テキスト"/>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24" name="直線コネクタ 123"/>
        <xdr:cNvCxnSpPr/>
      </xdr:nvCxnSpPr>
      <xdr:spPr>
        <a:xfrm>
          <a:off x="16421100" y="349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146050</xdr:rowOff>
    </xdr:to>
    <xdr:cxnSp macro="">
      <xdr:nvCxnSpPr>
        <xdr:cNvPr id="127" name="直線コネクタ 126"/>
        <xdr:cNvCxnSpPr/>
      </xdr:nvCxnSpPr>
      <xdr:spPr>
        <a:xfrm>
          <a:off x="15671800" y="2857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114300</xdr:rowOff>
    </xdr:to>
    <xdr:cxnSp macro="">
      <xdr:nvCxnSpPr>
        <xdr:cNvPr id="130" name="直線コネクタ 129"/>
        <xdr:cNvCxnSpPr/>
      </xdr:nvCxnSpPr>
      <xdr:spPr>
        <a:xfrm>
          <a:off x="14782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76200</xdr:rowOff>
    </xdr:to>
    <xdr:cxnSp macro="">
      <xdr:nvCxnSpPr>
        <xdr:cNvPr id="133" name="直線コネクタ 132"/>
        <xdr:cNvCxnSpPr/>
      </xdr:nvCxnSpPr>
      <xdr:spPr>
        <a:xfrm flipV="1">
          <a:off x="13893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4" name="フローチャート: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35" name="テキスト ボックス 134"/>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127000</xdr:rowOff>
    </xdr:to>
    <xdr:cxnSp macro="">
      <xdr:nvCxnSpPr>
        <xdr:cNvPr id="136" name="直線コネクタ 135"/>
        <xdr:cNvCxnSpPr/>
      </xdr:nvCxnSpPr>
      <xdr:spPr>
        <a:xfrm flipV="1">
          <a:off x="13004800" y="281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3" name="テキスト ボックス 152"/>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待機児童の解消として積極的に進めている保育園の増設、障がい福祉サービス利用者の伸びを反映した自立支援給付費の増などにより、扶助費に係る経常収支比率は年々上昇傾向にある。平成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年度は、私立認可保育園３園が開設したことなどに伴う運営事業費の増に加え、障がい者（児）の自立支援に係る給付金の伸びなどにより、前年度と比べて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161290</xdr:rowOff>
    </xdr:to>
    <xdr:cxnSp macro="">
      <xdr:nvCxnSpPr>
        <xdr:cNvPr id="181" name="直線コネクタ 180"/>
        <xdr:cNvCxnSpPr/>
      </xdr:nvCxnSpPr>
      <xdr:spPr>
        <a:xfrm flipV="1">
          <a:off x="4826000" y="911098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4"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5" name="直線コネクタ 184"/>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61</xdr:row>
      <xdr:rowOff>24130</xdr:rowOff>
    </xdr:to>
    <xdr:cxnSp macro="">
      <xdr:nvCxnSpPr>
        <xdr:cNvPr id="186" name="直線コネクタ 185"/>
        <xdr:cNvCxnSpPr/>
      </xdr:nvCxnSpPr>
      <xdr:spPr>
        <a:xfrm>
          <a:off x="3987800" y="100711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7"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58</xdr:row>
      <xdr:rowOff>127000</xdr:rowOff>
    </xdr:to>
    <xdr:cxnSp macro="">
      <xdr:nvCxnSpPr>
        <xdr:cNvPr id="189" name="直線コネクタ 188"/>
        <xdr:cNvCxnSpPr/>
      </xdr:nvCxnSpPr>
      <xdr:spPr>
        <a:xfrm>
          <a:off x="3098800" y="96139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90" name="フローチャート: 判断 189"/>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91" name="テキスト ボックス 190"/>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56</xdr:row>
      <xdr:rowOff>12700</xdr:rowOff>
    </xdr:to>
    <xdr:cxnSp macro="">
      <xdr:nvCxnSpPr>
        <xdr:cNvPr id="192" name="直線コネクタ 191"/>
        <xdr:cNvCxnSpPr/>
      </xdr:nvCxnSpPr>
      <xdr:spPr>
        <a:xfrm>
          <a:off x="2209800" y="92481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93" name="フローチャート: 判断 192"/>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94" name="テキスト ボックス 193"/>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161290</xdr:rowOff>
    </xdr:to>
    <xdr:cxnSp macro="">
      <xdr:nvCxnSpPr>
        <xdr:cNvPr id="195" name="直線コネクタ 194"/>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121920</xdr:rowOff>
    </xdr:from>
    <xdr:to>
      <xdr:col>11</xdr:col>
      <xdr:colOff>60325</xdr:colOff>
      <xdr:row>55</xdr:row>
      <xdr:rowOff>52070</xdr:rowOff>
    </xdr:to>
    <xdr:sp macro="" textlink="">
      <xdr:nvSpPr>
        <xdr:cNvPr id="196" name="フローチャート: 判断 195"/>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36847</xdr:rowOff>
    </xdr:from>
    <xdr:ext cx="762000" cy="259045"/>
    <xdr:sp macro="" textlink="">
      <xdr:nvSpPr>
        <xdr:cNvPr id="197" name="テキスト ボックス 196"/>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198" name="フローチャート: 判断 197"/>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199" name="テキスト ボックス 19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144780</xdr:rowOff>
    </xdr:from>
    <xdr:to>
      <xdr:col>24</xdr:col>
      <xdr:colOff>76200</xdr:colOff>
      <xdr:row>61</xdr:row>
      <xdr:rowOff>74930</xdr:rowOff>
    </xdr:to>
    <xdr:sp macro="" textlink="">
      <xdr:nvSpPr>
        <xdr:cNvPr id="205" name="楕円 204"/>
        <xdr:cNvSpPr/>
      </xdr:nvSpPr>
      <xdr:spPr>
        <a:xfrm>
          <a:off x="4775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116857</xdr:rowOff>
    </xdr:from>
    <xdr:ext cx="762000" cy="259045"/>
    <xdr:sp macro="" textlink="">
      <xdr:nvSpPr>
        <xdr:cNvPr id="206" name="扶助費該当値テキスト"/>
        <xdr:cNvSpPr txBox="1"/>
      </xdr:nvSpPr>
      <xdr:spPr>
        <a:xfrm>
          <a:off x="49149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1" name="楕円 210"/>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2" name="テキスト ボックス 211"/>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25417</xdr:rowOff>
    </xdr:from>
    <xdr:ext cx="762000" cy="259045"/>
    <xdr:sp macro="" textlink="">
      <xdr:nvSpPr>
        <xdr:cNvPr id="214" name="テキスト ボックス 213"/>
        <xdr:cNvSpPr txBox="1"/>
      </xdr:nvSpPr>
      <xdr:spPr>
        <a:xfrm>
          <a:off x="939800" y="928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その他における経常収支比率の大部分は特別会計への繰出金となっている。長寿化の進展などによる介護保険や後期高齢者医療特別会計への繰出金は増加傾向にある。平成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年度は、要介護・要支援認定者及びサービス利用者の増加による給付費の伸びなどにより介護保険事業に係る繰出金が増となったことなどから、前年度と比べて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12700</xdr:rowOff>
    </xdr:to>
    <xdr:cxnSp macro="">
      <xdr:nvCxnSpPr>
        <xdr:cNvPr id="240" name="直線コネクタ 239"/>
        <xdr:cNvCxnSpPr/>
      </xdr:nvCxnSpPr>
      <xdr:spPr>
        <a:xfrm flipV="1">
          <a:off x="16510000" y="9019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1"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3"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4" name="直線コネクタ 243"/>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161290</xdr:rowOff>
    </xdr:to>
    <xdr:cxnSp macro="">
      <xdr:nvCxnSpPr>
        <xdr:cNvPr id="245" name="直線コネクタ 244"/>
        <xdr:cNvCxnSpPr/>
      </xdr:nvCxnSpPr>
      <xdr:spPr>
        <a:xfrm>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6"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7" name="フローチャート: 判断 246"/>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69850</xdr:rowOff>
    </xdr:to>
    <xdr:cxnSp macro="">
      <xdr:nvCxnSpPr>
        <xdr:cNvPr id="248" name="直線コネクタ 247"/>
        <xdr:cNvCxnSpPr/>
      </xdr:nvCxnSpPr>
      <xdr:spPr>
        <a:xfrm>
          <a:off x="14782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69850</xdr:rowOff>
    </xdr:to>
    <xdr:cxnSp macro="">
      <xdr:nvCxnSpPr>
        <xdr:cNvPr id="251" name="直線コネクタ 250"/>
        <xdr:cNvCxnSpPr/>
      </xdr:nvCxnSpPr>
      <xdr:spPr>
        <a:xfrm flipV="1">
          <a:off x="13893800" y="9431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2" name="フローチャート: 判断 251"/>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3" name="テキスト ボックス 252"/>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138430</xdr:rowOff>
    </xdr:to>
    <xdr:cxnSp macro="">
      <xdr:nvCxnSpPr>
        <xdr:cNvPr id="254" name="直線コネクタ 253"/>
        <xdr:cNvCxnSpPr/>
      </xdr:nvCxnSpPr>
      <xdr:spPr>
        <a:xfrm flipV="1">
          <a:off x="13004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5" name="フローチャート: 判断 254"/>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6" name="テキスト ボックス 255"/>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7" name="フローチャート: 判断 256"/>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58" name="テキスト ボックス 257"/>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4" name="楕円 26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5"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8" name="楕円 267"/>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9" name="テキスト ボックス 268"/>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0" name="楕円 26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1" name="テキスト ボックス 27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2" name="楕円 271"/>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3" name="テキスト ボックス 272"/>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や東京都平均と比べて補助費等に係る経常収支比率が高いのは、コミュニティ・センターにおける施設運営等を住民協議会が行うなど、市民・ＮＰＯ・事業者等との協働を推進しているため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年度は、保育士等キャリアアップ補助事業や保育従事職員宿舎借り上げ支援事業による保育士等の処遇改善の拡充などにより、前年度比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ポイントの増となった。引き続き、各種補助制度の見直しに取り組むことにより、一層の適正化に努める。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61686</xdr:rowOff>
    </xdr:from>
    <xdr:to>
      <xdr:col>82</xdr:col>
      <xdr:colOff>107950</xdr:colOff>
      <xdr:row>41</xdr:row>
      <xdr:rowOff>102507</xdr:rowOff>
    </xdr:to>
    <xdr:cxnSp macro="">
      <xdr:nvCxnSpPr>
        <xdr:cNvPr id="303" name="直線コネクタ 302"/>
        <xdr:cNvCxnSpPr/>
      </xdr:nvCxnSpPr>
      <xdr:spPr>
        <a:xfrm flipV="1">
          <a:off x="16510000" y="55480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5" name="直線コネクタ 30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148063</xdr:rowOff>
    </xdr:from>
    <xdr:ext cx="762000" cy="259045"/>
    <xdr:sp macro="" textlink="">
      <xdr:nvSpPr>
        <xdr:cNvPr id="306" name="補助費等最大値テキスト"/>
        <xdr:cNvSpPr txBox="1"/>
      </xdr:nvSpPr>
      <xdr:spPr>
        <a:xfrm>
          <a:off x="16598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61686</xdr:rowOff>
    </xdr:from>
    <xdr:to>
      <xdr:col>82</xdr:col>
      <xdr:colOff>196850</xdr:colOff>
      <xdr:row>32</xdr:row>
      <xdr:rowOff>61686</xdr:rowOff>
    </xdr:to>
    <xdr:cxnSp macro="">
      <xdr:nvCxnSpPr>
        <xdr:cNvPr id="307" name="直線コネクタ 306"/>
        <xdr:cNvCxnSpPr/>
      </xdr:nvCxnSpPr>
      <xdr:spPr>
        <a:xfrm>
          <a:off x="16421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143328</xdr:rowOff>
    </xdr:to>
    <xdr:cxnSp macro="">
      <xdr:nvCxnSpPr>
        <xdr:cNvPr id="308" name="直線コネクタ 307"/>
        <xdr:cNvCxnSpPr/>
      </xdr:nvCxnSpPr>
      <xdr:spPr>
        <a:xfrm>
          <a:off x="15671800" y="66094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309" name="補助費等平均値テキスト"/>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0" name="フローチャート: 判断 309"/>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94343</xdr:rowOff>
    </xdr:to>
    <xdr:cxnSp macro="">
      <xdr:nvCxnSpPr>
        <xdr:cNvPr id="311" name="直線コネクタ 310"/>
        <xdr:cNvCxnSpPr/>
      </xdr:nvCxnSpPr>
      <xdr:spPr>
        <a:xfrm>
          <a:off x="14782800" y="6527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27215</xdr:rowOff>
    </xdr:from>
    <xdr:to>
      <xdr:col>78</xdr:col>
      <xdr:colOff>120650</xdr:colOff>
      <xdr:row>38</xdr:row>
      <xdr:rowOff>128815</xdr:rowOff>
    </xdr:to>
    <xdr:sp macro="" textlink="">
      <xdr:nvSpPr>
        <xdr:cNvPr id="312" name="フローチャート: 判断 311"/>
        <xdr:cNvSpPr/>
      </xdr:nvSpPr>
      <xdr:spPr>
        <a:xfrm>
          <a:off x="15621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138991</xdr:rowOff>
    </xdr:from>
    <xdr:ext cx="736600" cy="259045"/>
    <xdr:sp macro="" textlink="">
      <xdr:nvSpPr>
        <xdr:cNvPr id="313" name="テキスト ボックス 312"/>
        <xdr:cNvSpPr txBox="1"/>
      </xdr:nvSpPr>
      <xdr:spPr>
        <a:xfrm>
          <a:off x="15290800" y="6311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61685</xdr:rowOff>
    </xdr:to>
    <xdr:cxnSp macro="">
      <xdr:nvCxnSpPr>
        <xdr:cNvPr id="314" name="直線コネクタ 313"/>
        <xdr:cNvCxnSpPr/>
      </xdr:nvCxnSpPr>
      <xdr:spPr>
        <a:xfrm flipV="1">
          <a:off x="13893800" y="6527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5" name="フローチャート: 判断 314"/>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16" name="テキスト ボックス 315"/>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39</xdr:row>
      <xdr:rowOff>53522</xdr:rowOff>
    </xdr:to>
    <xdr:cxnSp macro="">
      <xdr:nvCxnSpPr>
        <xdr:cNvPr id="317" name="直線コネクタ 316"/>
        <xdr:cNvCxnSpPr/>
      </xdr:nvCxnSpPr>
      <xdr:spPr>
        <a:xfrm flipV="1">
          <a:off x="13004800" y="6576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108857</xdr:rowOff>
    </xdr:from>
    <xdr:to>
      <xdr:col>69</xdr:col>
      <xdr:colOff>142875</xdr:colOff>
      <xdr:row>35</xdr:row>
      <xdr:rowOff>39007</xdr:rowOff>
    </xdr:to>
    <xdr:sp macro="" textlink="">
      <xdr:nvSpPr>
        <xdr:cNvPr id="318" name="フローチャート: 判断 317"/>
        <xdr:cNvSpPr/>
      </xdr:nvSpPr>
      <xdr:spPr>
        <a:xfrm>
          <a:off x="13843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19" name="テキスト ボックス 318"/>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20" name="フローチャート: 判断 319"/>
        <xdr:cNvSpPr/>
      </xdr:nvSpPr>
      <xdr:spPr>
        <a:xfrm>
          <a:off x="12954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21" name="テキスト ボックス 320"/>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92528</xdr:rowOff>
    </xdr:from>
    <xdr:to>
      <xdr:col>82</xdr:col>
      <xdr:colOff>158750</xdr:colOff>
      <xdr:row>39</xdr:row>
      <xdr:rowOff>22678</xdr:rowOff>
    </xdr:to>
    <xdr:sp macro="" textlink="">
      <xdr:nvSpPr>
        <xdr:cNvPr id="327" name="楕円 326"/>
        <xdr:cNvSpPr/>
      </xdr:nvSpPr>
      <xdr:spPr>
        <a:xfrm>
          <a:off x="16459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64605</xdr:rowOff>
    </xdr:from>
    <xdr:ext cx="762000" cy="259045"/>
    <xdr:sp macro="" textlink="">
      <xdr:nvSpPr>
        <xdr:cNvPr id="328" name="補助費等該当値テキスト"/>
        <xdr:cNvSpPr txBox="1"/>
      </xdr:nvSpPr>
      <xdr:spPr>
        <a:xfrm>
          <a:off x="165989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29" name="楕円 328"/>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0" name="テキスト ボックス 329"/>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1" name="楕円 330"/>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2" name="テキスト ボックス 331"/>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xdr:rowOff>
    </xdr:from>
    <xdr:to>
      <xdr:col>69</xdr:col>
      <xdr:colOff>142875</xdr:colOff>
      <xdr:row>38</xdr:row>
      <xdr:rowOff>112485</xdr:rowOff>
    </xdr:to>
    <xdr:sp macro="" textlink="">
      <xdr:nvSpPr>
        <xdr:cNvPr id="333" name="楕円 332"/>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34" name="テキスト ボックス 333"/>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35" name="楕円 334"/>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36" name="テキスト ボックス 335"/>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これまで低金利債への借換えや高金利債の繰上償還などに取り組んできたことから、公債費に係る経常収支比率は、類似団体内平均値を下回っている。平成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三鷹中央防災公園・元気創造プラザ整備事業債の一部償還開始があるものの、井口地区の総合スポーツセンター（仮称）用地取得事業債の償還が完了したことなどから、前年度と同水準となった。引き続き、公債費は減少傾向にあるものの、「都市再生」に向けた取り組みなど、今後も計画的かつ適正な活用により、後年度負担の軽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91622</xdr:rowOff>
    </xdr:from>
    <xdr:to>
      <xdr:col>24</xdr:col>
      <xdr:colOff>25400</xdr:colOff>
      <xdr:row>81</xdr:row>
      <xdr:rowOff>37193</xdr:rowOff>
    </xdr:to>
    <xdr:cxnSp macro="">
      <xdr:nvCxnSpPr>
        <xdr:cNvPr id="366" name="直線コネクタ 365"/>
        <xdr:cNvCxnSpPr/>
      </xdr:nvCxnSpPr>
      <xdr:spPr>
        <a:xfrm flipV="1">
          <a:off x="4826000" y="126074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7"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8" name="直線コネクタ 367"/>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6549</xdr:rowOff>
    </xdr:from>
    <xdr:ext cx="762000" cy="259045"/>
    <xdr:sp macro="" textlink="">
      <xdr:nvSpPr>
        <xdr:cNvPr id="369" name="公債費最大値テキスト"/>
        <xdr:cNvSpPr txBox="1"/>
      </xdr:nvSpPr>
      <xdr:spPr>
        <a:xfrm>
          <a:off x="4914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91622</xdr:rowOff>
    </xdr:from>
    <xdr:to>
      <xdr:col>24</xdr:col>
      <xdr:colOff>114300</xdr:colOff>
      <xdr:row>73</xdr:row>
      <xdr:rowOff>91622</xdr:rowOff>
    </xdr:to>
    <xdr:cxnSp macro="">
      <xdr:nvCxnSpPr>
        <xdr:cNvPr id="370" name="直線コネクタ 369"/>
        <xdr:cNvCxnSpPr/>
      </xdr:nvCxnSpPr>
      <xdr:spPr>
        <a:xfrm>
          <a:off x="4737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1" name="直線コネクタ 370"/>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110870</xdr:rowOff>
    </xdr:from>
    <xdr:ext cx="762000" cy="259045"/>
    <xdr:sp macro="" textlink="">
      <xdr:nvSpPr>
        <xdr:cNvPr id="372" name="公債費平均値テキスト"/>
        <xdr:cNvSpPr txBox="1"/>
      </xdr:nvSpPr>
      <xdr:spPr>
        <a:xfrm>
          <a:off x="4914900" y="1331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3" name="フローチャート: 判断 372"/>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75</xdr:row>
      <xdr:rowOff>31750</xdr:rowOff>
    </xdr:to>
    <xdr:cxnSp macro="">
      <xdr:nvCxnSpPr>
        <xdr:cNvPr id="374" name="直線コネクタ 373"/>
        <xdr:cNvCxnSpPr/>
      </xdr:nvCxnSpPr>
      <xdr:spPr>
        <a:xfrm>
          <a:off x="3098800" y="1284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5" name="フローチャート: 判断 374"/>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76" name="テキスト ボックス 375"/>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107950</xdr:rowOff>
    </xdr:to>
    <xdr:cxnSp macro="">
      <xdr:nvCxnSpPr>
        <xdr:cNvPr id="377" name="直線コネクタ 376"/>
        <xdr:cNvCxnSpPr/>
      </xdr:nvCxnSpPr>
      <xdr:spPr>
        <a:xfrm flipV="1">
          <a:off x="2209800" y="12846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29936</xdr:rowOff>
    </xdr:from>
    <xdr:to>
      <xdr:col>15</xdr:col>
      <xdr:colOff>149225</xdr:colOff>
      <xdr:row>77</xdr:row>
      <xdr:rowOff>131536</xdr:rowOff>
    </xdr:to>
    <xdr:sp macro="" textlink="">
      <xdr:nvSpPr>
        <xdr:cNvPr id="378" name="フローチャート: 判断 37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116313</xdr:rowOff>
    </xdr:from>
    <xdr:ext cx="762000" cy="259045"/>
    <xdr:sp macro="" textlink="">
      <xdr:nvSpPr>
        <xdr:cNvPr id="379" name="テキスト ボックス 37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88900</xdr:rowOff>
    </xdr:to>
    <xdr:cxnSp macro="">
      <xdr:nvCxnSpPr>
        <xdr:cNvPr id="380" name="直線コネクタ 379"/>
        <xdr:cNvCxnSpPr/>
      </xdr:nvCxnSpPr>
      <xdr:spPr>
        <a:xfrm flipV="1">
          <a:off x="1320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21771</xdr:rowOff>
    </xdr:from>
    <xdr:to>
      <xdr:col>11</xdr:col>
      <xdr:colOff>60325</xdr:colOff>
      <xdr:row>78</xdr:row>
      <xdr:rowOff>123371</xdr:rowOff>
    </xdr:to>
    <xdr:sp macro="" textlink="">
      <xdr:nvSpPr>
        <xdr:cNvPr id="381" name="フローチャート: 判断 380"/>
        <xdr:cNvSpPr/>
      </xdr:nvSpPr>
      <xdr:spPr>
        <a:xfrm>
          <a:off x="2159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108148</xdr:rowOff>
    </xdr:from>
    <xdr:ext cx="762000" cy="259045"/>
    <xdr:sp macro="" textlink="">
      <xdr:nvSpPr>
        <xdr:cNvPr id="382" name="テキスト ボックス 381"/>
        <xdr:cNvSpPr txBox="1"/>
      </xdr:nvSpPr>
      <xdr:spPr>
        <a:xfrm>
          <a:off x="1828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3" name="フローチャート: 判断 382"/>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4" name="テキスト ボックス 383"/>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1"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2" name="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3" name="テキスト ボックス 39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94" name="楕円 393"/>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5" name="テキスト ボックス 394"/>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6" name="楕円 395"/>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7" name="テキスト ボックス 396"/>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8" name="楕円 397"/>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9" name="テキスト ボックス 398"/>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従来取り組んできた「事務事業総点検運動」を発展的に継承した「対話による創造的事業改善」により経常的な業務の見直しを行っているところである。平成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年度は、そうした恒常的な取り組みを行ったものの、地方消費税交付金などの都税に連動した各種交付金は増となった一方、企業収益を反映し法人市民税が大幅に減となったことなどにより、前年度と比べて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ポイント増加した。今後も経常的な業務の見直しや民間委託化など、徹底した行財政改革を推進し、各費目の歳出削減に努める。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50800</xdr:rowOff>
    </xdr:from>
    <xdr:to>
      <xdr:col>82</xdr:col>
      <xdr:colOff>107950</xdr:colOff>
      <xdr:row>81</xdr:row>
      <xdr:rowOff>69850</xdr:rowOff>
    </xdr:to>
    <xdr:cxnSp macro="">
      <xdr:nvCxnSpPr>
        <xdr:cNvPr id="427" name="直線コネクタ 426"/>
        <xdr:cNvCxnSpPr/>
      </xdr:nvCxnSpPr>
      <xdr:spPr>
        <a:xfrm flipV="1">
          <a:off x="16510000" y="12395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137177</xdr:rowOff>
    </xdr:from>
    <xdr:ext cx="762000" cy="259045"/>
    <xdr:sp macro="" textlink="">
      <xdr:nvSpPr>
        <xdr:cNvPr id="43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50800</xdr:rowOff>
    </xdr:from>
    <xdr:to>
      <xdr:col>82</xdr:col>
      <xdr:colOff>196850</xdr:colOff>
      <xdr:row>72</xdr:row>
      <xdr:rowOff>50800</xdr:rowOff>
    </xdr:to>
    <xdr:cxnSp macro="">
      <xdr:nvCxnSpPr>
        <xdr:cNvPr id="431" name="直線コネクタ 43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78</xdr:row>
      <xdr:rowOff>101600</xdr:rowOff>
    </xdr:to>
    <xdr:cxnSp macro="">
      <xdr:nvCxnSpPr>
        <xdr:cNvPr id="432" name="直線コネクタ 431"/>
        <xdr:cNvCxnSpPr/>
      </xdr:nvCxnSpPr>
      <xdr:spPr>
        <a:xfrm>
          <a:off x="15671800" y="131191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80027</xdr:rowOff>
    </xdr:from>
    <xdr:ext cx="762000" cy="259045"/>
    <xdr:sp macro="" textlink="">
      <xdr:nvSpPr>
        <xdr:cNvPr id="433"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63500</xdr:rowOff>
    </xdr:from>
    <xdr:to>
      <xdr:col>82</xdr:col>
      <xdr:colOff>158750</xdr:colOff>
      <xdr:row>76</xdr:row>
      <xdr:rowOff>165100</xdr:rowOff>
    </xdr:to>
    <xdr:sp macro="" textlink="">
      <xdr:nvSpPr>
        <xdr:cNvPr id="434" name="フローチャート: 判断 433"/>
        <xdr:cNvSpPr/>
      </xdr:nvSpPr>
      <xdr:spPr>
        <a:xfrm>
          <a:off x="16459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76</xdr:row>
      <xdr:rowOff>88900</xdr:rowOff>
    </xdr:to>
    <xdr:cxnSp macro="">
      <xdr:nvCxnSpPr>
        <xdr:cNvPr id="435" name="直線コネクタ 434"/>
        <xdr:cNvCxnSpPr/>
      </xdr:nvCxnSpPr>
      <xdr:spPr>
        <a:xfrm>
          <a:off x="14782800" y="12814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6" name="フローチャート: 判断 43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7" name="テキスト ボックス 43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120650</xdr:rowOff>
    </xdr:to>
    <xdr:cxnSp macro="">
      <xdr:nvCxnSpPr>
        <xdr:cNvPr id="438" name="直線コネクタ 437"/>
        <xdr:cNvCxnSpPr/>
      </xdr:nvCxnSpPr>
      <xdr:spPr>
        <a:xfrm flipV="1">
          <a:off x="13893800" y="12814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120650</xdr:rowOff>
    </xdr:from>
    <xdr:to>
      <xdr:col>74</xdr:col>
      <xdr:colOff>31750</xdr:colOff>
      <xdr:row>76</xdr:row>
      <xdr:rowOff>50800</xdr:rowOff>
    </xdr:to>
    <xdr:sp macro="" textlink="">
      <xdr:nvSpPr>
        <xdr:cNvPr id="439" name="フローチャート: 判断 438"/>
        <xdr:cNvSpPr/>
      </xdr:nvSpPr>
      <xdr:spPr>
        <a:xfrm>
          <a:off x="14732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35577</xdr:rowOff>
    </xdr:from>
    <xdr:ext cx="762000" cy="259045"/>
    <xdr:sp macro="" textlink="">
      <xdr:nvSpPr>
        <xdr:cNvPr id="440" name="テキスト ボックス 439"/>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120650</xdr:rowOff>
    </xdr:from>
    <xdr:to>
      <xdr:col>69</xdr:col>
      <xdr:colOff>92075</xdr:colOff>
      <xdr:row>78</xdr:row>
      <xdr:rowOff>127000</xdr:rowOff>
    </xdr:to>
    <xdr:cxnSp macro="">
      <xdr:nvCxnSpPr>
        <xdr:cNvPr id="441" name="直線コネクタ 440"/>
        <xdr:cNvCxnSpPr/>
      </xdr:nvCxnSpPr>
      <xdr:spPr>
        <a:xfrm flipV="1">
          <a:off x="13004800" y="129794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107950</xdr:rowOff>
    </xdr:from>
    <xdr:to>
      <xdr:col>69</xdr:col>
      <xdr:colOff>142875</xdr:colOff>
      <xdr:row>76</xdr:row>
      <xdr:rowOff>38100</xdr:rowOff>
    </xdr:to>
    <xdr:sp macro="" textlink="">
      <xdr:nvSpPr>
        <xdr:cNvPr id="442" name="フローチャート: 判断 441"/>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22877</xdr:rowOff>
    </xdr:from>
    <xdr:ext cx="762000" cy="259045"/>
    <xdr:sp macro="" textlink="">
      <xdr:nvSpPr>
        <xdr:cNvPr id="443" name="テキスト ボックス 442"/>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101600</xdr:rowOff>
    </xdr:from>
    <xdr:to>
      <xdr:col>65</xdr:col>
      <xdr:colOff>53975</xdr:colOff>
      <xdr:row>75</xdr:row>
      <xdr:rowOff>31750</xdr:rowOff>
    </xdr:to>
    <xdr:sp macro="" textlink="">
      <xdr:nvSpPr>
        <xdr:cNvPr id="444" name="フローチャート: 判断 443"/>
        <xdr:cNvSpPr/>
      </xdr:nvSpPr>
      <xdr:spPr>
        <a:xfrm>
          <a:off x="129540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41927</xdr:rowOff>
    </xdr:from>
    <xdr:ext cx="762000" cy="259045"/>
    <xdr:sp macro="" textlink="">
      <xdr:nvSpPr>
        <xdr:cNvPr id="445" name="テキスト ボックス 444"/>
        <xdr:cNvSpPr txBox="1"/>
      </xdr:nvSpPr>
      <xdr:spPr>
        <a:xfrm>
          <a:off x="12623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50800</xdr:rowOff>
    </xdr:from>
    <xdr:to>
      <xdr:col>82</xdr:col>
      <xdr:colOff>158750</xdr:colOff>
      <xdr:row>78</xdr:row>
      <xdr:rowOff>152400</xdr:rowOff>
    </xdr:to>
    <xdr:sp macro="" textlink="">
      <xdr:nvSpPr>
        <xdr:cNvPr id="451" name="楕円 450"/>
        <xdr:cNvSpPr/>
      </xdr:nvSpPr>
      <xdr:spPr>
        <a:xfrm>
          <a:off x="164592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22877</xdr:rowOff>
    </xdr:from>
    <xdr:ext cx="762000" cy="259045"/>
    <xdr:sp macro="" textlink="">
      <xdr:nvSpPr>
        <xdr:cNvPr id="452" name="公債費以外該当値テキスト"/>
        <xdr:cNvSpPr txBox="1"/>
      </xdr:nvSpPr>
      <xdr:spPr>
        <a:xfrm>
          <a:off x="165989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53" name="楕円 452"/>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54" name="テキスト ボックス 453"/>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5" name="楕円 45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6" name="テキスト ボックス 45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69850</xdr:rowOff>
    </xdr:from>
    <xdr:to>
      <xdr:col>69</xdr:col>
      <xdr:colOff>142875</xdr:colOff>
      <xdr:row>76</xdr:row>
      <xdr:rowOff>0</xdr:rowOff>
    </xdr:to>
    <xdr:sp macro="" textlink="">
      <xdr:nvSpPr>
        <xdr:cNvPr id="457" name="楕円 456"/>
        <xdr:cNvSpPr/>
      </xdr:nvSpPr>
      <xdr:spPr>
        <a:xfrm>
          <a:off x="13843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10177</xdr:rowOff>
    </xdr:from>
    <xdr:ext cx="762000" cy="259045"/>
    <xdr:sp macro="" textlink="">
      <xdr:nvSpPr>
        <xdr:cNvPr id="458" name="テキスト ボックス 457"/>
        <xdr:cNvSpPr txBox="1"/>
      </xdr:nvSpPr>
      <xdr:spPr>
        <a:xfrm>
          <a:off x="13512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9" name="楕円 458"/>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0" name="テキスト ボックス 459"/>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128448</xdr:rowOff>
    </xdr:from>
    <xdr:to>
      <xdr:col>29</xdr:col>
      <xdr:colOff>127000</xdr:colOff>
      <xdr:row>18</xdr:row>
      <xdr:rowOff>166167</xdr:rowOff>
    </xdr:to>
    <xdr:cxnSp macro="">
      <xdr:nvCxnSpPr>
        <xdr:cNvPr id="45" name="直線コネクタ 44"/>
        <xdr:cNvCxnSpPr/>
      </xdr:nvCxnSpPr>
      <xdr:spPr bwMode="auto">
        <a:xfrm flipV="1">
          <a:off x="5651500" y="2062023"/>
          <a:ext cx="0" cy="12378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4894</xdr:rowOff>
    </xdr:from>
    <xdr:ext cx="762000" cy="259045"/>
    <xdr:sp macro="" textlink="">
      <xdr:nvSpPr>
        <xdr:cNvPr id="46" name="人口1人当たり決算額の推移最小値テキスト130"/>
        <xdr:cNvSpPr txBox="1"/>
      </xdr:nvSpPr>
      <xdr:spPr>
        <a:xfrm>
          <a:off x="5740400" y="33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166167</xdr:rowOff>
    </xdr:from>
    <xdr:to>
      <xdr:col>30</xdr:col>
      <xdr:colOff>25400</xdr:colOff>
      <xdr:row>18</xdr:row>
      <xdr:rowOff>166167</xdr:rowOff>
    </xdr:to>
    <xdr:cxnSp macro="">
      <xdr:nvCxnSpPr>
        <xdr:cNvPr id="47" name="直線コネクタ 46"/>
        <xdr:cNvCxnSpPr/>
      </xdr:nvCxnSpPr>
      <xdr:spPr bwMode="auto">
        <a:xfrm>
          <a:off x="5562600" y="3299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43375</xdr:rowOff>
    </xdr:from>
    <xdr:ext cx="762000" cy="259045"/>
    <xdr:sp macro="" textlink="">
      <xdr:nvSpPr>
        <xdr:cNvPr id="48" name="人口1人当たり決算額の推移最大値テキスト130"/>
        <xdr:cNvSpPr txBox="1"/>
      </xdr:nvSpPr>
      <xdr:spPr>
        <a:xfrm>
          <a:off x="5740400" y="18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128448</xdr:rowOff>
    </xdr:from>
    <xdr:to>
      <xdr:col>30</xdr:col>
      <xdr:colOff>25400</xdr:colOff>
      <xdr:row>11</xdr:row>
      <xdr:rowOff>128448</xdr:rowOff>
    </xdr:to>
    <xdr:cxnSp macro="">
      <xdr:nvCxnSpPr>
        <xdr:cNvPr id="49" name="直線コネクタ 48"/>
        <xdr:cNvCxnSpPr/>
      </xdr:nvCxnSpPr>
      <xdr:spPr bwMode="auto">
        <a:xfrm>
          <a:off x="5562600" y="20620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130353</xdr:rowOff>
    </xdr:from>
    <xdr:to>
      <xdr:col>29</xdr:col>
      <xdr:colOff>127000</xdr:colOff>
      <xdr:row>18</xdr:row>
      <xdr:rowOff>166167</xdr:rowOff>
    </xdr:to>
    <xdr:cxnSp macro="">
      <xdr:nvCxnSpPr>
        <xdr:cNvPr id="50" name="直線コネクタ 49"/>
        <xdr:cNvCxnSpPr/>
      </xdr:nvCxnSpPr>
      <xdr:spPr bwMode="auto">
        <a:xfrm>
          <a:off x="5003800" y="3264078"/>
          <a:ext cx="6477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63847</xdr:rowOff>
    </xdr:from>
    <xdr:ext cx="762000" cy="259045"/>
    <xdr:sp macro="" textlink="">
      <xdr:nvSpPr>
        <xdr:cNvPr id="51" name="人口1人当たり決算額の推移平均値テキスト130"/>
        <xdr:cNvSpPr txBox="1"/>
      </xdr:nvSpPr>
      <xdr:spPr>
        <a:xfrm>
          <a:off x="57404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47320</xdr:rowOff>
    </xdr:from>
    <xdr:to>
      <xdr:col>29</xdr:col>
      <xdr:colOff>177800</xdr:colOff>
      <xdr:row>15</xdr:row>
      <xdr:rowOff>148920</xdr:rowOff>
    </xdr:to>
    <xdr:sp macro="" textlink="">
      <xdr:nvSpPr>
        <xdr:cNvPr id="52" name="フローチャート: 判断 51"/>
        <xdr:cNvSpPr/>
      </xdr:nvSpPr>
      <xdr:spPr bwMode="auto">
        <a:xfrm>
          <a:off x="56007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104902</xdr:rowOff>
    </xdr:from>
    <xdr:to>
      <xdr:col>26</xdr:col>
      <xdr:colOff>50800</xdr:colOff>
      <xdr:row>18</xdr:row>
      <xdr:rowOff>130353</xdr:rowOff>
    </xdr:to>
    <xdr:cxnSp macro="">
      <xdr:nvCxnSpPr>
        <xdr:cNvPr id="53" name="直線コネクタ 52"/>
        <xdr:cNvCxnSpPr/>
      </xdr:nvCxnSpPr>
      <xdr:spPr bwMode="auto">
        <a:xfrm>
          <a:off x="4305300" y="3238627"/>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59741</xdr:rowOff>
    </xdr:from>
    <xdr:to>
      <xdr:col>26</xdr:col>
      <xdr:colOff>101600</xdr:colOff>
      <xdr:row>15</xdr:row>
      <xdr:rowOff>161341</xdr:rowOff>
    </xdr:to>
    <xdr:sp macro="" textlink="">
      <xdr:nvSpPr>
        <xdr:cNvPr id="54" name="フローチャート: 判断 53"/>
        <xdr:cNvSpPr/>
      </xdr:nvSpPr>
      <xdr:spPr bwMode="auto">
        <a:xfrm>
          <a:off x="49530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68</xdr:rowOff>
    </xdr:from>
    <xdr:ext cx="736600" cy="259045"/>
    <xdr:sp macro="" textlink="">
      <xdr:nvSpPr>
        <xdr:cNvPr id="55" name="テキスト ボックス 54"/>
        <xdr:cNvSpPr txBox="1"/>
      </xdr:nvSpPr>
      <xdr:spPr>
        <a:xfrm>
          <a:off x="4622800" y="2447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84633</xdr:rowOff>
    </xdr:from>
    <xdr:to>
      <xdr:col>22</xdr:col>
      <xdr:colOff>114300</xdr:colOff>
      <xdr:row>18</xdr:row>
      <xdr:rowOff>104902</xdr:rowOff>
    </xdr:to>
    <xdr:cxnSp macro="">
      <xdr:nvCxnSpPr>
        <xdr:cNvPr id="56" name="直線コネクタ 55"/>
        <xdr:cNvCxnSpPr/>
      </xdr:nvCxnSpPr>
      <xdr:spPr bwMode="auto">
        <a:xfrm>
          <a:off x="3606800" y="3218358"/>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119177</xdr:rowOff>
    </xdr:from>
    <xdr:to>
      <xdr:col>22</xdr:col>
      <xdr:colOff>165100</xdr:colOff>
      <xdr:row>16</xdr:row>
      <xdr:rowOff>49327</xdr:rowOff>
    </xdr:to>
    <xdr:sp macro="" textlink="">
      <xdr:nvSpPr>
        <xdr:cNvPr id="57" name="フローチャート: 判断 56"/>
        <xdr:cNvSpPr/>
      </xdr:nvSpPr>
      <xdr:spPr bwMode="auto">
        <a:xfrm>
          <a:off x="42545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59504</xdr:rowOff>
    </xdr:from>
    <xdr:ext cx="762000" cy="259045"/>
    <xdr:sp macro="" textlink="">
      <xdr:nvSpPr>
        <xdr:cNvPr id="58" name="テキスト ボックス 57"/>
        <xdr:cNvSpPr txBox="1"/>
      </xdr:nvSpPr>
      <xdr:spPr>
        <a:xfrm>
          <a:off x="3924300" y="25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148793</xdr:rowOff>
    </xdr:from>
    <xdr:to>
      <xdr:col>18</xdr:col>
      <xdr:colOff>177800</xdr:colOff>
      <xdr:row>18</xdr:row>
      <xdr:rowOff>84633</xdr:rowOff>
    </xdr:to>
    <xdr:cxnSp macro="">
      <xdr:nvCxnSpPr>
        <xdr:cNvPr id="59" name="直線コネクタ 58"/>
        <xdr:cNvCxnSpPr/>
      </xdr:nvCxnSpPr>
      <xdr:spPr bwMode="auto">
        <a:xfrm>
          <a:off x="2908300" y="3111068"/>
          <a:ext cx="698500" cy="10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49682</xdr:rowOff>
    </xdr:from>
    <xdr:to>
      <xdr:col>19</xdr:col>
      <xdr:colOff>38100</xdr:colOff>
      <xdr:row>15</xdr:row>
      <xdr:rowOff>151282</xdr:rowOff>
    </xdr:to>
    <xdr:sp macro="" textlink="">
      <xdr:nvSpPr>
        <xdr:cNvPr id="60" name="フローチャート: 判断 59"/>
        <xdr:cNvSpPr/>
      </xdr:nvSpPr>
      <xdr:spPr bwMode="auto">
        <a:xfrm>
          <a:off x="35560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161459</xdr:rowOff>
    </xdr:from>
    <xdr:ext cx="762000" cy="259045"/>
    <xdr:sp macro="" textlink="">
      <xdr:nvSpPr>
        <xdr:cNvPr id="61" name="テキスト ボックス 60"/>
        <xdr:cNvSpPr txBox="1"/>
      </xdr:nvSpPr>
      <xdr:spPr>
        <a:xfrm>
          <a:off x="3225800" y="24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55016</xdr:rowOff>
    </xdr:from>
    <xdr:to>
      <xdr:col>15</xdr:col>
      <xdr:colOff>101600</xdr:colOff>
      <xdr:row>15</xdr:row>
      <xdr:rowOff>156616</xdr:rowOff>
    </xdr:to>
    <xdr:sp macro="" textlink="">
      <xdr:nvSpPr>
        <xdr:cNvPr id="62" name="フローチャート: 判断 61"/>
        <xdr:cNvSpPr/>
      </xdr:nvSpPr>
      <xdr:spPr bwMode="auto">
        <a:xfrm>
          <a:off x="2857500" y="267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166793</xdr:rowOff>
    </xdr:from>
    <xdr:ext cx="762000" cy="259045"/>
    <xdr:sp macro="" textlink="">
      <xdr:nvSpPr>
        <xdr:cNvPr id="63" name="テキスト ボックス 62"/>
        <xdr:cNvSpPr txBox="1"/>
      </xdr:nvSpPr>
      <xdr:spPr>
        <a:xfrm>
          <a:off x="2527300" y="244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115367</xdr:rowOff>
    </xdr:from>
    <xdr:to>
      <xdr:col>29</xdr:col>
      <xdr:colOff>177800</xdr:colOff>
      <xdr:row>19</xdr:row>
      <xdr:rowOff>45517</xdr:rowOff>
    </xdr:to>
    <xdr:sp macro="" textlink="">
      <xdr:nvSpPr>
        <xdr:cNvPr id="69" name="楕円 68"/>
        <xdr:cNvSpPr/>
      </xdr:nvSpPr>
      <xdr:spPr bwMode="auto">
        <a:xfrm>
          <a:off x="5600700" y="32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23944</xdr:rowOff>
    </xdr:from>
    <xdr:ext cx="762000" cy="259045"/>
    <xdr:sp macro="" textlink="">
      <xdr:nvSpPr>
        <xdr:cNvPr id="70" name="人口1人当たり決算額の推移該当値テキスト130"/>
        <xdr:cNvSpPr txBox="1"/>
      </xdr:nvSpPr>
      <xdr:spPr>
        <a:xfrm>
          <a:off x="5740400" y="315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79553</xdr:rowOff>
    </xdr:from>
    <xdr:to>
      <xdr:col>26</xdr:col>
      <xdr:colOff>101600</xdr:colOff>
      <xdr:row>19</xdr:row>
      <xdr:rowOff>9703</xdr:rowOff>
    </xdr:to>
    <xdr:sp macro="" textlink="">
      <xdr:nvSpPr>
        <xdr:cNvPr id="71" name="楕円 70"/>
        <xdr:cNvSpPr/>
      </xdr:nvSpPr>
      <xdr:spPr bwMode="auto">
        <a:xfrm>
          <a:off x="4953000" y="321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165930</xdr:rowOff>
    </xdr:from>
    <xdr:ext cx="736600" cy="259045"/>
    <xdr:sp macro="" textlink="">
      <xdr:nvSpPr>
        <xdr:cNvPr id="72" name="テキスト ボックス 71"/>
        <xdr:cNvSpPr txBox="1"/>
      </xdr:nvSpPr>
      <xdr:spPr>
        <a:xfrm>
          <a:off x="4622800" y="329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54102</xdr:rowOff>
    </xdr:from>
    <xdr:to>
      <xdr:col>22</xdr:col>
      <xdr:colOff>165100</xdr:colOff>
      <xdr:row>18</xdr:row>
      <xdr:rowOff>155702</xdr:rowOff>
    </xdr:to>
    <xdr:sp macro="" textlink="">
      <xdr:nvSpPr>
        <xdr:cNvPr id="73" name="楕円 72"/>
        <xdr:cNvSpPr/>
      </xdr:nvSpPr>
      <xdr:spPr bwMode="auto">
        <a:xfrm>
          <a:off x="4254500" y="31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140479</xdr:rowOff>
    </xdr:from>
    <xdr:ext cx="762000" cy="259045"/>
    <xdr:sp macro="" textlink="">
      <xdr:nvSpPr>
        <xdr:cNvPr id="74" name="テキスト ボックス 73"/>
        <xdr:cNvSpPr txBox="1"/>
      </xdr:nvSpPr>
      <xdr:spPr>
        <a:xfrm>
          <a:off x="3924300" y="32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33833</xdr:rowOff>
    </xdr:from>
    <xdr:to>
      <xdr:col>19</xdr:col>
      <xdr:colOff>38100</xdr:colOff>
      <xdr:row>18</xdr:row>
      <xdr:rowOff>135433</xdr:rowOff>
    </xdr:to>
    <xdr:sp macro="" textlink="">
      <xdr:nvSpPr>
        <xdr:cNvPr id="75" name="楕円 74"/>
        <xdr:cNvSpPr/>
      </xdr:nvSpPr>
      <xdr:spPr bwMode="auto">
        <a:xfrm>
          <a:off x="3556000" y="316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120210</xdr:rowOff>
    </xdr:from>
    <xdr:ext cx="762000" cy="259045"/>
    <xdr:sp macro="" textlink="">
      <xdr:nvSpPr>
        <xdr:cNvPr id="76" name="テキスト ボックス 75"/>
        <xdr:cNvSpPr txBox="1"/>
      </xdr:nvSpPr>
      <xdr:spPr>
        <a:xfrm>
          <a:off x="3225800" y="32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97993</xdr:rowOff>
    </xdr:from>
    <xdr:to>
      <xdr:col>15</xdr:col>
      <xdr:colOff>101600</xdr:colOff>
      <xdr:row>18</xdr:row>
      <xdr:rowOff>28143</xdr:rowOff>
    </xdr:to>
    <xdr:sp macro="" textlink="">
      <xdr:nvSpPr>
        <xdr:cNvPr id="77" name="楕円 76"/>
        <xdr:cNvSpPr/>
      </xdr:nvSpPr>
      <xdr:spPr bwMode="auto">
        <a:xfrm>
          <a:off x="2857500" y="306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12920</xdr:rowOff>
    </xdr:from>
    <xdr:ext cx="762000" cy="259045"/>
    <xdr:sp macro="" textlink="">
      <xdr:nvSpPr>
        <xdr:cNvPr id="78" name="テキスト ボックス 77"/>
        <xdr:cNvSpPr txBox="1"/>
      </xdr:nvSpPr>
      <xdr:spPr>
        <a:xfrm>
          <a:off x="2527300" y="314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161747</xdr:rowOff>
    </xdr:from>
    <xdr:to>
      <xdr:col>29</xdr:col>
      <xdr:colOff>127000</xdr:colOff>
      <xdr:row>38</xdr:row>
      <xdr:rowOff>23902</xdr:rowOff>
    </xdr:to>
    <xdr:cxnSp macro="">
      <xdr:nvCxnSpPr>
        <xdr:cNvPr id="107" name="直線コネクタ 106"/>
        <xdr:cNvCxnSpPr/>
      </xdr:nvCxnSpPr>
      <xdr:spPr bwMode="auto">
        <a:xfrm flipV="1">
          <a:off x="5651500" y="6086297"/>
          <a:ext cx="0" cy="1405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338879</xdr:rowOff>
    </xdr:from>
    <xdr:ext cx="762000" cy="259045"/>
    <xdr:sp macro="" textlink="">
      <xdr:nvSpPr>
        <xdr:cNvPr id="108" name="人口1人当たり決算額の推移最小値テキスト445"/>
        <xdr:cNvSpPr txBox="1"/>
      </xdr:nvSpPr>
      <xdr:spPr>
        <a:xfrm>
          <a:off x="5740400" y="746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23902</xdr:rowOff>
    </xdr:from>
    <xdr:to>
      <xdr:col>30</xdr:col>
      <xdr:colOff>25400</xdr:colOff>
      <xdr:row>38</xdr:row>
      <xdr:rowOff>23902</xdr:rowOff>
    </xdr:to>
    <xdr:cxnSp macro="">
      <xdr:nvCxnSpPr>
        <xdr:cNvPr id="109" name="直線コネクタ 108"/>
        <xdr:cNvCxnSpPr/>
      </xdr:nvCxnSpPr>
      <xdr:spPr bwMode="auto">
        <a:xfrm>
          <a:off x="5562600" y="749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76674</xdr:rowOff>
    </xdr:from>
    <xdr:ext cx="762000" cy="259045"/>
    <xdr:sp macro="" textlink="">
      <xdr:nvSpPr>
        <xdr:cNvPr id="110" name="人口1人当たり決算額の推移最大値テキスト445"/>
        <xdr:cNvSpPr txBox="1"/>
      </xdr:nvSpPr>
      <xdr:spPr>
        <a:xfrm>
          <a:off x="5740400" y="582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161747</xdr:rowOff>
    </xdr:from>
    <xdr:to>
      <xdr:col>30</xdr:col>
      <xdr:colOff>25400</xdr:colOff>
      <xdr:row>33</xdr:row>
      <xdr:rowOff>161747</xdr:rowOff>
    </xdr:to>
    <xdr:cxnSp macro="">
      <xdr:nvCxnSpPr>
        <xdr:cNvPr id="111" name="直線コネクタ 110"/>
        <xdr:cNvCxnSpPr/>
      </xdr:nvCxnSpPr>
      <xdr:spPr bwMode="auto">
        <a:xfrm>
          <a:off x="5562600" y="6086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28397</xdr:rowOff>
    </xdr:from>
    <xdr:to>
      <xdr:col>29</xdr:col>
      <xdr:colOff>127000</xdr:colOff>
      <xdr:row>37</xdr:row>
      <xdr:rowOff>88062</xdr:rowOff>
    </xdr:to>
    <xdr:cxnSp macro="">
      <xdr:nvCxnSpPr>
        <xdr:cNvPr id="112" name="直線コネクタ 111"/>
        <xdr:cNvCxnSpPr/>
      </xdr:nvCxnSpPr>
      <xdr:spPr bwMode="auto">
        <a:xfrm>
          <a:off x="5003800" y="6981647"/>
          <a:ext cx="647700" cy="23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4106</xdr:rowOff>
    </xdr:from>
    <xdr:ext cx="762000" cy="259045"/>
    <xdr:sp macro="" textlink="">
      <xdr:nvSpPr>
        <xdr:cNvPr id="113" name="人口1人当たり決算額の推移平均値テキスト445"/>
        <xdr:cNvSpPr txBox="1"/>
      </xdr:nvSpPr>
      <xdr:spPr>
        <a:xfrm>
          <a:off x="5740400" y="6614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159029</xdr:rowOff>
    </xdr:from>
    <xdr:to>
      <xdr:col>29</xdr:col>
      <xdr:colOff>177800</xdr:colOff>
      <xdr:row>35</xdr:row>
      <xdr:rowOff>260629</xdr:rowOff>
    </xdr:to>
    <xdr:sp macro="" textlink="">
      <xdr:nvSpPr>
        <xdr:cNvPr id="114" name="フローチャート: 判断 113"/>
        <xdr:cNvSpPr/>
      </xdr:nvSpPr>
      <xdr:spPr bwMode="auto">
        <a:xfrm>
          <a:off x="56007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229032</xdr:rowOff>
    </xdr:from>
    <xdr:to>
      <xdr:col>26</xdr:col>
      <xdr:colOff>50800</xdr:colOff>
      <xdr:row>36</xdr:row>
      <xdr:rowOff>28397</xdr:rowOff>
    </xdr:to>
    <xdr:cxnSp macro="">
      <xdr:nvCxnSpPr>
        <xdr:cNvPr id="115" name="直線コネクタ 114"/>
        <xdr:cNvCxnSpPr/>
      </xdr:nvCxnSpPr>
      <xdr:spPr bwMode="auto">
        <a:xfrm>
          <a:off x="4305300" y="6839382"/>
          <a:ext cx="698500" cy="14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98984</xdr:rowOff>
    </xdr:from>
    <xdr:to>
      <xdr:col>26</xdr:col>
      <xdr:colOff>101600</xdr:colOff>
      <xdr:row>35</xdr:row>
      <xdr:rowOff>200584</xdr:rowOff>
    </xdr:to>
    <xdr:sp macro="" textlink="">
      <xdr:nvSpPr>
        <xdr:cNvPr id="116" name="フローチャート: 判断 115"/>
        <xdr:cNvSpPr/>
      </xdr:nvSpPr>
      <xdr:spPr bwMode="auto">
        <a:xfrm>
          <a:off x="49530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210761</xdr:rowOff>
    </xdr:from>
    <xdr:ext cx="736600" cy="259045"/>
    <xdr:sp macro="" textlink="">
      <xdr:nvSpPr>
        <xdr:cNvPr id="117" name="テキスト ボックス 116"/>
        <xdr:cNvSpPr txBox="1"/>
      </xdr:nvSpPr>
      <xdr:spPr>
        <a:xfrm>
          <a:off x="4622800" y="647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229032</xdr:rowOff>
    </xdr:from>
    <xdr:to>
      <xdr:col>22</xdr:col>
      <xdr:colOff>114300</xdr:colOff>
      <xdr:row>37</xdr:row>
      <xdr:rowOff>11100</xdr:rowOff>
    </xdr:to>
    <xdr:cxnSp macro="">
      <xdr:nvCxnSpPr>
        <xdr:cNvPr id="118" name="直線コネクタ 117"/>
        <xdr:cNvCxnSpPr/>
      </xdr:nvCxnSpPr>
      <xdr:spPr bwMode="auto">
        <a:xfrm flipV="1">
          <a:off x="3606800" y="6839382"/>
          <a:ext cx="698500" cy="29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9" name="フローチャート: 判断 118"/>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20" name="テキスト ボックス 119"/>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52324</xdr:rowOff>
    </xdr:from>
    <xdr:to>
      <xdr:col>18</xdr:col>
      <xdr:colOff>177800</xdr:colOff>
      <xdr:row>37</xdr:row>
      <xdr:rowOff>11100</xdr:rowOff>
    </xdr:to>
    <xdr:cxnSp macro="">
      <xdr:nvCxnSpPr>
        <xdr:cNvPr id="121" name="直線コネクタ 120"/>
        <xdr:cNvCxnSpPr/>
      </xdr:nvCxnSpPr>
      <xdr:spPr bwMode="auto">
        <a:xfrm>
          <a:off x="2908300" y="7005574"/>
          <a:ext cx="698500" cy="13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187071</xdr:rowOff>
    </xdr:from>
    <xdr:to>
      <xdr:col>15</xdr:col>
      <xdr:colOff>101600</xdr:colOff>
      <xdr:row>35</xdr:row>
      <xdr:rowOff>288671</xdr:rowOff>
    </xdr:to>
    <xdr:sp macro="" textlink="">
      <xdr:nvSpPr>
        <xdr:cNvPr id="124" name="フローチャート: 判断 123"/>
        <xdr:cNvSpPr/>
      </xdr:nvSpPr>
      <xdr:spPr bwMode="auto">
        <a:xfrm>
          <a:off x="2857500" y="679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298848</xdr:rowOff>
    </xdr:from>
    <xdr:ext cx="762000" cy="259045"/>
    <xdr:sp macro="" textlink="">
      <xdr:nvSpPr>
        <xdr:cNvPr id="125" name="テキスト ボックス 124"/>
        <xdr:cNvSpPr txBox="1"/>
      </xdr:nvSpPr>
      <xdr:spPr>
        <a:xfrm>
          <a:off x="2527300" y="656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37262</xdr:rowOff>
    </xdr:from>
    <xdr:to>
      <xdr:col>29</xdr:col>
      <xdr:colOff>177800</xdr:colOff>
      <xdr:row>37</xdr:row>
      <xdr:rowOff>138862</xdr:rowOff>
    </xdr:to>
    <xdr:sp macro="" textlink="">
      <xdr:nvSpPr>
        <xdr:cNvPr id="131" name="楕円 130"/>
        <xdr:cNvSpPr/>
      </xdr:nvSpPr>
      <xdr:spPr bwMode="auto">
        <a:xfrm>
          <a:off x="5600700" y="716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9339</xdr:rowOff>
    </xdr:from>
    <xdr:ext cx="762000" cy="259045"/>
    <xdr:sp macro="" textlink="">
      <xdr:nvSpPr>
        <xdr:cNvPr id="132" name="人口1人当たり決算額の推移該当値テキスト445"/>
        <xdr:cNvSpPr txBox="1"/>
      </xdr:nvSpPr>
      <xdr:spPr>
        <a:xfrm>
          <a:off x="5740400" y="713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320497</xdr:rowOff>
    </xdr:from>
    <xdr:to>
      <xdr:col>26</xdr:col>
      <xdr:colOff>101600</xdr:colOff>
      <xdr:row>36</xdr:row>
      <xdr:rowOff>79197</xdr:rowOff>
    </xdr:to>
    <xdr:sp macro="" textlink="">
      <xdr:nvSpPr>
        <xdr:cNvPr id="133" name="楕円 132"/>
        <xdr:cNvSpPr/>
      </xdr:nvSpPr>
      <xdr:spPr bwMode="auto">
        <a:xfrm>
          <a:off x="4953000" y="6930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63974</xdr:rowOff>
    </xdr:from>
    <xdr:ext cx="736600" cy="259045"/>
    <xdr:sp macro="" textlink="">
      <xdr:nvSpPr>
        <xdr:cNvPr id="134" name="テキスト ボックス 133"/>
        <xdr:cNvSpPr txBox="1"/>
      </xdr:nvSpPr>
      <xdr:spPr>
        <a:xfrm>
          <a:off x="4622800" y="701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178232</xdr:rowOff>
    </xdr:from>
    <xdr:to>
      <xdr:col>22</xdr:col>
      <xdr:colOff>165100</xdr:colOff>
      <xdr:row>35</xdr:row>
      <xdr:rowOff>279832</xdr:rowOff>
    </xdr:to>
    <xdr:sp macro="" textlink="">
      <xdr:nvSpPr>
        <xdr:cNvPr id="135" name="楕円 134"/>
        <xdr:cNvSpPr/>
      </xdr:nvSpPr>
      <xdr:spPr bwMode="auto">
        <a:xfrm>
          <a:off x="4254500" y="678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290009</xdr:rowOff>
    </xdr:from>
    <xdr:ext cx="762000" cy="259045"/>
    <xdr:sp macro="" textlink="">
      <xdr:nvSpPr>
        <xdr:cNvPr id="136" name="テキスト ボックス 135"/>
        <xdr:cNvSpPr txBox="1"/>
      </xdr:nvSpPr>
      <xdr:spPr>
        <a:xfrm>
          <a:off x="3924300" y="65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131750</xdr:rowOff>
    </xdr:from>
    <xdr:to>
      <xdr:col>19</xdr:col>
      <xdr:colOff>38100</xdr:colOff>
      <xdr:row>37</xdr:row>
      <xdr:rowOff>61900</xdr:rowOff>
    </xdr:to>
    <xdr:sp macro="" textlink="">
      <xdr:nvSpPr>
        <xdr:cNvPr id="137" name="楕円 136"/>
        <xdr:cNvSpPr/>
      </xdr:nvSpPr>
      <xdr:spPr bwMode="auto">
        <a:xfrm>
          <a:off x="3556000" y="708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46677</xdr:rowOff>
    </xdr:from>
    <xdr:ext cx="762000" cy="259045"/>
    <xdr:sp macro="" textlink="">
      <xdr:nvSpPr>
        <xdr:cNvPr id="138" name="テキスト ボックス 137"/>
        <xdr:cNvSpPr txBox="1"/>
      </xdr:nvSpPr>
      <xdr:spPr>
        <a:xfrm>
          <a:off x="3225800" y="71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39" name="楕円 138"/>
        <xdr:cNvSpPr/>
      </xdr:nvSpPr>
      <xdr:spPr bwMode="auto">
        <a:xfrm>
          <a:off x="2857500" y="695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40" name="テキスト ボックス 139"/>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78344</xdr:rowOff>
    </xdr:from>
    <xdr:to>
      <xdr:col>24</xdr:col>
      <xdr:colOff>62865</xdr:colOff>
      <xdr:row>38</xdr:row>
      <xdr:rowOff>93980</xdr:rowOff>
    </xdr:to>
    <xdr:cxnSp macro="">
      <xdr:nvCxnSpPr>
        <xdr:cNvPr id="54" name="直線コネクタ 53"/>
        <xdr:cNvCxnSpPr/>
      </xdr:nvCxnSpPr>
      <xdr:spPr>
        <a:xfrm flipV="1">
          <a:off x="4633595" y="5221844"/>
          <a:ext cx="1270" cy="13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97807</xdr:rowOff>
    </xdr:from>
    <xdr:ext cx="534377" cy="259045"/>
    <xdr:sp macro="" textlink="">
      <xdr:nvSpPr>
        <xdr:cNvPr id="55" name="人件費最小値テキスト"/>
        <xdr:cNvSpPr txBox="1"/>
      </xdr:nvSpPr>
      <xdr:spPr>
        <a:xfrm>
          <a:off x="4686300" y="66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93980</xdr:rowOff>
    </xdr:from>
    <xdr:to>
      <xdr:col>24</xdr:col>
      <xdr:colOff>152400</xdr:colOff>
      <xdr:row>38</xdr:row>
      <xdr:rowOff>93980</xdr:rowOff>
    </xdr:to>
    <xdr:cxnSp macro="">
      <xdr:nvCxnSpPr>
        <xdr:cNvPr id="56" name="直線コネクタ 55"/>
        <xdr:cNvCxnSpPr/>
      </xdr:nvCxnSpPr>
      <xdr:spPr>
        <a:xfrm>
          <a:off x="4546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25021</xdr:rowOff>
    </xdr:from>
    <xdr:ext cx="534377" cy="259045"/>
    <xdr:sp macro="" textlink="">
      <xdr:nvSpPr>
        <xdr:cNvPr id="57" name="人件費最大値テキスト"/>
        <xdr:cNvSpPr txBox="1"/>
      </xdr:nvSpPr>
      <xdr:spPr>
        <a:xfrm>
          <a:off x="4686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78344</xdr:rowOff>
    </xdr:from>
    <xdr:to>
      <xdr:col>24</xdr:col>
      <xdr:colOff>152400</xdr:colOff>
      <xdr:row>30</xdr:row>
      <xdr:rowOff>78344</xdr:rowOff>
    </xdr:to>
    <xdr:cxnSp macro="">
      <xdr:nvCxnSpPr>
        <xdr:cNvPr id="58" name="直線コネクタ 57"/>
        <xdr:cNvCxnSpPr/>
      </xdr:nvCxnSpPr>
      <xdr:spPr>
        <a:xfrm>
          <a:off x="4546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140066</xdr:rowOff>
    </xdr:from>
    <xdr:to>
      <xdr:col>24</xdr:col>
      <xdr:colOff>63500</xdr:colOff>
      <xdr:row>37</xdr:row>
      <xdr:rowOff>120132</xdr:rowOff>
    </xdr:to>
    <xdr:cxnSp macro="">
      <xdr:nvCxnSpPr>
        <xdr:cNvPr id="59" name="直線コネクタ 58"/>
        <xdr:cNvCxnSpPr/>
      </xdr:nvCxnSpPr>
      <xdr:spPr>
        <a:xfrm>
          <a:off x="3797300" y="6312266"/>
          <a:ext cx="8382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42831</xdr:rowOff>
    </xdr:from>
    <xdr:ext cx="534377" cy="259045"/>
    <xdr:sp macro="" textlink="">
      <xdr:nvSpPr>
        <xdr:cNvPr id="60" name="人件費平均値テキスト"/>
        <xdr:cNvSpPr txBox="1"/>
      </xdr:nvSpPr>
      <xdr:spPr>
        <a:xfrm>
          <a:off x="4686300" y="58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19954</xdr:rowOff>
    </xdr:from>
    <xdr:to>
      <xdr:col>24</xdr:col>
      <xdr:colOff>114300</xdr:colOff>
      <xdr:row>35</xdr:row>
      <xdr:rowOff>121554</xdr:rowOff>
    </xdr:to>
    <xdr:sp macro="" textlink="">
      <xdr:nvSpPr>
        <xdr:cNvPr id="61" name="フローチャート: 判断 60"/>
        <xdr:cNvSpPr/>
      </xdr:nvSpPr>
      <xdr:spPr>
        <a:xfrm>
          <a:off x="45847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34635</xdr:rowOff>
    </xdr:from>
    <xdr:to>
      <xdr:col>19</xdr:col>
      <xdr:colOff>177800</xdr:colOff>
      <xdr:row>36</xdr:row>
      <xdr:rowOff>140066</xdr:rowOff>
    </xdr:to>
    <xdr:cxnSp macro="">
      <xdr:nvCxnSpPr>
        <xdr:cNvPr id="62" name="直線コネクタ 61"/>
        <xdr:cNvCxnSpPr/>
      </xdr:nvCxnSpPr>
      <xdr:spPr>
        <a:xfrm>
          <a:off x="2908300" y="6206835"/>
          <a:ext cx="8890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39248</xdr:rowOff>
    </xdr:from>
    <xdr:to>
      <xdr:col>20</xdr:col>
      <xdr:colOff>38100</xdr:colOff>
      <xdr:row>35</xdr:row>
      <xdr:rowOff>140848</xdr:rowOff>
    </xdr:to>
    <xdr:sp macro="" textlink="">
      <xdr:nvSpPr>
        <xdr:cNvPr id="63" name="フローチャート: 判断 62"/>
        <xdr:cNvSpPr/>
      </xdr:nvSpPr>
      <xdr:spPr>
        <a:xfrm>
          <a:off x="3746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157375</xdr:rowOff>
    </xdr:from>
    <xdr:ext cx="534377" cy="259045"/>
    <xdr:sp macro="" textlink="">
      <xdr:nvSpPr>
        <xdr:cNvPr id="64" name="テキスト ボックス 63"/>
        <xdr:cNvSpPr txBox="1"/>
      </xdr:nvSpPr>
      <xdr:spPr>
        <a:xfrm>
          <a:off x="3530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4003</xdr:rowOff>
    </xdr:from>
    <xdr:to>
      <xdr:col>15</xdr:col>
      <xdr:colOff>50800</xdr:colOff>
      <xdr:row>36</xdr:row>
      <xdr:rowOff>34635</xdr:rowOff>
    </xdr:to>
    <xdr:cxnSp macro="">
      <xdr:nvCxnSpPr>
        <xdr:cNvPr id="65" name="直線コネクタ 64"/>
        <xdr:cNvCxnSpPr/>
      </xdr:nvCxnSpPr>
      <xdr:spPr>
        <a:xfrm>
          <a:off x="2019300" y="617620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60920</xdr:rowOff>
    </xdr:from>
    <xdr:to>
      <xdr:col>15</xdr:col>
      <xdr:colOff>101600</xdr:colOff>
      <xdr:row>34</xdr:row>
      <xdr:rowOff>162520</xdr:rowOff>
    </xdr:to>
    <xdr:sp macro="" textlink="">
      <xdr:nvSpPr>
        <xdr:cNvPr id="66" name="フローチャート: 判断 65"/>
        <xdr:cNvSpPr/>
      </xdr:nvSpPr>
      <xdr:spPr>
        <a:xfrm>
          <a:off x="2857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7597</xdr:rowOff>
    </xdr:from>
    <xdr:ext cx="534377" cy="259045"/>
    <xdr:sp macro="" textlink="">
      <xdr:nvSpPr>
        <xdr:cNvPr id="67" name="テキスト ボックス 66"/>
        <xdr:cNvSpPr txBox="1"/>
      </xdr:nvSpPr>
      <xdr:spPr>
        <a:xfrm>
          <a:off x="2641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46065</xdr:rowOff>
    </xdr:from>
    <xdr:to>
      <xdr:col>10</xdr:col>
      <xdr:colOff>114300</xdr:colOff>
      <xdr:row>36</xdr:row>
      <xdr:rowOff>4003</xdr:rowOff>
    </xdr:to>
    <xdr:cxnSp macro="">
      <xdr:nvCxnSpPr>
        <xdr:cNvPr id="68" name="直線コネクタ 67"/>
        <xdr:cNvCxnSpPr/>
      </xdr:nvCxnSpPr>
      <xdr:spPr>
        <a:xfrm>
          <a:off x="1130300" y="6046815"/>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133797</xdr:rowOff>
    </xdr:from>
    <xdr:to>
      <xdr:col>10</xdr:col>
      <xdr:colOff>165100</xdr:colOff>
      <xdr:row>35</xdr:row>
      <xdr:rowOff>63947</xdr:rowOff>
    </xdr:to>
    <xdr:sp macro="" textlink="">
      <xdr:nvSpPr>
        <xdr:cNvPr id="69" name="フローチャート: 判断 68"/>
        <xdr:cNvSpPr/>
      </xdr:nvSpPr>
      <xdr:spPr>
        <a:xfrm>
          <a:off x="1968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80474</xdr:rowOff>
    </xdr:from>
    <xdr:ext cx="534377" cy="259045"/>
    <xdr:sp macro="" textlink="">
      <xdr:nvSpPr>
        <xdr:cNvPr id="70" name="テキスト ボックス 69"/>
        <xdr:cNvSpPr txBox="1"/>
      </xdr:nvSpPr>
      <xdr:spPr>
        <a:xfrm>
          <a:off x="1752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107736</xdr:rowOff>
    </xdr:from>
    <xdr:to>
      <xdr:col>6</xdr:col>
      <xdr:colOff>38100</xdr:colOff>
      <xdr:row>35</xdr:row>
      <xdr:rowOff>37886</xdr:rowOff>
    </xdr:to>
    <xdr:sp macro="" textlink="">
      <xdr:nvSpPr>
        <xdr:cNvPr id="71" name="フローチャート: 判断 70"/>
        <xdr:cNvSpPr/>
      </xdr:nvSpPr>
      <xdr:spPr>
        <a:xfrm>
          <a:off x="1079500" y="593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54413</xdr:rowOff>
    </xdr:from>
    <xdr:ext cx="534377" cy="259045"/>
    <xdr:sp macro="" textlink="">
      <xdr:nvSpPr>
        <xdr:cNvPr id="72" name="テキスト ボックス 71"/>
        <xdr:cNvSpPr txBox="1"/>
      </xdr:nvSpPr>
      <xdr:spPr>
        <a:xfrm>
          <a:off x="863111" y="57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69332</xdr:rowOff>
    </xdr:from>
    <xdr:to>
      <xdr:col>24</xdr:col>
      <xdr:colOff>114300</xdr:colOff>
      <xdr:row>37</xdr:row>
      <xdr:rowOff>170932</xdr:rowOff>
    </xdr:to>
    <xdr:sp macro="" textlink="">
      <xdr:nvSpPr>
        <xdr:cNvPr id="78" name="楕円 77"/>
        <xdr:cNvSpPr/>
      </xdr:nvSpPr>
      <xdr:spPr>
        <a:xfrm>
          <a:off x="4584700" y="64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47759</xdr:rowOff>
    </xdr:from>
    <xdr:ext cx="534377" cy="259045"/>
    <xdr:sp macro="" textlink="">
      <xdr:nvSpPr>
        <xdr:cNvPr id="79" name="人件費該当値テキスト"/>
        <xdr:cNvSpPr txBox="1"/>
      </xdr:nvSpPr>
      <xdr:spPr>
        <a:xfrm>
          <a:off x="4686300" y="63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89266</xdr:rowOff>
    </xdr:from>
    <xdr:to>
      <xdr:col>20</xdr:col>
      <xdr:colOff>38100</xdr:colOff>
      <xdr:row>37</xdr:row>
      <xdr:rowOff>19416</xdr:rowOff>
    </xdr:to>
    <xdr:sp macro="" textlink="">
      <xdr:nvSpPr>
        <xdr:cNvPr id="80" name="楕円 79"/>
        <xdr:cNvSpPr/>
      </xdr:nvSpPr>
      <xdr:spPr>
        <a:xfrm>
          <a:off x="3746500" y="62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10543</xdr:rowOff>
    </xdr:from>
    <xdr:ext cx="534377" cy="259045"/>
    <xdr:sp macro="" textlink="">
      <xdr:nvSpPr>
        <xdr:cNvPr id="81" name="テキスト ボックス 80"/>
        <xdr:cNvSpPr txBox="1"/>
      </xdr:nvSpPr>
      <xdr:spPr>
        <a:xfrm>
          <a:off x="3530111" y="63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155285</xdr:rowOff>
    </xdr:from>
    <xdr:to>
      <xdr:col>15</xdr:col>
      <xdr:colOff>101600</xdr:colOff>
      <xdr:row>36</xdr:row>
      <xdr:rowOff>85435</xdr:rowOff>
    </xdr:to>
    <xdr:sp macro="" textlink="">
      <xdr:nvSpPr>
        <xdr:cNvPr id="82" name="楕円 81"/>
        <xdr:cNvSpPr/>
      </xdr:nvSpPr>
      <xdr:spPr>
        <a:xfrm>
          <a:off x="2857500" y="61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76562</xdr:rowOff>
    </xdr:from>
    <xdr:ext cx="534377" cy="259045"/>
    <xdr:sp macro="" textlink="">
      <xdr:nvSpPr>
        <xdr:cNvPr id="83" name="テキスト ボックス 82"/>
        <xdr:cNvSpPr txBox="1"/>
      </xdr:nvSpPr>
      <xdr:spPr>
        <a:xfrm>
          <a:off x="2641111" y="62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124653</xdr:rowOff>
    </xdr:from>
    <xdr:to>
      <xdr:col>10</xdr:col>
      <xdr:colOff>165100</xdr:colOff>
      <xdr:row>36</xdr:row>
      <xdr:rowOff>54803</xdr:rowOff>
    </xdr:to>
    <xdr:sp macro="" textlink="">
      <xdr:nvSpPr>
        <xdr:cNvPr id="84" name="楕円 83"/>
        <xdr:cNvSpPr/>
      </xdr:nvSpPr>
      <xdr:spPr>
        <a:xfrm>
          <a:off x="1968500" y="61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45930</xdr:rowOff>
    </xdr:from>
    <xdr:ext cx="534377" cy="259045"/>
    <xdr:sp macro="" textlink="">
      <xdr:nvSpPr>
        <xdr:cNvPr id="85" name="テキスト ボックス 84"/>
        <xdr:cNvSpPr txBox="1"/>
      </xdr:nvSpPr>
      <xdr:spPr>
        <a:xfrm>
          <a:off x="1752111" y="621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166715</xdr:rowOff>
    </xdr:from>
    <xdr:to>
      <xdr:col>6</xdr:col>
      <xdr:colOff>38100</xdr:colOff>
      <xdr:row>35</xdr:row>
      <xdr:rowOff>96865</xdr:rowOff>
    </xdr:to>
    <xdr:sp macro="" textlink="">
      <xdr:nvSpPr>
        <xdr:cNvPr id="86" name="楕円 85"/>
        <xdr:cNvSpPr/>
      </xdr:nvSpPr>
      <xdr:spPr>
        <a:xfrm>
          <a:off x="1079500" y="59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87992</xdr:rowOff>
    </xdr:from>
    <xdr:ext cx="534377" cy="259045"/>
    <xdr:sp macro="" textlink="">
      <xdr:nvSpPr>
        <xdr:cNvPr id="87" name="テキスト ボックス 86"/>
        <xdr:cNvSpPr txBox="1"/>
      </xdr:nvSpPr>
      <xdr:spPr>
        <a:xfrm>
          <a:off x="863111" y="60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2769</xdr:rowOff>
    </xdr:from>
    <xdr:to>
      <xdr:col>24</xdr:col>
      <xdr:colOff>62865</xdr:colOff>
      <xdr:row>57</xdr:row>
      <xdr:rowOff>150406</xdr:rowOff>
    </xdr:to>
    <xdr:cxnSp macro="">
      <xdr:nvCxnSpPr>
        <xdr:cNvPr id="112" name="直線コネクタ 111"/>
        <xdr:cNvCxnSpPr/>
      </xdr:nvCxnSpPr>
      <xdr:spPr>
        <a:xfrm flipV="1">
          <a:off x="4633595" y="8746719"/>
          <a:ext cx="1270" cy="117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154233</xdr:rowOff>
    </xdr:from>
    <xdr:ext cx="534377" cy="259045"/>
    <xdr:sp macro="" textlink="">
      <xdr:nvSpPr>
        <xdr:cNvPr id="113" name="物件費最小値テキスト"/>
        <xdr:cNvSpPr txBox="1"/>
      </xdr:nvSpPr>
      <xdr:spPr>
        <a:xfrm>
          <a:off x="4686300" y="99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150406</xdr:rowOff>
    </xdr:from>
    <xdr:to>
      <xdr:col>24</xdr:col>
      <xdr:colOff>152400</xdr:colOff>
      <xdr:row>57</xdr:row>
      <xdr:rowOff>150406</xdr:rowOff>
    </xdr:to>
    <xdr:cxnSp macro="">
      <xdr:nvCxnSpPr>
        <xdr:cNvPr id="114" name="直線コネクタ 113"/>
        <xdr:cNvCxnSpPr/>
      </xdr:nvCxnSpPr>
      <xdr:spPr>
        <a:xfrm>
          <a:off x="4546600" y="992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120896</xdr:rowOff>
    </xdr:from>
    <xdr:ext cx="534377" cy="259045"/>
    <xdr:sp macro="" textlink="">
      <xdr:nvSpPr>
        <xdr:cNvPr id="115" name="物件費最大値テキスト"/>
        <xdr:cNvSpPr txBox="1"/>
      </xdr:nvSpPr>
      <xdr:spPr>
        <a:xfrm>
          <a:off x="4686300" y="85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2769</xdr:rowOff>
    </xdr:from>
    <xdr:to>
      <xdr:col>24</xdr:col>
      <xdr:colOff>152400</xdr:colOff>
      <xdr:row>51</xdr:row>
      <xdr:rowOff>2769</xdr:rowOff>
    </xdr:to>
    <xdr:cxnSp macro="">
      <xdr:nvCxnSpPr>
        <xdr:cNvPr id="116" name="直線コネクタ 115"/>
        <xdr:cNvCxnSpPr/>
      </xdr:nvCxnSpPr>
      <xdr:spPr>
        <a:xfrm>
          <a:off x="4546600" y="874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126670</xdr:rowOff>
    </xdr:from>
    <xdr:to>
      <xdr:col>24</xdr:col>
      <xdr:colOff>63500</xdr:colOff>
      <xdr:row>58</xdr:row>
      <xdr:rowOff>31762</xdr:rowOff>
    </xdr:to>
    <xdr:cxnSp macro="">
      <xdr:nvCxnSpPr>
        <xdr:cNvPr id="117" name="直線コネクタ 116"/>
        <xdr:cNvCxnSpPr/>
      </xdr:nvCxnSpPr>
      <xdr:spPr>
        <a:xfrm flipV="1">
          <a:off x="3797300" y="9899320"/>
          <a:ext cx="838200" cy="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152125</xdr:rowOff>
    </xdr:from>
    <xdr:ext cx="534377" cy="259045"/>
    <xdr:sp macro="" textlink="">
      <xdr:nvSpPr>
        <xdr:cNvPr id="118" name="物件費平均値テキスト"/>
        <xdr:cNvSpPr txBox="1"/>
      </xdr:nvSpPr>
      <xdr:spPr>
        <a:xfrm>
          <a:off x="4686300" y="9410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129248</xdr:rowOff>
    </xdr:from>
    <xdr:to>
      <xdr:col>24</xdr:col>
      <xdr:colOff>114300</xdr:colOff>
      <xdr:row>56</xdr:row>
      <xdr:rowOff>59398</xdr:rowOff>
    </xdr:to>
    <xdr:sp macro="" textlink="">
      <xdr:nvSpPr>
        <xdr:cNvPr id="119" name="フローチャート: 判断 118"/>
        <xdr:cNvSpPr/>
      </xdr:nvSpPr>
      <xdr:spPr>
        <a:xfrm>
          <a:off x="4584700" y="955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161874</xdr:rowOff>
    </xdr:from>
    <xdr:to>
      <xdr:col>19</xdr:col>
      <xdr:colOff>177800</xdr:colOff>
      <xdr:row>58</xdr:row>
      <xdr:rowOff>31762</xdr:rowOff>
    </xdr:to>
    <xdr:cxnSp macro="">
      <xdr:nvCxnSpPr>
        <xdr:cNvPr id="120" name="直線コネクタ 119"/>
        <xdr:cNvCxnSpPr/>
      </xdr:nvCxnSpPr>
      <xdr:spPr>
        <a:xfrm>
          <a:off x="2908300" y="993452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160490</xdr:rowOff>
    </xdr:from>
    <xdr:to>
      <xdr:col>20</xdr:col>
      <xdr:colOff>38100</xdr:colOff>
      <xdr:row>56</xdr:row>
      <xdr:rowOff>90640</xdr:rowOff>
    </xdr:to>
    <xdr:sp macro="" textlink="">
      <xdr:nvSpPr>
        <xdr:cNvPr id="121" name="フローチャート: 判断 120"/>
        <xdr:cNvSpPr/>
      </xdr:nvSpPr>
      <xdr:spPr>
        <a:xfrm>
          <a:off x="3746500" y="959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107167</xdr:rowOff>
    </xdr:from>
    <xdr:ext cx="534377" cy="259045"/>
    <xdr:sp macro="" textlink="">
      <xdr:nvSpPr>
        <xdr:cNvPr id="122" name="テキスト ボックス 121"/>
        <xdr:cNvSpPr txBox="1"/>
      </xdr:nvSpPr>
      <xdr:spPr>
        <a:xfrm>
          <a:off x="3530111" y="9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161874</xdr:rowOff>
    </xdr:from>
    <xdr:to>
      <xdr:col>15</xdr:col>
      <xdr:colOff>50800</xdr:colOff>
      <xdr:row>58</xdr:row>
      <xdr:rowOff>74016</xdr:rowOff>
    </xdr:to>
    <xdr:cxnSp macro="">
      <xdr:nvCxnSpPr>
        <xdr:cNvPr id="123" name="直線コネクタ 122"/>
        <xdr:cNvCxnSpPr/>
      </xdr:nvCxnSpPr>
      <xdr:spPr>
        <a:xfrm flipV="1">
          <a:off x="2019300" y="9934524"/>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86538</xdr:rowOff>
    </xdr:from>
    <xdr:to>
      <xdr:col>15</xdr:col>
      <xdr:colOff>101600</xdr:colOff>
      <xdr:row>59</xdr:row>
      <xdr:rowOff>16688</xdr:rowOff>
    </xdr:to>
    <xdr:sp macro="" textlink="">
      <xdr:nvSpPr>
        <xdr:cNvPr id="124" name="フローチャート: 判断 123"/>
        <xdr:cNvSpPr/>
      </xdr:nvSpPr>
      <xdr:spPr>
        <a:xfrm>
          <a:off x="2857500" y="100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7815</xdr:rowOff>
    </xdr:from>
    <xdr:ext cx="534377" cy="259045"/>
    <xdr:sp macro="" textlink="">
      <xdr:nvSpPr>
        <xdr:cNvPr id="125" name="テキスト ボックス 124"/>
        <xdr:cNvSpPr txBox="1"/>
      </xdr:nvSpPr>
      <xdr:spPr>
        <a:xfrm>
          <a:off x="2641111" y="101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74016</xdr:rowOff>
    </xdr:from>
    <xdr:to>
      <xdr:col>10</xdr:col>
      <xdr:colOff>114300</xdr:colOff>
      <xdr:row>58</xdr:row>
      <xdr:rowOff>137185</xdr:rowOff>
    </xdr:to>
    <xdr:cxnSp macro="">
      <xdr:nvCxnSpPr>
        <xdr:cNvPr id="126" name="直線コネクタ 125"/>
        <xdr:cNvCxnSpPr/>
      </xdr:nvCxnSpPr>
      <xdr:spPr>
        <a:xfrm flipV="1">
          <a:off x="1130300" y="10018116"/>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139802</xdr:rowOff>
    </xdr:from>
    <xdr:to>
      <xdr:col>10</xdr:col>
      <xdr:colOff>165100</xdr:colOff>
      <xdr:row>58</xdr:row>
      <xdr:rowOff>69952</xdr:rowOff>
    </xdr:to>
    <xdr:sp macro="" textlink="">
      <xdr:nvSpPr>
        <xdr:cNvPr id="127" name="フローチャート: 判断 126"/>
        <xdr:cNvSpPr/>
      </xdr:nvSpPr>
      <xdr:spPr>
        <a:xfrm>
          <a:off x="1968500" y="99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86479</xdr:rowOff>
    </xdr:from>
    <xdr:ext cx="534377" cy="259045"/>
    <xdr:sp macro="" textlink="">
      <xdr:nvSpPr>
        <xdr:cNvPr id="128" name="テキスト ボックス 127"/>
        <xdr:cNvSpPr txBox="1"/>
      </xdr:nvSpPr>
      <xdr:spPr>
        <a:xfrm>
          <a:off x="1752111" y="96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94729</xdr:rowOff>
    </xdr:from>
    <xdr:to>
      <xdr:col>6</xdr:col>
      <xdr:colOff>38100</xdr:colOff>
      <xdr:row>59</xdr:row>
      <xdr:rowOff>24879</xdr:rowOff>
    </xdr:to>
    <xdr:sp macro="" textlink="">
      <xdr:nvSpPr>
        <xdr:cNvPr id="129" name="フローチャート: 判断 128"/>
        <xdr:cNvSpPr/>
      </xdr:nvSpPr>
      <xdr:spPr>
        <a:xfrm>
          <a:off x="1079500" y="1003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16006</xdr:rowOff>
    </xdr:from>
    <xdr:ext cx="534377" cy="259045"/>
    <xdr:sp macro="" textlink="">
      <xdr:nvSpPr>
        <xdr:cNvPr id="130" name="テキスト ボックス 129"/>
        <xdr:cNvSpPr txBox="1"/>
      </xdr:nvSpPr>
      <xdr:spPr>
        <a:xfrm>
          <a:off x="863111" y="101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75870</xdr:rowOff>
    </xdr:from>
    <xdr:to>
      <xdr:col>24</xdr:col>
      <xdr:colOff>114300</xdr:colOff>
      <xdr:row>58</xdr:row>
      <xdr:rowOff>6020</xdr:rowOff>
    </xdr:to>
    <xdr:sp macro="" textlink="">
      <xdr:nvSpPr>
        <xdr:cNvPr id="136" name="楕円 135"/>
        <xdr:cNvSpPr/>
      </xdr:nvSpPr>
      <xdr:spPr>
        <a:xfrm>
          <a:off x="4584700" y="98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162247</xdr:rowOff>
    </xdr:from>
    <xdr:ext cx="534377" cy="259045"/>
    <xdr:sp macro="" textlink="">
      <xdr:nvSpPr>
        <xdr:cNvPr id="137" name="物件費該当値テキスト"/>
        <xdr:cNvSpPr txBox="1"/>
      </xdr:nvSpPr>
      <xdr:spPr>
        <a:xfrm>
          <a:off x="4686300" y="97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152412</xdr:rowOff>
    </xdr:from>
    <xdr:to>
      <xdr:col>20</xdr:col>
      <xdr:colOff>38100</xdr:colOff>
      <xdr:row>58</xdr:row>
      <xdr:rowOff>82562</xdr:rowOff>
    </xdr:to>
    <xdr:sp macro="" textlink="">
      <xdr:nvSpPr>
        <xdr:cNvPr id="138" name="楕円 137"/>
        <xdr:cNvSpPr/>
      </xdr:nvSpPr>
      <xdr:spPr>
        <a:xfrm>
          <a:off x="3746500" y="99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73689</xdr:rowOff>
    </xdr:from>
    <xdr:ext cx="534377" cy="259045"/>
    <xdr:sp macro="" textlink="">
      <xdr:nvSpPr>
        <xdr:cNvPr id="139" name="テキスト ボックス 138"/>
        <xdr:cNvSpPr txBox="1"/>
      </xdr:nvSpPr>
      <xdr:spPr>
        <a:xfrm>
          <a:off x="3530111" y="100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111074</xdr:rowOff>
    </xdr:from>
    <xdr:to>
      <xdr:col>15</xdr:col>
      <xdr:colOff>101600</xdr:colOff>
      <xdr:row>58</xdr:row>
      <xdr:rowOff>41224</xdr:rowOff>
    </xdr:to>
    <xdr:sp macro="" textlink="">
      <xdr:nvSpPr>
        <xdr:cNvPr id="140" name="楕円 139"/>
        <xdr:cNvSpPr/>
      </xdr:nvSpPr>
      <xdr:spPr>
        <a:xfrm>
          <a:off x="2857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57751</xdr:rowOff>
    </xdr:from>
    <xdr:ext cx="534377" cy="259045"/>
    <xdr:sp macro="" textlink="">
      <xdr:nvSpPr>
        <xdr:cNvPr id="141" name="テキスト ボックス 140"/>
        <xdr:cNvSpPr txBox="1"/>
      </xdr:nvSpPr>
      <xdr:spPr>
        <a:xfrm>
          <a:off x="2641111" y="96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23216</xdr:rowOff>
    </xdr:from>
    <xdr:to>
      <xdr:col>10</xdr:col>
      <xdr:colOff>165100</xdr:colOff>
      <xdr:row>58</xdr:row>
      <xdr:rowOff>124816</xdr:rowOff>
    </xdr:to>
    <xdr:sp macro="" textlink="">
      <xdr:nvSpPr>
        <xdr:cNvPr id="142" name="楕円 141"/>
        <xdr:cNvSpPr/>
      </xdr:nvSpPr>
      <xdr:spPr>
        <a:xfrm>
          <a:off x="1968500" y="99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115943</xdr:rowOff>
    </xdr:from>
    <xdr:ext cx="534377" cy="259045"/>
    <xdr:sp macro="" textlink="">
      <xdr:nvSpPr>
        <xdr:cNvPr id="143" name="テキスト ボックス 142"/>
        <xdr:cNvSpPr txBox="1"/>
      </xdr:nvSpPr>
      <xdr:spPr>
        <a:xfrm>
          <a:off x="1752111" y="100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86385</xdr:rowOff>
    </xdr:from>
    <xdr:to>
      <xdr:col>6</xdr:col>
      <xdr:colOff>38100</xdr:colOff>
      <xdr:row>59</xdr:row>
      <xdr:rowOff>16535</xdr:rowOff>
    </xdr:to>
    <xdr:sp macro="" textlink="">
      <xdr:nvSpPr>
        <xdr:cNvPr id="144" name="楕円 143"/>
        <xdr:cNvSpPr/>
      </xdr:nvSpPr>
      <xdr:spPr>
        <a:xfrm>
          <a:off x="1079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33062</xdr:rowOff>
    </xdr:from>
    <xdr:ext cx="534377" cy="259045"/>
    <xdr:sp macro="" textlink="">
      <xdr:nvSpPr>
        <xdr:cNvPr id="145" name="テキスト ボックス 144"/>
        <xdr:cNvSpPr txBox="1"/>
      </xdr:nvSpPr>
      <xdr:spPr>
        <a:xfrm>
          <a:off x="863111" y="98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26380</xdr:rowOff>
    </xdr:from>
    <xdr:to>
      <xdr:col>24</xdr:col>
      <xdr:colOff>62865</xdr:colOff>
      <xdr:row>78</xdr:row>
      <xdr:rowOff>21971</xdr:rowOff>
    </xdr:to>
    <xdr:cxnSp macro="">
      <xdr:nvCxnSpPr>
        <xdr:cNvPr id="171" name="直線コネクタ 170"/>
        <xdr:cNvCxnSpPr/>
      </xdr:nvCxnSpPr>
      <xdr:spPr>
        <a:xfrm flipV="1">
          <a:off x="4633595" y="12027880"/>
          <a:ext cx="1270" cy="136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25798</xdr:rowOff>
    </xdr:from>
    <xdr:ext cx="469744" cy="259045"/>
    <xdr:sp macro="" textlink="">
      <xdr:nvSpPr>
        <xdr:cNvPr id="172" name="維持補修費最小値テキスト"/>
        <xdr:cNvSpPr txBox="1"/>
      </xdr:nvSpPr>
      <xdr:spPr>
        <a:xfrm>
          <a:off x="4686300"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21971</xdr:rowOff>
    </xdr:from>
    <xdr:to>
      <xdr:col>24</xdr:col>
      <xdr:colOff>152400</xdr:colOff>
      <xdr:row>78</xdr:row>
      <xdr:rowOff>21971</xdr:rowOff>
    </xdr:to>
    <xdr:cxnSp macro="">
      <xdr:nvCxnSpPr>
        <xdr:cNvPr id="173" name="直線コネクタ 172"/>
        <xdr:cNvCxnSpPr/>
      </xdr:nvCxnSpPr>
      <xdr:spPr>
        <a:xfrm>
          <a:off x="4546600" y="133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144507</xdr:rowOff>
    </xdr:from>
    <xdr:ext cx="469744" cy="259045"/>
    <xdr:sp macro="" textlink="">
      <xdr:nvSpPr>
        <xdr:cNvPr id="174" name="維持補修費最大値テキスト"/>
        <xdr:cNvSpPr txBox="1"/>
      </xdr:nvSpPr>
      <xdr:spPr>
        <a:xfrm>
          <a:off x="4686300" y="118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26380</xdr:rowOff>
    </xdr:from>
    <xdr:to>
      <xdr:col>24</xdr:col>
      <xdr:colOff>152400</xdr:colOff>
      <xdr:row>70</xdr:row>
      <xdr:rowOff>26380</xdr:rowOff>
    </xdr:to>
    <xdr:cxnSp macro="">
      <xdr:nvCxnSpPr>
        <xdr:cNvPr id="175" name="直線コネクタ 174"/>
        <xdr:cNvCxnSpPr/>
      </xdr:nvCxnSpPr>
      <xdr:spPr>
        <a:xfrm>
          <a:off x="4546600" y="120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21971</xdr:rowOff>
    </xdr:from>
    <xdr:to>
      <xdr:col>24</xdr:col>
      <xdr:colOff>63500</xdr:colOff>
      <xdr:row>78</xdr:row>
      <xdr:rowOff>40422</xdr:rowOff>
    </xdr:to>
    <xdr:cxnSp macro="">
      <xdr:nvCxnSpPr>
        <xdr:cNvPr id="176" name="直線コネクタ 175"/>
        <xdr:cNvCxnSpPr/>
      </xdr:nvCxnSpPr>
      <xdr:spPr>
        <a:xfrm flipV="1">
          <a:off x="3797300" y="13395071"/>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89243</xdr:rowOff>
    </xdr:from>
    <xdr:ext cx="469744" cy="259045"/>
    <xdr:sp macro="" textlink="">
      <xdr:nvSpPr>
        <xdr:cNvPr id="177" name="維持補修費平均値テキスト"/>
        <xdr:cNvSpPr txBox="1"/>
      </xdr:nvSpPr>
      <xdr:spPr>
        <a:xfrm>
          <a:off x="4686300" y="12605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66366</xdr:rowOff>
    </xdr:from>
    <xdr:to>
      <xdr:col>24</xdr:col>
      <xdr:colOff>114300</xdr:colOff>
      <xdr:row>74</xdr:row>
      <xdr:rowOff>167966</xdr:rowOff>
    </xdr:to>
    <xdr:sp macro="" textlink="">
      <xdr:nvSpPr>
        <xdr:cNvPr id="178" name="フローチャート: 判断 177"/>
        <xdr:cNvSpPr/>
      </xdr:nvSpPr>
      <xdr:spPr>
        <a:xfrm>
          <a:off x="4584700" y="1275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12827</xdr:rowOff>
    </xdr:from>
    <xdr:to>
      <xdr:col>19</xdr:col>
      <xdr:colOff>177800</xdr:colOff>
      <xdr:row>78</xdr:row>
      <xdr:rowOff>40422</xdr:rowOff>
    </xdr:to>
    <xdr:cxnSp macro="">
      <xdr:nvCxnSpPr>
        <xdr:cNvPr id="179" name="直線コネクタ 178"/>
        <xdr:cNvCxnSpPr/>
      </xdr:nvCxnSpPr>
      <xdr:spPr>
        <a:xfrm>
          <a:off x="2908300" y="13385927"/>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127109</xdr:rowOff>
    </xdr:from>
    <xdr:to>
      <xdr:col>20</xdr:col>
      <xdr:colOff>38100</xdr:colOff>
      <xdr:row>75</xdr:row>
      <xdr:rowOff>57259</xdr:rowOff>
    </xdr:to>
    <xdr:sp macro="" textlink="">
      <xdr:nvSpPr>
        <xdr:cNvPr id="180" name="フローチャート: 判断 179"/>
        <xdr:cNvSpPr/>
      </xdr:nvSpPr>
      <xdr:spPr>
        <a:xfrm>
          <a:off x="3746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73786</xdr:rowOff>
    </xdr:from>
    <xdr:ext cx="469744" cy="259045"/>
    <xdr:sp macro="" textlink="">
      <xdr:nvSpPr>
        <xdr:cNvPr id="181" name="テキスト ボックス 180"/>
        <xdr:cNvSpPr txBox="1"/>
      </xdr:nvSpPr>
      <xdr:spPr>
        <a:xfrm>
          <a:off x="3562428" y="125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6623</xdr:rowOff>
    </xdr:from>
    <xdr:to>
      <xdr:col>15</xdr:col>
      <xdr:colOff>50800</xdr:colOff>
      <xdr:row>78</xdr:row>
      <xdr:rowOff>12827</xdr:rowOff>
    </xdr:to>
    <xdr:cxnSp macro="">
      <xdr:nvCxnSpPr>
        <xdr:cNvPr id="182" name="直線コネクタ 181"/>
        <xdr:cNvCxnSpPr/>
      </xdr:nvCxnSpPr>
      <xdr:spPr>
        <a:xfrm>
          <a:off x="2019300" y="1337972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148827</xdr:rowOff>
    </xdr:from>
    <xdr:to>
      <xdr:col>15</xdr:col>
      <xdr:colOff>101600</xdr:colOff>
      <xdr:row>76</xdr:row>
      <xdr:rowOff>78977</xdr:rowOff>
    </xdr:to>
    <xdr:sp macro="" textlink="">
      <xdr:nvSpPr>
        <xdr:cNvPr id="183" name="フローチャート: 判断 182"/>
        <xdr:cNvSpPr/>
      </xdr:nvSpPr>
      <xdr:spPr>
        <a:xfrm>
          <a:off x="2857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95503</xdr:rowOff>
    </xdr:from>
    <xdr:ext cx="469744" cy="259045"/>
    <xdr:sp macro="" textlink="">
      <xdr:nvSpPr>
        <xdr:cNvPr id="184" name="テキスト ボックス 183"/>
        <xdr:cNvSpPr txBox="1"/>
      </xdr:nvSpPr>
      <xdr:spPr>
        <a:xfrm>
          <a:off x="2673428" y="127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6623</xdr:rowOff>
    </xdr:from>
    <xdr:to>
      <xdr:col>10</xdr:col>
      <xdr:colOff>114300</xdr:colOff>
      <xdr:row>78</xdr:row>
      <xdr:rowOff>7113</xdr:rowOff>
    </xdr:to>
    <xdr:cxnSp macro="">
      <xdr:nvCxnSpPr>
        <xdr:cNvPr id="185" name="直線コネクタ 184"/>
        <xdr:cNvCxnSpPr/>
      </xdr:nvCxnSpPr>
      <xdr:spPr>
        <a:xfrm flipV="1">
          <a:off x="1130300" y="1337972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6" name="フローチャート: 判断 185"/>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114771</xdr:rowOff>
    </xdr:from>
    <xdr:ext cx="469744" cy="259045"/>
    <xdr:sp macro="" textlink="">
      <xdr:nvSpPr>
        <xdr:cNvPr id="187" name="テキスト ボックス 186"/>
        <xdr:cNvSpPr txBox="1"/>
      </xdr:nvSpPr>
      <xdr:spPr>
        <a:xfrm>
          <a:off x="1784428"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88" name="フローチャート: 判断 187"/>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123424</xdr:rowOff>
    </xdr:from>
    <xdr:ext cx="469744" cy="259045"/>
    <xdr:sp macro="" textlink="">
      <xdr:nvSpPr>
        <xdr:cNvPr id="189" name="テキスト ボックス 188"/>
        <xdr:cNvSpPr txBox="1"/>
      </xdr:nvSpPr>
      <xdr:spPr>
        <a:xfrm>
          <a:off x="895428"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142621</xdr:rowOff>
    </xdr:from>
    <xdr:to>
      <xdr:col>24</xdr:col>
      <xdr:colOff>114300</xdr:colOff>
      <xdr:row>78</xdr:row>
      <xdr:rowOff>72771</xdr:rowOff>
    </xdr:to>
    <xdr:sp macro="" textlink="">
      <xdr:nvSpPr>
        <xdr:cNvPr id="195" name="楕円 194"/>
        <xdr:cNvSpPr/>
      </xdr:nvSpPr>
      <xdr:spPr>
        <a:xfrm>
          <a:off x="45847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57548</xdr:rowOff>
    </xdr:from>
    <xdr:ext cx="469744" cy="259045"/>
    <xdr:sp macro="" textlink="">
      <xdr:nvSpPr>
        <xdr:cNvPr id="196" name="維持補修費該当値テキスト"/>
        <xdr:cNvSpPr txBox="1"/>
      </xdr:nvSpPr>
      <xdr:spPr>
        <a:xfrm>
          <a:off x="4686300" y="132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161072</xdr:rowOff>
    </xdr:from>
    <xdr:to>
      <xdr:col>20</xdr:col>
      <xdr:colOff>38100</xdr:colOff>
      <xdr:row>78</xdr:row>
      <xdr:rowOff>91222</xdr:rowOff>
    </xdr:to>
    <xdr:sp macro="" textlink="">
      <xdr:nvSpPr>
        <xdr:cNvPr id="197" name="楕円 196"/>
        <xdr:cNvSpPr/>
      </xdr:nvSpPr>
      <xdr:spPr>
        <a:xfrm>
          <a:off x="3746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82349</xdr:rowOff>
    </xdr:from>
    <xdr:ext cx="469744" cy="259045"/>
    <xdr:sp macro="" textlink="">
      <xdr:nvSpPr>
        <xdr:cNvPr id="198" name="テキスト ボックス 197"/>
        <xdr:cNvSpPr txBox="1"/>
      </xdr:nvSpPr>
      <xdr:spPr>
        <a:xfrm>
          <a:off x="3562428" y="134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133477</xdr:rowOff>
    </xdr:from>
    <xdr:to>
      <xdr:col>15</xdr:col>
      <xdr:colOff>101600</xdr:colOff>
      <xdr:row>78</xdr:row>
      <xdr:rowOff>63627</xdr:rowOff>
    </xdr:to>
    <xdr:sp macro="" textlink="">
      <xdr:nvSpPr>
        <xdr:cNvPr id="199" name="楕円 198"/>
        <xdr:cNvSpPr/>
      </xdr:nvSpPr>
      <xdr:spPr>
        <a:xfrm>
          <a:off x="2857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54754</xdr:rowOff>
    </xdr:from>
    <xdr:ext cx="469744" cy="259045"/>
    <xdr:sp macro="" textlink="">
      <xdr:nvSpPr>
        <xdr:cNvPr id="200" name="テキスト ボックス 199"/>
        <xdr:cNvSpPr txBox="1"/>
      </xdr:nvSpPr>
      <xdr:spPr>
        <a:xfrm>
          <a:off x="2673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127273</xdr:rowOff>
    </xdr:from>
    <xdr:to>
      <xdr:col>10</xdr:col>
      <xdr:colOff>165100</xdr:colOff>
      <xdr:row>78</xdr:row>
      <xdr:rowOff>57423</xdr:rowOff>
    </xdr:to>
    <xdr:sp macro="" textlink="">
      <xdr:nvSpPr>
        <xdr:cNvPr id="201" name="楕円 200"/>
        <xdr:cNvSpPr/>
      </xdr:nvSpPr>
      <xdr:spPr>
        <a:xfrm>
          <a:off x="1968500" y="133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48550</xdr:rowOff>
    </xdr:from>
    <xdr:ext cx="469744" cy="259045"/>
    <xdr:sp macro="" textlink="">
      <xdr:nvSpPr>
        <xdr:cNvPr id="202" name="テキスト ボックス 201"/>
        <xdr:cNvSpPr txBox="1"/>
      </xdr:nvSpPr>
      <xdr:spPr>
        <a:xfrm>
          <a:off x="1784428" y="1342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127763</xdr:rowOff>
    </xdr:from>
    <xdr:to>
      <xdr:col>6</xdr:col>
      <xdr:colOff>38100</xdr:colOff>
      <xdr:row>78</xdr:row>
      <xdr:rowOff>57913</xdr:rowOff>
    </xdr:to>
    <xdr:sp macro="" textlink="">
      <xdr:nvSpPr>
        <xdr:cNvPr id="203" name="楕円 202"/>
        <xdr:cNvSpPr/>
      </xdr:nvSpPr>
      <xdr:spPr>
        <a:xfrm>
          <a:off x="107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49040</xdr:rowOff>
    </xdr:from>
    <xdr:ext cx="469744" cy="259045"/>
    <xdr:sp macro="" textlink="">
      <xdr:nvSpPr>
        <xdr:cNvPr id="204" name="テキスト ボックス 203"/>
        <xdr:cNvSpPr txBox="1"/>
      </xdr:nvSpPr>
      <xdr:spPr>
        <a:xfrm>
          <a:off x="895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9" name="テキスト ボックス 218"/>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74413</xdr:rowOff>
    </xdr:from>
    <xdr:to>
      <xdr:col>24</xdr:col>
      <xdr:colOff>62865</xdr:colOff>
      <xdr:row>96</xdr:row>
      <xdr:rowOff>32693</xdr:rowOff>
    </xdr:to>
    <xdr:cxnSp macro="">
      <xdr:nvCxnSpPr>
        <xdr:cNvPr id="227" name="直線コネクタ 226"/>
        <xdr:cNvCxnSpPr/>
      </xdr:nvCxnSpPr>
      <xdr:spPr>
        <a:xfrm flipV="1">
          <a:off x="4633595" y="15676363"/>
          <a:ext cx="1270" cy="81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36520</xdr:rowOff>
    </xdr:from>
    <xdr:ext cx="534377" cy="259045"/>
    <xdr:sp macro="" textlink="">
      <xdr:nvSpPr>
        <xdr:cNvPr id="228" name="扶助費最小値テキスト"/>
        <xdr:cNvSpPr txBox="1"/>
      </xdr:nvSpPr>
      <xdr:spPr>
        <a:xfrm>
          <a:off x="4686300" y="164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32693</xdr:rowOff>
    </xdr:from>
    <xdr:to>
      <xdr:col>24</xdr:col>
      <xdr:colOff>152400</xdr:colOff>
      <xdr:row>96</xdr:row>
      <xdr:rowOff>32693</xdr:rowOff>
    </xdr:to>
    <xdr:cxnSp macro="">
      <xdr:nvCxnSpPr>
        <xdr:cNvPr id="229" name="直線コネクタ 228"/>
        <xdr:cNvCxnSpPr/>
      </xdr:nvCxnSpPr>
      <xdr:spPr>
        <a:xfrm>
          <a:off x="4546600" y="1649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21090</xdr:rowOff>
    </xdr:from>
    <xdr:ext cx="599010" cy="259045"/>
    <xdr:sp macro="" textlink="">
      <xdr:nvSpPr>
        <xdr:cNvPr id="230" name="扶助費最大値テキスト"/>
        <xdr:cNvSpPr txBox="1"/>
      </xdr:nvSpPr>
      <xdr:spPr>
        <a:xfrm>
          <a:off x="4686300" y="154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74413</xdr:rowOff>
    </xdr:from>
    <xdr:to>
      <xdr:col>24</xdr:col>
      <xdr:colOff>152400</xdr:colOff>
      <xdr:row>91</xdr:row>
      <xdr:rowOff>74413</xdr:rowOff>
    </xdr:to>
    <xdr:cxnSp macro="">
      <xdr:nvCxnSpPr>
        <xdr:cNvPr id="231" name="直線コネクタ 230"/>
        <xdr:cNvCxnSpPr/>
      </xdr:nvCxnSpPr>
      <xdr:spPr>
        <a:xfrm>
          <a:off x="4546600" y="1567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50088</xdr:rowOff>
    </xdr:from>
    <xdr:to>
      <xdr:col>24</xdr:col>
      <xdr:colOff>63500</xdr:colOff>
      <xdr:row>95</xdr:row>
      <xdr:rowOff>90528</xdr:rowOff>
    </xdr:to>
    <xdr:cxnSp macro="">
      <xdr:nvCxnSpPr>
        <xdr:cNvPr id="232" name="直線コネクタ 231"/>
        <xdr:cNvCxnSpPr/>
      </xdr:nvCxnSpPr>
      <xdr:spPr>
        <a:xfrm flipV="1">
          <a:off x="3797300" y="16337838"/>
          <a:ext cx="8382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105765</xdr:rowOff>
    </xdr:from>
    <xdr:ext cx="599010" cy="259045"/>
    <xdr:sp macro="" textlink="">
      <xdr:nvSpPr>
        <xdr:cNvPr id="233" name="扶助費平均値テキスト"/>
        <xdr:cNvSpPr txBox="1"/>
      </xdr:nvSpPr>
      <xdr:spPr>
        <a:xfrm>
          <a:off x="4686300" y="15879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82888</xdr:rowOff>
    </xdr:from>
    <xdr:to>
      <xdr:col>24</xdr:col>
      <xdr:colOff>114300</xdr:colOff>
      <xdr:row>94</xdr:row>
      <xdr:rowOff>13038</xdr:rowOff>
    </xdr:to>
    <xdr:sp macro="" textlink="">
      <xdr:nvSpPr>
        <xdr:cNvPr id="234" name="フローチャート: 判断 233"/>
        <xdr:cNvSpPr/>
      </xdr:nvSpPr>
      <xdr:spPr>
        <a:xfrm>
          <a:off x="4584700" y="1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90528</xdr:rowOff>
    </xdr:from>
    <xdr:to>
      <xdr:col>19</xdr:col>
      <xdr:colOff>177800</xdr:colOff>
      <xdr:row>96</xdr:row>
      <xdr:rowOff>25902</xdr:rowOff>
    </xdr:to>
    <xdr:cxnSp macro="">
      <xdr:nvCxnSpPr>
        <xdr:cNvPr id="235" name="直線コネクタ 234"/>
        <xdr:cNvCxnSpPr/>
      </xdr:nvCxnSpPr>
      <xdr:spPr>
        <a:xfrm flipV="1">
          <a:off x="2908300" y="16378278"/>
          <a:ext cx="889000" cy="10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137043</xdr:rowOff>
    </xdr:from>
    <xdr:to>
      <xdr:col>20</xdr:col>
      <xdr:colOff>38100</xdr:colOff>
      <xdr:row>94</xdr:row>
      <xdr:rowOff>67193</xdr:rowOff>
    </xdr:to>
    <xdr:sp macro="" textlink="">
      <xdr:nvSpPr>
        <xdr:cNvPr id="236" name="フローチャート: 判断 235"/>
        <xdr:cNvSpPr/>
      </xdr:nvSpPr>
      <xdr:spPr>
        <a:xfrm>
          <a:off x="3746500" y="1608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83720</xdr:rowOff>
    </xdr:from>
    <xdr:ext cx="599010" cy="259045"/>
    <xdr:sp macro="" textlink="">
      <xdr:nvSpPr>
        <xdr:cNvPr id="237" name="テキスト ボックス 236"/>
        <xdr:cNvSpPr txBox="1"/>
      </xdr:nvSpPr>
      <xdr:spPr>
        <a:xfrm>
          <a:off x="3497795" y="1585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25902</xdr:rowOff>
    </xdr:from>
    <xdr:to>
      <xdr:col>15</xdr:col>
      <xdr:colOff>50800</xdr:colOff>
      <xdr:row>96</xdr:row>
      <xdr:rowOff>117754</xdr:rowOff>
    </xdr:to>
    <xdr:cxnSp macro="">
      <xdr:nvCxnSpPr>
        <xdr:cNvPr id="238" name="直線コネクタ 237"/>
        <xdr:cNvCxnSpPr/>
      </xdr:nvCxnSpPr>
      <xdr:spPr>
        <a:xfrm flipV="1">
          <a:off x="2019300" y="16485102"/>
          <a:ext cx="889000" cy="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168339</xdr:rowOff>
    </xdr:from>
    <xdr:to>
      <xdr:col>15</xdr:col>
      <xdr:colOff>101600</xdr:colOff>
      <xdr:row>96</xdr:row>
      <xdr:rowOff>98489</xdr:rowOff>
    </xdr:to>
    <xdr:sp macro="" textlink="">
      <xdr:nvSpPr>
        <xdr:cNvPr id="239" name="フローチャート: 判断 238"/>
        <xdr:cNvSpPr/>
      </xdr:nvSpPr>
      <xdr:spPr>
        <a:xfrm>
          <a:off x="2857500" y="164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89616</xdr:rowOff>
    </xdr:from>
    <xdr:ext cx="534377" cy="259045"/>
    <xdr:sp macro="" textlink="">
      <xdr:nvSpPr>
        <xdr:cNvPr id="240" name="テキスト ボックス 239"/>
        <xdr:cNvSpPr txBox="1"/>
      </xdr:nvSpPr>
      <xdr:spPr>
        <a:xfrm>
          <a:off x="2641111" y="165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117754</xdr:rowOff>
    </xdr:from>
    <xdr:to>
      <xdr:col>10</xdr:col>
      <xdr:colOff>114300</xdr:colOff>
      <xdr:row>97</xdr:row>
      <xdr:rowOff>18199</xdr:rowOff>
    </xdr:to>
    <xdr:cxnSp macro="">
      <xdr:nvCxnSpPr>
        <xdr:cNvPr id="241" name="直線コネクタ 240"/>
        <xdr:cNvCxnSpPr/>
      </xdr:nvCxnSpPr>
      <xdr:spPr>
        <a:xfrm flipV="1">
          <a:off x="1130300" y="1657695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80693</xdr:rowOff>
    </xdr:from>
    <xdr:to>
      <xdr:col>10</xdr:col>
      <xdr:colOff>165100</xdr:colOff>
      <xdr:row>98</xdr:row>
      <xdr:rowOff>10843</xdr:rowOff>
    </xdr:to>
    <xdr:sp macro="" textlink="">
      <xdr:nvSpPr>
        <xdr:cNvPr id="242" name="フローチャート: 判断 241"/>
        <xdr:cNvSpPr/>
      </xdr:nvSpPr>
      <xdr:spPr>
        <a:xfrm>
          <a:off x="1968500" y="1671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1970</xdr:rowOff>
    </xdr:from>
    <xdr:ext cx="534377" cy="259045"/>
    <xdr:sp macro="" textlink="">
      <xdr:nvSpPr>
        <xdr:cNvPr id="243" name="テキスト ボックス 242"/>
        <xdr:cNvSpPr txBox="1"/>
      </xdr:nvSpPr>
      <xdr:spPr>
        <a:xfrm>
          <a:off x="1752111" y="168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29601</xdr:rowOff>
    </xdr:from>
    <xdr:to>
      <xdr:col>6</xdr:col>
      <xdr:colOff>38100</xdr:colOff>
      <xdr:row>98</xdr:row>
      <xdr:rowOff>131201</xdr:rowOff>
    </xdr:to>
    <xdr:sp macro="" textlink="">
      <xdr:nvSpPr>
        <xdr:cNvPr id="244" name="フローチャート: 判断 243"/>
        <xdr:cNvSpPr/>
      </xdr:nvSpPr>
      <xdr:spPr>
        <a:xfrm>
          <a:off x="1079500" y="1683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122328</xdr:rowOff>
    </xdr:from>
    <xdr:ext cx="534377" cy="259045"/>
    <xdr:sp macro="" textlink="">
      <xdr:nvSpPr>
        <xdr:cNvPr id="245" name="テキスト ボックス 244"/>
        <xdr:cNvSpPr txBox="1"/>
      </xdr:nvSpPr>
      <xdr:spPr>
        <a:xfrm>
          <a:off x="863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170738</xdr:rowOff>
    </xdr:from>
    <xdr:to>
      <xdr:col>24</xdr:col>
      <xdr:colOff>114300</xdr:colOff>
      <xdr:row>95</xdr:row>
      <xdr:rowOff>100888</xdr:rowOff>
    </xdr:to>
    <xdr:sp macro="" textlink="">
      <xdr:nvSpPr>
        <xdr:cNvPr id="251" name="楕円 250"/>
        <xdr:cNvSpPr/>
      </xdr:nvSpPr>
      <xdr:spPr>
        <a:xfrm>
          <a:off x="4584700" y="162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149165</xdr:rowOff>
    </xdr:from>
    <xdr:ext cx="599010" cy="259045"/>
    <xdr:sp macro="" textlink="">
      <xdr:nvSpPr>
        <xdr:cNvPr id="252" name="扶助費該当値テキスト"/>
        <xdr:cNvSpPr txBox="1"/>
      </xdr:nvSpPr>
      <xdr:spPr>
        <a:xfrm>
          <a:off x="4686300" y="1626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39728</xdr:rowOff>
    </xdr:from>
    <xdr:to>
      <xdr:col>20</xdr:col>
      <xdr:colOff>38100</xdr:colOff>
      <xdr:row>95</xdr:row>
      <xdr:rowOff>141328</xdr:rowOff>
    </xdr:to>
    <xdr:sp macro="" textlink="">
      <xdr:nvSpPr>
        <xdr:cNvPr id="253" name="楕円 252"/>
        <xdr:cNvSpPr/>
      </xdr:nvSpPr>
      <xdr:spPr>
        <a:xfrm>
          <a:off x="3746500" y="163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132455</xdr:rowOff>
    </xdr:from>
    <xdr:ext cx="599010" cy="259045"/>
    <xdr:sp macro="" textlink="">
      <xdr:nvSpPr>
        <xdr:cNvPr id="254" name="テキスト ボックス 253"/>
        <xdr:cNvSpPr txBox="1"/>
      </xdr:nvSpPr>
      <xdr:spPr>
        <a:xfrm>
          <a:off x="3497795" y="164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146552</xdr:rowOff>
    </xdr:from>
    <xdr:to>
      <xdr:col>15</xdr:col>
      <xdr:colOff>101600</xdr:colOff>
      <xdr:row>96</xdr:row>
      <xdr:rowOff>76702</xdr:rowOff>
    </xdr:to>
    <xdr:sp macro="" textlink="">
      <xdr:nvSpPr>
        <xdr:cNvPr id="255" name="楕円 254"/>
        <xdr:cNvSpPr/>
      </xdr:nvSpPr>
      <xdr:spPr>
        <a:xfrm>
          <a:off x="2857500" y="164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93229</xdr:rowOff>
    </xdr:from>
    <xdr:ext cx="534377" cy="259045"/>
    <xdr:sp macro="" textlink="">
      <xdr:nvSpPr>
        <xdr:cNvPr id="256" name="テキスト ボックス 255"/>
        <xdr:cNvSpPr txBox="1"/>
      </xdr:nvSpPr>
      <xdr:spPr>
        <a:xfrm>
          <a:off x="2641111" y="162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66954</xdr:rowOff>
    </xdr:from>
    <xdr:to>
      <xdr:col>10</xdr:col>
      <xdr:colOff>165100</xdr:colOff>
      <xdr:row>96</xdr:row>
      <xdr:rowOff>168554</xdr:rowOff>
    </xdr:to>
    <xdr:sp macro="" textlink="">
      <xdr:nvSpPr>
        <xdr:cNvPr id="257" name="楕円 256"/>
        <xdr:cNvSpPr/>
      </xdr:nvSpPr>
      <xdr:spPr>
        <a:xfrm>
          <a:off x="19685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13631</xdr:rowOff>
    </xdr:from>
    <xdr:ext cx="534377" cy="259045"/>
    <xdr:sp macro="" textlink="">
      <xdr:nvSpPr>
        <xdr:cNvPr id="258" name="テキスト ボックス 257"/>
        <xdr:cNvSpPr txBox="1"/>
      </xdr:nvSpPr>
      <xdr:spPr>
        <a:xfrm>
          <a:off x="1752111" y="163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138849</xdr:rowOff>
    </xdr:from>
    <xdr:to>
      <xdr:col>6</xdr:col>
      <xdr:colOff>38100</xdr:colOff>
      <xdr:row>97</xdr:row>
      <xdr:rowOff>68999</xdr:rowOff>
    </xdr:to>
    <xdr:sp macro="" textlink="">
      <xdr:nvSpPr>
        <xdr:cNvPr id="259" name="楕円 258"/>
        <xdr:cNvSpPr/>
      </xdr:nvSpPr>
      <xdr:spPr>
        <a:xfrm>
          <a:off x="1079500" y="165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85526</xdr:rowOff>
    </xdr:from>
    <xdr:ext cx="534377" cy="259045"/>
    <xdr:sp macro="" textlink="">
      <xdr:nvSpPr>
        <xdr:cNvPr id="260" name="テキスト ボックス 259"/>
        <xdr:cNvSpPr txBox="1"/>
      </xdr:nvSpPr>
      <xdr:spPr>
        <a:xfrm>
          <a:off x="863111" y="163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105639</xdr:rowOff>
    </xdr:from>
    <xdr:to>
      <xdr:col>54</xdr:col>
      <xdr:colOff>189865</xdr:colOff>
      <xdr:row>38</xdr:row>
      <xdr:rowOff>40640</xdr:rowOff>
    </xdr:to>
    <xdr:cxnSp macro="">
      <xdr:nvCxnSpPr>
        <xdr:cNvPr id="285" name="直線コネクタ 284"/>
        <xdr:cNvCxnSpPr/>
      </xdr:nvCxnSpPr>
      <xdr:spPr>
        <a:xfrm flipV="1">
          <a:off x="10475595" y="5420589"/>
          <a:ext cx="1270" cy="1135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44467</xdr:rowOff>
    </xdr:from>
    <xdr:ext cx="534377" cy="259045"/>
    <xdr:sp macro="" textlink="">
      <xdr:nvSpPr>
        <xdr:cNvPr id="286" name="補助費等最小値テキスト"/>
        <xdr:cNvSpPr txBox="1"/>
      </xdr:nvSpPr>
      <xdr:spPr>
        <a:xfrm>
          <a:off x="10528300"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40640</xdr:rowOff>
    </xdr:from>
    <xdr:to>
      <xdr:col>55</xdr:col>
      <xdr:colOff>88900</xdr:colOff>
      <xdr:row>38</xdr:row>
      <xdr:rowOff>40640</xdr:rowOff>
    </xdr:to>
    <xdr:cxnSp macro="">
      <xdr:nvCxnSpPr>
        <xdr:cNvPr id="287" name="直線コネクタ 286"/>
        <xdr:cNvCxnSpPr/>
      </xdr:nvCxnSpPr>
      <xdr:spPr>
        <a:xfrm>
          <a:off x="10388600" y="655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52316</xdr:rowOff>
    </xdr:from>
    <xdr:ext cx="534377" cy="259045"/>
    <xdr:sp macro="" textlink="">
      <xdr:nvSpPr>
        <xdr:cNvPr id="288" name="補助費等最大値テキスト"/>
        <xdr:cNvSpPr txBox="1"/>
      </xdr:nvSpPr>
      <xdr:spPr>
        <a:xfrm>
          <a:off x="10528300" y="51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105639</xdr:rowOff>
    </xdr:from>
    <xdr:to>
      <xdr:col>55</xdr:col>
      <xdr:colOff>88900</xdr:colOff>
      <xdr:row>31</xdr:row>
      <xdr:rowOff>105639</xdr:rowOff>
    </xdr:to>
    <xdr:cxnSp macro="">
      <xdr:nvCxnSpPr>
        <xdr:cNvPr id="289" name="直線コネクタ 288"/>
        <xdr:cNvCxnSpPr/>
      </xdr:nvCxnSpPr>
      <xdr:spPr>
        <a:xfrm>
          <a:off x="10388600" y="542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46850</xdr:rowOff>
    </xdr:from>
    <xdr:to>
      <xdr:col>55</xdr:col>
      <xdr:colOff>0</xdr:colOff>
      <xdr:row>35</xdr:row>
      <xdr:rowOff>73863</xdr:rowOff>
    </xdr:to>
    <xdr:cxnSp macro="">
      <xdr:nvCxnSpPr>
        <xdr:cNvPr id="290" name="直線コネクタ 289"/>
        <xdr:cNvCxnSpPr/>
      </xdr:nvCxnSpPr>
      <xdr:spPr>
        <a:xfrm flipV="1">
          <a:off x="9639300" y="6047600"/>
          <a:ext cx="8382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41901</xdr:rowOff>
    </xdr:from>
    <xdr:ext cx="534377" cy="259045"/>
    <xdr:sp macro="" textlink="">
      <xdr:nvSpPr>
        <xdr:cNvPr id="291" name="補助費等平均値テキスト"/>
        <xdr:cNvSpPr txBox="1"/>
      </xdr:nvSpPr>
      <xdr:spPr>
        <a:xfrm>
          <a:off x="10528300" y="56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19024</xdr:rowOff>
    </xdr:from>
    <xdr:to>
      <xdr:col>55</xdr:col>
      <xdr:colOff>50800</xdr:colOff>
      <xdr:row>34</xdr:row>
      <xdr:rowOff>120624</xdr:rowOff>
    </xdr:to>
    <xdr:sp macro="" textlink="">
      <xdr:nvSpPr>
        <xdr:cNvPr id="292" name="フローチャート: 判断 291"/>
        <xdr:cNvSpPr/>
      </xdr:nvSpPr>
      <xdr:spPr>
        <a:xfrm>
          <a:off x="104267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40183</xdr:rowOff>
    </xdr:from>
    <xdr:to>
      <xdr:col>50</xdr:col>
      <xdr:colOff>114300</xdr:colOff>
      <xdr:row>35</xdr:row>
      <xdr:rowOff>73863</xdr:rowOff>
    </xdr:to>
    <xdr:cxnSp macro="">
      <xdr:nvCxnSpPr>
        <xdr:cNvPr id="293" name="直線コネクタ 292"/>
        <xdr:cNvCxnSpPr/>
      </xdr:nvCxnSpPr>
      <xdr:spPr>
        <a:xfrm>
          <a:off x="8750300" y="604093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99416</xdr:rowOff>
    </xdr:from>
    <xdr:to>
      <xdr:col>50</xdr:col>
      <xdr:colOff>165100</xdr:colOff>
      <xdr:row>35</xdr:row>
      <xdr:rowOff>29566</xdr:rowOff>
    </xdr:to>
    <xdr:sp macro="" textlink="">
      <xdr:nvSpPr>
        <xdr:cNvPr id="294" name="フローチャート: 判断 293"/>
        <xdr:cNvSpPr/>
      </xdr:nvSpPr>
      <xdr:spPr>
        <a:xfrm>
          <a:off x="9588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46093</xdr:rowOff>
    </xdr:from>
    <xdr:ext cx="534377" cy="259045"/>
    <xdr:sp macro="" textlink="">
      <xdr:nvSpPr>
        <xdr:cNvPr id="295" name="テキスト ボックス 294"/>
        <xdr:cNvSpPr txBox="1"/>
      </xdr:nvSpPr>
      <xdr:spPr>
        <a:xfrm>
          <a:off x="9372111" y="570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40183</xdr:rowOff>
    </xdr:from>
    <xdr:to>
      <xdr:col>45</xdr:col>
      <xdr:colOff>177800</xdr:colOff>
      <xdr:row>36</xdr:row>
      <xdr:rowOff>12255</xdr:rowOff>
    </xdr:to>
    <xdr:cxnSp macro="">
      <xdr:nvCxnSpPr>
        <xdr:cNvPr id="296" name="直線コネクタ 295"/>
        <xdr:cNvCxnSpPr/>
      </xdr:nvCxnSpPr>
      <xdr:spPr>
        <a:xfrm flipV="1">
          <a:off x="7861300" y="6040933"/>
          <a:ext cx="889000" cy="14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2032</xdr:rowOff>
    </xdr:from>
    <xdr:to>
      <xdr:col>46</xdr:col>
      <xdr:colOff>38100</xdr:colOff>
      <xdr:row>36</xdr:row>
      <xdr:rowOff>103632</xdr:rowOff>
    </xdr:to>
    <xdr:sp macro="" textlink="">
      <xdr:nvSpPr>
        <xdr:cNvPr id="297" name="フローチャート: 判断 296"/>
        <xdr:cNvSpPr/>
      </xdr:nvSpPr>
      <xdr:spPr>
        <a:xfrm>
          <a:off x="8699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94759</xdr:rowOff>
    </xdr:from>
    <xdr:ext cx="534377" cy="259045"/>
    <xdr:sp macro="" textlink="">
      <xdr:nvSpPr>
        <xdr:cNvPr id="298" name="テキスト ボックス 297"/>
        <xdr:cNvSpPr txBox="1"/>
      </xdr:nvSpPr>
      <xdr:spPr>
        <a:xfrm>
          <a:off x="8483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12255</xdr:rowOff>
    </xdr:from>
    <xdr:to>
      <xdr:col>41</xdr:col>
      <xdr:colOff>50800</xdr:colOff>
      <xdr:row>36</xdr:row>
      <xdr:rowOff>14884</xdr:rowOff>
    </xdr:to>
    <xdr:cxnSp macro="">
      <xdr:nvCxnSpPr>
        <xdr:cNvPr id="299" name="直線コネクタ 298"/>
        <xdr:cNvCxnSpPr/>
      </xdr:nvCxnSpPr>
      <xdr:spPr>
        <a:xfrm flipV="1">
          <a:off x="6972300" y="618445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65088</xdr:rowOff>
    </xdr:from>
    <xdr:to>
      <xdr:col>41</xdr:col>
      <xdr:colOff>101600</xdr:colOff>
      <xdr:row>37</xdr:row>
      <xdr:rowOff>166688</xdr:rowOff>
    </xdr:to>
    <xdr:sp macro="" textlink="">
      <xdr:nvSpPr>
        <xdr:cNvPr id="300" name="フローチャート: 判断 299"/>
        <xdr:cNvSpPr/>
      </xdr:nvSpPr>
      <xdr:spPr>
        <a:xfrm>
          <a:off x="7810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157815</xdr:rowOff>
    </xdr:from>
    <xdr:ext cx="534377" cy="259045"/>
    <xdr:sp macro="" textlink="">
      <xdr:nvSpPr>
        <xdr:cNvPr id="301" name="テキスト ボックス 300"/>
        <xdr:cNvSpPr txBox="1"/>
      </xdr:nvSpPr>
      <xdr:spPr>
        <a:xfrm>
          <a:off x="7594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156794</xdr:rowOff>
    </xdr:from>
    <xdr:to>
      <xdr:col>36</xdr:col>
      <xdr:colOff>165100</xdr:colOff>
      <xdr:row>36</xdr:row>
      <xdr:rowOff>86944</xdr:rowOff>
    </xdr:to>
    <xdr:sp macro="" textlink="">
      <xdr:nvSpPr>
        <xdr:cNvPr id="302" name="フローチャート: 判断 301"/>
        <xdr:cNvSpPr/>
      </xdr:nvSpPr>
      <xdr:spPr>
        <a:xfrm>
          <a:off x="6921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78071</xdr:rowOff>
    </xdr:from>
    <xdr:ext cx="534377" cy="259045"/>
    <xdr:sp macro="" textlink="">
      <xdr:nvSpPr>
        <xdr:cNvPr id="303" name="テキスト ボックス 302"/>
        <xdr:cNvSpPr txBox="1"/>
      </xdr:nvSpPr>
      <xdr:spPr>
        <a:xfrm>
          <a:off x="6705111" y="62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167500</xdr:rowOff>
    </xdr:from>
    <xdr:to>
      <xdr:col>55</xdr:col>
      <xdr:colOff>50800</xdr:colOff>
      <xdr:row>35</xdr:row>
      <xdr:rowOff>97650</xdr:rowOff>
    </xdr:to>
    <xdr:sp macro="" textlink="">
      <xdr:nvSpPr>
        <xdr:cNvPr id="309" name="楕円 308"/>
        <xdr:cNvSpPr/>
      </xdr:nvSpPr>
      <xdr:spPr>
        <a:xfrm>
          <a:off x="10426700" y="59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145927</xdr:rowOff>
    </xdr:from>
    <xdr:ext cx="534377" cy="259045"/>
    <xdr:sp macro="" textlink="">
      <xdr:nvSpPr>
        <xdr:cNvPr id="310" name="補助費等該当値テキスト"/>
        <xdr:cNvSpPr txBox="1"/>
      </xdr:nvSpPr>
      <xdr:spPr>
        <a:xfrm>
          <a:off x="10528300" y="597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23063</xdr:rowOff>
    </xdr:from>
    <xdr:to>
      <xdr:col>50</xdr:col>
      <xdr:colOff>165100</xdr:colOff>
      <xdr:row>35</xdr:row>
      <xdr:rowOff>124663</xdr:rowOff>
    </xdr:to>
    <xdr:sp macro="" textlink="">
      <xdr:nvSpPr>
        <xdr:cNvPr id="311" name="楕円 310"/>
        <xdr:cNvSpPr/>
      </xdr:nvSpPr>
      <xdr:spPr>
        <a:xfrm>
          <a:off x="9588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115790</xdr:rowOff>
    </xdr:from>
    <xdr:ext cx="534377" cy="259045"/>
    <xdr:sp macro="" textlink="">
      <xdr:nvSpPr>
        <xdr:cNvPr id="312" name="テキスト ボックス 311"/>
        <xdr:cNvSpPr txBox="1"/>
      </xdr:nvSpPr>
      <xdr:spPr>
        <a:xfrm>
          <a:off x="9372111" y="61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160833</xdr:rowOff>
    </xdr:from>
    <xdr:to>
      <xdr:col>46</xdr:col>
      <xdr:colOff>38100</xdr:colOff>
      <xdr:row>35</xdr:row>
      <xdr:rowOff>90983</xdr:rowOff>
    </xdr:to>
    <xdr:sp macro="" textlink="">
      <xdr:nvSpPr>
        <xdr:cNvPr id="313" name="楕円 312"/>
        <xdr:cNvSpPr/>
      </xdr:nvSpPr>
      <xdr:spPr>
        <a:xfrm>
          <a:off x="8699500" y="59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107510</xdr:rowOff>
    </xdr:from>
    <xdr:ext cx="534377" cy="259045"/>
    <xdr:sp macro="" textlink="">
      <xdr:nvSpPr>
        <xdr:cNvPr id="314" name="テキスト ボックス 313"/>
        <xdr:cNvSpPr txBox="1"/>
      </xdr:nvSpPr>
      <xdr:spPr>
        <a:xfrm>
          <a:off x="8483111" y="57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132905</xdr:rowOff>
    </xdr:from>
    <xdr:to>
      <xdr:col>41</xdr:col>
      <xdr:colOff>101600</xdr:colOff>
      <xdr:row>36</xdr:row>
      <xdr:rowOff>63055</xdr:rowOff>
    </xdr:to>
    <xdr:sp macro="" textlink="">
      <xdr:nvSpPr>
        <xdr:cNvPr id="315" name="楕円 314"/>
        <xdr:cNvSpPr/>
      </xdr:nvSpPr>
      <xdr:spPr>
        <a:xfrm>
          <a:off x="7810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79582</xdr:rowOff>
    </xdr:from>
    <xdr:ext cx="534377" cy="259045"/>
    <xdr:sp macro="" textlink="">
      <xdr:nvSpPr>
        <xdr:cNvPr id="316" name="テキスト ボックス 315"/>
        <xdr:cNvSpPr txBox="1"/>
      </xdr:nvSpPr>
      <xdr:spPr>
        <a:xfrm>
          <a:off x="7594111" y="59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135534</xdr:rowOff>
    </xdr:from>
    <xdr:to>
      <xdr:col>36</xdr:col>
      <xdr:colOff>165100</xdr:colOff>
      <xdr:row>36</xdr:row>
      <xdr:rowOff>65684</xdr:rowOff>
    </xdr:to>
    <xdr:sp macro="" textlink="">
      <xdr:nvSpPr>
        <xdr:cNvPr id="317" name="楕円 316"/>
        <xdr:cNvSpPr/>
      </xdr:nvSpPr>
      <xdr:spPr>
        <a:xfrm>
          <a:off x="6921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82211</xdr:rowOff>
    </xdr:from>
    <xdr:ext cx="534377" cy="259045"/>
    <xdr:sp macro="" textlink="">
      <xdr:nvSpPr>
        <xdr:cNvPr id="318" name="テキスト ボックス 317"/>
        <xdr:cNvSpPr txBox="1"/>
      </xdr:nvSpPr>
      <xdr:spPr>
        <a:xfrm>
          <a:off x="6705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141110</xdr:rowOff>
    </xdr:from>
    <xdr:to>
      <xdr:col>54</xdr:col>
      <xdr:colOff>189865</xdr:colOff>
      <xdr:row>57</xdr:row>
      <xdr:rowOff>141357</xdr:rowOff>
    </xdr:to>
    <xdr:cxnSp macro="">
      <xdr:nvCxnSpPr>
        <xdr:cNvPr id="343" name="直線コネクタ 342"/>
        <xdr:cNvCxnSpPr/>
      </xdr:nvCxnSpPr>
      <xdr:spPr>
        <a:xfrm flipV="1">
          <a:off x="10475595" y="8885060"/>
          <a:ext cx="1270" cy="102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145184</xdr:rowOff>
    </xdr:from>
    <xdr:ext cx="534377" cy="259045"/>
    <xdr:sp macro="" textlink="">
      <xdr:nvSpPr>
        <xdr:cNvPr id="344" name="普通建設事業費最小値テキスト"/>
        <xdr:cNvSpPr txBox="1"/>
      </xdr:nvSpPr>
      <xdr:spPr>
        <a:xfrm>
          <a:off x="10528300" y="99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141357</xdr:rowOff>
    </xdr:from>
    <xdr:to>
      <xdr:col>55</xdr:col>
      <xdr:colOff>88900</xdr:colOff>
      <xdr:row>57</xdr:row>
      <xdr:rowOff>141357</xdr:rowOff>
    </xdr:to>
    <xdr:cxnSp macro="">
      <xdr:nvCxnSpPr>
        <xdr:cNvPr id="345" name="直線コネクタ 344"/>
        <xdr:cNvCxnSpPr/>
      </xdr:nvCxnSpPr>
      <xdr:spPr>
        <a:xfrm>
          <a:off x="10388600" y="991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87787</xdr:rowOff>
    </xdr:from>
    <xdr:ext cx="534377" cy="259045"/>
    <xdr:sp macro="" textlink="">
      <xdr:nvSpPr>
        <xdr:cNvPr id="346" name="普通建設事業費最大値テキスト"/>
        <xdr:cNvSpPr txBox="1"/>
      </xdr:nvSpPr>
      <xdr:spPr>
        <a:xfrm>
          <a:off x="10528300" y="86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141110</xdr:rowOff>
    </xdr:from>
    <xdr:to>
      <xdr:col>55</xdr:col>
      <xdr:colOff>88900</xdr:colOff>
      <xdr:row>51</xdr:row>
      <xdr:rowOff>141110</xdr:rowOff>
    </xdr:to>
    <xdr:cxnSp macro="">
      <xdr:nvCxnSpPr>
        <xdr:cNvPr id="347" name="直線コネクタ 346"/>
        <xdr:cNvCxnSpPr/>
      </xdr:nvCxnSpPr>
      <xdr:spPr>
        <a:xfrm>
          <a:off x="10388600" y="888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81731</xdr:rowOff>
    </xdr:from>
    <xdr:to>
      <xdr:col>55</xdr:col>
      <xdr:colOff>0</xdr:colOff>
      <xdr:row>57</xdr:row>
      <xdr:rowOff>141357</xdr:rowOff>
    </xdr:to>
    <xdr:cxnSp macro="">
      <xdr:nvCxnSpPr>
        <xdr:cNvPr id="348" name="直線コネクタ 347"/>
        <xdr:cNvCxnSpPr/>
      </xdr:nvCxnSpPr>
      <xdr:spPr>
        <a:xfrm>
          <a:off x="9639300" y="9682931"/>
          <a:ext cx="838200" cy="2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50189</xdr:rowOff>
    </xdr:from>
    <xdr:ext cx="534377" cy="259045"/>
    <xdr:sp macro="" textlink="">
      <xdr:nvSpPr>
        <xdr:cNvPr id="349" name="普通建設事業費平均値テキスト"/>
        <xdr:cNvSpPr txBox="1"/>
      </xdr:nvSpPr>
      <xdr:spPr>
        <a:xfrm>
          <a:off x="10528300" y="9308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27312</xdr:rowOff>
    </xdr:from>
    <xdr:to>
      <xdr:col>55</xdr:col>
      <xdr:colOff>50800</xdr:colOff>
      <xdr:row>55</xdr:row>
      <xdr:rowOff>128912</xdr:rowOff>
    </xdr:to>
    <xdr:sp macro="" textlink="">
      <xdr:nvSpPr>
        <xdr:cNvPr id="350" name="フローチャート: 判断 349"/>
        <xdr:cNvSpPr/>
      </xdr:nvSpPr>
      <xdr:spPr>
        <a:xfrm>
          <a:off x="10426700" y="9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103257</xdr:rowOff>
    </xdr:from>
    <xdr:to>
      <xdr:col>50</xdr:col>
      <xdr:colOff>114300</xdr:colOff>
      <xdr:row>56</xdr:row>
      <xdr:rowOff>81731</xdr:rowOff>
    </xdr:to>
    <xdr:cxnSp macro="">
      <xdr:nvCxnSpPr>
        <xdr:cNvPr id="351" name="直線コネクタ 350"/>
        <xdr:cNvCxnSpPr/>
      </xdr:nvCxnSpPr>
      <xdr:spPr>
        <a:xfrm>
          <a:off x="8750300" y="9361557"/>
          <a:ext cx="889000" cy="3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152279</xdr:rowOff>
    </xdr:from>
    <xdr:to>
      <xdr:col>50</xdr:col>
      <xdr:colOff>165100</xdr:colOff>
      <xdr:row>56</xdr:row>
      <xdr:rowOff>82429</xdr:rowOff>
    </xdr:to>
    <xdr:sp macro="" textlink="">
      <xdr:nvSpPr>
        <xdr:cNvPr id="352" name="フローチャート: 判断 351"/>
        <xdr:cNvSpPr/>
      </xdr:nvSpPr>
      <xdr:spPr>
        <a:xfrm>
          <a:off x="9588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98956</xdr:rowOff>
    </xdr:from>
    <xdr:ext cx="534377" cy="259045"/>
    <xdr:sp macro="" textlink="">
      <xdr:nvSpPr>
        <xdr:cNvPr id="353" name="テキスト ボックス 352"/>
        <xdr:cNvSpPr txBox="1"/>
      </xdr:nvSpPr>
      <xdr:spPr>
        <a:xfrm>
          <a:off x="9372111" y="93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103257</xdr:rowOff>
    </xdr:from>
    <xdr:to>
      <xdr:col>45</xdr:col>
      <xdr:colOff>177800</xdr:colOff>
      <xdr:row>56</xdr:row>
      <xdr:rowOff>111220</xdr:rowOff>
    </xdr:to>
    <xdr:cxnSp macro="">
      <xdr:nvCxnSpPr>
        <xdr:cNvPr id="354" name="直線コネクタ 353"/>
        <xdr:cNvCxnSpPr/>
      </xdr:nvCxnSpPr>
      <xdr:spPr>
        <a:xfrm flipV="1">
          <a:off x="7861300" y="9361557"/>
          <a:ext cx="889000" cy="3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59716</xdr:rowOff>
    </xdr:from>
    <xdr:to>
      <xdr:col>46</xdr:col>
      <xdr:colOff>38100</xdr:colOff>
      <xdr:row>56</xdr:row>
      <xdr:rowOff>161316</xdr:rowOff>
    </xdr:to>
    <xdr:sp macro="" textlink="">
      <xdr:nvSpPr>
        <xdr:cNvPr id="355" name="フローチャート: 判断 354"/>
        <xdr:cNvSpPr/>
      </xdr:nvSpPr>
      <xdr:spPr>
        <a:xfrm>
          <a:off x="8699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152443</xdr:rowOff>
    </xdr:from>
    <xdr:ext cx="534377" cy="259045"/>
    <xdr:sp macro="" textlink="">
      <xdr:nvSpPr>
        <xdr:cNvPr id="356" name="テキスト ボックス 355"/>
        <xdr:cNvSpPr txBox="1"/>
      </xdr:nvSpPr>
      <xdr:spPr>
        <a:xfrm>
          <a:off x="8483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111220</xdr:rowOff>
    </xdr:from>
    <xdr:to>
      <xdr:col>41</xdr:col>
      <xdr:colOff>50800</xdr:colOff>
      <xdr:row>57</xdr:row>
      <xdr:rowOff>10579</xdr:rowOff>
    </xdr:to>
    <xdr:cxnSp macro="">
      <xdr:nvCxnSpPr>
        <xdr:cNvPr id="357" name="直線コネクタ 356"/>
        <xdr:cNvCxnSpPr/>
      </xdr:nvCxnSpPr>
      <xdr:spPr>
        <a:xfrm flipV="1">
          <a:off x="6972300" y="9712420"/>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29521</xdr:rowOff>
    </xdr:from>
    <xdr:to>
      <xdr:col>41</xdr:col>
      <xdr:colOff>101600</xdr:colOff>
      <xdr:row>56</xdr:row>
      <xdr:rowOff>131121</xdr:rowOff>
    </xdr:to>
    <xdr:sp macro="" textlink="">
      <xdr:nvSpPr>
        <xdr:cNvPr id="358" name="フローチャート: 判断 357"/>
        <xdr:cNvSpPr/>
      </xdr:nvSpPr>
      <xdr:spPr>
        <a:xfrm>
          <a:off x="7810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147648</xdr:rowOff>
    </xdr:from>
    <xdr:ext cx="534377" cy="259045"/>
    <xdr:sp macro="" textlink="">
      <xdr:nvSpPr>
        <xdr:cNvPr id="359" name="テキスト ボックス 358"/>
        <xdr:cNvSpPr txBox="1"/>
      </xdr:nvSpPr>
      <xdr:spPr>
        <a:xfrm>
          <a:off x="7594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67164</xdr:rowOff>
    </xdr:from>
    <xdr:to>
      <xdr:col>36</xdr:col>
      <xdr:colOff>165100</xdr:colOff>
      <xdr:row>56</xdr:row>
      <xdr:rowOff>168764</xdr:rowOff>
    </xdr:to>
    <xdr:sp macro="" textlink="">
      <xdr:nvSpPr>
        <xdr:cNvPr id="360" name="フローチャート: 判断 359"/>
        <xdr:cNvSpPr/>
      </xdr:nvSpPr>
      <xdr:spPr>
        <a:xfrm>
          <a:off x="6921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13841</xdr:rowOff>
    </xdr:from>
    <xdr:ext cx="534377" cy="259045"/>
    <xdr:sp macro="" textlink="">
      <xdr:nvSpPr>
        <xdr:cNvPr id="361" name="テキスト ボックス 360"/>
        <xdr:cNvSpPr txBox="1"/>
      </xdr:nvSpPr>
      <xdr:spPr>
        <a:xfrm>
          <a:off x="6705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90557</xdr:rowOff>
    </xdr:from>
    <xdr:to>
      <xdr:col>55</xdr:col>
      <xdr:colOff>50800</xdr:colOff>
      <xdr:row>58</xdr:row>
      <xdr:rowOff>20707</xdr:rowOff>
    </xdr:to>
    <xdr:sp macro="" textlink="">
      <xdr:nvSpPr>
        <xdr:cNvPr id="367" name="楕円 366"/>
        <xdr:cNvSpPr/>
      </xdr:nvSpPr>
      <xdr:spPr>
        <a:xfrm>
          <a:off x="10426700" y="98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5484</xdr:rowOff>
    </xdr:from>
    <xdr:ext cx="534377" cy="259045"/>
    <xdr:sp macro="" textlink="">
      <xdr:nvSpPr>
        <xdr:cNvPr id="368" name="普通建設事業費該当値テキスト"/>
        <xdr:cNvSpPr txBox="1"/>
      </xdr:nvSpPr>
      <xdr:spPr>
        <a:xfrm>
          <a:off x="10528300" y="977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30931</xdr:rowOff>
    </xdr:from>
    <xdr:to>
      <xdr:col>50</xdr:col>
      <xdr:colOff>165100</xdr:colOff>
      <xdr:row>56</xdr:row>
      <xdr:rowOff>132531</xdr:rowOff>
    </xdr:to>
    <xdr:sp macro="" textlink="">
      <xdr:nvSpPr>
        <xdr:cNvPr id="369" name="楕円 368"/>
        <xdr:cNvSpPr/>
      </xdr:nvSpPr>
      <xdr:spPr>
        <a:xfrm>
          <a:off x="9588500" y="96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123658</xdr:rowOff>
    </xdr:from>
    <xdr:ext cx="534377" cy="259045"/>
    <xdr:sp macro="" textlink="">
      <xdr:nvSpPr>
        <xdr:cNvPr id="370" name="テキスト ボックス 369"/>
        <xdr:cNvSpPr txBox="1"/>
      </xdr:nvSpPr>
      <xdr:spPr>
        <a:xfrm>
          <a:off x="9372111" y="97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52457</xdr:rowOff>
    </xdr:from>
    <xdr:to>
      <xdr:col>46</xdr:col>
      <xdr:colOff>38100</xdr:colOff>
      <xdr:row>54</xdr:row>
      <xdr:rowOff>154057</xdr:rowOff>
    </xdr:to>
    <xdr:sp macro="" textlink="">
      <xdr:nvSpPr>
        <xdr:cNvPr id="371" name="楕円 370"/>
        <xdr:cNvSpPr/>
      </xdr:nvSpPr>
      <xdr:spPr>
        <a:xfrm>
          <a:off x="8699500" y="93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170584</xdr:rowOff>
    </xdr:from>
    <xdr:ext cx="534377" cy="259045"/>
    <xdr:sp macro="" textlink="">
      <xdr:nvSpPr>
        <xdr:cNvPr id="372" name="テキスト ボックス 371"/>
        <xdr:cNvSpPr txBox="1"/>
      </xdr:nvSpPr>
      <xdr:spPr>
        <a:xfrm>
          <a:off x="8483111" y="90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60420</xdr:rowOff>
    </xdr:from>
    <xdr:to>
      <xdr:col>41</xdr:col>
      <xdr:colOff>101600</xdr:colOff>
      <xdr:row>56</xdr:row>
      <xdr:rowOff>162020</xdr:rowOff>
    </xdr:to>
    <xdr:sp macro="" textlink="">
      <xdr:nvSpPr>
        <xdr:cNvPr id="373" name="楕円 372"/>
        <xdr:cNvSpPr/>
      </xdr:nvSpPr>
      <xdr:spPr>
        <a:xfrm>
          <a:off x="7810500" y="96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153147</xdr:rowOff>
    </xdr:from>
    <xdr:ext cx="534377" cy="259045"/>
    <xdr:sp macro="" textlink="">
      <xdr:nvSpPr>
        <xdr:cNvPr id="374" name="テキスト ボックス 373"/>
        <xdr:cNvSpPr txBox="1"/>
      </xdr:nvSpPr>
      <xdr:spPr>
        <a:xfrm>
          <a:off x="7594111" y="975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131229</xdr:rowOff>
    </xdr:from>
    <xdr:to>
      <xdr:col>36</xdr:col>
      <xdr:colOff>165100</xdr:colOff>
      <xdr:row>57</xdr:row>
      <xdr:rowOff>61379</xdr:rowOff>
    </xdr:to>
    <xdr:sp macro="" textlink="">
      <xdr:nvSpPr>
        <xdr:cNvPr id="375" name="楕円 374"/>
        <xdr:cNvSpPr/>
      </xdr:nvSpPr>
      <xdr:spPr>
        <a:xfrm>
          <a:off x="6921500" y="97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52506</xdr:rowOff>
    </xdr:from>
    <xdr:ext cx="534377" cy="259045"/>
    <xdr:sp macro="" textlink="">
      <xdr:nvSpPr>
        <xdr:cNvPr id="376" name="テキスト ボックス 375"/>
        <xdr:cNvSpPr txBox="1"/>
      </xdr:nvSpPr>
      <xdr:spPr>
        <a:xfrm>
          <a:off x="6705111" y="98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140798</xdr:rowOff>
    </xdr:from>
    <xdr:to>
      <xdr:col>54</xdr:col>
      <xdr:colOff>189865</xdr:colOff>
      <xdr:row>78</xdr:row>
      <xdr:rowOff>90049</xdr:rowOff>
    </xdr:to>
    <xdr:cxnSp macro="">
      <xdr:nvCxnSpPr>
        <xdr:cNvPr id="398" name="直線コネクタ 397"/>
        <xdr:cNvCxnSpPr/>
      </xdr:nvCxnSpPr>
      <xdr:spPr>
        <a:xfrm flipV="1">
          <a:off x="10475595" y="12313748"/>
          <a:ext cx="1270"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93876</xdr:rowOff>
    </xdr:from>
    <xdr:ext cx="469744" cy="259045"/>
    <xdr:sp macro="" textlink="">
      <xdr:nvSpPr>
        <xdr:cNvPr id="399" name="普通建設事業費 （ うち新規整備　）最小値テキスト"/>
        <xdr:cNvSpPr txBox="1"/>
      </xdr:nvSpPr>
      <xdr:spPr>
        <a:xfrm>
          <a:off x="10528300" y="134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90049</xdr:rowOff>
    </xdr:from>
    <xdr:to>
      <xdr:col>55</xdr:col>
      <xdr:colOff>88900</xdr:colOff>
      <xdr:row>78</xdr:row>
      <xdr:rowOff>90049</xdr:rowOff>
    </xdr:to>
    <xdr:cxnSp macro="">
      <xdr:nvCxnSpPr>
        <xdr:cNvPr id="400" name="直線コネクタ 399"/>
        <xdr:cNvCxnSpPr/>
      </xdr:nvCxnSpPr>
      <xdr:spPr>
        <a:xfrm>
          <a:off x="10388600" y="134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87475</xdr:rowOff>
    </xdr:from>
    <xdr:ext cx="534377" cy="259045"/>
    <xdr:sp macro="" textlink="">
      <xdr:nvSpPr>
        <xdr:cNvPr id="401" name="普通建設事業費 （ うち新規整備　）最大値テキスト"/>
        <xdr:cNvSpPr txBox="1"/>
      </xdr:nvSpPr>
      <xdr:spPr>
        <a:xfrm>
          <a:off x="10528300" y="1208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140798</xdr:rowOff>
    </xdr:from>
    <xdr:to>
      <xdr:col>55</xdr:col>
      <xdr:colOff>88900</xdr:colOff>
      <xdr:row>71</xdr:row>
      <xdr:rowOff>140798</xdr:rowOff>
    </xdr:to>
    <xdr:cxnSp macro="">
      <xdr:nvCxnSpPr>
        <xdr:cNvPr id="402" name="直線コネクタ 401"/>
        <xdr:cNvCxnSpPr/>
      </xdr:nvCxnSpPr>
      <xdr:spPr>
        <a:xfrm>
          <a:off x="10388600" y="12313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24532</xdr:rowOff>
    </xdr:from>
    <xdr:to>
      <xdr:col>55</xdr:col>
      <xdr:colOff>0</xdr:colOff>
      <xdr:row>78</xdr:row>
      <xdr:rowOff>36099</xdr:rowOff>
    </xdr:to>
    <xdr:cxnSp macro="">
      <xdr:nvCxnSpPr>
        <xdr:cNvPr id="403" name="直線コネクタ 402"/>
        <xdr:cNvCxnSpPr/>
      </xdr:nvCxnSpPr>
      <xdr:spPr>
        <a:xfrm>
          <a:off x="9639300" y="13397632"/>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165955</xdr:rowOff>
    </xdr:from>
    <xdr:ext cx="534377" cy="259045"/>
    <xdr:sp macro="" textlink="">
      <xdr:nvSpPr>
        <xdr:cNvPr id="404" name="普通建設事業費 （ うち新規整備　）平均値テキスト"/>
        <xdr:cNvSpPr txBox="1"/>
      </xdr:nvSpPr>
      <xdr:spPr>
        <a:xfrm>
          <a:off x="10528300" y="12853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143078</xdr:rowOff>
    </xdr:from>
    <xdr:to>
      <xdr:col>55</xdr:col>
      <xdr:colOff>50800</xdr:colOff>
      <xdr:row>76</xdr:row>
      <xdr:rowOff>73228</xdr:rowOff>
    </xdr:to>
    <xdr:sp macro="" textlink="">
      <xdr:nvSpPr>
        <xdr:cNvPr id="405" name="フローチャート: 判断 404"/>
        <xdr:cNvSpPr/>
      </xdr:nvSpPr>
      <xdr:spPr>
        <a:xfrm>
          <a:off x="10426700" y="13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156617</xdr:rowOff>
    </xdr:from>
    <xdr:to>
      <xdr:col>50</xdr:col>
      <xdr:colOff>114300</xdr:colOff>
      <xdr:row>78</xdr:row>
      <xdr:rowOff>24532</xdr:rowOff>
    </xdr:to>
    <xdr:cxnSp macro="">
      <xdr:nvCxnSpPr>
        <xdr:cNvPr id="406" name="直線コネクタ 405"/>
        <xdr:cNvCxnSpPr/>
      </xdr:nvCxnSpPr>
      <xdr:spPr>
        <a:xfrm>
          <a:off x="8750300" y="13358267"/>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88443</xdr:rowOff>
    </xdr:from>
    <xdr:to>
      <xdr:col>50</xdr:col>
      <xdr:colOff>165100</xdr:colOff>
      <xdr:row>76</xdr:row>
      <xdr:rowOff>18593</xdr:rowOff>
    </xdr:to>
    <xdr:sp macro="" textlink="">
      <xdr:nvSpPr>
        <xdr:cNvPr id="407" name="フローチャート: 判断 406"/>
        <xdr:cNvSpPr/>
      </xdr:nvSpPr>
      <xdr:spPr>
        <a:xfrm>
          <a:off x="9588500" y="129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35120</xdr:rowOff>
    </xdr:from>
    <xdr:ext cx="534377" cy="259045"/>
    <xdr:sp macro="" textlink="">
      <xdr:nvSpPr>
        <xdr:cNvPr id="408" name="テキスト ボックス 407"/>
        <xdr:cNvSpPr txBox="1"/>
      </xdr:nvSpPr>
      <xdr:spPr>
        <a:xfrm>
          <a:off x="9372111" y="127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156617</xdr:rowOff>
    </xdr:from>
    <xdr:to>
      <xdr:col>45</xdr:col>
      <xdr:colOff>177800</xdr:colOff>
      <xdr:row>78</xdr:row>
      <xdr:rowOff>42134</xdr:rowOff>
    </xdr:to>
    <xdr:cxnSp macro="">
      <xdr:nvCxnSpPr>
        <xdr:cNvPr id="409" name="直線コネクタ 408"/>
        <xdr:cNvCxnSpPr/>
      </xdr:nvCxnSpPr>
      <xdr:spPr>
        <a:xfrm flipV="1">
          <a:off x="7861300" y="13358267"/>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29967</xdr:rowOff>
    </xdr:from>
    <xdr:to>
      <xdr:col>46</xdr:col>
      <xdr:colOff>38100</xdr:colOff>
      <xdr:row>75</xdr:row>
      <xdr:rowOff>131567</xdr:rowOff>
    </xdr:to>
    <xdr:sp macro="" textlink="">
      <xdr:nvSpPr>
        <xdr:cNvPr id="410" name="フローチャート: 判断 409"/>
        <xdr:cNvSpPr/>
      </xdr:nvSpPr>
      <xdr:spPr>
        <a:xfrm>
          <a:off x="8699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148094</xdr:rowOff>
    </xdr:from>
    <xdr:ext cx="534377" cy="259045"/>
    <xdr:sp macro="" textlink="">
      <xdr:nvSpPr>
        <xdr:cNvPr id="411" name="テキスト ボックス 410"/>
        <xdr:cNvSpPr txBox="1"/>
      </xdr:nvSpPr>
      <xdr:spPr>
        <a:xfrm>
          <a:off x="8483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50312</xdr:rowOff>
    </xdr:from>
    <xdr:to>
      <xdr:col>41</xdr:col>
      <xdr:colOff>101600</xdr:colOff>
      <xdr:row>74</xdr:row>
      <xdr:rowOff>151912</xdr:rowOff>
    </xdr:to>
    <xdr:sp macro="" textlink="">
      <xdr:nvSpPr>
        <xdr:cNvPr id="412" name="フローチャート: 判断 411"/>
        <xdr:cNvSpPr/>
      </xdr:nvSpPr>
      <xdr:spPr>
        <a:xfrm>
          <a:off x="7810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168439</xdr:rowOff>
    </xdr:from>
    <xdr:ext cx="534377" cy="259045"/>
    <xdr:sp macro="" textlink="">
      <xdr:nvSpPr>
        <xdr:cNvPr id="413" name="テキスト ボックス 412"/>
        <xdr:cNvSpPr txBox="1"/>
      </xdr:nvSpPr>
      <xdr:spPr>
        <a:xfrm>
          <a:off x="7594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156749</xdr:rowOff>
    </xdr:from>
    <xdr:to>
      <xdr:col>55</xdr:col>
      <xdr:colOff>50800</xdr:colOff>
      <xdr:row>78</xdr:row>
      <xdr:rowOff>86899</xdr:rowOff>
    </xdr:to>
    <xdr:sp macro="" textlink="">
      <xdr:nvSpPr>
        <xdr:cNvPr id="419" name="楕円 418"/>
        <xdr:cNvSpPr/>
      </xdr:nvSpPr>
      <xdr:spPr>
        <a:xfrm>
          <a:off x="104267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71676</xdr:rowOff>
    </xdr:from>
    <xdr:ext cx="469744" cy="259045"/>
    <xdr:sp macro="" textlink="">
      <xdr:nvSpPr>
        <xdr:cNvPr id="420" name="普通建設事業費 （ うち新規整備　）該当値テキスト"/>
        <xdr:cNvSpPr txBox="1"/>
      </xdr:nvSpPr>
      <xdr:spPr>
        <a:xfrm>
          <a:off x="10528300" y="132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145182</xdr:rowOff>
    </xdr:from>
    <xdr:to>
      <xdr:col>50</xdr:col>
      <xdr:colOff>165100</xdr:colOff>
      <xdr:row>78</xdr:row>
      <xdr:rowOff>75332</xdr:rowOff>
    </xdr:to>
    <xdr:sp macro="" textlink="">
      <xdr:nvSpPr>
        <xdr:cNvPr id="421" name="楕円 420"/>
        <xdr:cNvSpPr/>
      </xdr:nvSpPr>
      <xdr:spPr>
        <a:xfrm>
          <a:off x="9588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66459</xdr:rowOff>
    </xdr:from>
    <xdr:ext cx="469744" cy="259045"/>
    <xdr:sp macro="" textlink="">
      <xdr:nvSpPr>
        <xdr:cNvPr id="422" name="テキスト ボックス 421"/>
        <xdr:cNvSpPr txBox="1"/>
      </xdr:nvSpPr>
      <xdr:spPr>
        <a:xfrm>
          <a:off x="9404428" y="134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105817</xdr:rowOff>
    </xdr:from>
    <xdr:to>
      <xdr:col>46</xdr:col>
      <xdr:colOff>38100</xdr:colOff>
      <xdr:row>78</xdr:row>
      <xdr:rowOff>35967</xdr:rowOff>
    </xdr:to>
    <xdr:sp macro="" textlink="">
      <xdr:nvSpPr>
        <xdr:cNvPr id="423" name="楕円 422"/>
        <xdr:cNvSpPr/>
      </xdr:nvSpPr>
      <xdr:spPr>
        <a:xfrm>
          <a:off x="8699500" y="133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27094</xdr:rowOff>
    </xdr:from>
    <xdr:ext cx="469744" cy="259045"/>
    <xdr:sp macro="" textlink="">
      <xdr:nvSpPr>
        <xdr:cNvPr id="424" name="テキスト ボックス 423"/>
        <xdr:cNvSpPr txBox="1"/>
      </xdr:nvSpPr>
      <xdr:spPr>
        <a:xfrm>
          <a:off x="8515428" y="134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162784</xdr:rowOff>
    </xdr:from>
    <xdr:to>
      <xdr:col>41</xdr:col>
      <xdr:colOff>101600</xdr:colOff>
      <xdr:row>78</xdr:row>
      <xdr:rowOff>92934</xdr:rowOff>
    </xdr:to>
    <xdr:sp macro="" textlink="">
      <xdr:nvSpPr>
        <xdr:cNvPr id="425" name="楕円 424"/>
        <xdr:cNvSpPr/>
      </xdr:nvSpPr>
      <xdr:spPr>
        <a:xfrm>
          <a:off x="7810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84061</xdr:rowOff>
    </xdr:from>
    <xdr:ext cx="469744" cy="259045"/>
    <xdr:sp macro="" textlink="">
      <xdr:nvSpPr>
        <xdr:cNvPr id="426" name="テキスト ボックス 425"/>
        <xdr:cNvSpPr txBox="1"/>
      </xdr:nvSpPr>
      <xdr:spPr>
        <a:xfrm>
          <a:off x="76264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9" name="テキスト ボックス 43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144776</xdr:rowOff>
    </xdr:from>
    <xdr:to>
      <xdr:col>54</xdr:col>
      <xdr:colOff>189865</xdr:colOff>
      <xdr:row>96</xdr:row>
      <xdr:rowOff>158628</xdr:rowOff>
    </xdr:to>
    <xdr:cxnSp macro="">
      <xdr:nvCxnSpPr>
        <xdr:cNvPr id="449" name="直線コネクタ 448"/>
        <xdr:cNvCxnSpPr/>
      </xdr:nvCxnSpPr>
      <xdr:spPr>
        <a:xfrm flipV="1">
          <a:off x="10475595" y="15575276"/>
          <a:ext cx="1270" cy="104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162455</xdr:rowOff>
    </xdr:from>
    <xdr:ext cx="534377" cy="259045"/>
    <xdr:sp macro="" textlink="">
      <xdr:nvSpPr>
        <xdr:cNvPr id="450" name="普通建設事業費 （ うち更新整備　）最小値テキスト"/>
        <xdr:cNvSpPr txBox="1"/>
      </xdr:nvSpPr>
      <xdr:spPr>
        <a:xfrm>
          <a:off x="10528300" y="166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158628</xdr:rowOff>
    </xdr:from>
    <xdr:to>
      <xdr:col>55</xdr:col>
      <xdr:colOff>88900</xdr:colOff>
      <xdr:row>96</xdr:row>
      <xdr:rowOff>158628</xdr:rowOff>
    </xdr:to>
    <xdr:cxnSp macro="">
      <xdr:nvCxnSpPr>
        <xdr:cNvPr id="451" name="直線コネクタ 450"/>
        <xdr:cNvCxnSpPr/>
      </xdr:nvCxnSpPr>
      <xdr:spPr>
        <a:xfrm>
          <a:off x="10388600" y="166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91453</xdr:rowOff>
    </xdr:from>
    <xdr:ext cx="534377" cy="259045"/>
    <xdr:sp macro="" textlink="">
      <xdr:nvSpPr>
        <xdr:cNvPr id="452" name="普通建設事業費 （ うち更新整備　）最大値テキスト"/>
        <xdr:cNvSpPr txBox="1"/>
      </xdr:nvSpPr>
      <xdr:spPr>
        <a:xfrm>
          <a:off x="10528300" y="153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144776</xdr:rowOff>
    </xdr:from>
    <xdr:to>
      <xdr:col>55</xdr:col>
      <xdr:colOff>88900</xdr:colOff>
      <xdr:row>90</xdr:row>
      <xdr:rowOff>144776</xdr:rowOff>
    </xdr:to>
    <xdr:cxnSp macro="">
      <xdr:nvCxnSpPr>
        <xdr:cNvPr id="453" name="直線コネクタ 452"/>
        <xdr:cNvCxnSpPr/>
      </xdr:nvCxnSpPr>
      <xdr:spPr>
        <a:xfrm>
          <a:off x="10388600" y="1557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10221</xdr:rowOff>
    </xdr:from>
    <xdr:to>
      <xdr:col>55</xdr:col>
      <xdr:colOff>0</xdr:colOff>
      <xdr:row>96</xdr:row>
      <xdr:rowOff>158628</xdr:rowOff>
    </xdr:to>
    <xdr:cxnSp macro="">
      <xdr:nvCxnSpPr>
        <xdr:cNvPr id="454" name="直線コネクタ 453"/>
        <xdr:cNvCxnSpPr/>
      </xdr:nvCxnSpPr>
      <xdr:spPr>
        <a:xfrm>
          <a:off x="9639300" y="16469421"/>
          <a:ext cx="8382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34693</xdr:rowOff>
    </xdr:from>
    <xdr:ext cx="534377" cy="259045"/>
    <xdr:sp macro="" textlink="">
      <xdr:nvSpPr>
        <xdr:cNvPr id="455" name="普通建設事業費 （ うち更新整備　）平均値テキスト"/>
        <xdr:cNvSpPr txBox="1"/>
      </xdr:nvSpPr>
      <xdr:spPr>
        <a:xfrm>
          <a:off x="10528300" y="1597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11816</xdr:rowOff>
    </xdr:from>
    <xdr:to>
      <xdr:col>55</xdr:col>
      <xdr:colOff>50800</xdr:colOff>
      <xdr:row>94</xdr:row>
      <xdr:rowOff>113416</xdr:rowOff>
    </xdr:to>
    <xdr:sp macro="" textlink="">
      <xdr:nvSpPr>
        <xdr:cNvPr id="456" name="フローチャート: 判断 455"/>
        <xdr:cNvSpPr/>
      </xdr:nvSpPr>
      <xdr:spPr>
        <a:xfrm>
          <a:off x="104267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10221</xdr:rowOff>
    </xdr:from>
    <xdr:to>
      <xdr:col>50</xdr:col>
      <xdr:colOff>114300</xdr:colOff>
      <xdr:row>96</xdr:row>
      <xdr:rowOff>137185</xdr:rowOff>
    </xdr:to>
    <xdr:cxnSp macro="">
      <xdr:nvCxnSpPr>
        <xdr:cNvPr id="457" name="直線コネクタ 456"/>
        <xdr:cNvCxnSpPr/>
      </xdr:nvCxnSpPr>
      <xdr:spPr>
        <a:xfrm flipV="1">
          <a:off x="8750300" y="16469421"/>
          <a:ext cx="889000" cy="1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60827</xdr:rowOff>
    </xdr:from>
    <xdr:to>
      <xdr:col>50</xdr:col>
      <xdr:colOff>165100</xdr:colOff>
      <xdr:row>95</xdr:row>
      <xdr:rowOff>162427</xdr:rowOff>
    </xdr:to>
    <xdr:sp macro="" textlink="">
      <xdr:nvSpPr>
        <xdr:cNvPr id="458" name="フローチャート: 判断 457"/>
        <xdr:cNvSpPr/>
      </xdr:nvSpPr>
      <xdr:spPr>
        <a:xfrm>
          <a:off x="9588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7504</xdr:rowOff>
    </xdr:from>
    <xdr:ext cx="534377" cy="259045"/>
    <xdr:sp macro="" textlink="">
      <xdr:nvSpPr>
        <xdr:cNvPr id="459" name="テキスト ボックス 458"/>
        <xdr:cNvSpPr txBox="1"/>
      </xdr:nvSpPr>
      <xdr:spPr>
        <a:xfrm>
          <a:off x="9372111" y="161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137185</xdr:rowOff>
    </xdr:from>
    <xdr:to>
      <xdr:col>45</xdr:col>
      <xdr:colOff>177800</xdr:colOff>
      <xdr:row>97</xdr:row>
      <xdr:rowOff>19594</xdr:rowOff>
    </xdr:to>
    <xdr:cxnSp macro="">
      <xdr:nvCxnSpPr>
        <xdr:cNvPr id="460" name="直線コネクタ 459"/>
        <xdr:cNvCxnSpPr/>
      </xdr:nvCxnSpPr>
      <xdr:spPr>
        <a:xfrm flipV="1">
          <a:off x="7861300" y="16596385"/>
          <a:ext cx="8890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118756</xdr:rowOff>
    </xdr:from>
    <xdr:to>
      <xdr:col>46</xdr:col>
      <xdr:colOff>38100</xdr:colOff>
      <xdr:row>97</xdr:row>
      <xdr:rowOff>48906</xdr:rowOff>
    </xdr:to>
    <xdr:sp macro="" textlink="">
      <xdr:nvSpPr>
        <xdr:cNvPr id="461" name="フローチャート: 判断 460"/>
        <xdr:cNvSpPr/>
      </xdr:nvSpPr>
      <xdr:spPr>
        <a:xfrm>
          <a:off x="8699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40033</xdr:rowOff>
    </xdr:from>
    <xdr:ext cx="534377" cy="259045"/>
    <xdr:sp macro="" textlink="">
      <xdr:nvSpPr>
        <xdr:cNvPr id="462" name="テキスト ボックス 461"/>
        <xdr:cNvSpPr txBox="1"/>
      </xdr:nvSpPr>
      <xdr:spPr>
        <a:xfrm>
          <a:off x="8483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5096</xdr:rowOff>
    </xdr:from>
    <xdr:to>
      <xdr:col>41</xdr:col>
      <xdr:colOff>101600</xdr:colOff>
      <xdr:row>96</xdr:row>
      <xdr:rowOff>106696</xdr:rowOff>
    </xdr:to>
    <xdr:sp macro="" textlink="">
      <xdr:nvSpPr>
        <xdr:cNvPr id="463" name="フローチャート: 判断 462"/>
        <xdr:cNvSpPr/>
      </xdr:nvSpPr>
      <xdr:spPr>
        <a:xfrm>
          <a:off x="7810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123223</xdr:rowOff>
    </xdr:from>
    <xdr:ext cx="534377" cy="259045"/>
    <xdr:sp macro="" textlink="">
      <xdr:nvSpPr>
        <xdr:cNvPr id="464" name="テキスト ボックス 463"/>
        <xdr:cNvSpPr txBox="1"/>
      </xdr:nvSpPr>
      <xdr:spPr>
        <a:xfrm>
          <a:off x="7594111" y="162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107828</xdr:rowOff>
    </xdr:from>
    <xdr:to>
      <xdr:col>55</xdr:col>
      <xdr:colOff>50800</xdr:colOff>
      <xdr:row>97</xdr:row>
      <xdr:rowOff>37978</xdr:rowOff>
    </xdr:to>
    <xdr:sp macro="" textlink="">
      <xdr:nvSpPr>
        <xdr:cNvPr id="470" name="楕円 469"/>
        <xdr:cNvSpPr/>
      </xdr:nvSpPr>
      <xdr:spPr>
        <a:xfrm>
          <a:off x="104267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22755</xdr:rowOff>
    </xdr:from>
    <xdr:ext cx="534377" cy="259045"/>
    <xdr:sp macro="" textlink="">
      <xdr:nvSpPr>
        <xdr:cNvPr id="471" name="普通建設事業費 （ うち更新整備　）該当値テキスト"/>
        <xdr:cNvSpPr txBox="1"/>
      </xdr:nvSpPr>
      <xdr:spPr>
        <a:xfrm>
          <a:off x="10528300" y="164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130871</xdr:rowOff>
    </xdr:from>
    <xdr:to>
      <xdr:col>50</xdr:col>
      <xdr:colOff>165100</xdr:colOff>
      <xdr:row>96</xdr:row>
      <xdr:rowOff>61021</xdr:rowOff>
    </xdr:to>
    <xdr:sp macro="" textlink="">
      <xdr:nvSpPr>
        <xdr:cNvPr id="472" name="楕円 471"/>
        <xdr:cNvSpPr/>
      </xdr:nvSpPr>
      <xdr:spPr>
        <a:xfrm>
          <a:off x="9588500" y="164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52148</xdr:rowOff>
    </xdr:from>
    <xdr:ext cx="534377" cy="259045"/>
    <xdr:sp macro="" textlink="">
      <xdr:nvSpPr>
        <xdr:cNvPr id="473" name="テキスト ボックス 472"/>
        <xdr:cNvSpPr txBox="1"/>
      </xdr:nvSpPr>
      <xdr:spPr>
        <a:xfrm>
          <a:off x="9372111" y="165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86385</xdr:rowOff>
    </xdr:from>
    <xdr:to>
      <xdr:col>46</xdr:col>
      <xdr:colOff>38100</xdr:colOff>
      <xdr:row>97</xdr:row>
      <xdr:rowOff>16535</xdr:rowOff>
    </xdr:to>
    <xdr:sp macro="" textlink="">
      <xdr:nvSpPr>
        <xdr:cNvPr id="474" name="楕円 473"/>
        <xdr:cNvSpPr/>
      </xdr:nvSpPr>
      <xdr:spPr>
        <a:xfrm>
          <a:off x="8699500" y="165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33062</xdr:rowOff>
    </xdr:from>
    <xdr:ext cx="534377" cy="259045"/>
    <xdr:sp macro="" textlink="">
      <xdr:nvSpPr>
        <xdr:cNvPr id="475" name="テキスト ボックス 474"/>
        <xdr:cNvSpPr txBox="1"/>
      </xdr:nvSpPr>
      <xdr:spPr>
        <a:xfrm>
          <a:off x="8483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140244</xdr:rowOff>
    </xdr:from>
    <xdr:to>
      <xdr:col>41</xdr:col>
      <xdr:colOff>101600</xdr:colOff>
      <xdr:row>97</xdr:row>
      <xdr:rowOff>70394</xdr:rowOff>
    </xdr:to>
    <xdr:sp macro="" textlink="">
      <xdr:nvSpPr>
        <xdr:cNvPr id="476" name="楕円 475"/>
        <xdr:cNvSpPr/>
      </xdr:nvSpPr>
      <xdr:spPr>
        <a:xfrm>
          <a:off x="7810500" y="16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7" name="テキスト ボックス 476"/>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1" name="テキスト ボックス 49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3" name="テキスト ボックス 49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5" name="テキスト ボックス 49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497" name="テキスト ボックス 49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53403</xdr:rowOff>
    </xdr:from>
    <xdr:to>
      <xdr:col>85</xdr:col>
      <xdr:colOff>126364</xdr:colOff>
      <xdr:row>39</xdr:row>
      <xdr:rowOff>44450</xdr:rowOff>
    </xdr:to>
    <xdr:cxnSp macro="">
      <xdr:nvCxnSpPr>
        <xdr:cNvPr id="501" name="直線コネクタ 500"/>
        <xdr:cNvCxnSpPr/>
      </xdr:nvCxnSpPr>
      <xdr:spPr>
        <a:xfrm flipV="1">
          <a:off x="16317595" y="5368353"/>
          <a:ext cx="1269" cy="136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xdr:rowOff>
    </xdr:from>
    <xdr:ext cx="469744" cy="259045"/>
    <xdr:sp macro="" textlink="">
      <xdr:nvSpPr>
        <xdr:cNvPr id="504" name="災害復旧事業費最大値テキスト"/>
        <xdr:cNvSpPr txBox="1"/>
      </xdr:nvSpPr>
      <xdr:spPr>
        <a:xfrm>
          <a:off x="16370300" y="51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53403</xdr:rowOff>
    </xdr:from>
    <xdr:to>
      <xdr:col>86</xdr:col>
      <xdr:colOff>25400</xdr:colOff>
      <xdr:row>31</xdr:row>
      <xdr:rowOff>53403</xdr:rowOff>
    </xdr:to>
    <xdr:cxnSp macro="">
      <xdr:nvCxnSpPr>
        <xdr:cNvPr id="505" name="直線コネクタ 504"/>
        <xdr:cNvCxnSpPr/>
      </xdr:nvCxnSpPr>
      <xdr:spPr>
        <a:xfrm>
          <a:off x="16230600" y="536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77868</xdr:rowOff>
    </xdr:from>
    <xdr:ext cx="469744" cy="259045"/>
    <xdr:sp macro="" textlink="">
      <xdr:nvSpPr>
        <xdr:cNvPr id="507" name="災害復旧事業費平均値テキスト"/>
        <xdr:cNvSpPr txBox="1"/>
      </xdr:nvSpPr>
      <xdr:spPr>
        <a:xfrm>
          <a:off x="16370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54991</xdr:rowOff>
    </xdr:from>
    <xdr:to>
      <xdr:col>85</xdr:col>
      <xdr:colOff>177800</xdr:colOff>
      <xdr:row>37</xdr:row>
      <xdr:rowOff>156591</xdr:rowOff>
    </xdr:to>
    <xdr:sp macro="" textlink="">
      <xdr:nvSpPr>
        <xdr:cNvPr id="508" name="フローチャート: 判断 507"/>
        <xdr:cNvSpPr/>
      </xdr:nvSpPr>
      <xdr:spPr>
        <a:xfrm>
          <a:off x="16268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37592</xdr:rowOff>
    </xdr:from>
    <xdr:to>
      <xdr:col>81</xdr:col>
      <xdr:colOff>50800</xdr:colOff>
      <xdr:row>39</xdr:row>
      <xdr:rowOff>44450</xdr:rowOff>
    </xdr:to>
    <xdr:cxnSp macro="">
      <xdr:nvCxnSpPr>
        <xdr:cNvPr id="509" name="直線コネクタ 508"/>
        <xdr:cNvCxnSpPr/>
      </xdr:nvCxnSpPr>
      <xdr:spPr>
        <a:xfrm>
          <a:off x="14592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78994</xdr:rowOff>
    </xdr:from>
    <xdr:to>
      <xdr:col>81</xdr:col>
      <xdr:colOff>101600</xdr:colOff>
      <xdr:row>39</xdr:row>
      <xdr:rowOff>9144</xdr:rowOff>
    </xdr:to>
    <xdr:sp macro="" textlink="">
      <xdr:nvSpPr>
        <xdr:cNvPr id="510" name="フローチャート: 判断 509"/>
        <xdr:cNvSpPr/>
      </xdr:nvSpPr>
      <xdr:spPr>
        <a:xfrm>
          <a:off x="15430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25671</xdr:rowOff>
    </xdr:from>
    <xdr:ext cx="378565" cy="259045"/>
    <xdr:sp macro="" textlink="">
      <xdr:nvSpPr>
        <xdr:cNvPr id="511" name="テキスト ボックス 510"/>
        <xdr:cNvSpPr txBox="1"/>
      </xdr:nvSpPr>
      <xdr:spPr>
        <a:xfrm>
          <a:off x="15292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37592</xdr:rowOff>
    </xdr:from>
    <xdr:to>
      <xdr:col>76</xdr:col>
      <xdr:colOff>114300</xdr:colOff>
      <xdr:row>39</xdr:row>
      <xdr:rowOff>44450</xdr:rowOff>
    </xdr:to>
    <xdr:cxnSp macro="">
      <xdr:nvCxnSpPr>
        <xdr:cNvPr id="512" name="直線コネクタ 511"/>
        <xdr:cNvCxnSpPr/>
      </xdr:nvCxnSpPr>
      <xdr:spPr>
        <a:xfrm flipV="1">
          <a:off x="13703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108903</xdr:rowOff>
    </xdr:from>
    <xdr:to>
      <xdr:col>76</xdr:col>
      <xdr:colOff>165100</xdr:colOff>
      <xdr:row>39</xdr:row>
      <xdr:rowOff>39053</xdr:rowOff>
    </xdr:to>
    <xdr:sp macro="" textlink="">
      <xdr:nvSpPr>
        <xdr:cNvPr id="513" name="フローチャート: 判断 512"/>
        <xdr:cNvSpPr/>
      </xdr:nvSpPr>
      <xdr:spPr>
        <a:xfrm>
          <a:off x="14541500" y="662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55580</xdr:rowOff>
    </xdr:from>
    <xdr:ext cx="378565" cy="259045"/>
    <xdr:sp macro="" textlink="">
      <xdr:nvSpPr>
        <xdr:cNvPr id="514" name="テキスト ボックス 513"/>
        <xdr:cNvSpPr txBox="1"/>
      </xdr:nvSpPr>
      <xdr:spPr>
        <a:xfrm>
          <a:off x="14403017" y="639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152146</xdr:rowOff>
    </xdr:from>
    <xdr:to>
      <xdr:col>72</xdr:col>
      <xdr:colOff>38100</xdr:colOff>
      <xdr:row>37</xdr:row>
      <xdr:rowOff>82296</xdr:rowOff>
    </xdr:to>
    <xdr:sp macro="" textlink="">
      <xdr:nvSpPr>
        <xdr:cNvPr id="516" name="フローチャート: 判断 515"/>
        <xdr:cNvSpPr/>
      </xdr:nvSpPr>
      <xdr:spPr>
        <a:xfrm>
          <a:off x="13652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98823</xdr:rowOff>
    </xdr:from>
    <xdr:ext cx="469744" cy="259045"/>
    <xdr:sp macro="" textlink="">
      <xdr:nvSpPr>
        <xdr:cNvPr id="517" name="テキスト ボックス 516"/>
        <xdr:cNvSpPr txBox="1"/>
      </xdr:nvSpPr>
      <xdr:spPr>
        <a:xfrm>
          <a:off x="13468428" y="609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72517</xdr:rowOff>
    </xdr:from>
    <xdr:to>
      <xdr:col>67</xdr:col>
      <xdr:colOff>101600</xdr:colOff>
      <xdr:row>36</xdr:row>
      <xdr:rowOff>2667</xdr:rowOff>
    </xdr:to>
    <xdr:sp macro="" textlink="">
      <xdr:nvSpPr>
        <xdr:cNvPr id="518" name="フローチャート: 判断 517"/>
        <xdr:cNvSpPr/>
      </xdr:nvSpPr>
      <xdr:spPr>
        <a:xfrm>
          <a:off x="12763500" y="607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19194</xdr:rowOff>
    </xdr:from>
    <xdr:ext cx="469744" cy="259045"/>
    <xdr:sp macro="" textlink="">
      <xdr:nvSpPr>
        <xdr:cNvPr id="519" name="テキスト ボックス 518"/>
        <xdr:cNvSpPr txBox="1"/>
      </xdr:nvSpPr>
      <xdr:spPr>
        <a:xfrm>
          <a:off x="12579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158242</xdr:rowOff>
    </xdr:from>
    <xdr:to>
      <xdr:col>76</xdr:col>
      <xdr:colOff>165100</xdr:colOff>
      <xdr:row>39</xdr:row>
      <xdr:rowOff>88392</xdr:rowOff>
    </xdr:to>
    <xdr:sp macro="" textlink="">
      <xdr:nvSpPr>
        <xdr:cNvPr id="529" name="楕円 528"/>
        <xdr:cNvSpPr/>
      </xdr:nvSpPr>
      <xdr:spPr>
        <a:xfrm>
          <a:off x="14541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79519</xdr:rowOff>
    </xdr:from>
    <xdr:ext cx="313932" cy="259045"/>
    <xdr:sp macro="" textlink="">
      <xdr:nvSpPr>
        <xdr:cNvPr id="530" name="テキスト ボックス 529"/>
        <xdr:cNvSpPr txBox="1"/>
      </xdr:nvSpPr>
      <xdr:spPr>
        <a:xfrm>
          <a:off x="14435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22689</xdr:rowOff>
    </xdr:from>
    <xdr:to>
      <xdr:col>85</xdr:col>
      <xdr:colOff>126364</xdr:colOff>
      <xdr:row>78</xdr:row>
      <xdr:rowOff>85065</xdr:rowOff>
    </xdr:to>
    <xdr:cxnSp macro="">
      <xdr:nvCxnSpPr>
        <xdr:cNvPr id="610" name="直線コネクタ 609"/>
        <xdr:cNvCxnSpPr/>
      </xdr:nvCxnSpPr>
      <xdr:spPr>
        <a:xfrm flipV="1">
          <a:off x="16317595" y="12195639"/>
          <a:ext cx="1269" cy="1262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88892</xdr:rowOff>
    </xdr:from>
    <xdr:ext cx="534377" cy="259045"/>
    <xdr:sp macro="" textlink="">
      <xdr:nvSpPr>
        <xdr:cNvPr id="611" name="公債費最小値テキスト"/>
        <xdr:cNvSpPr txBox="1"/>
      </xdr:nvSpPr>
      <xdr:spPr>
        <a:xfrm>
          <a:off x="16370300" y="1346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85065</xdr:rowOff>
    </xdr:from>
    <xdr:to>
      <xdr:col>86</xdr:col>
      <xdr:colOff>25400</xdr:colOff>
      <xdr:row>78</xdr:row>
      <xdr:rowOff>85065</xdr:rowOff>
    </xdr:to>
    <xdr:cxnSp macro="">
      <xdr:nvCxnSpPr>
        <xdr:cNvPr id="612" name="直線コネクタ 611"/>
        <xdr:cNvCxnSpPr/>
      </xdr:nvCxnSpPr>
      <xdr:spPr>
        <a:xfrm>
          <a:off x="16230600" y="1345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140816</xdr:rowOff>
    </xdr:from>
    <xdr:ext cx="534377" cy="259045"/>
    <xdr:sp macro="" textlink="">
      <xdr:nvSpPr>
        <xdr:cNvPr id="613" name="公債費最大値テキスト"/>
        <xdr:cNvSpPr txBox="1"/>
      </xdr:nvSpPr>
      <xdr:spPr>
        <a:xfrm>
          <a:off x="16370300" y="11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22689</xdr:rowOff>
    </xdr:from>
    <xdr:to>
      <xdr:col>86</xdr:col>
      <xdr:colOff>25400</xdr:colOff>
      <xdr:row>71</xdr:row>
      <xdr:rowOff>22689</xdr:rowOff>
    </xdr:to>
    <xdr:cxnSp macro="">
      <xdr:nvCxnSpPr>
        <xdr:cNvPr id="614" name="直線コネクタ 613"/>
        <xdr:cNvCxnSpPr/>
      </xdr:nvCxnSpPr>
      <xdr:spPr>
        <a:xfrm>
          <a:off x="16230600" y="121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47216</xdr:rowOff>
    </xdr:from>
    <xdr:to>
      <xdr:col>85</xdr:col>
      <xdr:colOff>127000</xdr:colOff>
      <xdr:row>77</xdr:row>
      <xdr:rowOff>62009</xdr:rowOff>
    </xdr:to>
    <xdr:cxnSp macro="">
      <xdr:nvCxnSpPr>
        <xdr:cNvPr id="615" name="直線コネクタ 614"/>
        <xdr:cNvCxnSpPr/>
      </xdr:nvCxnSpPr>
      <xdr:spPr>
        <a:xfrm>
          <a:off x="15481300" y="13248866"/>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46789</xdr:rowOff>
    </xdr:from>
    <xdr:ext cx="534377" cy="259045"/>
    <xdr:sp macro="" textlink="">
      <xdr:nvSpPr>
        <xdr:cNvPr id="616" name="公債費平均値テキスト"/>
        <xdr:cNvSpPr txBox="1"/>
      </xdr:nvSpPr>
      <xdr:spPr>
        <a:xfrm>
          <a:off x="16370300" y="1256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23912</xdr:rowOff>
    </xdr:from>
    <xdr:to>
      <xdr:col>85</xdr:col>
      <xdr:colOff>177800</xdr:colOff>
      <xdr:row>74</xdr:row>
      <xdr:rowOff>125512</xdr:rowOff>
    </xdr:to>
    <xdr:sp macro="" textlink="">
      <xdr:nvSpPr>
        <xdr:cNvPr id="617" name="フローチャート: 判断 616"/>
        <xdr:cNvSpPr/>
      </xdr:nvSpPr>
      <xdr:spPr>
        <a:xfrm>
          <a:off x="162687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47216</xdr:rowOff>
    </xdr:from>
    <xdr:to>
      <xdr:col>81</xdr:col>
      <xdr:colOff>50800</xdr:colOff>
      <xdr:row>77</xdr:row>
      <xdr:rowOff>69390</xdr:rowOff>
    </xdr:to>
    <xdr:cxnSp macro="">
      <xdr:nvCxnSpPr>
        <xdr:cNvPr id="618" name="直線コネクタ 617"/>
        <xdr:cNvCxnSpPr/>
      </xdr:nvCxnSpPr>
      <xdr:spPr>
        <a:xfrm flipV="1">
          <a:off x="14592300" y="132488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62937</xdr:rowOff>
    </xdr:from>
    <xdr:to>
      <xdr:col>81</xdr:col>
      <xdr:colOff>101600</xdr:colOff>
      <xdr:row>74</xdr:row>
      <xdr:rowOff>164537</xdr:rowOff>
    </xdr:to>
    <xdr:sp macro="" textlink="">
      <xdr:nvSpPr>
        <xdr:cNvPr id="619" name="フローチャート: 判断 618"/>
        <xdr:cNvSpPr/>
      </xdr:nvSpPr>
      <xdr:spPr>
        <a:xfrm>
          <a:off x="15430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9614</xdr:rowOff>
    </xdr:from>
    <xdr:ext cx="534377" cy="259045"/>
    <xdr:sp macro="" textlink="">
      <xdr:nvSpPr>
        <xdr:cNvPr id="620" name="テキスト ボックス 619"/>
        <xdr:cNvSpPr txBox="1"/>
      </xdr:nvSpPr>
      <xdr:spPr>
        <a:xfrm>
          <a:off x="15214111" y="125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13807</xdr:rowOff>
    </xdr:from>
    <xdr:to>
      <xdr:col>76</xdr:col>
      <xdr:colOff>114300</xdr:colOff>
      <xdr:row>77</xdr:row>
      <xdr:rowOff>69390</xdr:rowOff>
    </xdr:to>
    <xdr:cxnSp macro="">
      <xdr:nvCxnSpPr>
        <xdr:cNvPr id="621" name="直線コネクタ 620"/>
        <xdr:cNvCxnSpPr/>
      </xdr:nvCxnSpPr>
      <xdr:spPr>
        <a:xfrm>
          <a:off x="13703300" y="1321545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33252</xdr:rowOff>
    </xdr:from>
    <xdr:to>
      <xdr:col>76</xdr:col>
      <xdr:colOff>165100</xdr:colOff>
      <xdr:row>75</xdr:row>
      <xdr:rowOff>134852</xdr:rowOff>
    </xdr:to>
    <xdr:sp macro="" textlink="">
      <xdr:nvSpPr>
        <xdr:cNvPr id="622" name="フローチャート: 判断 621"/>
        <xdr:cNvSpPr/>
      </xdr:nvSpPr>
      <xdr:spPr>
        <a:xfrm>
          <a:off x="14541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151379</xdr:rowOff>
    </xdr:from>
    <xdr:ext cx="534377" cy="259045"/>
    <xdr:sp macro="" textlink="">
      <xdr:nvSpPr>
        <xdr:cNvPr id="623" name="テキスト ボックス 622"/>
        <xdr:cNvSpPr txBox="1"/>
      </xdr:nvSpPr>
      <xdr:spPr>
        <a:xfrm>
          <a:off x="14325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145971</xdr:rowOff>
    </xdr:from>
    <xdr:to>
      <xdr:col>71</xdr:col>
      <xdr:colOff>177800</xdr:colOff>
      <xdr:row>77</xdr:row>
      <xdr:rowOff>13807</xdr:rowOff>
    </xdr:to>
    <xdr:cxnSp macro="">
      <xdr:nvCxnSpPr>
        <xdr:cNvPr id="624" name="直線コネクタ 623"/>
        <xdr:cNvCxnSpPr/>
      </xdr:nvCxnSpPr>
      <xdr:spPr>
        <a:xfrm>
          <a:off x="12814300" y="13176171"/>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6441</xdr:rowOff>
    </xdr:from>
    <xdr:to>
      <xdr:col>72</xdr:col>
      <xdr:colOff>38100</xdr:colOff>
      <xdr:row>75</xdr:row>
      <xdr:rowOff>108041</xdr:rowOff>
    </xdr:to>
    <xdr:sp macro="" textlink="">
      <xdr:nvSpPr>
        <xdr:cNvPr id="625" name="フローチャート: 判断 624"/>
        <xdr:cNvSpPr/>
      </xdr:nvSpPr>
      <xdr:spPr>
        <a:xfrm>
          <a:off x="13652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124568</xdr:rowOff>
    </xdr:from>
    <xdr:ext cx="534377" cy="259045"/>
    <xdr:sp macro="" textlink="">
      <xdr:nvSpPr>
        <xdr:cNvPr id="626" name="テキスト ボックス 625"/>
        <xdr:cNvSpPr txBox="1"/>
      </xdr:nvSpPr>
      <xdr:spPr>
        <a:xfrm>
          <a:off x="13436111" y="126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149022</xdr:rowOff>
    </xdr:from>
    <xdr:to>
      <xdr:col>67</xdr:col>
      <xdr:colOff>101600</xdr:colOff>
      <xdr:row>75</xdr:row>
      <xdr:rowOff>79172</xdr:rowOff>
    </xdr:to>
    <xdr:sp macro="" textlink="">
      <xdr:nvSpPr>
        <xdr:cNvPr id="627" name="フローチャート: 判断 626"/>
        <xdr:cNvSpPr/>
      </xdr:nvSpPr>
      <xdr:spPr>
        <a:xfrm>
          <a:off x="12763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95699</xdr:rowOff>
    </xdr:from>
    <xdr:ext cx="534377" cy="259045"/>
    <xdr:sp macro="" textlink="">
      <xdr:nvSpPr>
        <xdr:cNvPr id="628" name="テキスト ボックス 627"/>
        <xdr:cNvSpPr txBox="1"/>
      </xdr:nvSpPr>
      <xdr:spPr>
        <a:xfrm>
          <a:off x="12547111" y="126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11209</xdr:rowOff>
    </xdr:from>
    <xdr:to>
      <xdr:col>85</xdr:col>
      <xdr:colOff>177800</xdr:colOff>
      <xdr:row>77</xdr:row>
      <xdr:rowOff>112809</xdr:rowOff>
    </xdr:to>
    <xdr:sp macro="" textlink="">
      <xdr:nvSpPr>
        <xdr:cNvPr id="634" name="楕円 633"/>
        <xdr:cNvSpPr/>
      </xdr:nvSpPr>
      <xdr:spPr>
        <a:xfrm>
          <a:off x="162687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161086</xdr:rowOff>
    </xdr:from>
    <xdr:ext cx="534377" cy="259045"/>
    <xdr:sp macro="" textlink="">
      <xdr:nvSpPr>
        <xdr:cNvPr id="635" name="公債費該当値テキスト"/>
        <xdr:cNvSpPr txBox="1"/>
      </xdr:nvSpPr>
      <xdr:spPr>
        <a:xfrm>
          <a:off x="16370300" y="131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167866</xdr:rowOff>
    </xdr:from>
    <xdr:to>
      <xdr:col>81</xdr:col>
      <xdr:colOff>101600</xdr:colOff>
      <xdr:row>77</xdr:row>
      <xdr:rowOff>98016</xdr:rowOff>
    </xdr:to>
    <xdr:sp macro="" textlink="">
      <xdr:nvSpPr>
        <xdr:cNvPr id="636" name="楕円 635"/>
        <xdr:cNvSpPr/>
      </xdr:nvSpPr>
      <xdr:spPr>
        <a:xfrm>
          <a:off x="15430500" y="131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89143</xdr:rowOff>
    </xdr:from>
    <xdr:ext cx="534377" cy="259045"/>
    <xdr:sp macro="" textlink="">
      <xdr:nvSpPr>
        <xdr:cNvPr id="637" name="テキスト ボックス 636"/>
        <xdr:cNvSpPr txBox="1"/>
      </xdr:nvSpPr>
      <xdr:spPr>
        <a:xfrm>
          <a:off x="15214111" y="1329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18590</xdr:rowOff>
    </xdr:from>
    <xdr:to>
      <xdr:col>76</xdr:col>
      <xdr:colOff>165100</xdr:colOff>
      <xdr:row>77</xdr:row>
      <xdr:rowOff>120190</xdr:rowOff>
    </xdr:to>
    <xdr:sp macro="" textlink="">
      <xdr:nvSpPr>
        <xdr:cNvPr id="638" name="楕円 637"/>
        <xdr:cNvSpPr/>
      </xdr:nvSpPr>
      <xdr:spPr>
        <a:xfrm>
          <a:off x="14541500" y="132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111317</xdr:rowOff>
    </xdr:from>
    <xdr:ext cx="534377" cy="259045"/>
    <xdr:sp macro="" textlink="">
      <xdr:nvSpPr>
        <xdr:cNvPr id="639" name="テキスト ボックス 638"/>
        <xdr:cNvSpPr txBox="1"/>
      </xdr:nvSpPr>
      <xdr:spPr>
        <a:xfrm>
          <a:off x="14325111" y="133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134457</xdr:rowOff>
    </xdr:from>
    <xdr:to>
      <xdr:col>72</xdr:col>
      <xdr:colOff>38100</xdr:colOff>
      <xdr:row>77</xdr:row>
      <xdr:rowOff>64607</xdr:rowOff>
    </xdr:to>
    <xdr:sp macro="" textlink="">
      <xdr:nvSpPr>
        <xdr:cNvPr id="640" name="楕円 639"/>
        <xdr:cNvSpPr/>
      </xdr:nvSpPr>
      <xdr:spPr>
        <a:xfrm>
          <a:off x="13652500" y="131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55734</xdr:rowOff>
    </xdr:from>
    <xdr:ext cx="534377" cy="259045"/>
    <xdr:sp macro="" textlink="">
      <xdr:nvSpPr>
        <xdr:cNvPr id="641" name="テキスト ボックス 640"/>
        <xdr:cNvSpPr txBox="1"/>
      </xdr:nvSpPr>
      <xdr:spPr>
        <a:xfrm>
          <a:off x="13436111" y="132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95171</xdr:rowOff>
    </xdr:from>
    <xdr:to>
      <xdr:col>67</xdr:col>
      <xdr:colOff>101600</xdr:colOff>
      <xdr:row>77</xdr:row>
      <xdr:rowOff>25321</xdr:rowOff>
    </xdr:to>
    <xdr:sp macro="" textlink="">
      <xdr:nvSpPr>
        <xdr:cNvPr id="642" name="楕円 641"/>
        <xdr:cNvSpPr/>
      </xdr:nvSpPr>
      <xdr:spPr>
        <a:xfrm>
          <a:off x="12763500" y="131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16448</xdr:rowOff>
    </xdr:from>
    <xdr:ext cx="534377" cy="259045"/>
    <xdr:sp macro="" textlink="">
      <xdr:nvSpPr>
        <xdr:cNvPr id="643" name="テキスト ボックス 642"/>
        <xdr:cNvSpPr txBox="1"/>
      </xdr:nvSpPr>
      <xdr:spPr>
        <a:xfrm>
          <a:off x="12547111" y="132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24532</xdr:rowOff>
    </xdr:from>
    <xdr:to>
      <xdr:col>85</xdr:col>
      <xdr:colOff>126364</xdr:colOff>
      <xdr:row>98</xdr:row>
      <xdr:rowOff>116635</xdr:rowOff>
    </xdr:to>
    <xdr:cxnSp macro="">
      <xdr:nvCxnSpPr>
        <xdr:cNvPr id="665" name="直線コネクタ 664"/>
        <xdr:cNvCxnSpPr/>
      </xdr:nvCxnSpPr>
      <xdr:spPr>
        <a:xfrm flipV="1">
          <a:off x="16317595" y="15455032"/>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120462</xdr:rowOff>
    </xdr:from>
    <xdr:ext cx="469744" cy="259045"/>
    <xdr:sp macro="" textlink="">
      <xdr:nvSpPr>
        <xdr:cNvPr id="666" name="積立金最小値テキスト"/>
        <xdr:cNvSpPr txBox="1"/>
      </xdr:nvSpPr>
      <xdr:spPr>
        <a:xfrm>
          <a:off x="16370300" y="1692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116635</xdr:rowOff>
    </xdr:from>
    <xdr:to>
      <xdr:col>86</xdr:col>
      <xdr:colOff>25400</xdr:colOff>
      <xdr:row>98</xdr:row>
      <xdr:rowOff>116635</xdr:rowOff>
    </xdr:to>
    <xdr:cxnSp macro="">
      <xdr:nvCxnSpPr>
        <xdr:cNvPr id="667" name="直線コネクタ 666"/>
        <xdr:cNvCxnSpPr/>
      </xdr:nvCxnSpPr>
      <xdr:spPr>
        <a:xfrm>
          <a:off x="16230600" y="1691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142659</xdr:rowOff>
    </xdr:from>
    <xdr:ext cx="534377" cy="259045"/>
    <xdr:sp macro="" textlink="">
      <xdr:nvSpPr>
        <xdr:cNvPr id="668" name="積立金最大値テキスト"/>
        <xdr:cNvSpPr txBox="1"/>
      </xdr:nvSpPr>
      <xdr:spPr>
        <a:xfrm>
          <a:off x="16370300" y="152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24532</xdr:rowOff>
    </xdr:from>
    <xdr:to>
      <xdr:col>86</xdr:col>
      <xdr:colOff>25400</xdr:colOff>
      <xdr:row>90</xdr:row>
      <xdr:rowOff>24532</xdr:rowOff>
    </xdr:to>
    <xdr:cxnSp macro="">
      <xdr:nvCxnSpPr>
        <xdr:cNvPr id="669" name="直線コネクタ 668"/>
        <xdr:cNvCxnSpPr/>
      </xdr:nvCxnSpPr>
      <xdr:spPr>
        <a:xfrm>
          <a:off x="16230600" y="1545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7477</xdr:rowOff>
    </xdr:from>
    <xdr:to>
      <xdr:col>85</xdr:col>
      <xdr:colOff>127000</xdr:colOff>
      <xdr:row>98</xdr:row>
      <xdr:rowOff>116635</xdr:rowOff>
    </xdr:to>
    <xdr:cxnSp macro="">
      <xdr:nvCxnSpPr>
        <xdr:cNvPr id="670" name="直線コネクタ 669"/>
        <xdr:cNvCxnSpPr/>
      </xdr:nvCxnSpPr>
      <xdr:spPr>
        <a:xfrm>
          <a:off x="15481300" y="16638127"/>
          <a:ext cx="838200" cy="28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68732</xdr:rowOff>
    </xdr:from>
    <xdr:ext cx="534377" cy="259045"/>
    <xdr:sp macro="" textlink="">
      <xdr:nvSpPr>
        <xdr:cNvPr id="671" name="積立金平均値テキスト"/>
        <xdr:cNvSpPr txBox="1"/>
      </xdr:nvSpPr>
      <xdr:spPr>
        <a:xfrm>
          <a:off x="16370300" y="16356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45855</xdr:rowOff>
    </xdr:from>
    <xdr:to>
      <xdr:col>85</xdr:col>
      <xdr:colOff>177800</xdr:colOff>
      <xdr:row>96</xdr:row>
      <xdr:rowOff>147455</xdr:rowOff>
    </xdr:to>
    <xdr:sp macro="" textlink="">
      <xdr:nvSpPr>
        <xdr:cNvPr id="672" name="フローチャート: 判断 671"/>
        <xdr:cNvSpPr/>
      </xdr:nvSpPr>
      <xdr:spPr>
        <a:xfrm>
          <a:off x="16268700" y="165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7477</xdr:rowOff>
    </xdr:from>
    <xdr:to>
      <xdr:col>81</xdr:col>
      <xdr:colOff>50800</xdr:colOff>
      <xdr:row>97</xdr:row>
      <xdr:rowOff>161531</xdr:rowOff>
    </xdr:to>
    <xdr:cxnSp macro="">
      <xdr:nvCxnSpPr>
        <xdr:cNvPr id="673" name="直線コネクタ 672"/>
        <xdr:cNvCxnSpPr/>
      </xdr:nvCxnSpPr>
      <xdr:spPr>
        <a:xfrm flipV="1">
          <a:off x="14592300" y="16638127"/>
          <a:ext cx="889000" cy="15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165526</xdr:rowOff>
    </xdr:from>
    <xdr:to>
      <xdr:col>81</xdr:col>
      <xdr:colOff>101600</xdr:colOff>
      <xdr:row>96</xdr:row>
      <xdr:rowOff>95676</xdr:rowOff>
    </xdr:to>
    <xdr:sp macro="" textlink="">
      <xdr:nvSpPr>
        <xdr:cNvPr id="674" name="フローチャート: 判断 673"/>
        <xdr:cNvSpPr/>
      </xdr:nvSpPr>
      <xdr:spPr>
        <a:xfrm>
          <a:off x="15430500" y="164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112203</xdr:rowOff>
    </xdr:from>
    <xdr:ext cx="534377" cy="259045"/>
    <xdr:sp macro="" textlink="">
      <xdr:nvSpPr>
        <xdr:cNvPr id="675" name="テキスト ボックス 674"/>
        <xdr:cNvSpPr txBox="1"/>
      </xdr:nvSpPr>
      <xdr:spPr>
        <a:xfrm>
          <a:off x="15214111" y="162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88517</xdr:rowOff>
    </xdr:from>
    <xdr:to>
      <xdr:col>76</xdr:col>
      <xdr:colOff>114300</xdr:colOff>
      <xdr:row>97</xdr:row>
      <xdr:rowOff>161531</xdr:rowOff>
    </xdr:to>
    <xdr:cxnSp macro="">
      <xdr:nvCxnSpPr>
        <xdr:cNvPr id="676" name="直線コネクタ 675"/>
        <xdr:cNvCxnSpPr/>
      </xdr:nvCxnSpPr>
      <xdr:spPr>
        <a:xfrm>
          <a:off x="13703300" y="16547717"/>
          <a:ext cx="889000" cy="2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614</xdr:rowOff>
    </xdr:from>
    <xdr:to>
      <xdr:col>76</xdr:col>
      <xdr:colOff>165100</xdr:colOff>
      <xdr:row>97</xdr:row>
      <xdr:rowOff>102214</xdr:rowOff>
    </xdr:to>
    <xdr:sp macro="" textlink="">
      <xdr:nvSpPr>
        <xdr:cNvPr id="677" name="フローチャート: 判断 676"/>
        <xdr:cNvSpPr/>
      </xdr:nvSpPr>
      <xdr:spPr>
        <a:xfrm>
          <a:off x="14541500" y="1663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118741</xdr:rowOff>
    </xdr:from>
    <xdr:ext cx="534377" cy="259045"/>
    <xdr:sp macro="" textlink="">
      <xdr:nvSpPr>
        <xdr:cNvPr id="678" name="テキスト ボックス 677"/>
        <xdr:cNvSpPr txBox="1"/>
      </xdr:nvSpPr>
      <xdr:spPr>
        <a:xfrm>
          <a:off x="14325111" y="164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88517</xdr:rowOff>
    </xdr:from>
    <xdr:to>
      <xdr:col>71</xdr:col>
      <xdr:colOff>177800</xdr:colOff>
      <xdr:row>97</xdr:row>
      <xdr:rowOff>60147</xdr:rowOff>
    </xdr:to>
    <xdr:cxnSp macro="">
      <xdr:nvCxnSpPr>
        <xdr:cNvPr id="679" name="直線コネクタ 678"/>
        <xdr:cNvCxnSpPr/>
      </xdr:nvCxnSpPr>
      <xdr:spPr>
        <a:xfrm flipV="1">
          <a:off x="12814300" y="16547717"/>
          <a:ext cx="889000" cy="1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59342</xdr:rowOff>
    </xdr:from>
    <xdr:to>
      <xdr:col>72</xdr:col>
      <xdr:colOff>38100</xdr:colOff>
      <xdr:row>97</xdr:row>
      <xdr:rowOff>160942</xdr:rowOff>
    </xdr:to>
    <xdr:sp macro="" textlink="">
      <xdr:nvSpPr>
        <xdr:cNvPr id="680" name="フローチャート: 判断 679"/>
        <xdr:cNvSpPr/>
      </xdr:nvSpPr>
      <xdr:spPr>
        <a:xfrm>
          <a:off x="13652500" y="1668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152069</xdr:rowOff>
    </xdr:from>
    <xdr:ext cx="469744" cy="259045"/>
    <xdr:sp macro="" textlink="">
      <xdr:nvSpPr>
        <xdr:cNvPr id="681" name="テキスト ボックス 680"/>
        <xdr:cNvSpPr txBox="1"/>
      </xdr:nvSpPr>
      <xdr:spPr>
        <a:xfrm>
          <a:off x="13468428" y="167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76464</xdr:rowOff>
    </xdr:from>
    <xdr:to>
      <xdr:col>67</xdr:col>
      <xdr:colOff>101600</xdr:colOff>
      <xdr:row>97</xdr:row>
      <xdr:rowOff>6614</xdr:rowOff>
    </xdr:to>
    <xdr:sp macro="" textlink="">
      <xdr:nvSpPr>
        <xdr:cNvPr id="682" name="フローチャート: 判断 681"/>
        <xdr:cNvSpPr/>
      </xdr:nvSpPr>
      <xdr:spPr>
        <a:xfrm>
          <a:off x="12763500" y="1653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23141</xdr:rowOff>
    </xdr:from>
    <xdr:ext cx="534377" cy="259045"/>
    <xdr:sp macro="" textlink="">
      <xdr:nvSpPr>
        <xdr:cNvPr id="683" name="テキスト ボックス 682"/>
        <xdr:cNvSpPr txBox="1"/>
      </xdr:nvSpPr>
      <xdr:spPr>
        <a:xfrm>
          <a:off x="12547111" y="163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65835</xdr:rowOff>
    </xdr:from>
    <xdr:to>
      <xdr:col>85</xdr:col>
      <xdr:colOff>177800</xdr:colOff>
      <xdr:row>98</xdr:row>
      <xdr:rowOff>167435</xdr:rowOff>
    </xdr:to>
    <xdr:sp macro="" textlink="">
      <xdr:nvSpPr>
        <xdr:cNvPr id="689" name="楕円 688"/>
        <xdr:cNvSpPr/>
      </xdr:nvSpPr>
      <xdr:spPr>
        <a:xfrm>
          <a:off x="16268700" y="1686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152212</xdr:rowOff>
    </xdr:from>
    <xdr:ext cx="469744" cy="259045"/>
    <xdr:sp macro="" textlink="">
      <xdr:nvSpPr>
        <xdr:cNvPr id="690" name="積立金該当値テキスト"/>
        <xdr:cNvSpPr txBox="1"/>
      </xdr:nvSpPr>
      <xdr:spPr>
        <a:xfrm>
          <a:off x="16370300" y="1678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128127</xdr:rowOff>
    </xdr:from>
    <xdr:to>
      <xdr:col>81</xdr:col>
      <xdr:colOff>101600</xdr:colOff>
      <xdr:row>97</xdr:row>
      <xdr:rowOff>58277</xdr:rowOff>
    </xdr:to>
    <xdr:sp macro="" textlink="">
      <xdr:nvSpPr>
        <xdr:cNvPr id="691" name="楕円 690"/>
        <xdr:cNvSpPr/>
      </xdr:nvSpPr>
      <xdr:spPr>
        <a:xfrm>
          <a:off x="15430500" y="165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49404</xdr:rowOff>
    </xdr:from>
    <xdr:ext cx="534377" cy="259045"/>
    <xdr:sp macro="" textlink="">
      <xdr:nvSpPr>
        <xdr:cNvPr id="692" name="テキスト ボックス 691"/>
        <xdr:cNvSpPr txBox="1"/>
      </xdr:nvSpPr>
      <xdr:spPr>
        <a:xfrm>
          <a:off x="15214111" y="166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110731</xdr:rowOff>
    </xdr:from>
    <xdr:to>
      <xdr:col>76</xdr:col>
      <xdr:colOff>165100</xdr:colOff>
      <xdr:row>98</xdr:row>
      <xdr:rowOff>40881</xdr:rowOff>
    </xdr:to>
    <xdr:sp macro="" textlink="">
      <xdr:nvSpPr>
        <xdr:cNvPr id="693" name="楕円 692"/>
        <xdr:cNvSpPr/>
      </xdr:nvSpPr>
      <xdr:spPr>
        <a:xfrm>
          <a:off x="14541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32008</xdr:rowOff>
    </xdr:from>
    <xdr:ext cx="469744" cy="259045"/>
    <xdr:sp macro="" textlink="">
      <xdr:nvSpPr>
        <xdr:cNvPr id="694" name="テキスト ボックス 693"/>
        <xdr:cNvSpPr txBox="1"/>
      </xdr:nvSpPr>
      <xdr:spPr>
        <a:xfrm>
          <a:off x="14357428" y="1683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37717</xdr:rowOff>
    </xdr:from>
    <xdr:to>
      <xdr:col>72</xdr:col>
      <xdr:colOff>38100</xdr:colOff>
      <xdr:row>96</xdr:row>
      <xdr:rowOff>139317</xdr:rowOff>
    </xdr:to>
    <xdr:sp macro="" textlink="">
      <xdr:nvSpPr>
        <xdr:cNvPr id="695" name="楕円 694"/>
        <xdr:cNvSpPr/>
      </xdr:nvSpPr>
      <xdr:spPr>
        <a:xfrm>
          <a:off x="13652500" y="164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155844</xdr:rowOff>
    </xdr:from>
    <xdr:ext cx="534377" cy="259045"/>
    <xdr:sp macro="" textlink="">
      <xdr:nvSpPr>
        <xdr:cNvPr id="696" name="テキスト ボックス 695"/>
        <xdr:cNvSpPr txBox="1"/>
      </xdr:nvSpPr>
      <xdr:spPr>
        <a:xfrm>
          <a:off x="13436111" y="162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9347</xdr:rowOff>
    </xdr:from>
    <xdr:to>
      <xdr:col>67</xdr:col>
      <xdr:colOff>101600</xdr:colOff>
      <xdr:row>97</xdr:row>
      <xdr:rowOff>110947</xdr:rowOff>
    </xdr:to>
    <xdr:sp macro="" textlink="">
      <xdr:nvSpPr>
        <xdr:cNvPr id="697" name="楕円 696"/>
        <xdr:cNvSpPr/>
      </xdr:nvSpPr>
      <xdr:spPr>
        <a:xfrm>
          <a:off x="12763500" y="166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102074</xdr:rowOff>
    </xdr:from>
    <xdr:ext cx="534377" cy="259045"/>
    <xdr:sp macro="" textlink="">
      <xdr:nvSpPr>
        <xdr:cNvPr id="698" name="テキスト ボックス 697"/>
        <xdr:cNvSpPr txBox="1"/>
      </xdr:nvSpPr>
      <xdr:spPr>
        <a:xfrm>
          <a:off x="12547111" y="1673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2" name="テキスト ボックス 71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4" name="テキスト ボックス 71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6" name="テキスト ボックス 71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38</xdr:row>
      <xdr:rowOff>139700</xdr:rowOff>
    </xdr:to>
    <xdr:cxnSp macro="">
      <xdr:nvCxnSpPr>
        <xdr:cNvPr id="720" name="直線コネクタ 719"/>
        <xdr:cNvCxnSpPr/>
      </xdr:nvCxnSpPr>
      <xdr:spPr>
        <a:xfrm flipV="1">
          <a:off x="22159595" y="5463794"/>
          <a:ext cx="1269"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23" name="投資及び出資金最大値テキスト"/>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24" name="直線コネクタ 723"/>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95318</xdr:rowOff>
    </xdr:from>
    <xdr:ext cx="469744" cy="259045"/>
    <xdr:sp macro="" textlink="">
      <xdr:nvSpPr>
        <xdr:cNvPr id="726" name="投資及び出資金平均値テキスト"/>
        <xdr:cNvSpPr txBox="1"/>
      </xdr:nvSpPr>
      <xdr:spPr>
        <a:xfrm>
          <a:off x="22212300" y="609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72441</xdr:rowOff>
    </xdr:from>
    <xdr:to>
      <xdr:col>116</xdr:col>
      <xdr:colOff>114300</xdr:colOff>
      <xdr:row>37</xdr:row>
      <xdr:rowOff>2591</xdr:rowOff>
    </xdr:to>
    <xdr:sp macro="" textlink="">
      <xdr:nvSpPr>
        <xdr:cNvPr id="727" name="フローチャート: 判断 726"/>
        <xdr:cNvSpPr/>
      </xdr:nvSpPr>
      <xdr:spPr>
        <a:xfrm>
          <a:off x="221107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136677</xdr:rowOff>
    </xdr:from>
    <xdr:to>
      <xdr:col>112</xdr:col>
      <xdr:colOff>38100</xdr:colOff>
      <xdr:row>37</xdr:row>
      <xdr:rowOff>66827</xdr:rowOff>
    </xdr:to>
    <xdr:sp macro="" textlink="">
      <xdr:nvSpPr>
        <xdr:cNvPr id="729" name="フローチャート: 判断 728"/>
        <xdr:cNvSpPr/>
      </xdr:nvSpPr>
      <xdr:spPr>
        <a:xfrm>
          <a:off x="21272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83354</xdr:rowOff>
    </xdr:from>
    <xdr:ext cx="469744" cy="259045"/>
    <xdr:sp macro="" textlink="">
      <xdr:nvSpPr>
        <xdr:cNvPr id="730" name="テキスト ボックス 729"/>
        <xdr:cNvSpPr txBox="1"/>
      </xdr:nvSpPr>
      <xdr:spPr>
        <a:xfrm>
          <a:off x="21088428"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32" name="フローチャート: 判断 731"/>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33" name="テキスト ボックス 732"/>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35" name="フローチャート: 判断 734"/>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36" name="テキスト ボックス 735"/>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37" name="フローチャート: 判断 73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38" name="テキスト ボックス 73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41663</xdr:rowOff>
    </xdr:from>
    <xdr:to>
      <xdr:col>116</xdr:col>
      <xdr:colOff>62864</xdr:colOff>
      <xdr:row>59</xdr:row>
      <xdr:rowOff>98030</xdr:rowOff>
    </xdr:to>
    <xdr:cxnSp macro="">
      <xdr:nvCxnSpPr>
        <xdr:cNvPr id="779" name="直線コネクタ 778"/>
        <xdr:cNvCxnSpPr/>
      </xdr:nvCxnSpPr>
      <xdr:spPr>
        <a:xfrm flipV="1">
          <a:off x="22159595" y="8614163"/>
          <a:ext cx="1269" cy="159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101857</xdr:rowOff>
    </xdr:from>
    <xdr:ext cx="313932" cy="259045"/>
    <xdr:sp macro="" textlink="">
      <xdr:nvSpPr>
        <xdr:cNvPr id="780" name="貸付金最小値テキスト"/>
        <xdr:cNvSpPr txBox="1"/>
      </xdr:nvSpPr>
      <xdr:spPr>
        <a:xfrm>
          <a:off x="22212300" y="10217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98030</xdr:rowOff>
    </xdr:from>
    <xdr:to>
      <xdr:col>116</xdr:col>
      <xdr:colOff>152400</xdr:colOff>
      <xdr:row>59</xdr:row>
      <xdr:rowOff>98030</xdr:rowOff>
    </xdr:to>
    <xdr:cxnSp macro="">
      <xdr:nvCxnSpPr>
        <xdr:cNvPr id="781" name="直線コネクタ 780"/>
        <xdr:cNvCxnSpPr/>
      </xdr:nvCxnSpPr>
      <xdr:spPr>
        <a:xfrm>
          <a:off x="22072600" y="10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159790</xdr:rowOff>
    </xdr:from>
    <xdr:ext cx="534377" cy="259045"/>
    <xdr:sp macro="" textlink="">
      <xdr:nvSpPr>
        <xdr:cNvPr id="782" name="貸付金最大値テキスト"/>
        <xdr:cNvSpPr txBox="1"/>
      </xdr:nvSpPr>
      <xdr:spPr>
        <a:xfrm>
          <a:off x="22212300" y="83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41663</xdr:rowOff>
    </xdr:from>
    <xdr:to>
      <xdr:col>116</xdr:col>
      <xdr:colOff>152400</xdr:colOff>
      <xdr:row>50</xdr:row>
      <xdr:rowOff>41663</xdr:rowOff>
    </xdr:to>
    <xdr:cxnSp macro="">
      <xdr:nvCxnSpPr>
        <xdr:cNvPr id="783" name="直線コネクタ 782"/>
        <xdr:cNvCxnSpPr/>
      </xdr:nvCxnSpPr>
      <xdr:spPr>
        <a:xfrm>
          <a:off x="22072600" y="86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97115</xdr:rowOff>
    </xdr:from>
    <xdr:to>
      <xdr:col>116</xdr:col>
      <xdr:colOff>63500</xdr:colOff>
      <xdr:row>59</xdr:row>
      <xdr:rowOff>97115</xdr:rowOff>
    </xdr:to>
    <xdr:cxnSp macro="">
      <xdr:nvCxnSpPr>
        <xdr:cNvPr id="784" name="直線コネクタ 783"/>
        <xdr:cNvCxnSpPr/>
      </xdr:nvCxnSpPr>
      <xdr:spPr>
        <a:xfrm>
          <a:off x="21323300" y="10212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17365</xdr:rowOff>
    </xdr:from>
    <xdr:ext cx="534377" cy="259045"/>
    <xdr:sp macro="" textlink="">
      <xdr:nvSpPr>
        <xdr:cNvPr id="785" name="貸付金平均値テキスト"/>
        <xdr:cNvSpPr txBox="1"/>
      </xdr:nvSpPr>
      <xdr:spPr>
        <a:xfrm>
          <a:off x="22212300" y="961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165938</xdr:rowOff>
    </xdr:from>
    <xdr:to>
      <xdr:col>116</xdr:col>
      <xdr:colOff>114300</xdr:colOff>
      <xdr:row>57</xdr:row>
      <xdr:rowOff>96088</xdr:rowOff>
    </xdr:to>
    <xdr:sp macro="" textlink="">
      <xdr:nvSpPr>
        <xdr:cNvPr id="786" name="フローチャート: 判断 785"/>
        <xdr:cNvSpPr/>
      </xdr:nvSpPr>
      <xdr:spPr>
        <a:xfrm>
          <a:off x="221107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97082</xdr:rowOff>
    </xdr:from>
    <xdr:to>
      <xdr:col>111</xdr:col>
      <xdr:colOff>177800</xdr:colOff>
      <xdr:row>59</xdr:row>
      <xdr:rowOff>97115</xdr:rowOff>
    </xdr:to>
    <xdr:cxnSp macro="">
      <xdr:nvCxnSpPr>
        <xdr:cNvPr id="787" name="直線コネクタ 786"/>
        <xdr:cNvCxnSpPr/>
      </xdr:nvCxnSpPr>
      <xdr:spPr>
        <a:xfrm>
          <a:off x="20434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105294</xdr:rowOff>
    </xdr:from>
    <xdr:to>
      <xdr:col>112</xdr:col>
      <xdr:colOff>38100</xdr:colOff>
      <xdr:row>57</xdr:row>
      <xdr:rowOff>35444</xdr:rowOff>
    </xdr:to>
    <xdr:sp macro="" textlink="">
      <xdr:nvSpPr>
        <xdr:cNvPr id="788" name="フローチャート: 判断 787"/>
        <xdr:cNvSpPr/>
      </xdr:nvSpPr>
      <xdr:spPr>
        <a:xfrm>
          <a:off x="21272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51971</xdr:rowOff>
    </xdr:from>
    <xdr:ext cx="534377" cy="259045"/>
    <xdr:sp macro="" textlink="">
      <xdr:nvSpPr>
        <xdr:cNvPr id="789" name="テキスト ボックス 788"/>
        <xdr:cNvSpPr txBox="1"/>
      </xdr:nvSpPr>
      <xdr:spPr>
        <a:xfrm>
          <a:off x="21056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97082</xdr:rowOff>
    </xdr:from>
    <xdr:to>
      <xdr:col>107</xdr:col>
      <xdr:colOff>50800</xdr:colOff>
      <xdr:row>59</xdr:row>
      <xdr:rowOff>97082</xdr:rowOff>
    </xdr:to>
    <xdr:cxnSp macro="">
      <xdr:nvCxnSpPr>
        <xdr:cNvPr id="790" name="直線コネクタ 789"/>
        <xdr:cNvCxnSpPr/>
      </xdr:nvCxnSpPr>
      <xdr:spPr>
        <a:xfrm>
          <a:off x="19545300" y="10212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162477</xdr:rowOff>
    </xdr:from>
    <xdr:to>
      <xdr:col>107</xdr:col>
      <xdr:colOff>101600</xdr:colOff>
      <xdr:row>58</xdr:row>
      <xdr:rowOff>92627</xdr:rowOff>
    </xdr:to>
    <xdr:sp macro="" textlink="">
      <xdr:nvSpPr>
        <xdr:cNvPr id="791" name="フローチャート: 判断 790"/>
        <xdr:cNvSpPr/>
      </xdr:nvSpPr>
      <xdr:spPr>
        <a:xfrm>
          <a:off x="20383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109154</xdr:rowOff>
    </xdr:from>
    <xdr:ext cx="469744" cy="259045"/>
    <xdr:sp macro="" textlink="">
      <xdr:nvSpPr>
        <xdr:cNvPr id="792" name="テキスト ボックス 791"/>
        <xdr:cNvSpPr txBox="1"/>
      </xdr:nvSpPr>
      <xdr:spPr>
        <a:xfrm>
          <a:off x="20199428" y="9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97082</xdr:rowOff>
    </xdr:from>
    <xdr:to>
      <xdr:col>102</xdr:col>
      <xdr:colOff>114300</xdr:colOff>
      <xdr:row>59</xdr:row>
      <xdr:rowOff>97082</xdr:rowOff>
    </xdr:to>
    <xdr:cxnSp macro="">
      <xdr:nvCxnSpPr>
        <xdr:cNvPr id="793" name="直線コネクタ 792"/>
        <xdr:cNvCxnSpPr/>
      </xdr:nvCxnSpPr>
      <xdr:spPr>
        <a:xfrm>
          <a:off x="18656300" y="10212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8563</xdr:rowOff>
    </xdr:from>
    <xdr:to>
      <xdr:col>102</xdr:col>
      <xdr:colOff>165100</xdr:colOff>
      <xdr:row>58</xdr:row>
      <xdr:rowOff>110163</xdr:rowOff>
    </xdr:to>
    <xdr:sp macro="" textlink="">
      <xdr:nvSpPr>
        <xdr:cNvPr id="794" name="フローチャート: 判断 793"/>
        <xdr:cNvSpPr/>
      </xdr:nvSpPr>
      <xdr:spPr>
        <a:xfrm>
          <a:off x="19494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126690</xdr:rowOff>
    </xdr:from>
    <xdr:ext cx="469744" cy="259045"/>
    <xdr:sp macro="" textlink="">
      <xdr:nvSpPr>
        <xdr:cNvPr id="795" name="テキスト ボックス 794"/>
        <xdr:cNvSpPr txBox="1"/>
      </xdr:nvSpPr>
      <xdr:spPr>
        <a:xfrm>
          <a:off x="19310428"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25545</xdr:rowOff>
    </xdr:from>
    <xdr:to>
      <xdr:col>98</xdr:col>
      <xdr:colOff>38100</xdr:colOff>
      <xdr:row>58</xdr:row>
      <xdr:rowOff>127145</xdr:rowOff>
    </xdr:to>
    <xdr:sp macro="" textlink="">
      <xdr:nvSpPr>
        <xdr:cNvPr id="796" name="フローチャート: 判断 795"/>
        <xdr:cNvSpPr/>
      </xdr:nvSpPr>
      <xdr:spPr>
        <a:xfrm>
          <a:off x="18605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143672</xdr:rowOff>
    </xdr:from>
    <xdr:ext cx="469744" cy="259045"/>
    <xdr:sp macro="" textlink="">
      <xdr:nvSpPr>
        <xdr:cNvPr id="797" name="テキスト ボックス 796"/>
        <xdr:cNvSpPr txBox="1"/>
      </xdr:nvSpPr>
      <xdr:spPr>
        <a:xfrm>
          <a:off x="18421428" y="97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46315</xdr:rowOff>
    </xdr:from>
    <xdr:to>
      <xdr:col>116</xdr:col>
      <xdr:colOff>114300</xdr:colOff>
      <xdr:row>59</xdr:row>
      <xdr:rowOff>147915</xdr:rowOff>
    </xdr:to>
    <xdr:sp macro="" textlink="">
      <xdr:nvSpPr>
        <xdr:cNvPr id="803" name="楕円 802"/>
        <xdr:cNvSpPr/>
      </xdr:nvSpPr>
      <xdr:spPr>
        <a:xfrm>
          <a:off x="221107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132692</xdr:rowOff>
    </xdr:from>
    <xdr:ext cx="313932" cy="259045"/>
    <xdr:sp macro="" textlink="">
      <xdr:nvSpPr>
        <xdr:cNvPr id="804" name="貸付金該当値テキスト"/>
        <xdr:cNvSpPr txBox="1"/>
      </xdr:nvSpPr>
      <xdr:spPr>
        <a:xfrm>
          <a:off x="22212300" y="10076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46315</xdr:rowOff>
    </xdr:from>
    <xdr:to>
      <xdr:col>112</xdr:col>
      <xdr:colOff>38100</xdr:colOff>
      <xdr:row>59</xdr:row>
      <xdr:rowOff>147915</xdr:rowOff>
    </xdr:to>
    <xdr:sp macro="" textlink="">
      <xdr:nvSpPr>
        <xdr:cNvPr id="805" name="楕円 804"/>
        <xdr:cNvSpPr/>
      </xdr:nvSpPr>
      <xdr:spPr>
        <a:xfrm>
          <a:off x="21272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139042</xdr:rowOff>
    </xdr:from>
    <xdr:ext cx="313932" cy="259045"/>
    <xdr:sp macro="" textlink="">
      <xdr:nvSpPr>
        <xdr:cNvPr id="806" name="テキスト ボックス 805"/>
        <xdr:cNvSpPr txBox="1"/>
      </xdr:nvSpPr>
      <xdr:spPr>
        <a:xfrm>
          <a:off x="21166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46282</xdr:rowOff>
    </xdr:from>
    <xdr:to>
      <xdr:col>107</xdr:col>
      <xdr:colOff>101600</xdr:colOff>
      <xdr:row>59</xdr:row>
      <xdr:rowOff>147882</xdr:rowOff>
    </xdr:to>
    <xdr:sp macro="" textlink="">
      <xdr:nvSpPr>
        <xdr:cNvPr id="807" name="楕円 806"/>
        <xdr:cNvSpPr/>
      </xdr:nvSpPr>
      <xdr:spPr>
        <a:xfrm>
          <a:off x="20383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139009</xdr:rowOff>
    </xdr:from>
    <xdr:ext cx="313932" cy="259045"/>
    <xdr:sp macro="" textlink="">
      <xdr:nvSpPr>
        <xdr:cNvPr id="808" name="テキスト ボックス 807"/>
        <xdr:cNvSpPr txBox="1"/>
      </xdr:nvSpPr>
      <xdr:spPr>
        <a:xfrm>
          <a:off x="20277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46282</xdr:rowOff>
    </xdr:from>
    <xdr:to>
      <xdr:col>102</xdr:col>
      <xdr:colOff>165100</xdr:colOff>
      <xdr:row>59</xdr:row>
      <xdr:rowOff>147882</xdr:rowOff>
    </xdr:to>
    <xdr:sp macro="" textlink="">
      <xdr:nvSpPr>
        <xdr:cNvPr id="809" name="楕円 808"/>
        <xdr:cNvSpPr/>
      </xdr:nvSpPr>
      <xdr:spPr>
        <a:xfrm>
          <a:off x="19494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139009</xdr:rowOff>
    </xdr:from>
    <xdr:ext cx="313932" cy="259045"/>
    <xdr:sp macro="" textlink="">
      <xdr:nvSpPr>
        <xdr:cNvPr id="810" name="テキスト ボックス 809"/>
        <xdr:cNvSpPr txBox="1"/>
      </xdr:nvSpPr>
      <xdr:spPr>
        <a:xfrm>
          <a:off x="19388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46282</xdr:rowOff>
    </xdr:from>
    <xdr:to>
      <xdr:col>98</xdr:col>
      <xdr:colOff>38100</xdr:colOff>
      <xdr:row>59</xdr:row>
      <xdr:rowOff>147882</xdr:rowOff>
    </xdr:to>
    <xdr:sp macro="" textlink="">
      <xdr:nvSpPr>
        <xdr:cNvPr id="811" name="楕円 810"/>
        <xdr:cNvSpPr/>
      </xdr:nvSpPr>
      <xdr:spPr>
        <a:xfrm>
          <a:off x="18605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139009</xdr:rowOff>
    </xdr:from>
    <xdr:ext cx="313932" cy="259045"/>
    <xdr:sp macro="" textlink="">
      <xdr:nvSpPr>
        <xdr:cNvPr id="812" name="テキスト ボックス 811"/>
        <xdr:cNvSpPr txBox="1"/>
      </xdr:nvSpPr>
      <xdr:spPr>
        <a:xfrm>
          <a:off x="18499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156068</xdr:rowOff>
    </xdr:from>
    <xdr:to>
      <xdr:col>116</xdr:col>
      <xdr:colOff>62864</xdr:colOff>
      <xdr:row>79</xdr:row>
      <xdr:rowOff>53290</xdr:rowOff>
    </xdr:to>
    <xdr:cxnSp macro="">
      <xdr:nvCxnSpPr>
        <xdr:cNvPr id="835" name="直線コネクタ 834"/>
        <xdr:cNvCxnSpPr/>
      </xdr:nvCxnSpPr>
      <xdr:spPr>
        <a:xfrm flipV="1">
          <a:off x="22159595" y="12157568"/>
          <a:ext cx="1269" cy="144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57117</xdr:rowOff>
    </xdr:from>
    <xdr:ext cx="534377" cy="259045"/>
    <xdr:sp macro="" textlink="">
      <xdr:nvSpPr>
        <xdr:cNvPr id="836" name="繰出金最小値テキスト"/>
        <xdr:cNvSpPr txBox="1"/>
      </xdr:nvSpPr>
      <xdr:spPr>
        <a:xfrm>
          <a:off x="22212300" y="136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53290</xdr:rowOff>
    </xdr:from>
    <xdr:to>
      <xdr:col>116</xdr:col>
      <xdr:colOff>152400</xdr:colOff>
      <xdr:row>79</xdr:row>
      <xdr:rowOff>53290</xdr:rowOff>
    </xdr:to>
    <xdr:cxnSp macro="">
      <xdr:nvCxnSpPr>
        <xdr:cNvPr id="837" name="直線コネクタ 836"/>
        <xdr:cNvCxnSpPr/>
      </xdr:nvCxnSpPr>
      <xdr:spPr>
        <a:xfrm>
          <a:off x="22072600" y="1359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102745</xdr:rowOff>
    </xdr:from>
    <xdr:ext cx="534377" cy="259045"/>
    <xdr:sp macro="" textlink="">
      <xdr:nvSpPr>
        <xdr:cNvPr id="838" name="繰出金最大値テキスト"/>
        <xdr:cNvSpPr txBox="1"/>
      </xdr:nvSpPr>
      <xdr:spPr>
        <a:xfrm>
          <a:off x="22212300" y="119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156068</xdr:rowOff>
    </xdr:from>
    <xdr:to>
      <xdr:col>116</xdr:col>
      <xdr:colOff>152400</xdr:colOff>
      <xdr:row>70</xdr:row>
      <xdr:rowOff>156068</xdr:rowOff>
    </xdr:to>
    <xdr:cxnSp macro="">
      <xdr:nvCxnSpPr>
        <xdr:cNvPr id="839" name="直線コネクタ 838"/>
        <xdr:cNvCxnSpPr/>
      </xdr:nvCxnSpPr>
      <xdr:spPr>
        <a:xfrm>
          <a:off x="22072600" y="121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132476</xdr:rowOff>
    </xdr:from>
    <xdr:to>
      <xdr:col>116</xdr:col>
      <xdr:colOff>63500</xdr:colOff>
      <xdr:row>74</xdr:row>
      <xdr:rowOff>41768</xdr:rowOff>
    </xdr:to>
    <xdr:cxnSp macro="">
      <xdr:nvCxnSpPr>
        <xdr:cNvPr id="840" name="直線コネクタ 839"/>
        <xdr:cNvCxnSpPr/>
      </xdr:nvCxnSpPr>
      <xdr:spPr>
        <a:xfrm flipV="1">
          <a:off x="21323300" y="12648326"/>
          <a:ext cx="8382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35323</xdr:rowOff>
    </xdr:from>
    <xdr:ext cx="534377" cy="259045"/>
    <xdr:sp macro="" textlink="">
      <xdr:nvSpPr>
        <xdr:cNvPr id="841" name="繰出金平均値テキスト"/>
        <xdr:cNvSpPr txBox="1"/>
      </xdr:nvSpPr>
      <xdr:spPr>
        <a:xfrm>
          <a:off x="22212300" y="12722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56896</xdr:rowOff>
    </xdr:from>
    <xdr:to>
      <xdr:col>116</xdr:col>
      <xdr:colOff>114300</xdr:colOff>
      <xdr:row>74</xdr:row>
      <xdr:rowOff>158496</xdr:rowOff>
    </xdr:to>
    <xdr:sp macro="" textlink="">
      <xdr:nvSpPr>
        <xdr:cNvPr id="842" name="フローチャート: 判断 841"/>
        <xdr:cNvSpPr/>
      </xdr:nvSpPr>
      <xdr:spPr>
        <a:xfrm>
          <a:off x="22110700" y="1274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150216</xdr:rowOff>
    </xdr:from>
    <xdr:to>
      <xdr:col>111</xdr:col>
      <xdr:colOff>177800</xdr:colOff>
      <xdr:row>74</xdr:row>
      <xdr:rowOff>41768</xdr:rowOff>
    </xdr:to>
    <xdr:cxnSp macro="">
      <xdr:nvCxnSpPr>
        <xdr:cNvPr id="843" name="直線コネクタ 842"/>
        <xdr:cNvCxnSpPr/>
      </xdr:nvCxnSpPr>
      <xdr:spPr>
        <a:xfrm>
          <a:off x="20434300" y="12666066"/>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112126</xdr:rowOff>
    </xdr:from>
    <xdr:to>
      <xdr:col>112</xdr:col>
      <xdr:colOff>38100</xdr:colOff>
      <xdr:row>74</xdr:row>
      <xdr:rowOff>42276</xdr:rowOff>
    </xdr:to>
    <xdr:sp macro="" textlink="">
      <xdr:nvSpPr>
        <xdr:cNvPr id="844" name="フローチャート: 判断 843"/>
        <xdr:cNvSpPr/>
      </xdr:nvSpPr>
      <xdr:spPr>
        <a:xfrm>
          <a:off x="21272500" y="126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58803</xdr:rowOff>
    </xdr:from>
    <xdr:ext cx="534377" cy="259045"/>
    <xdr:sp macro="" textlink="">
      <xdr:nvSpPr>
        <xdr:cNvPr id="845" name="テキスト ボックス 844"/>
        <xdr:cNvSpPr txBox="1"/>
      </xdr:nvSpPr>
      <xdr:spPr>
        <a:xfrm>
          <a:off x="21056111" y="124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150216</xdr:rowOff>
    </xdr:from>
    <xdr:to>
      <xdr:col>107</xdr:col>
      <xdr:colOff>50800</xdr:colOff>
      <xdr:row>74</xdr:row>
      <xdr:rowOff>57404</xdr:rowOff>
    </xdr:to>
    <xdr:cxnSp macro="">
      <xdr:nvCxnSpPr>
        <xdr:cNvPr id="846" name="直線コネクタ 845"/>
        <xdr:cNvCxnSpPr/>
      </xdr:nvCxnSpPr>
      <xdr:spPr>
        <a:xfrm flipV="1">
          <a:off x="19545300" y="12666066"/>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142666</xdr:rowOff>
    </xdr:from>
    <xdr:to>
      <xdr:col>107</xdr:col>
      <xdr:colOff>101600</xdr:colOff>
      <xdr:row>74</xdr:row>
      <xdr:rowOff>72816</xdr:rowOff>
    </xdr:to>
    <xdr:sp macro="" textlink="">
      <xdr:nvSpPr>
        <xdr:cNvPr id="847" name="フローチャート: 判断 846"/>
        <xdr:cNvSpPr/>
      </xdr:nvSpPr>
      <xdr:spPr>
        <a:xfrm>
          <a:off x="20383500" y="1265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63943</xdr:rowOff>
    </xdr:from>
    <xdr:ext cx="534377" cy="259045"/>
    <xdr:sp macro="" textlink="">
      <xdr:nvSpPr>
        <xdr:cNvPr id="848" name="テキスト ボックス 847"/>
        <xdr:cNvSpPr txBox="1"/>
      </xdr:nvSpPr>
      <xdr:spPr>
        <a:xfrm>
          <a:off x="20167111" y="127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57404</xdr:rowOff>
    </xdr:from>
    <xdr:to>
      <xdr:col>102</xdr:col>
      <xdr:colOff>114300</xdr:colOff>
      <xdr:row>74</xdr:row>
      <xdr:rowOff>69383</xdr:rowOff>
    </xdr:to>
    <xdr:cxnSp macro="">
      <xdr:nvCxnSpPr>
        <xdr:cNvPr id="849" name="直線コネクタ 848"/>
        <xdr:cNvCxnSpPr/>
      </xdr:nvCxnSpPr>
      <xdr:spPr>
        <a:xfrm flipV="1">
          <a:off x="18656300" y="12744704"/>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80762</xdr:rowOff>
    </xdr:from>
    <xdr:to>
      <xdr:col>102</xdr:col>
      <xdr:colOff>165100</xdr:colOff>
      <xdr:row>76</xdr:row>
      <xdr:rowOff>10911</xdr:rowOff>
    </xdr:to>
    <xdr:sp macro="" textlink="">
      <xdr:nvSpPr>
        <xdr:cNvPr id="850" name="フローチャート: 判断 849"/>
        <xdr:cNvSpPr/>
      </xdr:nvSpPr>
      <xdr:spPr>
        <a:xfrm>
          <a:off x="19494500" y="129395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2040</xdr:rowOff>
    </xdr:from>
    <xdr:ext cx="534377" cy="259045"/>
    <xdr:sp macro="" textlink="">
      <xdr:nvSpPr>
        <xdr:cNvPr id="851" name="テキスト ボックス 850"/>
        <xdr:cNvSpPr txBox="1"/>
      </xdr:nvSpPr>
      <xdr:spPr>
        <a:xfrm>
          <a:off x="19278111" y="130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166624</xdr:rowOff>
    </xdr:from>
    <xdr:to>
      <xdr:col>98</xdr:col>
      <xdr:colOff>38100</xdr:colOff>
      <xdr:row>76</xdr:row>
      <xdr:rowOff>96774</xdr:rowOff>
    </xdr:to>
    <xdr:sp macro="" textlink="">
      <xdr:nvSpPr>
        <xdr:cNvPr id="852" name="フローチャート: 判断 851"/>
        <xdr:cNvSpPr/>
      </xdr:nvSpPr>
      <xdr:spPr>
        <a:xfrm>
          <a:off x="18605500" y="130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87901</xdr:rowOff>
    </xdr:from>
    <xdr:ext cx="534377" cy="259045"/>
    <xdr:sp macro="" textlink="">
      <xdr:nvSpPr>
        <xdr:cNvPr id="853" name="テキスト ボックス 852"/>
        <xdr:cNvSpPr txBox="1"/>
      </xdr:nvSpPr>
      <xdr:spPr>
        <a:xfrm>
          <a:off x="18389111" y="13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81676</xdr:rowOff>
    </xdr:from>
    <xdr:to>
      <xdr:col>116</xdr:col>
      <xdr:colOff>114300</xdr:colOff>
      <xdr:row>74</xdr:row>
      <xdr:rowOff>11826</xdr:rowOff>
    </xdr:to>
    <xdr:sp macro="" textlink="">
      <xdr:nvSpPr>
        <xdr:cNvPr id="859" name="楕円 858"/>
        <xdr:cNvSpPr/>
      </xdr:nvSpPr>
      <xdr:spPr>
        <a:xfrm>
          <a:off x="22110700" y="125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104553</xdr:rowOff>
    </xdr:from>
    <xdr:ext cx="534377" cy="259045"/>
    <xdr:sp macro="" textlink="">
      <xdr:nvSpPr>
        <xdr:cNvPr id="860" name="繰出金該当値テキスト"/>
        <xdr:cNvSpPr txBox="1"/>
      </xdr:nvSpPr>
      <xdr:spPr>
        <a:xfrm>
          <a:off x="22212300" y="124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162418</xdr:rowOff>
    </xdr:from>
    <xdr:to>
      <xdr:col>112</xdr:col>
      <xdr:colOff>38100</xdr:colOff>
      <xdr:row>74</xdr:row>
      <xdr:rowOff>92568</xdr:rowOff>
    </xdr:to>
    <xdr:sp macro="" textlink="">
      <xdr:nvSpPr>
        <xdr:cNvPr id="861" name="楕円 860"/>
        <xdr:cNvSpPr/>
      </xdr:nvSpPr>
      <xdr:spPr>
        <a:xfrm>
          <a:off x="21272500" y="126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83695</xdr:rowOff>
    </xdr:from>
    <xdr:ext cx="534377" cy="259045"/>
    <xdr:sp macro="" textlink="">
      <xdr:nvSpPr>
        <xdr:cNvPr id="862" name="テキスト ボックス 861"/>
        <xdr:cNvSpPr txBox="1"/>
      </xdr:nvSpPr>
      <xdr:spPr>
        <a:xfrm>
          <a:off x="21056111" y="1277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99416</xdr:rowOff>
    </xdr:from>
    <xdr:to>
      <xdr:col>107</xdr:col>
      <xdr:colOff>101600</xdr:colOff>
      <xdr:row>74</xdr:row>
      <xdr:rowOff>29566</xdr:rowOff>
    </xdr:to>
    <xdr:sp macro="" textlink="">
      <xdr:nvSpPr>
        <xdr:cNvPr id="863" name="楕円 862"/>
        <xdr:cNvSpPr/>
      </xdr:nvSpPr>
      <xdr:spPr>
        <a:xfrm>
          <a:off x="20383500" y="126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46093</xdr:rowOff>
    </xdr:from>
    <xdr:ext cx="534377" cy="259045"/>
    <xdr:sp macro="" textlink="">
      <xdr:nvSpPr>
        <xdr:cNvPr id="864" name="テキスト ボックス 863"/>
        <xdr:cNvSpPr txBox="1"/>
      </xdr:nvSpPr>
      <xdr:spPr>
        <a:xfrm>
          <a:off x="20167111" y="123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6604</xdr:rowOff>
    </xdr:from>
    <xdr:to>
      <xdr:col>102</xdr:col>
      <xdr:colOff>165100</xdr:colOff>
      <xdr:row>74</xdr:row>
      <xdr:rowOff>108204</xdr:rowOff>
    </xdr:to>
    <xdr:sp macro="" textlink="">
      <xdr:nvSpPr>
        <xdr:cNvPr id="865" name="楕円 864"/>
        <xdr:cNvSpPr/>
      </xdr:nvSpPr>
      <xdr:spPr>
        <a:xfrm>
          <a:off x="19494500" y="126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124731</xdr:rowOff>
    </xdr:from>
    <xdr:ext cx="534377" cy="259045"/>
    <xdr:sp macro="" textlink="">
      <xdr:nvSpPr>
        <xdr:cNvPr id="866" name="テキスト ボックス 865"/>
        <xdr:cNvSpPr txBox="1"/>
      </xdr:nvSpPr>
      <xdr:spPr>
        <a:xfrm>
          <a:off x="19278111" y="124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18583</xdr:rowOff>
    </xdr:from>
    <xdr:to>
      <xdr:col>98</xdr:col>
      <xdr:colOff>38100</xdr:colOff>
      <xdr:row>74</xdr:row>
      <xdr:rowOff>120183</xdr:rowOff>
    </xdr:to>
    <xdr:sp macro="" textlink="">
      <xdr:nvSpPr>
        <xdr:cNvPr id="867" name="楕円 866"/>
        <xdr:cNvSpPr/>
      </xdr:nvSpPr>
      <xdr:spPr>
        <a:xfrm>
          <a:off x="18605500" y="127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136710</xdr:rowOff>
    </xdr:from>
    <xdr:ext cx="534377" cy="259045"/>
    <xdr:sp macro="" textlink="">
      <xdr:nvSpPr>
        <xdr:cNvPr id="868" name="テキスト ボックス 867"/>
        <xdr:cNvSpPr txBox="1"/>
      </xdr:nvSpPr>
      <xdr:spPr>
        <a:xfrm>
          <a:off x="18389111" y="124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鷹中央防災公園・元気創造プラザ開設における指定管理者制度の導入や学校給食調理業務の委託化などに伴う職員定数の見直しなどを進めてきたことから、人件費は減少傾向となり、物件費は増加傾向となっている。また、扶助費については、他の団体と同様に、子ども・子育て支援、障がい者（児）の自立支援などの伸びが顕著になっており、増加傾向となっている。補助費等については、コミュニティ・センターの運営を住民協議会が行うなど、市民・ＮＰＯ・事業者等との協働を推進しているため、東京都平均を大きく上回っている。普通建設事業費については、三鷹中央防災公園・元気創造プラザや上連雀分庁舎の整備完了に伴い、大幅な減となっているものの、都市の更新期を迎えており、今後予防保全に係る費用の増加が見込まれている。</a:t>
          </a:r>
        </a:p>
        <a:p>
          <a:r>
            <a:rPr kumimoji="1" lang="ja-JP" altLang="en-US" sz="1300">
              <a:latin typeface="ＭＳ Ｐゴシック" panose="020B0600070205080204" pitchFamily="50" charset="-128"/>
              <a:ea typeface="ＭＳ Ｐゴシック" panose="020B0600070205080204" pitchFamily="50" charset="-128"/>
            </a:rPr>
            <a:t>なお、公債費については、繰上償還や借換えの効果を反映して減少傾向にあり、類似団体平均を下回る状況となっている。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186,375
182,740
16.42
67,033,791
65,206,271
1,706,547
40,498,162
41,337,061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27033</xdr:rowOff>
    </xdr:from>
    <xdr:to>
      <xdr:col>24</xdr:col>
      <xdr:colOff>62865</xdr:colOff>
      <xdr:row>38</xdr:row>
      <xdr:rowOff>89081</xdr:rowOff>
    </xdr:to>
    <xdr:cxnSp macro="">
      <xdr:nvCxnSpPr>
        <xdr:cNvPr id="58" name="直線コネクタ 57"/>
        <xdr:cNvCxnSpPr/>
      </xdr:nvCxnSpPr>
      <xdr:spPr>
        <a:xfrm flipV="1">
          <a:off x="4633595" y="5684883"/>
          <a:ext cx="1270" cy="919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92908</xdr:rowOff>
    </xdr:from>
    <xdr:ext cx="469744" cy="259045"/>
    <xdr:sp macro="" textlink="">
      <xdr:nvSpPr>
        <xdr:cNvPr id="59" name="議会費最小値テキスト"/>
        <xdr:cNvSpPr txBox="1"/>
      </xdr:nvSpPr>
      <xdr:spPr>
        <a:xfrm>
          <a:off x="4686300" y="66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89081</xdr:rowOff>
    </xdr:from>
    <xdr:to>
      <xdr:col>24</xdr:col>
      <xdr:colOff>152400</xdr:colOff>
      <xdr:row>38</xdr:row>
      <xdr:rowOff>89081</xdr:rowOff>
    </xdr:to>
    <xdr:cxnSp macro="">
      <xdr:nvCxnSpPr>
        <xdr:cNvPr id="60" name="直線コネクタ 59"/>
        <xdr:cNvCxnSpPr/>
      </xdr:nvCxnSpPr>
      <xdr:spPr>
        <a:xfrm>
          <a:off x="4546600" y="660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145160</xdr:rowOff>
    </xdr:from>
    <xdr:ext cx="469744" cy="259045"/>
    <xdr:sp macro="" textlink="">
      <xdr:nvSpPr>
        <xdr:cNvPr id="61" name="議会費最大値テキスト"/>
        <xdr:cNvSpPr txBox="1"/>
      </xdr:nvSpPr>
      <xdr:spPr>
        <a:xfrm>
          <a:off x="4686300" y="54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27033</xdr:rowOff>
    </xdr:from>
    <xdr:to>
      <xdr:col>24</xdr:col>
      <xdr:colOff>152400</xdr:colOff>
      <xdr:row>33</xdr:row>
      <xdr:rowOff>27033</xdr:rowOff>
    </xdr:to>
    <xdr:cxnSp macro="">
      <xdr:nvCxnSpPr>
        <xdr:cNvPr id="62" name="直線コネクタ 61"/>
        <xdr:cNvCxnSpPr/>
      </xdr:nvCxnSpPr>
      <xdr:spPr>
        <a:xfrm>
          <a:off x="4546600" y="5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146231</xdr:rowOff>
    </xdr:from>
    <xdr:to>
      <xdr:col>24</xdr:col>
      <xdr:colOff>63500</xdr:colOff>
      <xdr:row>33</xdr:row>
      <xdr:rowOff>27033</xdr:rowOff>
    </xdr:to>
    <xdr:cxnSp macro="">
      <xdr:nvCxnSpPr>
        <xdr:cNvPr id="63" name="直線コネクタ 62"/>
        <xdr:cNvCxnSpPr/>
      </xdr:nvCxnSpPr>
      <xdr:spPr>
        <a:xfrm>
          <a:off x="3797300" y="56326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4"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5" name="フローチャート: 判断 64"/>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61323</xdr:rowOff>
    </xdr:from>
    <xdr:to>
      <xdr:col>19</xdr:col>
      <xdr:colOff>177800</xdr:colOff>
      <xdr:row>32</xdr:row>
      <xdr:rowOff>146231</xdr:rowOff>
    </xdr:to>
    <xdr:cxnSp macro="">
      <xdr:nvCxnSpPr>
        <xdr:cNvPr id="66" name="直線コネクタ 65"/>
        <xdr:cNvCxnSpPr/>
      </xdr:nvCxnSpPr>
      <xdr:spPr>
        <a:xfrm>
          <a:off x="2908300" y="520482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100330</xdr:rowOff>
    </xdr:from>
    <xdr:to>
      <xdr:col>20</xdr:col>
      <xdr:colOff>38100</xdr:colOff>
      <xdr:row>36</xdr:row>
      <xdr:rowOff>30480</xdr:rowOff>
    </xdr:to>
    <xdr:sp macro="" textlink="">
      <xdr:nvSpPr>
        <xdr:cNvPr id="67" name="フローチャート: 判断 66"/>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21607</xdr:rowOff>
    </xdr:from>
    <xdr:ext cx="469744" cy="259045"/>
    <xdr:sp macro="" textlink="">
      <xdr:nvSpPr>
        <xdr:cNvPr id="68" name="テキスト ボックス 67"/>
        <xdr:cNvSpPr txBox="1"/>
      </xdr:nvSpPr>
      <xdr:spPr>
        <a:xfrm>
          <a:off x="3562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61323</xdr:rowOff>
    </xdr:from>
    <xdr:to>
      <xdr:col>15</xdr:col>
      <xdr:colOff>50800</xdr:colOff>
      <xdr:row>31</xdr:row>
      <xdr:rowOff>5806</xdr:rowOff>
    </xdr:to>
    <xdr:cxnSp macro="">
      <xdr:nvCxnSpPr>
        <xdr:cNvPr id="69" name="直線コネクタ 68"/>
        <xdr:cNvCxnSpPr/>
      </xdr:nvCxnSpPr>
      <xdr:spPr>
        <a:xfrm flipV="1">
          <a:off x="2019300" y="520482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77470</xdr:rowOff>
    </xdr:from>
    <xdr:to>
      <xdr:col>15</xdr:col>
      <xdr:colOff>101600</xdr:colOff>
      <xdr:row>36</xdr:row>
      <xdr:rowOff>7620</xdr:rowOff>
    </xdr:to>
    <xdr:sp macro="" textlink="">
      <xdr:nvSpPr>
        <xdr:cNvPr id="70" name="フローチャート: 判断 69"/>
        <xdr:cNvSpPr/>
      </xdr:nvSpPr>
      <xdr:spPr>
        <a:xfrm>
          <a:off x="2857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170197</xdr:rowOff>
    </xdr:from>
    <xdr:ext cx="469744" cy="259045"/>
    <xdr:sp macro="" textlink="">
      <xdr:nvSpPr>
        <xdr:cNvPr id="71" name="テキスト ボックス 70"/>
        <xdr:cNvSpPr txBox="1"/>
      </xdr:nvSpPr>
      <xdr:spPr>
        <a:xfrm>
          <a:off x="2673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142966</xdr:rowOff>
    </xdr:from>
    <xdr:to>
      <xdr:col>10</xdr:col>
      <xdr:colOff>114300</xdr:colOff>
      <xdr:row>31</xdr:row>
      <xdr:rowOff>5806</xdr:rowOff>
    </xdr:to>
    <xdr:cxnSp macro="">
      <xdr:nvCxnSpPr>
        <xdr:cNvPr id="72" name="直線コネクタ 71"/>
        <xdr:cNvCxnSpPr/>
      </xdr:nvCxnSpPr>
      <xdr:spPr>
        <a:xfrm>
          <a:off x="1130300" y="52864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20320</xdr:rowOff>
    </xdr:from>
    <xdr:to>
      <xdr:col>10</xdr:col>
      <xdr:colOff>165100</xdr:colOff>
      <xdr:row>37</xdr:row>
      <xdr:rowOff>121920</xdr:rowOff>
    </xdr:to>
    <xdr:sp macro="" textlink="">
      <xdr:nvSpPr>
        <xdr:cNvPr id="73" name="フローチャート: 判断 72"/>
        <xdr:cNvSpPr/>
      </xdr:nvSpPr>
      <xdr:spPr>
        <a:xfrm>
          <a:off x="196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113047</xdr:rowOff>
    </xdr:from>
    <xdr:ext cx="469744" cy="259045"/>
    <xdr:sp macro="" textlink="">
      <xdr:nvSpPr>
        <xdr:cNvPr id="74" name="テキスト ボックス 73"/>
        <xdr:cNvSpPr txBox="1"/>
      </xdr:nvSpPr>
      <xdr:spPr>
        <a:xfrm>
          <a:off x="1784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48078</xdr:rowOff>
    </xdr:from>
    <xdr:to>
      <xdr:col>6</xdr:col>
      <xdr:colOff>38100</xdr:colOff>
      <xdr:row>37</xdr:row>
      <xdr:rowOff>149678</xdr:rowOff>
    </xdr:to>
    <xdr:sp macro="" textlink="">
      <xdr:nvSpPr>
        <xdr:cNvPr id="75" name="フローチャート: 判断 74"/>
        <xdr:cNvSpPr/>
      </xdr:nvSpPr>
      <xdr:spPr>
        <a:xfrm>
          <a:off x="1079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140805</xdr:rowOff>
    </xdr:from>
    <xdr:ext cx="469744" cy="259045"/>
    <xdr:sp macro="" textlink="">
      <xdr:nvSpPr>
        <xdr:cNvPr id="76" name="テキスト ボックス 75"/>
        <xdr:cNvSpPr txBox="1"/>
      </xdr:nvSpPr>
      <xdr:spPr>
        <a:xfrm>
          <a:off x="895428"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147683</xdr:rowOff>
    </xdr:from>
    <xdr:to>
      <xdr:col>24</xdr:col>
      <xdr:colOff>114300</xdr:colOff>
      <xdr:row>33</xdr:row>
      <xdr:rowOff>77833</xdr:rowOff>
    </xdr:to>
    <xdr:sp macro="" textlink="">
      <xdr:nvSpPr>
        <xdr:cNvPr id="82" name="楕円 81"/>
        <xdr:cNvSpPr/>
      </xdr:nvSpPr>
      <xdr:spPr>
        <a:xfrm>
          <a:off x="45847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100710</xdr:rowOff>
    </xdr:from>
    <xdr:ext cx="469744" cy="259045"/>
    <xdr:sp macro="" textlink="">
      <xdr:nvSpPr>
        <xdr:cNvPr id="83" name="議会費該当値テキスト"/>
        <xdr:cNvSpPr txBox="1"/>
      </xdr:nvSpPr>
      <xdr:spPr>
        <a:xfrm>
          <a:off x="4686300" y="558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95431</xdr:rowOff>
    </xdr:from>
    <xdr:to>
      <xdr:col>20</xdr:col>
      <xdr:colOff>38100</xdr:colOff>
      <xdr:row>33</xdr:row>
      <xdr:rowOff>25581</xdr:rowOff>
    </xdr:to>
    <xdr:sp macro="" textlink="">
      <xdr:nvSpPr>
        <xdr:cNvPr id="84" name="楕円 83"/>
        <xdr:cNvSpPr/>
      </xdr:nvSpPr>
      <xdr:spPr>
        <a:xfrm>
          <a:off x="3746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42108</xdr:rowOff>
    </xdr:from>
    <xdr:ext cx="469744" cy="259045"/>
    <xdr:sp macro="" textlink="">
      <xdr:nvSpPr>
        <xdr:cNvPr id="85" name="テキスト ボックス 84"/>
        <xdr:cNvSpPr txBox="1"/>
      </xdr:nvSpPr>
      <xdr:spPr>
        <a:xfrm>
          <a:off x="3562428"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10523</xdr:rowOff>
    </xdr:from>
    <xdr:to>
      <xdr:col>15</xdr:col>
      <xdr:colOff>101600</xdr:colOff>
      <xdr:row>30</xdr:row>
      <xdr:rowOff>112123</xdr:rowOff>
    </xdr:to>
    <xdr:sp macro="" textlink="">
      <xdr:nvSpPr>
        <xdr:cNvPr id="86" name="楕円 85"/>
        <xdr:cNvSpPr/>
      </xdr:nvSpPr>
      <xdr:spPr>
        <a:xfrm>
          <a:off x="2857500" y="5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128650</xdr:rowOff>
    </xdr:from>
    <xdr:ext cx="469744" cy="259045"/>
    <xdr:sp macro="" textlink="">
      <xdr:nvSpPr>
        <xdr:cNvPr id="87" name="テキスト ボックス 86"/>
        <xdr:cNvSpPr txBox="1"/>
      </xdr:nvSpPr>
      <xdr:spPr>
        <a:xfrm>
          <a:off x="2673428" y="49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126456</xdr:rowOff>
    </xdr:from>
    <xdr:to>
      <xdr:col>10</xdr:col>
      <xdr:colOff>165100</xdr:colOff>
      <xdr:row>31</xdr:row>
      <xdr:rowOff>56606</xdr:rowOff>
    </xdr:to>
    <xdr:sp macro="" textlink="">
      <xdr:nvSpPr>
        <xdr:cNvPr id="88" name="楕円 87"/>
        <xdr:cNvSpPr/>
      </xdr:nvSpPr>
      <xdr:spPr>
        <a:xfrm>
          <a:off x="1968500" y="52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73133</xdr:rowOff>
    </xdr:from>
    <xdr:ext cx="469744" cy="259045"/>
    <xdr:sp macro="" textlink="">
      <xdr:nvSpPr>
        <xdr:cNvPr id="89" name="テキスト ボックス 88"/>
        <xdr:cNvSpPr txBox="1"/>
      </xdr:nvSpPr>
      <xdr:spPr>
        <a:xfrm>
          <a:off x="1784428" y="50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92166</xdr:rowOff>
    </xdr:from>
    <xdr:to>
      <xdr:col>6</xdr:col>
      <xdr:colOff>38100</xdr:colOff>
      <xdr:row>31</xdr:row>
      <xdr:rowOff>22316</xdr:rowOff>
    </xdr:to>
    <xdr:sp macro="" textlink="">
      <xdr:nvSpPr>
        <xdr:cNvPr id="90" name="楕円 89"/>
        <xdr:cNvSpPr/>
      </xdr:nvSpPr>
      <xdr:spPr>
        <a:xfrm>
          <a:off x="1079500" y="52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38843</xdr:rowOff>
    </xdr:from>
    <xdr:ext cx="469744" cy="259045"/>
    <xdr:sp macro="" textlink="">
      <xdr:nvSpPr>
        <xdr:cNvPr id="91" name="テキスト ボックス 90"/>
        <xdr:cNvSpPr txBox="1"/>
      </xdr:nvSpPr>
      <xdr:spPr>
        <a:xfrm>
          <a:off x="895428" y="50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33960</xdr:rowOff>
    </xdr:from>
    <xdr:to>
      <xdr:col>24</xdr:col>
      <xdr:colOff>62865</xdr:colOff>
      <xdr:row>59</xdr:row>
      <xdr:rowOff>24524</xdr:rowOff>
    </xdr:to>
    <xdr:cxnSp macro="">
      <xdr:nvCxnSpPr>
        <xdr:cNvPr id="116" name="直線コネクタ 115"/>
        <xdr:cNvCxnSpPr/>
      </xdr:nvCxnSpPr>
      <xdr:spPr>
        <a:xfrm flipV="1">
          <a:off x="4633595" y="8777910"/>
          <a:ext cx="1270" cy="13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28351</xdr:rowOff>
    </xdr:from>
    <xdr:ext cx="534377" cy="259045"/>
    <xdr:sp macro="" textlink="">
      <xdr:nvSpPr>
        <xdr:cNvPr id="117" name="総務費最小値テキスト"/>
        <xdr:cNvSpPr txBox="1"/>
      </xdr:nvSpPr>
      <xdr:spPr>
        <a:xfrm>
          <a:off x="4686300" y="10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24524</xdr:rowOff>
    </xdr:from>
    <xdr:to>
      <xdr:col>24</xdr:col>
      <xdr:colOff>152400</xdr:colOff>
      <xdr:row>59</xdr:row>
      <xdr:rowOff>24524</xdr:rowOff>
    </xdr:to>
    <xdr:cxnSp macro="">
      <xdr:nvCxnSpPr>
        <xdr:cNvPr id="118" name="直線コネクタ 117"/>
        <xdr:cNvCxnSpPr/>
      </xdr:nvCxnSpPr>
      <xdr:spPr>
        <a:xfrm>
          <a:off x="4546600" y="1014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152087</xdr:rowOff>
    </xdr:from>
    <xdr:ext cx="599010" cy="259045"/>
    <xdr:sp macro="" textlink="">
      <xdr:nvSpPr>
        <xdr:cNvPr id="119" name="総務費最大値テキスト"/>
        <xdr:cNvSpPr txBox="1"/>
      </xdr:nvSpPr>
      <xdr:spPr>
        <a:xfrm>
          <a:off x="4686300" y="85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138,826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33960</xdr:rowOff>
    </xdr:from>
    <xdr:to>
      <xdr:col>24</xdr:col>
      <xdr:colOff>152400</xdr:colOff>
      <xdr:row>51</xdr:row>
      <xdr:rowOff>33960</xdr:rowOff>
    </xdr:to>
    <xdr:cxnSp macro="">
      <xdr:nvCxnSpPr>
        <xdr:cNvPr id="120" name="直線コネクタ 119"/>
        <xdr:cNvCxnSpPr/>
      </xdr:nvCxnSpPr>
      <xdr:spPr>
        <a:xfrm>
          <a:off x="4546600" y="87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68631</xdr:rowOff>
    </xdr:from>
    <xdr:to>
      <xdr:col>24</xdr:col>
      <xdr:colOff>63500</xdr:colOff>
      <xdr:row>58</xdr:row>
      <xdr:rowOff>78448</xdr:rowOff>
    </xdr:to>
    <xdr:cxnSp macro="">
      <xdr:nvCxnSpPr>
        <xdr:cNvPr id="121" name="直線コネクタ 120"/>
        <xdr:cNvCxnSpPr/>
      </xdr:nvCxnSpPr>
      <xdr:spPr>
        <a:xfrm>
          <a:off x="3797300" y="9841281"/>
          <a:ext cx="838200" cy="1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170680</xdr:rowOff>
    </xdr:from>
    <xdr:ext cx="534377" cy="259045"/>
    <xdr:sp macro="" textlink="">
      <xdr:nvSpPr>
        <xdr:cNvPr id="122" name="総務費平均値テキスト"/>
        <xdr:cNvSpPr txBox="1"/>
      </xdr:nvSpPr>
      <xdr:spPr>
        <a:xfrm>
          <a:off x="4686300" y="960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147803</xdr:rowOff>
    </xdr:from>
    <xdr:to>
      <xdr:col>24</xdr:col>
      <xdr:colOff>114300</xdr:colOff>
      <xdr:row>57</xdr:row>
      <xdr:rowOff>77953</xdr:rowOff>
    </xdr:to>
    <xdr:sp macro="" textlink="">
      <xdr:nvSpPr>
        <xdr:cNvPr id="123" name="フローチャート: 判断 122"/>
        <xdr:cNvSpPr/>
      </xdr:nvSpPr>
      <xdr:spPr>
        <a:xfrm>
          <a:off x="45847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68631</xdr:rowOff>
    </xdr:from>
    <xdr:to>
      <xdr:col>19</xdr:col>
      <xdr:colOff>177800</xdr:colOff>
      <xdr:row>57</xdr:row>
      <xdr:rowOff>157899</xdr:rowOff>
    </xdr:to>
    <xdr:cxnSp macro="">
      <xdr:nvCxnSpPr>
        <xdr:cNvPr id="124" name="直線コネクタ 123"/>
        <xdr:cNvCxnSpPr/>
      </xdr:nvCxnSpPr>
      <xdr:spPr>
        <a:xfrm flipV="1">
          <a:off x="2908300" y="9841281"/>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80823</xdr:rowOff>
    </xdr:from>
    <xdr:to>
      <xdr:col>20</xdr:col>
      <xdr:colOff>38100</xdr:colOff>
      <xdr:row>57</xdr:row>
      <xdr:rowOff>10973</xdr:rowOff>
    </xdr:to>
    <xdr:sp macro="" textlink="">
      <xdr:nvSpPr>
        <xdr:cNvPr id="125" name="フローチャート: 判断 124"/>
        <xdr:cNvSpPr/>
      </xdr:nvSpPr>
      <xdr:spPr>
        <a:xfrm>
          <a:off x="3746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27500</xdr:rowOff>
    </xdr:from>
    <xdr:ext cx="534377" cy="259045"/>
    <xdr:sp macro="" textlink="">
      <xdr:nvSpPr>
        <xdr:cNvPr id="126" name="テキスト ボックス 125"/>
        <xdr:cNvSpPr txBox="1"/>
      </xdr:nvSpPr>
      <xdr:spPr>
        <a:xfrm>
          <a:off x="3530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69799</xdr:rowOff>
    </xdr:from>
    <xdr:to>
      <xdr:col>15</xdr:col>
      <xdr:colOff>50800</xdr:colOff>
      <xdr:row>57</xdr:row>
      <xdr:rowOff>157899</xdr:rowOff>
    </xdr:to>
    <xdr:cxnSp macro="">
      <xdr:nvCxnSpPr>
        <xdr:cNvPr id="127" name="直線コネクタ 126"/>
        <xdr:cNvCxnSpPr/>
      </xdr:nvCxnSpPr>
      <xdr:spPr>
        <a:xfrm>
          <a:off x="2019300" y="9842449"/>
          <a:ext cx="889000" cy="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147295</xdr:rowOff>
    </xdr:from>
    <xdr:to>
      <xdr:col>15</xdr:col>
      <xdr:colOff>101600</xdr:colOff>
      <xdr:row>58</xdr:row>
      <xdr:rowOff>77445</xdr:rowOff>
    </xdr:to>
    <xdr:sp macro="" textlink="">
      <xdr:nvSpPr>
        <xdr:cNvPr id="128" name="フローチャート: 判断 127"/>
        <xdr:cNvSpPr/>
      </xdr:nvSpPr>
      <xdr:spPr>
        <a:xfrm>
          <a:off x="2857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68572</xdr:rowOff>
    </xdr:from>
    <xdr:ext cx="534377" cy="259045"/>
    <xdr:sp macro="" textlink="">
      <xdr:nvSpPr>
        <xdr:cNvPr id="129" name="テキスト ボックス 128"/>
        <xdr:cNvSpPr txBox="1"/>
      </xdr:nvSpPr>
      <xdr:spPr>
        <a:xfrm>
          <a:off x="2641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69799</xdr:rowOff>
    </xdr:from>
    <xdr:to>
      <xdr:col>10</xdr:col>
      <xdr:colOff>114300</xdr:colOff>
      <xdr:row>58</xdr:row>
      <xdr:rowOff>64376</xdr:rowOff>
    </xdr:to>
    <xdr:cxnSp macro="">
      <xdr:nvCxnSpPr>
        <xdr:cNvPr id="130" name="直線コネクタ 129"/>
        <xdr:cNvCxnSpPr/>
      </xdr:nvCxnSpPr>
      <xdr:spPr>
        <a:xfrm flipV="1">
          <a:off x="1130300" y="9842449"/>
          <a:ext cx="889000" cy="1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51143</xdr:rowOff>
    </xdr:from>
    <xdr:to>
      <xdr:col>10</xdr:col>
      <xdr:colOff>165100</xdr:colOff>
      <xdr:row>58</xdr:row>
      <xdr:rowOff>152743</xdr:rowOff>
    </xdr:to>
    <xdr:sp macro="" textlink="">
      <xdr:nvSpPr>
        <xdr:cNvPr id="131" name="フローチャート: 判断 130"/>
        <xdr:cNvSpPr/>
      </xdr:nvSpPr>
      <xdr:spPr>
        <a:xfrm>
          <a:off x="1968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143870</xdr:rowOff>
    </xdr:from>
    <xdr:ext cx="534377" cy="259045"/>
    <xdr:sp macro="" textlink="">
      <xdr:nvSpPr>
        <xdr:cNvPr id="132" name="テキスト ボックス 131"/>
        <xdr:cNvSpPr txBox="1"/>
      </xdr:nvSpPr>
      <xdr:spPr>
        <a:xfrm>
          <a:off x="1752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104457</xdr:rowOff>
    </xdr:from>
    <xdr:to>
      <xdr:col>6</xdr:col>
      <xdr:colOff>38100</xdr:colOff>
      <xdr:row>58</xdr:row>
      <xdr:rowOff>34607</xdr:rowOff>
    </xdr:to>
    <xdr:sp macro="" textlink="">
      <xdr:nvSpPr>
        <xdr:cNvPr id="133" name="フローチャート: 判断 132"/>
        <xdr:cNvSpPr/>
      </xdr:nvSpPr>
      <xdr:spPr>
        <a:xfrm>
          <a:off x="1079500" y="987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51134</xdr:rowOff>
    </xdr:from>
    <xdr:ext cx="534377" cy="259045"/>
    <xdr:sp macro="" textlink="">
      <xdr:nvSpPr>
        <xdr:cNvPr id="134" name="テキスト ボックス 133"/>
        <xdr:cNvSpPr txBox="1"/>
      </xdr:nvSpPr>
      <xdr:spPr>
        <a:xfrm>
          <a:off x="863111" y="96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27648</xdr:rowOff>
    </xdr:from>
    <xdr:to>
      <xdr:col>24</xdr:col>
      <xdr:colOff>114300</xdr:colOff>
      <xdr:row>58</xdr:row>
      <xdr:rowOff>129248</xdr:rowOff>
    </xdr:to>
    <xdr:sp macro="" textlink="">
      <xdr:nvSpPr>
        <xdr:cNvPr id="140" name="楕円 139"/>
        <xdr:cNvSpPr/>
      </xdr:nvSpPr>
      <xdr:spPr>
        <a:xfrm>
          <a:off x="4584700" y="99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114025</xdr:rowOff>
    </xdr:from>
    <xdr:ext cx="534377" cy="259045"/>
    <xdr:sp macro="" textlink="">
      <xdr:nvSpPr>
        <xdr:cNvPr id="141" name="総務費該当値テキスト"/>
        <xdr:cNvSpPr txBox="1"/>
      </xdr:nvSpPr>
      <xdr:spPr>
        <a:xfrm>
          <a:off x="4686300" y="98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17831</xdr:rowOff>
    </xdr:from>
    <xdr:to>
      <xdr:col>20</xdr:col>
      <xdr:colOff>38100</xdr:colOff>
      <xdr:row>57</xdr:row>
      <xdr:rowOff>119431</xdr:rowOff>
    </xdr:to>
    <xdr:sp macro="" textlink="">
      <xdr:nvSpPr>
        <xdr:cNvPr id="142" name="楕円 141"/>
        <xdr:cNvSpPr/>
      </xdr:nvSpPr>
      <xdr:spPr>
        <a:xfrm>
          <a:off x="3746500" y="97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110558</xdr:rowOff>
    </xdr:from>
    <xdr:ext cx="534377" cy="259045"/>
    <xdr:sp macro="" textlink="">
      <xdr:nvSpPr>
        <xdr:cNvPr id="143" name="テキスト ボックス 142"/>
        <xdr:cNvSpPr txBox="1"/>
      </xdr:nvSpPr>
      <xdr:spPr>
        <a:xfrm>
          <a:off x="3530111" y="988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107099</xdr:rowOff>
    </xdr:from>
    <xdr:to>
      <xdr:col>15</xdr:col>
      <xdr:colOff>101600</xdr:colOff>
      <xdr:row>58</xdr:row>
      <xdr:rowOff>37249</xdr:rowOff>
    </xdr:to>
    <xdr:sp macro="" textlink="">
      <xdr:nvSpPr>
        <xdr:cNvPr id="144" name="楕円 143"/>
        <xdr:cNvSpPr/>
      </xdr:nvSpPr>
      <xdr:spPr>
        <a:xfrm>
          <a:off x="2857500" y="98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53776</xdr:rowOff>
    </xdr:from>
    <xdr:ext cx="534377" cy="259045"/>
    <xdr:sp macro="" textlink="">
      <xdr:nvSpPr>
        <xdr:cNvPr id="145" name="テキスト ボックス 144"/>
        <xdr:cNvSpPr txBox="1"/>
      </xdr:nvSpPr>
      <xdr:spPr>
        <a:xfrm>
          <a:off x="2641111" y="96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18999</xdr:rowOff>
    </xdr:from>
    <xdr:to>
      <xdr:col>10</xdr:col>
      <xdr:colOff>165100</xdr:colOff>
      <xdr:row>57</xdr:row>
      <xdr:rowOff>120599</xdr:rowOff>
    </xdr:to>
    <xdr:sp macro="" textlink="">
      <xdr:nvSpPr>
        <xdr:cNvPr id="146" name="楕円 145"/>
        <xdr:cNvSpPr/>
      </xdr:nvSpPr>
      <xdr:spPr>
        <a:xfrm>
          <a:off x="1968500" y="9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137126</xdr:rowOff>
    </xdr:from>
    <xdr:ext cx="534377" cy="259045"/>
    <xdr:sp macro="" textlink="">
      <xdr:nvSpPr>
        <xdr:cNvPr id="147" name="テキスト ボックス 146"/>
        <xdr:cNvSpPr txBox="1"/>
      </xdr:nvSpPr>
      <xdr:spPr>
        <a:xfrm>
          <a:off x="1752111" y="956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13576</xdr:rowOff>
    </xdr:from>
    <xdr:to>
      <xdr:col>6</xdr:col>
      <xdr:colOff>38100</xdr:colOff>
      <xdr:row>58</xdr:row>
      <xdr:rowOff>115176</xdr:rowOff>
    </xdr:to>
    <xdr:sp macro="" textlink="">
      <xdr:nvSpPr>
        <xdr:cNvPr id="148" name="楕円 147"/>
        <xdr:cNvSpPr/>
      </xdr:nvSpPr>
      <xdr:spPr>
        <a:xfrm>
          <a:off x="1079500" y="99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106303</xdr:rowOff>
    </xdr:from>
    <xdr:ext cx="534377" cy="259045"/>
    <xdr:sp macro="" textlink="">
      <xdr:nvSpPr>
        <xdr:cNvPr id="149" name="テキスト ボックス 148"/>
        <xdr:cNvSpPr txBox="1"/>
      </xdr:nvSpPr>
      <xdr:spPr>
        <a:xfrm>
          <a:off x="863111" y="100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92543</xdr:rowOff>
    </xdr:from>
    <xdr:to>
      <xdr:col>24</xdr:col>
      <xdr:colOff>62865</xdr:colOff>
      <xdr:row>72</xdr:row>
      <xdr:rowOff>3944</xdr:rowOff>
    </xdr:to>
    <xdr:cxnSp macro="">
      <xdr:nvCxnSpPr>
        <xdr:cNvPr id="176" name="直線コネクタ 175"/>
        <xdr:cNvCxnSpPr/>
      </xdr:nvCxnSpPr>
      <xdr:spPr>
        <a:xfrm flipV="1">
          <a:off x="4633595" y="11922593"/>
          <a:ext cx="1270" cy="425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7771</xdr:rowOff>
    </xdr:from>
    <xdr:ext cx="599010" cy="259045"/>
    <xdr:sp macro="" textlink="">
      <xdr:nvSpPr>
        <xdr:cNvPr id="177" name="民生費最小値テキスト"/>
        <xdr:cNvSpPr txBox="1"/>
      </xdr:nvSpPr>
      <xdr:spPr>
        <a:xfrm>
          <a:off x="4686300" y="123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3944</xdr:rowOff>
    </xdr:from>
    <xdr:to>
      <xdr:col>24</xdr:col>
      <xdr:colOff>152400</xdr:colOff>
      <xdr:row>72</xdr:row>
      <xdr:rowOff>3944</xdr:rowOff>
    </xdr:to>
    <xdr:cxnSp macro="">
      <xdr:nvCxnSpPr>
        <xdr:cNvPr id="178" name="直線コネクタ 177"/>
        <xdr:cNvCxnSpPr/>
      </xdr:nvCxnSpPr>
      <xdr:spPr>
        <a:xfrm>
          <a:off x="4546600" y="123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39220</xdr:rowOff>
    </xdr:from>
    <xdr:ext cx="599010" cy="259045"/>
    <xdr:sp macro="" textlink="">
      <xdr:nvSpPr>
        <xdr:cNvPr id="179" name="民生費最大値テキスト"/>
        <xdr:cNvSpPr txBox="1"/>
      </xdr:nvSpPr>
      <xdr:spPr>
        <a:xfrm>
          <a:off x="4686300" y="1169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92543</xdr:rowOff>
    </xdr:from>
    <xdr:to>
      <xdr:col>24</xdr:col>
      <xdr:colOff>152400</xdr:colOff>
      <xdr:row>69</xdr:row>
      <xdr:rowOff>92543</xdr:rowOff>
    </xdr:to>
    <xdr:cxnSp macro="">
      <xdr:nvCxnSpPr>
        <xdr:cNvPr id="180" name="直線コネクタ 179"/>
        <xdr:cNvCxnSpPr/>
      </xdr:nvCxnSpPr>
      <xdr:spPr>
        <a:xfrm>
          <a:off x="4546600" y="1192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96135</xdr:rowOff>
    </xdr:from>
    <xdr:to>
      <xdr:col>24</xdr:col>
      <xdr:colOff>63500</xdr:colOff>
      <xdr:row>72</xdr:row>
      <xdr:rowOff>11031</xdr:rowOff>
    </xdr:to>
    <xdr:cxnSp macro="">
      <xdr:nvCxnSpPr>
        <xdr:cNvPr id="181" name="直線コネクタ 180"/>
        <xdr:cNvCxnSpPr/>
      </xdr:nvCxnSpPr>
      <xdr:spPr>
        <a:xfrm flipV="1">
          <a:off x="3797300" y="12269085"/>
          <a:ext cx="8382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113410</xdr:rowOff>
    </xdr:from>
    <xdr:ext cx="599010" cy="259045"/>
    <xdr:sp macro="" textlink="">
      <xdr:nvSpPr>
        <xdr:cNvPr id="182" name="民生費平均値テキスト"/>
        <xdr:cNvSpPr txBox="1"/>
      </xdr:nvSpPr>
      <xdr:spPr>
        <a:xfrm>
          <a:off x="4686300" y="1194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90533</xdr:rowOff>
    </xdr:from>
    <xdr:to>
      <xdr:col>24</xdr:col>
      <xdr:colOff>114300</xdr:colOff>
      <xdr:row>71</xdr:row>
      <xdr:rowOff>20683</xdr:rowOff>
    </xdr:to>
    <xdr:sp macro="" textlink="">
      <xdr:nvSpPr>
        <xdr:cNvPr id="183" name="フローチャート: 判断 182"/>
        <xdr:cNvSpPr/>
      </xdr:nvSpPr>
      <xdr:spPr>
        <a:xfrm>
          <a:off x="4584700" y="1209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161646</xdr:rowOff>
    </xdr:from>
    <xdr:to>
      <xdr:col>19</xdr:col>
      <xdr:colOff>177800</xdr:colOff>
      <xdr:row>72</xdr:row>
      <xdr:rowOff>11031</xdr:rowOff>
    </xdr:to>
    <xdr:cxnSp macro="">
      <xdr:nvCxnSpPr>
        <xdr:cNvPr id="184" name="直線コネクタ 183"/>
        <xdr:cNvCxnSpPr/>
      </xdr:nvCxnSpPr>
      <xdr:spPr>
        <a:xfrm>
          <a:off x="2908300" y="12334596"/>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70024</xdr:rowOff>
    </xdr:from>
    <xdr:to>
      <xdr:col>20</xdr:col>
      <xdr:colOff>38100</xdr:colOff>
      <xdr:row>72</xdr:row>
      <xdr:rowOff>174</xdr:rowOff>
    </xdr:to>
    <xdr:sp macro="" textlink="">
      <xdr:nvSpPr>
        <xdr:cNvPr id="185" name="フローチャート: 判断 184"/>
        <xdr:cNvSpPr/>
      </xdr:nvSpPr>
      <xdr:spPr>
        <a:xfrm>
          <a:off x="3746500" y="122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16701</xdr:rowOff>
    </xdr:from>
    <xdr:ext cx="599010" cy="259045"/>
    <xdr:sp macro="" textlink="">
      <xdr:nvSpPr>
        <xdr:cNvPr id="186" name="テキスト ボックス 185"/>
        <xdr:cNvSpPr txBox="1"/>
      </xdr:nvSpPr>
      <xdr:spPr>
        <a:xfrm>
          <a:off x="3497795" y="120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161646</xdr:rowOff>
    </xdr:from>
    <xdr:to>
      <xdr:col>15</xdr:col>
      <xdr:colOff>50800</xdr:colOff>
      <xdr:row>73</xdr:row>
      <xdr:rowOff>17301</xdr:rowOff>
    </xdr:to>
    <xdr:cxnSp macro="">
      <xdr:nvCxnSpPr>
        <xdr:cNvPr id="187" name="直線コネクタ 186"/>
        <xdr:cNvCxnSpPr/>
      </xdr:nvCxnSpPr>
      <xdr:spPr>
        <a:xfrm flipV="1">
          <a:off x="2019300" y="12334596"/>
          <a:ext cx="889000" cy="1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86092</xdr:rowOff>
    </xdr:from>
    <xdr:to>
      <xdr:col>15</xdr:col>
      <xdr:colOff>101600</xdr:colOff>
      <xdr:row>76</xdr:row>
      <xdr:rowOff>16241</xdr:rowOff>
    </xdr:to>
    <xdr:sp macro="" textlink="">
      <xdr:nvSpPr>
        <xdr:cNvPr id="188" name="フローチャート: 判断 187"/>
        <xdr:cNvSpPr/>
      </xdr:nvSpPr>
      <xdr:spPr>
        <a:xfrm>
          <a:off x="2857500" y="129448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7368</xdr:rowOff>
    </xdr:from>
    <xdr:ext cx="599010" cy="259045"/>
    <xdr:sp macro="" textlink="">
      <xdr:nvSpPr>
        <xdr:cNvPr id="189" name="テキスト ボックス 188"/>
        <xdr:cNvSpPr txBox="1"/>
      </xdr:nvSpPr>
      <xdr:spPr>
        <a:xfrm>
          <a:off x="2608795" y="1303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17301</xdr:rowOff>
    </xdr:from>
    <xdr:to>
      <xdr:col>10</xdr:col>
      <xdr:colOff>114300</xdr:colOff>
      <xdr:row>73</xdr:row>
      <xdr:rowOff>136337</xdr:rowOff>
    </xdr:to>
    <xdr:cxnSp macro="">
      <xdr:nvCxnSpPr>
        <xdr:cNvPr id="190" name="直線コネクタ 189"/>
        <xdr:cNvCxnSpPr/>
      </xdr:nvCxnSpPr>
      <xdr:spPr>
        <a:xfrm flipV="1">
          <a:off x="1130300" y="12533151"/>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92884</xdr:rowOff>
    </xdr:from>
    <xdr:to>
      <xdr:col>10</xdr:col>
      <xdr:colOff>165100</xdr:colOff>
      <xdr:row>78</xdr:row>
      <xdr:rowOff>23034</xdr:rowOff>
    </xdr:to>
    <xdr:sp macro="" textlink="">
      <xdr:nvSpPr>
        <xdr:cNvPr id="191" name="フローチャート: 判断 190"/>
        <xdr:cNvSpPr/>
      </xdr:nvSpPr>
      <xdr:spPr>
        <a:xfrm>
          <a:off x="1968500" y="1329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14161</xdr:rowOff>
    </xdr:from>
    <xdr:ext cx="599010" cy="259045"/>
    <xdr:sp macro="" textlink="">
      <xdr:nvSpPr>
        <xdr:cNvPr id="192" name="テキスト ボックス 191"/>
        <xdr:cNvSpPr txBox="1"/>
      </xdr:nvSpPr>
      <xdr:spPr>
        <a:xfrm>
          <a:off x="1719795" y="133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106012</xdr:rowOff>
    </xdr:from>
    <xdr:to>
      <xdr:col>6</xdr:col>
      <xdr:colOff>38100</xdr:colOff>
      <xdr:row>79</xdr:row>
      <xdr:rowOff>36162</xdr:rowOff>
    </xdr:to>
    <xdr:sp macro="" textlink="">
      <xdr:nvSpPr>
        <xdr:cNvPr id="193" name="フローチャート: 判断 192"/>
        <xdr:cNvSpPr/>
      </xdr:nvSpPr>
      <xdr:spPr>
        <a:xfrm>
          <a:off x="1079500" y="134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27289</xdr:rowOff>
    </xdr:from>
    <xdr:ext cx="599010" cy="259045"/>
    <xdr:sp macro="" textlink="">
      <xdr:nvSpPr>
        <xdr:cNvPr id="194" name="テキスト ボックス 193"/>
        <xdr:cNvSpPr txBox="1"/>
      </xdr:nvSpPr>
      <xdr:spPr>
        <a:xfrm>
          <a:off x="830795" y="135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45335</xdr:rowOff>
    </xdr:from>
    <xdr:to>
      <xdr:col>24</xdr:col>
      <xdr:colOff>114300</xdr:colOff>
      <xdr:row>71</xdr:row>
      <xdr:rowOff>146935</xdr:rowOff>
    </xdr:to>
    <xdr:sp macro="" textlink="">
      <xdr:nvSpPr>
        <xdr:cNvPr id="200" name="楕円 199"/>
        <xdr:cNvSpPr/>
      </xdr:nvSpPr>
      <xdr:spPr>
        <a:xfrm>
          <a:off x="4584700" y="122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131712</xdr:rowOff>
    </xdr:from>
    <xdr:ext cx="599010" cy="259045"/>
    <xdr:sp macro="" textlink="">
      <xdr:nvSpPr>
        <xdr:cNvPr id="201" name="民生費該当値テキスト"/>
        <xdr:cNvSpPr txBox="1"/>
      </xdr:nvSpPr>
      <xdr:spPr>
        <a:xfrm>
          <a:off x="4686300" y="1213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131681</xdr:rowOff>
    </xdr:from>
    <xdr:to>
      <xdr:col>20</xdr:col>
      <xdr:colOff>38100</xdr:colOff>
      <xdr:row>72</xdr:row>
      <xdr:rowOff>61831</xdr:rowOff>
    </xdr:to>
    <xdr:sp macro="" textlink="">
      <xdr:nvSpPr>
        <xdr:cNvPr id="202" name="楕円 201"/>
        <xdr:cNvSpPr/>
      </xdr:nvSpPr>
      <xdr:spPr>
        <a:xfrm>
          <a:off x="3746500" y="12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52958</xdr:rowOff>
    </xdr:from>
    <xdr:ext cx="599010" cy="259045"/>
    <xdr:sp macro="" textlink="">
      <xdr:nvSpPr>
        <xdr:cNvPr id="203" name="テキスト ボックス 202"/>
        <xdr:cNvSpPr txBox="1"/>
      </xdr:nvSpPr>
      <xdr:spPr>
        <a:xfrm>
          <a:off x="3497795" y="1239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110846</xdr:rowOff>
    </xdr:from>
    <xdr:to>
      <xdr:col>15</xdr:col>
      <xdr:colOff>101600</xdr:colOff>
      <xdr:row>72</xdr:row>
      <xdr:rowOff>40996</xdr:rowOff>
    </xdr:to>
    <xdr:sp macro="" textlink="">
      <xdr:nvSpPr>
        <xdr:cNvPr id="204" name="楕円 203"/>
        <xdr:cNvSpPr/>
      </xdr:nvSpPr>
      <xdr:spPr>
        <a:xfrm>
          <a:off x="2857500" y="122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57523</xdr:rowOff>
    </xdr:from>
    <xdr:ext cx="599010" cy="259045"/>
    <xdr:sp macro="" textlink="">
      <xdr:nvSpPr>
        <xdr:cNvPr id="205" name="テキスト ボックス 204"/>
        <xdr:cNvSpPr txBox="1"/>
      </xdr:nvSpPr>
      <xdr:spPr>
        <a:xfrm>
          <a:off x="2608795" y="1205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137951</xdr:rowOff>
    </xdr:from>
    <xdr:to>
      <xdr:col>10</xdr:col>
      <xdr:colOff>165100</xdr:colOff>
      <xdr:row>73</xdr:row>
      <xdr:rowOff>68101</xdr:rowOff>
    </xdr:to>
    <xdr:sp macro="" textlink="">
      <xdr:nvSpPr>
        <xdr:cNvPr id="206" name="楕円 205"/>
        <xdr:cNvSpPr/>
      </xdr:nvSpPr>
      <xdr:spPr>
        <a:xfrm>
          <a:off x="1968500" y="124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84628</xdr:rowOff>
    </xdr:from>
    <xdr:ext cx="599010" cy="259045"/>
    <xdr:sp macro="" textlink="">
      <xdr:nvSpPr>
        <xdr:cNvPr id="207" name="テキスト ボックス 206"/>
        <xdr:cNvSpPr txBox="1"/>
      </xdr:nvSpPr>
      <xdr:spPr>
        <a:xfrm>
          <a:off x="1719795" y="1225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85537</xdr:rowOff>
    </xdr:from>
    <xdr:to>
      <xdr:col>6</xdr:col>
      <xdr:colOff>38100</xdr:colOff>
      <xdr:row>74</xdr:row>
      <xdr:rowOff>15687</xdr:rowOff>
    </xdr:to>
    <xdr:sp macro="" textlink="">
      <xdr:nvSpPr>
        <xdr:cNvPr id="208" name="楕円 207"/>
        <xdr:cNvSpPr/>
      </xdr:nvSpPr>
      <xdr:spPr>
        <a:xfrm>
          <a:off x="10795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32214</xdr:rowOff>
    </xdr:from>
    <xdr:ext cx="599010" cy="259045"/>
    <xdr:sp macro="" textlink="">
      <xdr:nvSpPr>
        <xdr:cNvPr id="209" name="テキスト ボックス 208"/>
        <xdr:cNvSpPr txBox="1"/>
      </xdr:nvSpPr>
      <xdr:spPr>
        <a:xfrm>
          <a:off x="830795" y="123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156682</xdr:rowOff>
    </xdr:from>
    <xdr:to>
      <xdr:col>24</xdr:col>
      <xdr:colOff>62865</xdr:colOff>
      <xdr:row>98</xdr:row>
      <xdr:rowOff>78958</xdr:rowOff>
    </xdr:to>
    <xdr:cxnSp macro="">
      <xdr:nvCxnSpPr>
        <xdr:cNvPr id="236" name="直線コネクタ 235"/>
        <xdr:cNvCxnSpPr/>
      </xdr:nvCxnSpPr>
      <xdr:spPr>
        <a:xfrm flipV="1">
          <a:off x="4633595" y="15415732"/>
          <a:ext cx="127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82785</xdr:rowOff>
    </xdr:from>
    <xdr:ext cx="534377" cy="259045"/>
    <xdr:sp macro="" textlink="">
      <xdr:nvSpPr>
        <xdr:cNvPr id="237" name="衛生費最小値テキスト"/>
        <xdr:cNvSpPr txBox="1"/>
      </xdr:nvSpPr>
      <xdr:spPr>
        <a:xfrm>
          <a:off x="4686300" y="168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78958</xdr:rowOff>
    </xdr:from>
    <xdr:to>
      <xdr:col>24</xdr:col>
      <xdr:colOff>152400</xdr:colOff>
      <xdr:row>98</xdr:row>
      <xdr:rowOff>78958</xdr:rowOff>
    </xdr:to>
    <xdr:cxnSp macro="">
      <xdr:nvCxnSpPr>
        <xdr:cNvPr id="238" name="直線コネクタ 237"/>
        <xdr:cNvCxnSpPr/>
      </xdr:nvCxnSpPr>
      <xdr:spPr>
        <a:xfrm>
          <a:off x="4546600" y="1688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103359</xdr:rowOff>
    </xdr:from>
    <xdr:ext cx="534377" cy="259045"/>
    <xdr:sp macro="" textlink="">
      <xdr:nvSpPr>
        <xdr:cNvPr id="239" name="衛生費最大値テキスト"/>
        <xdr:cNvSpPr txBox="1"/>
      </xdr:nvSpPr>
      <xdr:spPr>
        <a:xfrm>
          <a:off x="4686300" y="151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156682</xdr:rowOff>
    </xdr:from>
    <xdr:to>
      <xdr:col>24</xdr:col>
      <xdr:colOff>152400</xdr:colOff>
      <xdr:row>89</xdr:row>
      <xdr:rowOff>156682</xdr:rowOff>
    </xdr:to>
    <xdr:cxnSp macro="">
      <xdr:nvCxnSpPr>
        <xdr:cNvPr id="240" name="直線コネクタ 239"/>
        <xdr:cNvCxnSpPr/>
      </xdr:nvCxnSpPr>
      <xdr:spPr>
        <a:xfrm>
          <a:off x="4546600" y="15415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62847</xdr:rowOff>
    </xdr:from>
    <xdr:to>
      <xdr:col>24</xdr:col>
      <xdr:colOff>63500</xdr:colOff>
      <xdr:row>98</xdr:row>
      <xdr:rowOff>78958</xdr:rowOff>
    </xdr:to>
    <xdr:cxnSp macro="">
      <xdr:nvCxnSpPr>
        <xdr:cNvPr id="241" name="直線コネクタ 240"/>
        <xdr:cNvCxnSpPr/>
      </xdr:nvCxnSpPr>
      <xdr:spPr>
        <a:xfrm>
          <a:off x="3797300" y="16693497"/>
          <a:ext cx="838200" cy="18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38189</xdr:rowOff>
    </xdr:from>
    <xdr:ext cx="534377" cy="259045"/>
    <xdr:sp macro="" textlink="">
      <xdr:nvSpPr>
        <xdr:cNvPr id="242" name="衛生費平均値テキスト"/>
        <xdr:cNvSpPr txBox="1"/>
      </xdr:nvSpPr>
      <xdr:spPr>
        <a:xfrm>
          <a:off x="4686300" y="1598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15312</xdr:rowOff>
    </xdr:from>
    <xdr:to>
      <xdr:col>24</xdr:col>
      <xdr:colOff>114300</xdr:colOff>
      <xdr:row>94</xdr:row>
      <xdr:rowOff>116912</xdr:rowOff>
    </xdr:to>
    <xdr:sp macro="" textlink="">
      <xdr:nvSpPr>
        <xdr:cNvPr id="243" name="フローチャート: 判断 242"/>
        <xdr:cNvSpPr/>
      </xdr:nvSpPr>
      <xdr:spPr>
        <a:xfrm>
          <a:off x="45847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62847</xdr:rowOff>
    </xdr:from>
    <xdr:to>
      <xdr:col>19</xdr:col>
      <xdr:colOff>177800</xdr:colOff>
      <xdr:row>97</xdr:row>
      <xdr:rowOff>130121</xdr:rowOff>
    </xdr:to>
    <xdr:cxnSp macro="">
      <xdr:nvCxnSpPr>
        <xdr:cNvPr id="244" name="直線コネクタ 243"/>
        <xdr:cNvCxnSpPr/>
      </xdr:nvCxnSpPr>
      <xdr:spPr>
        <a:xfrm flipV="1">
          <a:off x="2908300" y="16693497"/>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61686</xdr:rowOff>
    </xdr:from>
    <xdr:to>
      <xdr:col>20</xdr:col>
      <xdr:colOff>38100</xdr:colOff>
      <xdr:row>93</xdr:row>
      <xdr:rowOff>163286</xdr:rowOff>
    </xdr:to>
    <xdr:sp macro="" textlink="">
      <xdr:nvSpPr>
        <xdr:cNvPr id="245" name="フローチャート: 判断 244"/>
        <xdr:cNvSpPr/>
      </xdr:nvSpPr>
      <xdr:spPr>
        <a:xfrm>
          <a:off x="3746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8363</xdr:rowOff>
    </xdr:from>
    <xdr:ext cx="534377" cy="259045"/>
    <xdr:sp macro="" textlink="">
      <xdr:nvSpPr>
        <xdr:cNvPr id="246" name="テキスト ボックス 245"/>
        <xdr:cNvSpPr txBox="1"/>
      </xdr:nvSpPr>
      <xdr:spPr>
        <a:xfrm>
          <a:off x="3530111" y="157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130121</xdr:rowOff>
    </xdr:from>
    <xdr:to>
      <xdr:col>15</xdr:col>
      <xdr:colOff>50800</xdr:colOff>
      <xdr:row>98</xdr:row>
      <xdr:rowOff>98988</xdr:rowOff>
    </xdr:to>
    <xdr:cxnSp macro="">
      <xdr:nvCxnSpPr>
        <xdr:cNvPr id="247" name="直線コネクタ 246"/>
        <xdr:cNvCxnSpPr/>
      </xdr:nvCxnSpPr>
      <xdr:spPr>
        <a:xfrm flipV="1">
          <a:off x="2019300" y="16760771"/>
          <a:ext cx="8890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93580</xdr:rowOff>
    </xdr:from>
    <xdr:to>
      <xdr:col>15</xdr:col>
      <xdr:colOff>101600</xdr:colOff>
      <xdr:row>93</xdr:row>
      <xdr:rowOff>23730</xdr:rowOff>
    </xdr:to>
    <xdr:sp macro="" textlink="">
      <xdr:nvSpPr>
        <xdr:cNvPr id="248" name="フローチャート: 判断 247"/>
        <xdr:cNvSpPr/>
      </xdr:nvSpPr>
      <xdr:spPr>
        <a:xfrm>
          <a:off x="2857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40257</xdr:rowOff>
    </xdr:from>
    <xdr:ext cx="534377" cy="259045"/>
    <xdr:sp macro="" textlink="">
      <xdr:nvSpPr>
        <xdr:cNvPr id="249" name="テキスト ボックス 248"/>
        <xdr:cNvSpPr txBox="1"/>
      </xdr:nvSpPr>
      <xdr:spPr>
        <a:xfrm>
          <a:off x="2641111" y="156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83965</xdr:rowOff>
    </xdr:from>
    <xdr:to>
      <xdr:col>10</xdr:col>
      <xdr:colOff>114300</xdr:colOff>
      <xdr:row>98</xdr:row>
      <xdr:rowOff>98988</xdr:rowOff>
    </xdr:to>
    <xdr:cxnSp macro="">
      <xdr:nvCxnSpPr>
        <xdr:cNvPr id="250" name="直線コネクタ 249"/>
        <xdr:cNvCxnSpPr/>
      </xdr:nvCxnSpPr>
      <xdr:spPr>
        <a:xfrm>
          <a:off x="1130300" y="16886065"/>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91</xdr:row>
      <xdr:rowOff>61576</xdr:rowOff>
    </xdr:from>
    <xdr:to>
      <xdr:col>10</xdr:col>
      <xdr:colOff>165100</xdr:colOff>
      <xdr:row>91</xdr:row>
      <xdr:rowOff>163176</xdr:rowOff>
    </xdr:to>
    <xdr:sp macro="" textlink="">
      <xdr:nvSpPr>
        <xdr:cNvPr id="251" name="フローチャート: 判断 250"/>
        <xdr:cNvSpPr/>
      </xdr:nvSpPr>
      <xdr:spPr>
        <a:xfrm>
          <a:off x="1968500" y="156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8253</xdr:rowOff>
    </xdr:from>
    <xdr:ext cx="534377" cy="259045"/>
    <xdr:sp macro="" textlink="">
      <xdr:nvSpPr>
        <xdr:cNvPr id="252" name="テキスト ボックス 251"/>
        <xdr:cNvSpPr txBox="1"/>
      </xdr:nvSpPr>
      <xdr:spPr>
        <a:xfrm>
          <a:off x="1752111" y="154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24130</xdr:rowOff>
    </xdr:from>
    <xdr:to>
      <xdr:col>6</xdr:col>
      <xdr:colOff>38100</xdr:colOff>
      <xdr:row>92</xdr:row>
      <xdr:rowOff>125730</xdr:rowOff>
    </xdr:to>
    <xdr:sp macro="" textlink="">
      <xdr:nvSpPr>
        <xdr:cNvPr id="253" name="フローチャート: 判断 252"/>
        <xdr:cNvSpPr/>
      </xdr:nvSpPr>
      <xdr:spPr>
        <a:xfrm>
          <a:off x="1079500" y="1579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142257</xdr:rowOff>
    </xdr:from>
    <xdr:ext cx="534377" cy="259045"/>
    <xdr:sp macro="" textlink="">
      <xdr:nvSpPr>
        <xdr:cNvPr id="254" name="テキスト ボックス 253"/>
        <xdr:cNvSpPr txBox="1"/>
      </xdr:nvSpPr>
      <xdr:spPr>
        <a:xfrm>
          <a:off x="863111" y="155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28158</xdr:rowOff>
    </xdr:from>
    <xdr:to>
      <xdr:col>24</xdr:col>
      <xdr:colOff>114300</xdr:colOff>
      <xdr:row>98</xdr:row>
      <xdr:rowOff>129758</xdr:rowOff>
    </xdr:to>
    <xdr:sp macro="" textlink="">
      <xdr:nvSpPr>
        <xdr:cNvPr id="260" name="楕円 259"/>
        <xdr:cNvSpPr/>
      </xdr:nvSpPr>
      <xdr:spPr>
        <a:xfrm>
          <a:off x="4584700" y="168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114535</xdr:rowOff>
    </xdr:from>
    <xdr:ext cx="534377" cy="259045"/>
    <xdr:sp macro="" textlink="">
      <xdr:nvSpPr>
        <xdr:cNvPr id="261" name="衛生費該当値テキスト"/>
        <xdr:cNvSpPr txBox="1"/>
      </xdr:nvSpPr>
      <xdr:spPr>
        <a:xfrm>
          <a:off x="4686300" y="167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12047</xdr:rowOff>
    </xdr:from>
    <xdr:to>
      <xdr:col>20</xdr:col>
      <xdr:colOff>38100</xdr:colOff>
      <xdr:row>97</xdr:row>
      <xdr:rowOff>113647</xdr:rowOff>
    </xdr:to>
    <xdr:sp macro="" textlink="">
      <xdr:nvSpPr>
        <xdr:cNvPr id="262" name="楕円 261"/>
        <xdr:cNvSpPr/>
      </xdr:nvSpPr>
      <xdr:spPr>
        <a:xfrm>
          <a:off x="3746500" y="16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104774</xdr:rowOff>
    </xdr:from>
    <xdr:ext cx="534377" cy="259045"/>
    <xdr:sp macro="" textlink="">
      <xdr:nvSpPr>
        <xdr:cNvPr id="263" name="テキスト ボックス 262"/>
        <xdr:cNvSpPr txBox="1"/>
      </xdr:nvSpPr>
      <xdr:spPr>
        <a:xfrm>
          <a:off x="3530111" y="16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79321</xdr:rowOff>
    </xdr:from>
    <xdr:to>
      <xdr:col>15</xdr:col>
      <xdr:colOff>101600</xdr:colOff>
      <xdr:row>98</xdr:row>
      <xdr:rowOff>9471</xdr:rowOff>
    </xdr:to>
    <xdr:sp macro="" textlink="">
      <xdr:nvSpPr>
        <xdr:cNvPr id="264" name="楕円 263"/>
        <xdr:cNvSpPr/>
      </xdr:nvSpPr>
      <xdr:spPr>
        <a:xfrm>
          <a:off x="2857500" y="167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598</xdr:rowOff>
    </xdr:from>
    <xdr:ext cx="534377" cy="259045"/>
    <xdr:sp macro="" textlink="">
      <xdr:nvSpPr>
        <xdr:cNvPr id="265" name="テキスト ボックス 264"/>
        <xdr:cNvSpPr txBox="1"/>
      </xdr:nvSpPr>
      <xdr:spPr>
        <a:xfrm>
          <a:off x="2641111" y="168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48188</xdr:rowOff>
    </xdr:from>
    <xdr:to>
      <xdr:col>10</xdr:col>
      <xdr:colOff>165100</xdr:colOff>
      <xdr:row>98</xdr:row>
      <xdr:rowOff>149788</xdr:rowOff>
    </xdr:to>
    <xdr:sp macro="" textlink="">
      <xdr:nvSpPr>
        <xdr:cNvPr id="266" name="楕円 265"/>
        <xdr:cNvSpPr/>
      </xdr:nvSpPr>
      <xdr:spPr>
        <a:xfrm>
          <a:off x="1968500" y="168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140915</xdr:rowOff>
    </xdr:from>
    <xdr:ext cx="534377" cy="259045"/>
    <xdr:sp macro="" textlink="">
      <xdr:nvSpPr>
        <xdr:cNvPr id="267" name="テキスト ボックス 266"/>
        <xdr:cNvSpPr txBox="1"/>
      </xdr:nvSpPr>
      <xdr:spPr>
        <a:xfrm>
          <a:off x="1752111" y="1694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33165</xdr:rowOff>
    </xdr:from>
    <xdr:to>
      <xdr:col>6</xdr:col>
      <xdr:colOff>38100</xdr:colOff>
      <xdr:row>98</xdr:row>
      <xdr:rowOff>134765</xdr:rowOff>
    </xdr:to>
    <xdr:sp macro="" textlink="">
      <xdr:nvSpPr>
        <xdr:cNvPr id="268" name="楕円 267"/>
        <xdr:cNvSpPr/>
      </xdr:nvSpPr>
      <xdr:spPr>
        <a:xfrm>
          <a:off x="1079500" y="168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125892</xdr:rowOff>
    </xdr:from>
    <xdr:ext cx="534377" cy="259045"/>
    <xdr:sp macro="" textlink="">
      <xdr:nvSpPr>
        <xdr:cNvPr id="269" name="テキスト ボックス 268"/>
        <xdr:cNvSpPr txBox="1"/>
      </xdr:nvSpPr>
      <xdr:spPr>
        <a:xfrm>
          <a:off x="863111" y="169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3" name="テキスト ボックス 282"/>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5" name="テキスト ボックス 284"/>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7" name="テキスト ボックス 286"/>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160927</xdr:rowOff>
    </xdr:from>
    <xdr:to>
      <xdr:col>54</xdr:col>
      <xdr:colOff>189865</xdr:colOff>
      <xdr:row>39</xdr:row>
      <xdr:rowOff>33565</xdr:rowOff>
    </xdr:to>
    <xdr:cxnSp macro="">
      <xdr:nvCxnSpPr>
        <xdr:cNvPr id="295" name="直線コネクタ 294"/>
        <xdr:cNvCxnSpPr/>
      </xdr:nvCxnSpPr>
      <xdr:spPr>
        <a:xfrm flipV="1">
          <a:off x="10475595" y="5475877"/>
          <a:ext cx="1270" cy="124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37392</xdr:rowOff>
    </xdr:from>
    <xdr:ext cx="313932" cy="259045"/>
    <xdr:sp macro="" textlink="">
      <xdr:nvSpPr>
        <xdr:cNvPr id="296" name="労働費最小値テキスト"/>
        <xdr:cNvSpPr txBox="1"/>
      </xdr:nvSpPr>
      <xdr:spPr>
        <a:xfrm>
          <a:off x="10528300" y="672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33565</xdr:rowOff>
    </xdr:from>
    <xdr:to>
      <xdr:col>55</xdr:col>
      <xdr:colOff>88900</xdr:colOff>
      <xdr:row>39</xdr:row>
      <xdr:rowOff>33565</xdr:rowOff>
    </xdr:to>
    <xdr:cxnSp macro="">
      <xdr:nvCxnSpPr>
        <xdr:cNvPr id="297" name="直線コネクタ 296"/>
        <xdr:cNvCxnSpPr/>
      </xdr:nvCxnSpPr>
      <xdr:spPr>
        <a:xfrm>
          <a:off x="10388600" y="672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107604</xdr:rowOff>
    </xdr:from>
    <xdr:ext cx="469744" cy="259045"/>
    <xdr:sp macro="" textlink="">
      <xdr:nvSpPr>
        <xdr:cNvPr id="298" name="労働費最大値テキスト"/>
        <xdr:cNvSpPr txBox="1"/>
      </xdr:nvSpPr>
      <xdr:spPr>
        <a:xfrm>
          <a:off x="10528300" y="52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160927</xdr:rowOff>
    </xdr:from>
    <xdr:to>
      <xdr:col>55</xdr:col>
      <xdr:colOff>88900</xdr:colOff>
      <xdr:row>31</xdr:row>
      <xdr:rowOff>160927</xdr:rowOff>
    </xdr:to>
    <xdr:cxnSp macro="">
      <xdr:nvCxnSpPr>
        <xdr:cNvPr id="299" name="直線コネクタ 298"/>
        <xdr:cNvCxnSpPr/>
      </xdr:nvCxnSpPr>
      <xdr:spPr>
        <a:xfrm>
          <a:off x="10388600" y="5475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24311</xdr:rowOff>
    </xdr:from>
    <xdr:to>
      <xdr:col>55</xdr:col>
      <xdr:colOff>0</xdr:colOff>
      <xdr:row>34</xdr:row>
      <xdr:rowOff>91803</xdr:rowOff>
    </xdr:to>
    <xdr:cxnSp macro="">
      <xdr:nvCxnSpPr>
        <xdr:cNvPr id="300" name="直線コネクタ 299"/>
        <xdr:cNvCxnSpPr/>
      </xdr:nvCxnSpPr>
      <xdr:spPr>
        <a:xfrm>
          <a:off x="9639300" y="5853611"/>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23240</xdr:rowOff>
    </xdr:from>
    <xdr:ext cx="378565" cy="259045"/>
    <xdr:sp macro="" textlink="">
      <xdr:nvSpPr>
        <xdr:cNvPr id="301" name="労働費平均値テキスト"/>
        <xdr:cNvSpPr txBox="1"/>
      </xdr:nvSpPr>
      <xdr:spPr>
        <a:xfrm>
          <a:off x="10528300" y="60239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44813</xdr:rowOff>
    </xdr:from>
    <xdr:to>
      <xdr:col>55</xdr:col>
      <xdr:colOff>50800</xdr:colOff>
      <xdr:row>35</xdr:row>
      <xdr:rowOff>146413</xdr:rowOff>
    </xdr:to>
    <xdr:sp macro="" textlink="">
      <xdr:nvSpPr>
        <xdr:cNvPr id="302" name="フローチャート: 判断 301"/>
        <xdr:cNvSpPr/>
      </xdr:nvSpPr>
      <xdr:spPr>
        <a:xfrm>
          <a:off x="10426700" y="604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13426</xdr:rowOff>
    </xdr:from>
    <xdr:to>
      <xdr:col>50</xdr:col>
      <xdr:colOff>114300</xdr:colOff>
      <xdr:row>34</xdr:row>
      <xdr:rowOff>24311</xdr:rowOff>
    </xdr:to>
    <xdr:cxnSp macro="">
      <xdr:nvCxnSpPr>
        <xdr:cNvPr id="303" name="直線コネクタ 302"/>
        <xdr:cNvCxnSpPr/>
      </xdr:nvCxnSpPr>
      <xdr:spPr>
        <a:xfrm>
          <a:off x="8750300" y="584272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45901</xdr:rowOff>
    </xdr:from>
    <xdr:to>
      <xdr:col>50</xdr:col>
      <xdr:colOff>165100</xdr:colOff>
      <xdr:row>35</xdr:row>
      <xdr:rowOff>147501</xdr:rowOff>
    </xdr:to>
    <xdr:sp macro="" textlink="">
      <xdr:nvSpPr>
        <xdr:cNvPr id="304" name="フローチャート: 判断 303"/>
        <xdr:cNvSpPr/>
      </xdr:nvSpPr>
      <xdr:spPr>
        <a:xfrm>
          <a:off x="9588500" y="60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138628</xdr:rowOff>
    </xdr:from>
    <xdr:ext cx="378565" cy="259045"/>
    <xdr:sp macro="" textlink="">
      <xdr:nvSpPr>
        <xdr:cNvPr id="305" name="テキスト ボックス 304"/>
        <xdr:cNvSpPr txBox="1"/>
      </xdr:nvSpPr>
      <xdr:spPr>
        <a:xfrm>
          <a:off x="9450017" y="61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47716</xdr:rowOff>
    </xdr:from>
    <xdr:to>
      <xdr:col>45</xdr:col>
      <xdr:colOff>177800</xdr:colOff>
      <xdr:row>34</xdr:row>
      <xdr:rowOff>13426</xdr:rowOff>
    </xdr:to>
    <xdr:cxnSp macro="">
      <xdr:nvCxnSpPr>
        <xdr:cNvPr id="306" name="直線コネクタ 305"/>
        <xdr:cNvCxnSpPr/>
      </xdr:nvCxnSpPr>
      <xdr:spPr>
        <a:xfrm>
          <a:off x="7861300" y="570556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33927</xdr:rowOff>
    </xdr:from>
    <xdr:to>
      <xdr:col>46</xdr:col>
      <xdr:colOff>38100</xdr:colOff>
      <xdr:row>33</xdr:row>
      <xdr:rowOff>135527</xdr:rowOff>
    </xdr:to>
    <xdr:sp macro="" textlink="">
      <xdr:nvSpPr>
        <xdr:cNvPr id="307" name="フローチャート: 判断 306"/>
        <xdr:cNvSpPr/>
      </xdr:nvSpPr>
      <xdr:spPr>
        <a:xfrm>
          <a:off x="8699500" y="56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152054</xdr:rowOff>
    </xdr:from>
    <xdr:ext cx="378565" cy="259045"/>
    <xdr:sp macro="" textlink="">
      <xdr:nvSpPr>
        <xdr:cNvPr id="308" name="テキスト ボックス 307"/>
        <xdr:cNvSpPr txBox="1"/>
      </xdr:nvSpPr>
      <xdr:spPr>
        <a:xfrm>
          <a:off x="8561017" y="546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47716</xdr:rowOff>
    </xdr:from>
    <xdr:to>
      <xdr:col>41</xdr:col>
      <xdr:colOff>50800</xdr:colOff>
      <xdr:row>34</xdr:row>
      <xdr:rowOff>4717</xdr:rowOff>
    </xdr:to>
    <xdr:cxnSp macro="">
      <xdr:nvCxnSpPr>
        <xdr:cNvPr id="309" name="直線コネクタ 308"/>
        <xdr:cNvCxnSpPr/>
      </xdr:nvCxnSpPr>
      <xdr:spPr>
        <a:xfrm flipV="1">
          <a:off x="6972300" y="5705566"/>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1270</xdr:rowOff>
    </xdr:from>
    <xdr:to>
      <xdr:col>41</xdr:col>
      <xdr:colOff>101600</xdr:colOff>
      <xdr:row>33</xdr:row>
      <xdr:rowOff>102870</xdr:rowOff>
    </xdr:to>
    <xdr:sp macro="" textlink="">
      <xdr:nvSpPr>
        <xdr:cNvPr id="310" name="フローチャート: 判断 309"/>
        <xdr:cNvSpPr/>
      </xdr:nvSpPr>
      <xdr:spPr>
        <a:xfrm>
          <a:off x="7810500" y="56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93997</xdr:rowOff>
    </xdr:from>
    <xdr:ext cx="378565" cy="259045"/>
    <xdr:sp macro="" textlink="">
      <xdr:nvSpPr>
        <xdr:cNvPr id="311" name="テキスト ボックス 310"/>
        <xdr:cNvSpPr txBox="1"/>
      </xdr:nvSpPr>
      <xdr:spPr>
        <a:xfrm>
          <a:off x="7672017" y="5751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122646</xdr:rowOff>
    </xdr:from>
    <xdr:to>
      <xdr:col>36</xdr:col>
      <xdr:colOff>165100</xdr:colOff>
      <xdr:row>31</xdr:row>
      <xdr:rowOff>52796</xdr:rowOff>
    </xdr:to>
    <xdr:sp macro="" textlink="">
      <xdr:nvSpPr>
        <xdr:cNvPr id="312" name="フローチャート: 判断 311"/>
        <xdr:cNvSpPr/>
      </xdr:nvSpPr>
      <xdr:spPr>
        <a:xfrm>
          <a:off x="6921500" y="526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69323</xdr:rowOff>
    </xdr:from>
    <xdr:ext cx="469744" cy="259045"/>
    <xdr:sp macro="" textlink="">
      <xdr:nvSpPr>
        <xdr:cNvPr id="313" name="テキスト ボックス 312"/>
        <xdr:cNvSpPr txBox="1"/>
      </xdr:nvSpPr>
      <xdr:spPr>
        <a:xfrm>
          <a:off x="6737428" y="50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41003</xdr:rowOff>
    </xdr:from>
    <xdr:to>
      <xdr:col>55</xdr:col>
      <xdr:colOff>50800</xdr:colOff>
      <xdr:row>34</xdr:row>
      <xdr:rowOff>142603</xdr:rowOff>
    </xdr:to>
    <xdr:sp macro="" textlink="">
      <xdr:nvSpPr>
        <xdr:cNvPr id="319" name="楕円 318"/>
        <xdr:cNvSpPr/>
      </xdr:nvSpPr>
      <xdr:spPr>
        <a:xfrm>
          <a:off x="104267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63880</xdr:rowOff>
    </xdr:from>
    <xdr:ext cx="378565" cy="259045"/>
    <xdr:sp macro="" textlink="">
      <xdr:nvSpPr>
        <xdr:cNvPr id="320" name="労働費該当値テキスト"/>
        <xdr:cNvSpPr txBox="1"/>
      </xdr:nvSpPr>
      <xdr:spPr>
        <a:xfrm>
          <a:off x="10528300" y="5721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144961</xdr:rowOff>
    </xdr:from>
    <xdr:to>
      <xdr:col>50</xdr:col>
      <xdr:colOff>165100</xdr:colOff>
      <xdr:row>34</xdr:row>
      <xdr:rowOff>75111</xdr:rowOff>
    </xdr:to>
    <xdr:sp macro="" textlink="">
      <xdr:nvSpPr>
        <xdr:cNvPr id="321" name="楕円 320"/>
        <xdr:cNvSpPr/>
      </xdr:nvSpPr>
      <xdr:spPr>
        <a:xfrm>
          <a:off x="958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91638</xdr:rowOff>
    </xdr:from>
    <xdr:ext cx="378565" cy="259045"/>
    <xdr:sp macro="" textlink="">
      <xdr:nvSpPr>
        <xdr:cNvPr id="322" name="テキスト ボックス 321"/>
        <xdr:cNvSpPr txBox="1"/>
      </xdr:nvSpPr>
      <xdr:spPr>
        <a:xfrm>
          <a:off x="9450017" y="557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134076</xdr:rowOff>
    </xdr:from>
    <xdr:to>
      <xdr:col>46</xdr:col>
      <xdr:colOff>38100</xdr:colOff>
      <xdr:row>34</xdr:row>
      <xdr:rowOff>64226</xdr:rowOff>
    </xdr:to>
    <xdr:sp macro="" textlink="">
      <xdr:nvSpPr>
        <xdr:cNvPr id="323" name="楕円 322"/>
        <xdr:cNvSpPr/>
      </xdr:nvSpPr>
      <xdr:spPr>
        <a:xfrm>
          <a:off x="8699500" y="57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55353</xdr:rowOff>
    </xdr:from>
    <xdr:ext cx="378565" cy="259045"/>
    <xdr:sp macro="" textlink="">
      <xdr:nvSpPr>
        <xdr:cNvPr id="324" name="テキスト ボックス 323"/>
        <xdr:cNvSpPr txBox="1"/>
      </xdr:nvSpPr>
      <xdr:spPr>
        <a:xfrm>
          <a:off x="8561017" y="5884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168366</xdr:rowOff>
    </xdr:from>
    <xdr:to>
      <xdr:col>41</xdr:col>
      <xdr:colOff>101600</xdr:colOff>
      <xdr:row>33</xdr:row>
      <xdr:rowOff>98516</xdr:rowOff>
    </xdr:to>
    <xdr:sp macro="" textlink="">
      <xdr:nvSpPr>
        <xdr:cNvPr id="325" name="楕円 324"/>
        <xdr:cNvSpPr/>
      </xdr:nvSpPr>
      <xdr:spPr>
        <a:xfrm>
          <a:off x="7810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115043</xdr:rowOff>
    </xdr:from>
    <xdr:ext cx="378565" cy="259045"/>
    <xdr:sp macro="" textlink="">
      <xdr:nvSpPr>
        <xdr:cNvPr id="326" name="テキスト ボックス 325"/>
        <xdr:cNvSpPr txBox="1"/>
      </xdr:nvSpPr>
      <xdr:spPr>
        <a:xfrm>
          <a:off x="7672017" y="542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125367</xdr:rowOff>
    </xdr:from>
    <xdr:to>
      <xdr:col>36</xdr:col>
      <xdr:colOff>165100</xdr:colOff>
      <xdr:row>34</xdr:row>
      <xdr:rowOff>55517</xdr:rowOff>
    </xdr:to>
    <xdr:sp macro="" textlink="">
      <xdr:nvSpPr>
        <xdr:cNvPr id="327" name="楕円 326"/>
        <xdr:cNvSpPr/>
      </xdr:nvSpPr>
      <xdr:spPr>
        <a:xfrm>
          <a:off x="6921500" y="57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46644</xdr:rowOff>
    </xdr:from>
    <xdr:ext cx="378565" cy="259045"/>
    <xdr:sp macro="" textlink="">
      <xdr:nvSpPr>
        <xdr:cNvPr id="328" name="テキスト ボックス 327"/>
        <xdr:cNvSpPr txBox="1"/>
      </xdr:nvSpPr>
      <xdr:spPr>
        <a:xfrm>
          <a:off x="6783017" y="5875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15708</xdr:rowOff>
    </xdr:from>
    <xdr:to>
      <xdr:col>54</xdr:col>
      <xdr:colOff>189865</xdr:colOff>
      <xdr:row>58</xdr:row>
      <xdr:rowOff>112360</xdr:rowOff>
    </xdr:to>
    <xdr:cxnSp macro="">
      <xdr:nvCxnSpPr>
        <xdr:cNvPr id="350" name="直線コネクタ 349"/>
        <xdr:cNvCxnSpPr/>
      </xdr:nvCxnSpPr>
      <xdr:spPr>
        <a:xfrm flipV="1">
          <a:off x="10475595" y="8759658"/>
          <a:ext cx="1270" cy="129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116187</xdr:rowOff>
    </xdr:from>
    <xdr:ext cx="378565" cy="259045"/>
    <xdr:sp macro="" textlink="">
      <xdr:nvSpPr>
        <xdr:cNvPr id="351" name="農林水産業費最小値テキスト"/>
        <xdr:cNvSpPr txBox="1"/>
      </xdr:nvSpPr>
      <xdr:spPr>
        <a:xfrm>
          <a:off x="10528300" y="1006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112360</xdr:rowOff>
    </xdr:from>
    <xdr:to>
      <xdr:col>55</xdr:col>
      <xdr:colOff>88900</xdr:colOff>
      <xdr:row>58</xdr:row>
      <xdr:rowOff>112360</xdr:rowOff>
    </xdr:to>
    <xdr:cxnSp macro="">
      <xdr:nvCxnSpPr>
        <xdr:cNvPr id="352" name="直線コネクタ 351"/>
        <xdr:cNvCxnSpPr/>
      </xdr:nvCxnSpPr>
      <xdr:spPr>
        <a:xfrm>
          <a:off x="10388600" y="1005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133835</xdr:rowOff>
    </xdr:from>
    <xdr:ext cx="534377" cy="259045"/>
    <xdr:sp macro="" textlink="">
      <xdr:nvSpPr>
        <xdr:cNvPr id="353" name="農林水産業費最大値テキスト"/>
        <xdr:cNvSpPr txBox="1"/>
      </xdr:nvSpPr>
      <xdr:spPr>
        <a:xfrm>
          <a:off x="10528300" y="85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15708</xdr:rowOff>
    </xdr:from>
    <xdr:to>
      <xdr:col>55</xdr:col>
      <xdr:colOff>88900</xdr:colOff>
      <xdr:row>51</xdr:row>
      <xdr:rowOff>15708</xdr:rowOff>
    </xdr:to>
    <xdr:cxnSp macro="">
      <xdr:nvCxnSpPr>
        <xdr:cNvPr id="354" name="直線コネクタ 353"/>
        <xdr:cNvCxnSpPr/>
      </xdr:nvCxnSpPr>
      <xdr:spPr>
        <a:xfrm>
          <a:off x="10388600" y="87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102484</xdr:rowOff>
    </xdr:from>
    <xdr:to>
      <xdr:col>55</xdr:col>
      <xdr:colOff>0</xdr:colOff>
      <xdr:row>58</xdr:row>
      <xdr:rowOff>107011</xdr:rowOff>
    </xdr:to>
    <xdr:cxnSp macro="">
      <xdr:nvCxnSpPr>
        <xdr:cNvPr id="355" name="直線コネクタ 354"/>
        <xdr:cNvCxnSpPr/>
      </xdr:nvCxnSpPr>
      <xdr:spPr>
        <a:xfrm>
          <a:off x="9639300" y="10046584"/>
          <a:ext cx="8382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168881</xdr:rowOff>
    </xdr:from>
    <xdr:ext cx="534377" cy="259045"/>
    <xdr:sp macro="" textlink="">
      <xdr:nvSpPr>
        <xdr:cNvPr id="356" name="農林水産業費平均値テキスト"/>
        <xdr:cNvSpPr txBox="1"/>
      </xdr:nvSpPr>
      <xdr:spPr>
        <a:xfrm>
          <a:off x="10528300" y="925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146004</xdr:rowOff>
    </xdr:from>
    <xdr:to>
      <xdr:col>55</xdr:col>
      <xdr:colOff>50800</xdr:colOff>
      <xdr:row>55</xdr:row>
      <xdr:rowOff>76154</xdr:rowOff>
    </xdr:to>
    <xdr:sp macro="" textlink="">
      <xdr:nvSpPr>
        <xdr:cNvPr id="357" name="フローチャート: 判断 356"/>
        <xdr:cNvSpPr/>
      </xdr:nvSpPr>
      <xdr:spPr>
        <a:xfrm>
          <a:off x="104267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95397</xdr:rowOff>
    </xdr:from>
    <xdr:to>
      <xdr:col>50</xdr:col>
      <xdr:colOff>114300</xdr:colOff>
      <xdr:row>58</xdr:row>
      <xdr:rowOff>102484</xdr:rowOff>
    </xdr:to>
    <xdr:cxnSp macro="">
      <xdr:nvCxnSpPr>
        <xdr:cNvPr id="358" name="直線コネクタ 357"/>
        <xdr:cNvCxnSpPr/>
      </xdr:nvCxnSpPr>
      <xdr:spPr>
        <a:xfrm>
          <a:off x="8750300" y="1003949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127213</xdr:rowOff>
    </xdr:from>
    <xdr:to>
      <xdr:col>50</xdr:col>
      <xdr:colOff>165100</xdr:colOff>
      <xdr:row>56</xdr:row>
      <xdr:rowOff>57363</xdr:rowOff>
    </xdr:to>
    <xdr:sp macro="" textlink="">
      <xdr:nvSpPr>
        <xdr:cNvPr id="359" name="フローチャート: 判断 358"/>
        <xdr:cNvSpPr/>
      </xdr:nvSpPr>
      <xdr:spPr>
        <a:xfrm>
          <a:off x="9588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73890</xdr:rowOff>
    </xdr:from>
    <xdr:ext cx="534377" cy="259045"/>
    <xdr:sp macro="" textlink="">
      <xdr:nvSpPr>
        <xdr:cNvPr id="360" name="テキスト ボックス 359"/>
        <xdr:cNvSpPr txBox="1"/>
      </xdr:nvSpPr>
      <xdr:spPr>
        <a:xfrm>
          <a:off x="9372111" y="93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95397</xdr:rowOff>
    </xdr:from>
    <xdr:to>
      <xdr:col>45</xdr:col>
      <xdr:colOff>177800</xdr:colOff>
      <xdr:row>58</xdr:row>
      <xdr:rowOff>96815</xdr:rowOff>
    </xdr:to>
    <xdr:cxnSp macro="">
      <xdr:nvCxnSpPr>
        <xdr:cNvPr id="361" name="直線コネクタ 360"/>
        <xdr:cNvCxnSpPr/>
      </xdr:nvCxnSpPr>
      <xdr:spPr>
        <a:xfrm flipV="1">
          <a:off x="7861300" y="10039497"/>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62" name="フローチャート: 判断 361"/>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99813</xdr:rowOff>
    </xdr:from>
    <xdr:ext cx="469744" cy="259045"/>
    <xdr:sp macro="" textlink="">
      <xdr:nvSpPr>
        <xdr:cNvPr id="363" name="テキスト ボックス 362"/>
        <xdr:cNvSpPr txBox="1"/>
      </xdr:nvSpPr>
      <xdr:spPr>
        <a:xfrm>
          <a:off x="8515428" y="95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96815</xdr:rowOff>
    </xdr:from>
    <xdr:to>
      <xdr:col>41</xdr:col>
      <xdr:colOff>50800</xdr:colOff>
      <xdr:row>58</xdr:row>
      <xdr:rowOff>101250</xdr:rowOff>
    </xdr:to>
    <xdr:cxnSp macro="">
      <xdr:nvCxnSpPr>
        <xdr:cNvPr id="364" name="直線コネクタ 363"/>
        <xdr:cNvCxnSpPr/>
      </xdr:nvCxnSpPr>
      <xdr:spPr>
        <a:xfrm flipV="1">
          <a:off x="6972300" y="1004091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65" name="フローチャート: 判断 364"/>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143567</xdr:rowOff>
    </xdr:from>
    <xdr:ext cx="469744" cy="259045"/>
    <xdr:sp macro="" textlink="">
      <xdr:nvSpPr>
        <xdr:cNvPr id="366" name="テキスト ボックス 365"/>
        <xdr:cNvSpPr txBox="1"/>
      </xdr:nvSpPr>
      <xdr:spPr>
        <a:xfrm>
          <a:off x="7626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67" name="フローチャート: 判断 366"/>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117598</xdr:rowOff>
    </xdr:from>
    <xdr:ext cx="469744" cy="259045"/>
    <xdr:sp macro="" textlink="">
      <xdr:nvSpPr>
        <xdr:cNvPr id="368" name="テキスト ボックス 367"/>
        <xdr:cNvSpPr txBox="1"/>
      </xdr:nvSpPr>
      <xdr:spPr>
        <a:xfrm>
          <a:off x="6737428"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56211</xdr:rowOff>
    </xdr:from>
    <xdr:to>
      <xdr:col>55</xdr:col>
      <xdr:colOff>50800</xdr:colOff>
      <xdr:row>58</xdr:row>
      <xdr:rowOff>157811</xdr:rowOff>
    </xdr:to>
    <xdr:sp macro="" textlink="">
      <xdr:nvSpPr>
        <xdr:cNvPr id="374" name="楕円 373"/>
        <xdr:cNvSpPr/>
      </xdr:nvSpPr>
      <xdr:spPr>
        <a:xfrm>
          <a:off x="104267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142588</xdr:rowOff>
    </xdr:from>
    <xdr:ext cx="378565" cy="259045"/>
    <xdr:sp macro="" textlink="">
      <xdr:nvSpPr>
        <xdr:cNvPr id="375" name="農林水産業費該当値テキスト"/>
        <xdr:cNvSpPr txBox="1"/>
      </xdr:nvSpPr>
      <xdr:spPr>
        <a:xfrm>
          <a:off x="10528300" y="991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51684</xdr:rowOff>
    </xdr:from>
    <xdr:to>
      <xdr:col>50</xdr:col>
      <xdr:colOff>165100</xdr:colOff>
      <xdr:row>58</xdr:row>
      <xdr:rowOff>153284</xdr:rowOff>
    </xdr:to>
    <xdr:sp macro="" textlink="">
      <xdr:nvSpPr>
        <xdr:cNvPr id="376" name="楕円 375"/>
        <xdr:cNvSpPr/>
      </xdr:nvSpPr>
      <xdr:spPr>
        <a:xfrm>
          <a:off x="9588500" y="99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144411</xdr:rowOff>
    </xdr:from>
    <xdr:ext cx="378565" cy="259045"/>
    <xdr:sp macro="" textlink="">
      <xdr:nvSpPr>
        <xdr:cNvPr id="377" name="テキスト ボックス 376"/>
        <xdr:cNvSpPr txBox="1"/>
      </xdr:nvSpPr>
      <xdr:spPr>
        <a:xfrm>
          <a:off x="9450017" y="1008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44597</xdr:rowOff>
    </xdr:from>
    <xdr:to>
      <xdr:col>46</xdr:col>
      <xdr:colOff>38100</xdr:colOff>
      <xdr:row>58</xdr:row>
      <xdr:rowOff>146197</xdr:rowOff>
    </xdr:to>
    <xdr:sp macro="" textlink="">
      <xdr:nvSpPr>
        <xdr:cNvPr id="378" name="楕円 377"/>
        <xdr:cNvSpPr/>
      </xdr:nvSpPr>
      <xdr:spPr>
        <a:xfrm>
          <a:off x="8699500" y="9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137324</xdr:rowOff>
    </xdr:from>
    <xdr:ext cx="378565" cy="259045"/>
    <xdr:sp macro="" textlink="">
      <xdr:nvSpPr>
        <xdr:cNvPr id="379" name="テキスト ボックス 378"/>
        <xdr:cNvSpPr txBox="1"/>
      </xdr:nvSpPr>
      <xdr:spPr>
        <a:xfrm>
          <a:off x="8561017" y="1008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46015</xdr:rowOff>
    </xdr:from>
    <xdr:to>
      <xdr:col>41</xdr:col>
      <xdr:colOff>101600</xdr:colOff>
      <xdr:row>58</xdr:row>
      <xdr:rowOff>147615</xdr:rowOff>
    </xdr:to>
    <xdr:sp macro="" textlink="">
      <xdr:nvSpPr>
        <xdr:cNvPr id="380" name="楕円 379"/>
        <xdr:cNvSpPr/>
      </xdr:nvSpPr>
      <xdr:spPr>
        <a:xfrm>
          <a:off x="7810500" y="99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138742</xdr:rowOff>
    </xdr:from>
    <xdr:ext cx="378565" cy="259045"/>
    <xdr:sp macro="" textlink="">
      <xdr:nvSpPr>
        <xdr:cNvPr id="381" name="テキスト ボックス 380"/>
        <xdr:cNvSpPr txBox="1"/>
      </xdr:nvSpPr>
      <xdr:spPr>
        <a:xfrm>
          <a:off x="7672017" y="1008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50450</xdr:rowOff>
    </xdr:from>
    <xdr:to>
      <xdr:col>36</xdr:col>
      <xdr:colOff>165100</xdr:colOff>
      <xdr:row>58</xdr:row>
      <xdr:rowOff>152050</xdr:rowOff>
    </xdr:to>
    <xdr:sp macro="" textlink="">
      <xdr:nvSpPr>
        <xdr:cNvPr id="382" name="楕円 381"/>
        <xdr:cNvSpPr/>
      </xdr:nvSpPr>
      <xdr:spPr>
        <a:xfrm>
          <a:off x="6921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143177</xdr:rowOff>
    </xdr:from>
    <xdr:ext cx="378565" cy="259045"/>
    <xdr:sp macro="" textlink="">
      <xdr:nvSpPr>
        <xdr:cNvPr id="383" name="テキスト ボックス 382"/>
        <xdr:cNvSpPr txBox="1"/>
      </xdr:nvSpPr>
      <xdr:spPr>
        <a:xfrm>
          <a:off x="6783017" y="1008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57959</xdr:rowOff>
    </xdr:from>
    <xdr:to>
      <xdr:col>54</xdr:col>
      <xdr:colOff>189865</xdr:colOff>
      <xdr:row>79</xdr:row>
      <xdr:rowOff>52277</xdr:rowOff>
    </xdr:to>
    <xdr:cxnSp macro="">
      <xdr:nvCxnSpPr>
        <xdr:cNvPr id="409" name="直線コネクタ 408"/>
        <xdr:cNvCxnSpPr/>
      </xdr:nvCxnSpPr>
      <xdr:spPr>
        <a:xfrm flipV="1">
          <a:off x="10475595" y="12230909"/>
          <a:ext cx="1270" cy="136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56104</xdr:rowOff>
    </xdr:from>
    <xdr:ext cx="469744" cy="259045"/>
    <xdr:sp macro="" textlink="">
      <xdr:nvSpPr>
        <xdr:cNvPr id="410" name="商工費最小値テキスト"/>
        <xdr:cNvSpPr txBox="1"/>
      </xdr:nvSpPr>
      <xdr:spPr>
        <a:xfrm>
          <a:off x="10528300" y="1360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52277</xdr:rowOff>
    </xdr:from>
    <xdr:to>
      <xdr:col>55</xdr:col>
      <xdr:colOff>88900</xdr:colOff>
      <xdr:row>79</xdr:row>
      <xdr:rowOff>52277</xdr:rowOff>
    </xdr:to>
    <xdr:cxnSp macro="">
      <xdr:nvCxnSpPr>
        <xdr:cNvPr id="411" name="直線コネクタ 410"/>
        <xdr:cNvCxnSpPr/>
      </xdr:nvCxnSpPr>
      <xdr:spPr>
        <a:xfrm>
          <a:off x="10388600" y="13596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4636</xdr:rowOff>
    </xdr:from>
    <xdr:ext cx="534377" cy="259045"/>
    <xdr:sp macro="" textlink="">
      <xdr:nvSpPr>
        <xdr:cNvPr id="412" name="商工費最大値テキスト"/>
        <xdr:cNvSpPr txBox="1"/>
      </xdr:nvSpPr>
      <xdr:spPr>
        <a:xfrm>
          <a:off x="10528300" y="120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57959</xdr:rowOff>
    </xdr:from>
    <xdr:to>
      <xdr:col>55</xdr:col>
      <xdr:colOff>88900</xdr:colOff>
      <xdr:row>71</xdr:row>
      <xdr:rowOff>57959</xdr:rowOff>
    </xdr:to>
    <xdr:cxnSp macro="">
      <xdr:nvCxnSpPr>
        <xdr:cNvPr id="413" name="直線コネクタ 412"/>
        <xdr:cNvCxnSpPr/>
      </xdr:nvCxnSpPr>
      <xdr:spPr>
        <a:xfrm>
          <a:off x="10388600" y="1223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9235</xdr:rowOff>
    </xdr:from>
    <xdr:to>
      <xdr:col>55</xdr:col>
      <xdr:colOff>0</xdr:colOff>
      <xdr:row>79</xdr:row>
      <xdr:rowOff>26477</xdr:rowOff>
    </xdr:to>
    <xdr:cxnSp macro="">
      <xdr:nvCxnSpPr>
        <xdr:cNvPr id="414" name="直線コネクタ 413"/>
        <xdr:cNvCxnSpPr/>
      </xdr:nvCxnSpPr>
      <xdr:spPr>
        <a:xfrm flipV="1">
          <a:off x="9639300" y="13553785"/>
          <a:ext cx="838200" cy="1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67200</xdr:rowOff>
    </xdr:from>
    <xdr:ext cx="534377" cy="259045"/>
    <xdr:sp macro="" textlink="">
      <xdr:nvSpPr>
        <xdr:cNvPr id="415" name="商工費平均値テキスト"/>
        <xdr:cNvSpPr txBox="1"/>
      </xdr:nvSpPr>
      <xdr:spPr>
        <a:xfrm>
          <a:off x="10528300" y="1292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44323</xdr:rowOff>
    </xdr:from>
    <xdr:to>
      <xdr:col>55</xdr:col>
      <xdr:colOff>50800</xdr:colOff>
      <xdr:row>76</xdr:row>
      <xdr:rowOff>145923</xdr:rowOff>
    </xdr:to>
    <xdr:sp macro="" textlink="">
      <xdr:nvSpPr>
        <xdr:cNvPr id="416" name="フローチャート: 判断 415"/>
        <xdr:cNvSpPr/>
      </xdr:nvSpPr>
      <xdr:spPr>
        <a:xfrm>
          <a:off x="104267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19456</xdr:rowOff>
    </xdr:from>
    <xdr:to>
      <xdr:col>50</xdr:col>
      <xdr:colOff>114300</xdr:colOff>
      <xdr:row>79</xdr:row>
      <xdr:rowOff>26477</xdr:rowOff>
    </xdr:to>
    <xdr:cxnSp macro="">
      <xdr:nvCxnSpPr>
        <xdr:cNvPr id="417" name="直線コネクタ 416"/>
        <xdr:cNvCxnSpPr/>
      </xdr:nvCxnSpPr>
      <xdr:spPr>
        <a:xfrm>
          <a:off x="8750300" y="1356400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57321</xdr:rowOff>
    </xdr:from>
    <xdr:to>
      <xdr:col>50</xdr:col>
      <xdr:colOff>165100</xdr:colOff>
      <xdr:row>76</xdr:row>
      <xdr:rowOff>158921</xdr:rowOff>
    </xdr:to>
    <xdr:sp macro="" textlink="">
      <xdr:nvSpPr>
        <xdr:cNvPr id="418" name="フローチャート: 判断 417"/>
        <xdr:cNvSpPr/>
      </xdr:nvSpPr>
      <xdr:spPr>
        <a:xfrm>
          <a:off x="9588500" y="130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3998</xdr:rowOff>
    </xdr:from>
    <xdr:ext cx="534377" cy="259045"/>
    <xdr:sp macro="" textlink="">
      <xdr:nvSpPr>
        <xdr:cNvPr id="419" name="テキスト ボックス 418"/>
        <xdr:cNvSpPr txBox="1"/>
      </xdr:nvSpPr>
      <xdr:spPr>
        <a:xfrm>
          <a:off x="9372111" y="128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19456</xdr:rowOff>
    </xdr:from>
    <xdr:to>
      <xdr:col>45</xdr:col>
      <xdr:colOff>177800</xdr:colOff>
      <xdr:row>79</xdr:row>
      <xdr:rowOff>41467</xdr:rowOff>
    </xdr:to>
    <xdr:cxnSp macro="">
      <xdr:nvCxnSpPr>
        <xdr:cNvPr id="420" name="直線コネクタ 419"/>
        <xdr:cNvCxnSpPr/>
      </xdr:nvCxnSpPr>
      <xdr:spPr>
        <a:xfrm flipV="1">
          <a:off x="7861300" y="1356400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68621</xdr:rowOff>
    </xdr:from>
    <xdr:to>
      <xdr:col>46</xdr:col>
      <xdr:colOff>38100</xdr:colOff>
      <xdr:row>77</xdr:row>
      <xdr:rowOff>170221</xdr:rowOff>
    </xdr:to>
    <xdr:sp macro="" textlink="">
      <xdr:nvSpPr>
        <xdr:cNvPr id="421" name="フローチャート: 判断 420"/>
        <xdr:cNvSpPr/>
      </xdr:nvSpPr>
      <xdr:spPr>
        <a:xfrm>
          <a:off x="8699500" y="1327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15298</xdr:rowOff>
    </xdr:from>
    <xdr:ext cx="469744" cy="259045"/>
    <xdr:sp macro="" textlink="">
      <xdr:nvSpPr>
        <xdr:cNvPr id="422" name="テキスト ボックス 421"/>
        <xdr:cNvSpPr txBox="1"/>
      </xdr:nvSpPr>
      <xdr:spPr>
        <a:xfrm>
          <a:off x="8515428" y="1304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39280</xdr:rowOff>
    </xdr:from>
    <xdr:to>
      <xdr:col>41</xdr:col>
      <xdr:colOff>50800</xdr:colOff>
      <xdr:row>79</xdr:row>
      <xdr:rowOff>41467</xdr:rowOff>
    </xdr:to>
    <xdr:cxnSp macro="">
      <xdr:nvCxnSpPr>
        <xdr:cNvPr id="423" name="直線コネクタ 422"/>
        <xdr:cNvCxnSpPr/>
      </xdr:nvCxnSpPr>
      <xdr:spPr>
        <a:xfrm>
          <a:off x="6972300" y="13583830"/>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118945</xdr:rowOff>
    </xdr:from>
    <xdr:to>
      <xdr:col>41</xdr:col>
      <xdr:colOff>101600</xdr:colOff>
      <xdr:row>78</xdr:row>
      <xdr:rowOff>49095</xdr:rowOff>
    </xdr:to>
    <xdr:sp macro="" textlink="">
      <xdr:nvSpPr>
        <xdr:cNvPr id="424" name="フローチャート: 判断 423"/>
        <xdr:cNvSpPr/>
      </xdr:nvSpPr>
      <xdr:spPr>
        <a:xfrm>
          <a:off x="7810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65622</xdr:rowOff>
    </xdr:from>
    <xdr:ext cx="469744" cy="259045"/>
    <xdr:sp macro="" textlink="">
      <xdr:nvSpPr>
        <xdr:cNvPr id="425" name="テキスト ボックス 424"/>
        <xdr:cNvSpPr txBox="1"/>
      </xdr:nvSpPr>
      <xdr:spPr>
        <a:xfrm>
          <a:off x="7626428" y="130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129265</xdr:rowOff>
    </xdr:from>
    <xdr:to>
      <xdr:col>36</xdr:col>
      <xdr:colOff>165100</xdr:colOff>
      <xdr:row>78</xdr:row>
      <xdr:rowOff>59415</xdr:rowOff>
    </xdr:to>
    <xdr:sp macro="" textlink="">
      <xdr:nvSpPr>
        <xdr:cNvPr id="426" name="フローチャート: 判断 425"/>
        <xdr:cNvSpPr/>
      </xdr:nvSpPr>
      <xdr:spPr>
        <a:xfrm>
          <a:off x="6921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75942</xdr:rowOff>
    </xdr:from>
    <xdr:ext cx="469744" cy="259045"/>
    <xdr:sp macro="" textlink="">
      <xdr:nvSpPr>
        <xdr:cNvPr id="427" name="テキスト ボックス 426"/>
        <xdr:cNvSpPr txBox="1"/>
      </xdr:nvSpPr>
      <xdr:spPr>
        <a:xfrm>
          <a:off x="6737428" y="131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129885</xdr:rowOff>
    </xdr:from>
    <xdr:to>
      <xdr:col>55</xdr:col>
      <xdr:colOff>50800</xdr:colOff>
      <xdr:row>79</xdr:row>
      <xdr:rowOff>60035</xdr:rowOff>
    </xdr:to>
    <xdr:sp macro="" textlink="">
      <xdr:nvSpPr>
        <xdr:cNvPr id="433" name="楕円 432"/>
        <xdr:cNvSpPr/>
      </xdr:nvSpPr>
      <xdr:spPr>
        <a:xfrm>
          <a:off x="104267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44812</xdr:rowOff>
    </xdr:from>
    <xdr:ext cx="469744" cy="259045"/>
    <xdr:sp macro="" textlink="">
      <xdr:nvSpPr>
        <xdr:cNvPr id="434" name="商工費該当値テキスト"/>
        <xdr:cNvSpPr txBox="1"/>
      </xdr:nvSpPr>
      <xdr:spPr>
        <a:xfrm>
          <a:off x="10528300" y="134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147127</xdr:rowOff>
    </xdr:from>
    <xdr:to>
      <xdr:col>50</xdr:col>
      <xdr:colOff>165100</xdr:colOff>
      <xdr:row>79</xdr:row>
      <xdr:rowOff>77277</xdr:rowOff>
    </xdr:to>
    <xdr:sp macro="" textlink="">
      <xdr:nvSpPr>
        <xdr:cNvPr id="435" name="楕円 434"/>
        <xdr:cNvSpPr/>
      </xdr:nvSpPr>
      <xdr:spPr>
        <a:xfrm>
          <a:off x="9588500" y="135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68404</xdr:rowOff>
    </xdr:from>
    <xdr:ext cx="469744" cy="259045"/>
    <xdr:sp macro="" textlink="">
      <xdr:nvSpPr>
        <xdr:cNvPr id="436" name="テキスト ボックス 435"/>
        <xdr:cNvSpPr txBox="1"/>
      </xdr:nvSpPr>
      <xdr:spPr>
        <a:xfrm>
          <a:off x="9404428" y="1361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140106</xdr:rowOff>
    </xdr:from>
    <xdr:to>
      <xdr:col>46</xdr:col>
      <xdr:colOff>38100</xdr:colOff>
      <xdr:row>79</xdr:row>
      <xdr:rowOff>70256</xdr:rowOff>
    </xdr:to>
    <xdr:sp macro="" textlink="">
      <xdr:nvSpPr>
        <xdr:cNvPr id="437" name="楕円 436"/>
        <xdr:cNvSpPr/>
      </xdr:nvSpPr>
      <xdr:spPr>
        <a:xfrm>
          <a:off x="8699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61383</xdr:rowOff>
    </xdr:from>
    <xdr:ext cx="469744" cy="259045"/>
    <xdr:sp macro="" textlink="">
      <xdr:nvSpPr>
        <xdr:cNvPr id="438" name="テキスト ボックス 437"/>
        <xdr:cNvSpPr txBox="1"/>
      </xdr:nvSpPr>
      <xdr:spPr>
        <a:xfrm>
          <a:off x="8515428" y="136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162117</xdr:rowOff>
    </xdr:from>
    <xdr:to>
      <xdr:col>41</xdr:col>
      <xdr:colOff>101600</xdr:colOff>
      <xdr:row>79</xdr:row>
      <xdr:rowOff>92267</xdr:rowOff>
    </xdr:to>
    <xdr:sp macro="" textlink="">
      <xdr:nvSpPr>
        <xdr:cNvPr id="439" name="楕円 438"/>
        <xdr:cNvSpPr/>
      </xdr:nvSpPr>
      <xdr:spPr>
        <a:xfrm>
          <a:off x="7810500" y="135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83394</xdr:rowOff>
    </xdr:from>
    <xdr:ext cx="469744" cy="259045"/>
    <xdr:sp macro="" textlink="">
      <xdr:nvSpPr>
        <xdr:cNvPr id="440" name="テキスト ボックス 439"/>
        <xdr:cNvSpPr txBox="1"/>
      </xdr:nvSpPr>
      <xdr:spPr>
        <a:xfrm>
          <a:off x="7626428" y="136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159930</xdr:rowOff>
    </xdr:from>
    <xdr:to>
      <xdr:col>36</xdr:col>
      <xdr:colOff>165100</xdr:colOff>
      <xdr:row>79</xdr:row>
      <xdr:rowOff>90080</xdr:rowOff>
    </xdr:to>
    <xdr:sp macro="" textlink="">
      <xdr:nvSpPr>
        <xdr:cNvPr id="441" name="楕円 440"/>
        <xdr:cNvSpPr/>
      </xdr:nvSpPr>
      <xdr:spPr>
        <a:xfrm>
          <a:off x="6921500" y="135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81207</xdr:rowOff>
    </xdr:from>
    <xdr:ext cx="469744" cy="259045"/>
    <xdr:sp macro="" textlink="">
      <xdr:nvSpPr>
        <xdr:cNvPr id="442" name="テキスト ボックス 441"/>
        <xdr:cNvSpPr txBox="1"/>
      </xdr:nvSpPr>
      <xdr:spPr>
        <a:xfrm>
          <a:off x="6737428" y="1362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5" name="テキスト ボックス 45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5" name="テキスト ボックス 46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14884</xdr:rowOff>
    </xdr:from>
    <xdr:to>
      <xdr:col>54</xdr:col>
      <xdr:colOff>189865</xdr:colOff>
      <xdr:row>98</xdr:row>
      <xdr:rowOff>90911</xdr:rowOff>
    </xdr:to>
    <xdr:cxnSp macro="">
      <xdr:nvCxnSpPr>
        <xdr:cNvPr id="469" name="直線コネクタ 468"/>
        <xdr:cNvCxnSpPr/>
      </xdr:nvCxnSpPr>
      <xdr:spPr>
        <a:xfrm flipV="1">
          <a:off x="10475595" y="15445384"/>
          <a:ext cx="1270" cy="144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94738</xdr:rowOff>
    </xdr:from>
    <xdr:ext cx="534377" cy="259045"/>
    <xdr:sp macro="" textlink="">
      <xdr:nvSpPr>
        <xdr:cNvPr id="470" name="土木費最小値テキスト"/>
        <xdr:cNvSpPr txBox="1"/>
      </xdr:nvSpPr>
      <xdr:spPr>
        <a:xfrm>
          <a:off x="10528300" y="168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90911</xdr:rowOff>
    </xdr:from>
    <xdr:to>
      <xdr:col>55</xdr:col>
      <xdr:colOff>88900</xdr:colOff>
      <xdr:row>98</xdr:row>
      <xdr:rowOff>90911</xdr:rowOff>
    </xdr:to>
    <xdr:cxnSp macro="">
      <xdr:nvCxnSpPr>
        <xdr:cNvPr id="471" name="直線コネクタ 470"/>
        <xdr:cNvCxnSpPr/>
      </xdr:nvCxnSpPr>
      <xdr:spPr>
        <a:xfrm>
          <a:off x="10388600" y="1689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133011</xdr:rowOff>
    </xdr:from>
    <xdr:ext cx="534377" cy="259045"/>
    <xdr:sp macro="" textlink="">
      <xdr:nvSpPr>
        <xdr:cNvPr id="472" name="土木費最大値テキスト"/>
        <xdr:cNvSpPr txBox="1"/>
      </xdr:nvSpPr>
      <xdr:spPr>
        <a:xfrm>
          <a:off x="10528300" y="152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14884</xdr:rowOff>
    </xdr:from>
    <xdr:to>
      <xdr:col>55</xdr:col>
      <xdr:colOff>88900</xdr:colOff>
      <xdr:row>90</xdr:row>
      <xdr:rowOff>14884</xdr:rowOff>
    </xdr:to>
    <xdr:cxnSp macro="">
      <xdr:nvCxnSpPr>
        <xdr:cNvPr id="473" name="直線コネクタ 472"/>
        <xdr:cNvCxnSpPr/>
      </xdr:nvCxnSpPr>
      <xdr:spPr>
        <a:xfrm>
          <a:off x="10388600" y="1544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164846</xdr:rowOff>
    </xdr:from>
    <xdr:to>
      <xdr:col>55</xdr:col>
      <xdr:colOff>0</xdr:colOff>
      <xdr:row>98</xdr:row>
      <xdr:rowOff>90911</xdr:rowOff>
    </xdr:to>
    <xdr:cxnSp macro="">
      <xdr:nvCxnSpPr>
        <xdr:cNvPr id="474" name="直線コネクタ 473"/>
        <xdr:cNvCxnSpPr/>
      </xdr:nvCxnSpPr>
      <xdr:spPr>
        <a:xfrm>
          <a:off x="9639300" y="16795496"/>
          <a:ext cx="838200" cy="9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138033</xdr:rowOff>
    </xdr:from>
    <xdr:ext cx="534377" cy="259045"/>
    <xdr:sp macro="" textlink="">
      <xdr:nvSpPr>
        <xdr:cNvPr id="475" name="土木費平均値テキスト"/>
        <xdr:cNvSpPr txBox="1"/>
      </xdr:nvSpPr>
      <xdr:spPr>
        <a:xfrm>
          <a:off x="10528300" y="1591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115156</xdr:rowOff>
    </xdr:from>
    <xdr:to>
      <xdr:col>55</xdr:col>
      <xdr:colOff>50800</xdr:colOff>
      <xdr:row>94</xdr:row>
      <xdr:rowOff>45306</xdr:rowOff>
    </xdr:to>
    <xdr:sp macro="" textlink="">
      <xdr:nvSpPr>
        <xdr:cNvPr id="476" name="フローチャート: 判断 475"/>
        <xdr:cNvSpPr/>
      </xdr:nvSpPr>
      <xdr:spPr>
        <a:xfrm>
          <a:off x="10426700" y="160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138068</xdr:rowOff>
    </xdr:from>
    <xdr:to>
      <xdr:col>50</xdr:col>
      <xdr:colOff>114300</xdr:colOff>
      <xdr:row>97</xdr:row>
      <xdr:rowOff>164846</xdr:rowOff>
    </xdr:to>
    <xdr:cxnSp macro="">
      <xdr:nvCxnSpPr>
        <xdr:cNvPr id="477" name="直線コネクタ 476"/>
        <xdr:cNvCxnSpPr/>
      </xdr:nvCxnSpPr>
      <xdr:spPr>
        <a:xfrm>
          <a:off x="8750300" y="167687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127860</xdr:rowOff>
    </xdr:from>
    <xdr:to>
      <xdr:col>50</xdr:col>
      <xdr:colOff>165100</xdr:colOff>
      <xdr:row>95</xdr:row>
      <xdr:rowOff>58010</xdr:rowOff>
    </xdr:to>
    <xdr:sp macro="" textlink="">
      <xdr:nvSpPr>
        <xdr:cNvPr id="478" name="フローチャート: 判断 477"/>
        <xdr:cNvSpPr/>
      </xdr:nvSpPr>
      <xdr:spPr>
        <a:xfrm>
          <a:off x="9588500" y="162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74537</xdr:rowOff>
    </xdr:from>
    <xdr:ext cx="534377" cy="259045"/>
    <xdr:sp macro="" textlink="">
      <xdr:nvSpPr>
        <xdr:cNvPr id="479" name="テキスト ボックス 478"/>
        <xdr:cNvSpPr txBox="1"/>
      </xdr:nvSpPr>
      <xdr:spPr>
        <a:xfrm>
          <a:off x="9372111" y="1601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131504</xdr:rowOff>
    </xdr:from>
    <xdr:to>
      <xdr:col>45</xdr:col>
      <xdr:colOff>177800</xdr:colOff>
      <xdr:row>97</xdr:row>
      <xdr:rowOff>138068</xdr:rowOff>
    </xdr:to>
    <xdr:cxnSp macro="">
      <xdr:nvCxnSpPr>
        <xdr:cNvPr id="480" name="直線コネクタ 479"/>
        <xdr:cNvCxnSpPr/>
      </xdr:nvCxnSpPr>
      <xdr:spPr>
        <a:xfrm>
          <a:off x="7861300" y="16762154"/>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81" name="フローチャート: 判断 480"/>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94132</xdr:rowOff>
    </xdr:from>
    <xdr:ext cx="534377" cy="259045"/>
    <xdr:sp macro="" textlink="">
      <xdr:nvSpPr>
        <xdr:cNvPr id="482" name="テキスト ボックス 481"/>
        <xdr:cNvSpPr txBox="1"/>
      </xdr:nvSpPr>
      <xdr:spPr>
        <a:xfrm>
          <a:off x="8483111" y="16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95972</xdr:rowOff>
    </xdr:from>
    <xdr:to>
      <xdr:col>41</xdr:col>
      <xdr:colOff>50800</xdr:colOff>
      <xdr:row>97</xdr:row>
      <xdr:rowOff>131504</xdr:rowOff>
    </xdr:to>
    <xdr:cxnSp macro="">
      <xdr:nvCxnSpPr>
        <xdr:cNvPr id="483" name="直線コネクタ 482"/>
        <xdr:cNvCxnSpPr/>
      </xdr:nvCxnSpPr>
      <xdr:spPr>
        <a:xfrm>
          <a:off x="6972300" y="16555172"/>
          <a:ext cx="889000" cy="20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84" name="フローチャート: 判断 483"/>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85" name="テキスト ボックス 484"/>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6" name="フローチャート: 判断 485"/>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7" name="テキスト ボックス 486"/>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40111</xdr:rowOff>
    </xdr:from>
    <xdr:to>
      <xdr:col>55</xdr:col>
      <xdr:colOff>50800</xdr:colOff>
      <xdr:row>98</xdr:row>
      <xdr:rowOff>141711</xdr:rowOff>
    </xdr:to>
    <xdr:sp macro="" textlink="">
      <xdr:nvSpPr>
        <xdr:cNvPr id="493" name="楕円 492"/>
        <xdr:cNvSpPr/>
      </xdr:nvSpPr>
      <xdr:spPr>
        <a:xfrm>
          <a:off x="10426700" y="168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126488</xdr:rowOff>
    </xdr:from>
    <xdr:ext cx="534377" cy="259045"/>
    <xdr:sp macro="" textlink="">
      <xdr:nvSpPr>
        <xdr:cNvPr id="494" name="土木費該当値テキスト"/>
        <xdr:cNvSpPr txBox="1"/>
      </xdr:nvSpPr>
      <xdr:spPr>
        <a:xfrm>
          <a:off x="10528300" y="167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114046</xdr:rowOff>
    </xdr:from>
    <xdr:to>
      <xdr:col>50</xdr:col>
      <xdr:colOff>165100</xdr:colOff>
      <xdr:row>98</xdr:row>
      <xdr:rowOff>44196</xdr:rowOff>
    </xdr:to>
    <xdr:sp macro="" textlink="">
      <xdr:nvSpPr>
        <xdr:cNvPr id="495" name="楕円 494"/>
        <xdr:cNvSpPr/>
      </xdr:nvSpPr>
      <xdr:spPr>
        <a:xfrm>
          <a:off x="9588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35323</xdr:rowOff>
    </xdr:from>
    <xdr:ext cx="534377" cy="259045"/>
    <xdr:sp macro="" textlink="">
      <xdr:nvSpPr>
        <xdr:cNvPr id="496" name="テキスト ボックス 495"/>
        <xdr:cNvSpPr txBox="1"/>
      </xdr:nvSpPr>
      <xdr:spPr>
        <a:xfrm>
          <a:off x="9372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87268</xdr:rowOff>
    </xdr:from>
    <xdr:to>
      <xdr:col>46</xdr:col>
      <xdr:colOff>38100</xdr:colOff>
      <xdr:row>98</xdr:row>
      <xdr:rowOff>17418</xdr:rowOff>
    </xdr:to>
    <xdr:sp macro="" textlink="">
      <xdr:nvSpPr>
        <xdr:cNvPr id="497" name="楕円 496"/>
        <xdr:cNvSpPr/>
      </xdr:nvSpPr>
      <xdr:spPr>
        <a:xfrm>
          <a:off x="8699500" y="167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8545</xdr:rowOff>
    </xdr:from>
    <xdr:ext cx="534377" cy="259045"/>
    <xdr:sp macro="" textlink="">
      <xdr:nvSpPr>
        <xdr:cNvPr id="498" name="テキスト ボックス 497"/>
        <xdr:cNvSpPr txBox="1"/>
      </xdr:nvSpPr>
      <xdr:spPr>
        <a:xfrm>
          <a:off x="8483111" y="1681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80704</xdr:rowOff>
    </xdr:from>
    <xdr:to>
      <xdr:col>41</xdr:col>
      <xdr:colOff>101600</xdr:colOff>
      <xdr:row>98</xdr:row>
      <xdr:rowOff>10854</xdr:rowOff>
    </xdr:to>
    <xdr:sp macro="" textlink="">
      <xdr:nvSpPr>
        <xdr:cNvPr id="499" name="楕円 498"/>
        <xdr:cNvSpPr/>
      </xdr:nvSpPr>
      <xdr:spPr>
        <a:xfrm>
          <a:off x="7810500" y="167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1981</xdr:rowOff>
    </xdr:from>
    <xdr:ext cx="534377" cy="259045"/>
    <xdr:sp macro="" textlink="">
      <xdr:nvSpPr>
        <xdr:cNvPr id="500" name="テキスト ボックス 499"/>
        <xdr:cNvSpPr txBox="1"/>
      </xdr:nvSpPr>
      <xdr:spPr>
        <a:xfrm>
          <a:off x="7594111" y="168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45172</xdr:rowOff>
    </xdr:from>
    <xdr:to>
      <xdr:col>36</xdr:col>
      <xdr:colOff>165100</xdr:colOff>
      <xdr:row>96</xdr:row>
      <xdr:rowOff>146772</xdr:rowOff>
    </xdr:to>
    <xdr:sp macro="" textlink="">
      <xdr:nvSpPr>
        <xdr:cNvPr id="501" name="楕円 500"/>
        <xdr:cNvSpPr/>
      </xdr:nvSpPr>
      <xdr:spPr>
        <a:xfrm>
          <a:off x="6921500" y="165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137899</xdr:rowOff>
    </xdr:from>
    <xdr:ext cx="534377" cy="259045"/>
    <xdr:sp macro="" textlink="">
      <xdr:nvSpPr>
        <xdr:cNvPr id="502" name="テキスト ボックス 501"/>
        <xdr:cNvSpPr txBox="1"/>
      </xdr:nvSpPr>
      <xdr:spPr>
        <a:xfrm>
          <a:off x="6705111" y="165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3" name="テキスト ボックス 51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5" name="テキスト ボックス 51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38926</xdr:rowOff>
    </xdr:from>
    <xdr:to>
      <xdr:col>85</xdr:col>
      <xdr:colOff>126364</xdr:colOff>
      <xdr:row>39</xdr:row>
      <xdr:rowOff>90170</xdr:rowOff>
    </xdr:to>
    <xdr:cxnSp macro="">
      <xdr:nvCxnSpPr>
        <xdr:cNvPr id="527" name="直線コネクタ 526"/>
        <xdr:cNvCxnSpPr/>
      </xdr:nvCxnSpPr>
      <xdr:spPr>
        <a:xfrm flipV="1">
          <a:off x="16317595" y="5353876"/>
          <a:ext cx="1269" cy="1422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93997</xdr:rowOff>
    </xdr:from>
    <xdr:ext cx="534377" cy="259045"/>
    <xdr:sp macro="" textlink="">
      <xdr:nvSpPr>
        <xdr:cNvPr id="528" name="消防費最小値テキスト"/>
        <xdr:cNvSpPr txBox="1"/>
      </xdr:nvSpPr>
      <xdr:spPr>
        <a:xfrm>
          <a:off x="16370300" y="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90170</xdr:rowOff>
    </xdr:from>
    <xdr:to>
      <xdr:col>86</xdr:col>
      <xdr:colOff>25400</xdr:colOff>
      <xdr:row>39</xdr:row>
      <xdr:rowOff>90170</xdr:rowOff>
    </xdr:to>
    <xdr:cxnSp macro="">
      <xdr:nvCxnSpPr>
        <xdr:cNvPr id="529" name="直線コネクタ 528"/>
        <xdr:cNvCxnSpPr/>
      </xdr:nvCxnSpPr>
      <xdr:spPr>
        <a:xfrm>
          <a:off x="16230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157053</xdr:rowOff>
    </xdr:from>
    <xdr:ext cx="534377" cy="259045"/>
    <xdr:sp macro="" textlink="">
      <xdr:nvSpPr>
        <xdr:cNvPr id="530" name="消防費最大値テキスト"/>
        <xdr:cNvSpPr txBox="1"/>
      </xdr:nvSpPr>
      <xdr:spPr>
        <a:xfrm>
          <a:off x="16370300" y="51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38926</xdr:rowOff>
    </xdr:from>
    <xdr:to>
      <xdr:col>86</xdr:col>
      <xdr:colOff>25400</xdr:colOff>
      <xdr:row>31</xdr:row>
      <xdr:rowOff>38926</xdr:rowOff>
    </xdr:to>
    <xdr:cxnSp macro="">
      <xdr:nvCxnSpPr>
        <xdr:cNvPr id="531" name="直線コネクタ 530"/>
        <xdr:cNvCxnSpPr/>
      </xdr:nvCxnSpPr>
      <xdr:spPr>
        <a:xfrm>
          <a:off x="16230600" y="535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27305</xdr:rowOff>
    </xdr:from>
    <xdr:to>
      <xdr:col>85</xdr:col>
      <xdr:colOff>127000</xdr:colOff>
      <xdr:row>39</xdr:row>
      <xdr:rowOff>29019</xdr:rowOff>
    </xdr:to>
    <xdr:cxnSp macro="">
      <xdr:nvCxnSpPr>
        <xdr:cNvPr id="532" name="直線コネクタ 531"/>
        <xdr:cNvCxnSpPr/>
      </xdr:nvCxnSpPr>
      <xdr:spPr>
        <a:xfrm flipV="1">
          <a:off x="15481300" y="671385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136923</xdr:rowOff>
    </xdr:from>
    <xdr:ext cx="534377" cy="259045"/>
    <xdr:sp macro="" textlink="">
      <xdr:nvSpPr>
        <xdr:cNvPr id="533" name="消防費平均値テキスト"/>
        <xdr:cNvSpPr txBox="1"/>
      </xdr:nvSpPr>
      <xdr:spPr>
        <a:xfrm>
          <a:off x="16370300" y="6137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114046</xdr:rowOff>
    </xdr:from>
    <xdr:to>
      <xdr:col>85</xdr:col>
      <xdr:colOff>177800</xdr:colOff>
      <xdr:row>37</xdr:row>
      <xdr:rowOff>44196</xdr:rowOff>
    </xdr:to>
    <xdr:sp macro="" textlink="">
      <xdr:nvSpPr>
        <xdr:cNvPr id="534" name="フローチャート: 判断 533"/>
        <xdr:cNvSpPr/>
      </xdr:nvSpPr>
      <xdr:spPr>
        <a:xfrm>
          <a:off x="162687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17399</xdr:rowOff>
    </xdr:from>
    <xdr:to>
      <xdr:col>81</xdr:col>
      <xdr:colOff>50800</xdr:colOff>
      <xdr:row>39</xdr:row>
      <xdr:rowOff>29019</xdr:rowOff>
    </xdr:to>
    <xdr:cxnSp macro="">
      <xdr:nvCxnSpPr>
        <xdr:cNvPr id="535" name="直線コネクタ 534"/>
        <xdr:cNvCxnSpPr/>
      </xdr:nvCxnSpPr>
      <xdr:spPr>
        <a:xfrm>
          <a:off x="14592300" y="6703949"/>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89662</xdr:rowOff>
    </xdr:from>
    <xdr:to>
      <xdr:col>81</xdr:col>
      <xdr:colOff>101600</xdr:colOff>
      <xdr:row>37</xdr:row>
      <xdr:rowOff>19812</xdr:rowOff>
    </xdr:to>
    <xdr:sp macro="" textlink="">
      <xdr:nvSpPr>
        <xdr:cNvPr id="536" name="フローチャート: 判断 535"/>
        <xdr:cNvSpPr/>
      </xdr:nvSpPr>
      <xdr:spPr>
        <a:xfrm>
          <a:off x="15430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36339</xdr:rowOff>
    </xdr:from>
    <xdr:ext cx="534377" cy="259045"/>
    <xdr:sp macro="" textlink="">
      <xdr:nvSpPr>
        <xdr:cNvPr id="537" name="テキスト ボックス 536"/>
        <xdr:cNvSpPr txBox="1"/>
      </xdr:nvSpPr>
      <xdr:spPr>
        <a:xfrm>
          <a:off x="15214111" y="60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17399</xdr:rowOff>
    </xdr:from>
    <xdr:to>
      <xdr:col>76</xdr:col>
      <xdr:colOff>114300</xdr:colOff>
      <xdr:row>39</xdr:row>
      <xdr:rowOff>68453</xdr:rowOff>
    </xdr:to>
    <xdr:cxnSp macro="">
      <xdr:nvCxnSpPr>
        <xdr:cNvPr id="538" name="直線コネクタ 537"/>
        <xdr:cNvCxnSpPr/>
      </xdr:nvCxnSpPr>
      <xdr:spPr>
        <a:xfrm flipV="1">
          <a:off x="13703300" y="670394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2032</xdr:rowOff>
    </xdr:from>
    <xdr:to>
      <xdr:col>76</xdr:col>
      <xdr:colOff>165100</xdr:colOff>
      <xdr:row>37</xdr:row>
      <xdr:rowOff>103632</xdr:rowOff>
    </xdr:to>
    <xdr:sp macro="" textlink="">
      <xdr:nvSpPr>
        <xdr:cNvPr id="539" name="フローチャート: 判断 538"/>
        <xdr:cNvSpPr/>
      </xdr:nvSpPr>
      <xdr:spPr>
        <a:xfrm>
          <a:off x="1454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120159</xdr:rowOff>
    </xdr:from>
    <xdr:ext cx="534377" cy="259045"/>
    <xdr:sp macro="" textlink="">
      <xdr:nvSpPr>
        <xdr:cNvPr id="540" name="テキスト ボックス 539"/>
        <xdr:cNvSpPr txBox="1"/>
      </xdr:nvSpPr>
      <xdr:spPr>
        <a:xfrm>
          <a:off x="14325111" y="6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68453</xdr:rowOff>
    </xdr:from>
    <xdr:to>
      <xdr:col>71</xdr:col>
      <xdr:colOff>177800</xdr:colOff>
      <xdr:row>39</xdr:row>
      <xdr:rowOff>88836</xdr:rowOff>
    </xdr:to>
    <xdr:cxnSp macro="">
      <xdr:nvCxnSpPr>
        <xdr:cNvPr id="541" name="直線コネクタ 540"/>
        <xdr:cNvCxnSpPr/>
      </xdr:nvCxnSpPr>
      <xdr:spPr>
        <a:xfrm flipV="1">
          <a:off x="12814300" y="6755003"/>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60706</xdr:rowOff>
    </xdr:from>
    <xdr:to>
      <xdr:col>72</xdr:col>
      <xdr:colOff>38100</xdr:colOff>
      <xdr:row>37</xdr:row>
      <xdr:rowOff>162306</xdr:rowOff>
    </xdr:to>
    <xdr:sp macro="" textlink="">
      <xdr:nvSpPr>
        <xdr:cNvPr id="542" name="フローチャート: 判断 541"/>
        <xdr:cNvSpPr/>
      </xdr:nvSpPr>
      <xdr:spPr>
        <a:xfrm>
          <a:off x="13652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7383</xdr:rowOff>
    </xdr:from>
    <xdr:ext cx="534377" cy="259045"/>
    <xdr:sp macro="" textlink="">
      <xdr:nvSpPr>
        <xdr:cNvPr id="543" name="テキスト ボックス 542"/>
        <xdr:cNvSpPr txBox="1"/>
      </xdr:nvSpPr>
      <xdr:spPr>
        <a:xfrm>
          <a:off x="13436111" y="61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115189</xdr:rowOff>
    </xdr:from>
    <xdr:to>
      <xdr:col>67</xdr:col>
      <xdr:colOff>101600</xdr:colOff>
      <xdr:row>38</xdr:row>
      <xdr:rowOff>45339</xdr:rowOff>
    </xdr:to>
    <xdr:sp macro="" textlink="">
      <xdr:nvSpPr>
        <xdr:cNvPr id="544" name="フローチャート: 判断 543"/>
        <xdr:cNvSpPr/>
      </xdr:nvSpPr>
      <xdr:spPr>
        <a:xfrm>
          <a:off x="12763500" y="64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61866</xdr:rowOff>
    </xdr:from>
    <xdr:ext cx="534377" cy="259045"/>
    <xdr:sp macro="" textlink="">
      <xdr:nvSpPr>
        <xdr:cNvPr id="545" name="テキスト ボックス 544"/>
        <xdr:cNvSpPr txBox="1"/>
      </xdr:nvSpPr>
      <xdr:spPr>
        <a:xfrm>
          <a:off x="12547111" y="62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147955</xdr:rowOff>
    </xdr:from>
    <xdr:to>
      <xdr:col>85</xdr:col>
      <xdr:colOff>177800</xdr:colOff>
      <xdr:row>39</xdr:row>
      <xdr:rowOff>78105</xdr:rowOff>
    </xdr:to>
    <xdr:sp macro="" textlink="">
      <xdr:nvSpPr>
        <xdr:cNvPr id="551" name="楕円 550"/>
        <xdr:cNvSpPr/>
      </xdr:nvSpPr>
      <xdr:spPr>
        <a:xfrm>
          <a:off x="16268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62882</xdr:rowOff>
    </xdr:from>
    <xdr:ext cx="534377" cy="259045"/>
    <xdr:sp macro="" textlink="">
      <xdr:nvSpPr>
        <xdr:cNvPr id="552" name="消防費該当値テキスト"/>
        <xdr:cNvSpPr txBox="1"/>
      </xdr:nvSpPr>
      <xdr:spPr>
        <a:xfrm>
          <a:off x="16370300" y="65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149669</xdr:rowOff>
    </xdr:from>
    <xdr:to>
      <xdr:col>81</xdr:col>
      <xdr:colOff>101600</xdr:colOff>
      <xdr:row>39</xdr:row>
      <xdr:rowOff>79819</xdr:rowOff>
    </xdr:to>
    <xdr:sp macro="" textlink="">
      <xdr:nvSpPr>
        <xdr:cNvPr id="553" name="楕円 552"/>
        <xdr:cNvSpPr/>
      </xdr:nvSpPr>
      <xdr:spPr>
        <a:xfrm>
          <a:off x="15430500" y="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70946</xdr:rowOff>
    </xdr:from>
    <xdr:ext cx="534377" cy="259045"/>
    <xdr:sp macro="" textlink="">
      <xdr:nvSpPr>
        <xdr:cNvPr id="554" name="テキスト ボックス 553"/>
        <xdr:cNvSpPr txBox="1"/>
      </xdr:nvSpPr>
      <xdr:spPr>
        <a:xfrm>
          <a:off x="15214111" y="67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138049</xdr:rowOff>
    </xdr:from>
    <xdr:to>
      <xdr:col>76</xdr:col>
      <xdr:colOff>165100</xdr:colOff>
      <xdr:row>39</xdr:row>
      <xdr:rowOff>68199</xdr:rowOff>
    </xdr:to>
    <xdr:sp macro="" textlink="">
      <xdr:nvSpPr>
        <xdr:cNvPr id="555" name="楕円 554"/>
        <xdr:cNvSpPr/>
      </xdr:nvSpPr>
      <xdr:spPr>
        <a:xfrm>
          <a:off x="1454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59326</xdr:rowOff>
    </xdr:from>
    <xdr:ext cx="534377" cy="259045"/>
    <xdr:sp macro="" textlink="">
      <xdr:nvSpPr>
        <xdr:cNvPr id="556" name="テキスト ボックス 555"/>
        <xdr:cNvSpPr txBox="1"/>
      </xdr:nvSpPr>
      <xdr:spPr>
        <a:xfrm>
          <a:off x="14325111" y="67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17653</xdr:rowOff>
    </xdr:from>
    <xdr:to>
      <xdr:col>72</xdr:col>
      <xdr:colOff>38100</xdr:colOff>
      <xdr:row>39</xdr:row>
      <xdr:rowOff>119253</xdr:rowOff>
    </xdr:to>
    <xdr:sp macro="" textlink="">
      <xdr:nvSpPr>
        <xdr:cNvPr id="557" name="楕円 556"/>
        <xdr:cNvSpPr/>
      </xdr:nvSpPr>
      <xdr:spPr>
        <a:xfrm>
          <a:off x="13652500" y="67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110380</xdr:rowOff>
    </xdr:from>
    <xdr:ext cx="534377" cy="259045"/>
    <xdr:sp macro="" textlink="">
      <xdr:nvSpPr>
        <xdr:cNvPr id="558" name="テキスト ボックス 557"/>
        <xdr:cNvSpPr txBox="1"/>
      </xdr:nvSpPr>
      <xdr:spPr>
        <a:xfrm>
          <a:off x="13436111" y="67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38036</xdr:rowOff>
    </xdr:from>
    <xdr:to>
      <xdr:col>67</xdr:col>
      <xdr:colOff>101600</xdr:colOff>
      <xdr:row>39</xdr:row>
      <xdr:rowOff>139636</xdr:rowOff>
    </xdr:to>
    <xdr:sp macro="" textlink="">
      <xdr:nvSpPr>
        <xdr:cNvPr id="559" name="楕円 558"/>
        <xdr:cNvSpPr/>
      </xdr:nvSpPr>
      <xdr:spPr>
        <a:xfrm>
          <a:off x="12763500" y="67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130763</xdr:rowOff>
    </xdr:from>
    <xdr:ext cx="534377" cy="259045"/>
    <xdr:sp macro="" textlink="">
      <xdr:nvSpPr>
        <xdr:cNvPr id="560" name="テキスト ボックス 559"/>
        <xdr:cNvSpPr txBox="1"/>
      </xdr:nvSpPr>
      <xdr:spPr>
        <a:xfrm>
          <a:off x="12547111" y="68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9" name="テキスト ボックス 57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77155</xdr:rowOff>
    </xdr:from>
    <xdr:to>
      <xdr:col>85</xdr:col>
      <xdr:colOff>126364</xdr:colOff>
      <xdr:row>58</xdr:row>
      <xdr:rowOff>21971</xdr:rowOff>
    </xdr:to>
    <xdr:cxnSp macro="">
      <xdr:nvCxnSpPr>
        <xdr:cNvPr id="583" name="直線コネクタ 582"/>
        <xdr:cNvCxnSpPr/>
      </xdr:nvCxnSpPr>
      <xdr:spPr>
        <a:xfrm flipV="1">
          <a:off x="16317595" y="9164005"/>
          <a:ext cx="1269" cy="802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84"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85" name="直線コネクタ 584"/>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23832</xdr:rowOff>
    </xdr:from>
    <xdr:ext cx="534377" cy="259045"/>
    <xdr:sp macro="" textlink="">
      <xdr:nvSpPr>
        <xdr:cNvPr id="586" name="教育費最大値テキスト"/>
        <xdr:cNvSpPr txBox="1"/>
      </xdr:nvSpPr>
      <xdr:spPr>
        <a:xfrm>
          <a:off x="16370300" y="89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77155</xdr:rowOff>
    </xdr:from>
    <xdr:to>
      <xdr:col>86</xdr:col>
      <xdr:colOff>25400</xdr:colOff>
      <xdr:row>53</xdr:row>
      <xdr:rowOff>77155</xdr:rowOff>
    </xdr:to>
    <xdr:cxnSp macro="">
      <xdr:nvCxnSpPr>
        <xdr:cNvPr id="587" name="直線コネクタ 586"/>
        <xdr:cNvCxnSpPr/>
      </xdr:nvCxnSpPr>
      <xdr:spPr>
        <a:xfrm>
          <a:off x="16230600" y="916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170469</xdr:rowOff>
    </xdr:from>
    <xdr:to>
      <xdr:col>85</xdr:col>
      <xdr:colOff>127000</xdr:colOff>
      <xdr:row>56</xdr:row>
      <xdr:rowOff>71028</xdr:rowOff>
    </xdr:to>
    <xdr:cxnSp macro="">
      <xdr:nvCxnSpPr>
        <xdr:cNvPr id="588" name="直線コネクタ 587"/>
        <xdr:cNvCxnSpPr/>
      </xdr:nvCxnSpPr>
      <xdr:spPr>
        <a:xfrm flipV="1">
          <a:off x="15481300" y="9600219"/>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99936</xdr:rowOff>
    </xdr:from>
    <xdr:ext cx="534377" cy="259045"/>
    <xdr:sp macro="" textlink="">
      <xdr:nvSpPr>
        <xdr:cNvPr id="589" name="教育費平均値テキスト"/>
        <xdr:cNvSpPr txBox="1"/>
      </xdr:nvSpPr>
      <xdr:spPr>
        <a:xfrm>
          <a:off x="16370300" y="935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77059</xdr:rowOff>
    </xdr:from>
    <xdr:to>
      <xdr:col>85</xdr:col>
      <xdr:colOff>177800</xdr:colOff>
      <xdr:row>56</xdr:row>
      <xdr:rowOff>7209</xdr:rowOff>
    </xdr:to>
    <xdr:sp macro="" textlink="">
      <xdr:nvSpPr>
        <xdr:cNvPr id="590" name="フローチャート: 判断 589"/>
        <xdr:cNvSpPr/>
      </xdr:nvSpPr>
      <xdr:spPr>
        <a:xfrm>
          <a:off x="16268700" y="95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62022</xdr:rowOff>
    </xdr:from>
    <xdr:to>
      <xdr:col>81</xdr:col>
      <xdr:colOff>50800</xdr:colOff>
      <xdr:row>56</xdr:row>
      <xdr:rowOff>71028</xdr:rowOff>
    </xdr:to>
    <xdr:cxnSp macro="">
      <xdr:nvCxnSpPr>
        <xdr:cNvPr id="591" name="直線コネクタ 590"/>
        <xdr:cNvCxnSpPr/>
      </xdr:nvCxnSpPr>
      <xdr:spPr>
        <a:xfrm>
          <a:off x="14592300" y="8805972"/>
          <a:ext cx="889000" cy="8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128494</xdr:rowOff>
    </xdr:from>
    <xdr:to>
      <xdr:col>81</xdr:col>
      <xdr:colOff>101600</xdr:colOff>
      <xdr:row>56</xdr:row>
      <xdr:rowOff>58644</xdr:rowOff>
    </xdr:to>
    <xdr:sp macro="" textlink="">
      <xdr:nvSpPr>
        <xdr:cNvPr id="592" name="フローチャート: 判断 591"/>
        <xdr:cNvSpPr/>
      </xdr:nvSpPr>
      <xdr:spPr>
        <a:xfrm>
          <a:off x="15430500" y="955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75171</xdr:rowOff>
    </xdr:from>
    <xdr:ext cx="534377" cy="259045"/>
    <xdr:sp macro="" textlink="">
      <xdr:nvSpPr>
        <xdr:cNvPr id="593" name="テキスト ボックス 592"/>
        <xdr:cNvSpPr txBox="1"/>
      </xdr:nvSpPr>
      <xdr:spPr>
        <a:xfrm>
          <a:off x="15214111" y="93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62022</xdr:rowOff>
    </xdr:from>
    <xdr:to>
      <xdr:col>76</xdr:col>
      <xdr:colOff>114300</xdr:colOff>
      <xdr:row>55</xdr:row>
      <xdr:rowOff>138329</xdr:rowOff>
    </xdr:to>
    <xdr:cxnSp macro="">
      <xdr:nvCxnSpPr>
        <xdr:cNvPr id="594" name="直線コネクタ 593"/>
        <xdr:cNvCxnSpPr/>
      </xdr:nvCxnSpPr>
      <xdr:spPr>
        <a:xfrm flipV="1">
          <a:off x="13703300" y="8805972"/>
          <a:ext cx="889000" cy="76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29693</xdr:rowOff>
    </xdr:from>
    <xdr:to>
      <xdr:col>76</xdr:col>
      <xdr:colOff>165100</xdr:colOff>
      <xdr:row>55</xdr:row>
      <xdr:rowOff>131293</xdr:rowOff>
    </xdr:to>
    <xdr:sp macro="" textlink="">
      <xdr:nvSpPr>
        <xdr:cNvPr id="595" name="フローチャート: 判断 594"/>
        <xdr:cNvSpPr/>
      </xdr:nvSpPr>
      <xdr:spPr>
        <a:xfrm>
          <a:off x="145415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122420</xdr:rowOff>
    </xdr:from>
    <xdr:ext cx="534377" cy="259045"/>
    <xdr:sp macro="" textlink="">
      <xdr:nvSpPr>
        <xdr:cNvPr id="596" name="テキスト ボックス 595"/>
        <xdr:cNvSpPr txBox="1"/>
      </xdr:nvSpPr>
      <xdr:spPr>
        <a:xfrm>
          <a:off x="14325111" y="95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138329</xdr:rowOff>
    </xdr:from>
    <xdr:to>
      <xdr:col>71</xdr:col>
      <xdr:colOff>177800</xdr:colOff>
      <xdr:row>56</xdr:row>
      <xdr:rowOff>39893</xdr:rowOff>
    </xdr:to>
    <xdr:cxnSp macro="">
      <xdr:nvCxnSpPr>
        <xdr:cNvPr id="597" name="直線コネクタ 596"/>
        <xdr:cNvCxnSpPr/>
      </xdr:nvCxnSpPr>
      <xdr:spPr>
        <a:xfrm flipV="1">
          <a:off x="12814300" y="9568079"/>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141478</xdr:rowOff>
    </xdr:from>
    <xdr:to>
      <xdr:col>72</xdr:col>
      <xdr:colOff>38100</xdr:colOff>
      <xdr:row>56</xdr:row>
      <xdr:rowOff>71628</xdr:rowOff>
    </xdr:to>
    <xdr:sp macro="" textlink="">
      <xdr:nvSpPr>
        <xdr:cNvPr id="598" name="フローチャート: 判断 597"/>
        <xdr:cNvSpPr/>
      </xdr:nvSpPr>
      <xdr:spPr>
        <a:xfrm>
          <a:off x="1365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62755</xdr:rowOff>
    </xdr:from>
    <xdr:ext cx="534377" cy="259045"/>
    <xdr:sp macro="" textlink="">
      <xdr:nvSpPr>
        <xdr:cNvPr id="599" name="テキスト ボックス 598"/>
        <xdr:cNvSpPr txBox="1"/>
      </xdr:nvSpPr>
      <xdr:spPr>
        <a:xfrm>
          <a:off x="13436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85882</xdr:rowOff>
    </xdr:from>
    <xdr:to>
      <xdr:col>67</xdr:col>
      <xdr:colOff>101600</xdr:colOff>
      <xdr:row>57</xdr:row>
      <xdr:rowOff>16032</xdr:rowOff>
    </xdr:to>
    <xdr:sp macro="" textlink="">
      <xdr:nvSpPr>
        <xdr:cNvPr id="600" name="フローチャート: 判断 599"/>
        <xdr:cNvSpPr/>
      </xdr:nvSpPr>
      <xdr:spPr>
        <a:xfrm>
          <a:off x="12763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7159</xdr:rowOff>
    </xdr:from>
    <xdr:ext cx="534377" cy="259045"/>
    <xdr:sp macro="" textlink="">
      <xdr:nvSpPr>
        <xdr:cNvPr id="601" name="テキスト ボックス 600"/>
        <xdr:cNvSpPr txBox="1"/>
      </xdr:nvSpPr>
      <xdr:spPr>
        <a:xfrm>
          <a:off x="12547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119669</xdr:rowOff>
    </xdr:from>
    <xdr:to>
      <xdr:col>85</xdr:col>
      <xdr:colOff>177800</xdr:colOff>
      <xdr:row>56</xdr:row>
      <xdr:rowOff>49819</xdr:rowOff>
    </xdr:to>
    <xdr:sp macro="" textlink="">
      <xdr:nvSpPr>
        <xdr:cNvPr id="607" name="楕円 606"/>
        <xdr:cNvSpPr/>
      </xdr:nvSpPr>
      <xdr:spPr>
        <a:xfrm>
          <a:off x="16268700" y="95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98096</xdr:rowOff>
    </xdr:from>
    <xdr:ext cx="534377" cy="259045"/>
    <xdr:sp macro="" textlink="">
      <xdr:nvSpPr>
        <xdr:cNvPr id="608" name="教育費該当値テキスト"/>
        <xdr:cNvSpPr txBox="1"/>
      </xdr:nvSpPr>
      <xdr:spPr>
        <a:xfrm>
          <a:off x="16370300" y="952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20228</xdr:rowOff>
    </xdr:from>
    <xdr:to>
      <xdr:col>81</xdr:col>
      <xdr:colOff>101600</xdr:colOff>
      <xdr:row>56</xdr:row>
      <xdr:rowOff>121828</xdr:rowOff>
    </xdr:to>
    <xdr:sp macro="" textlink="">
      <xdr:nvSpPr>
        <xdr:cNvPr id="609" name="楕円 608"/>
        <xdr:cNvSpPr/>
      </xdr:nvSpPr>
      <xdr:spPr>
        <a:xfrm>
          <a:off x="15430500" y="96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112955</xdr:rowOff>
    </xdr:from>
    <xdr:ext cx="534377" cy="259045"/>
    <xdr:sp macro="" textlink="">
      <xdr:nvSpPr>
        <xdr:cNvPr id="610" name="テキスト ボックス 609"/>
        <xdr:cNvSpPr txBox="1"/>
      </xdr:nvSpPr>
      <xdr:spPr>
        <a:xfrm>
          <a:off x="15214111" y="971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11222</xdr:rowOff>
    </xdr:from>
    <xdr:to>
      <xdr:col>76</xdr:col>
      <xdr:colOff>165100</xdr:colOff>
      <xdr:row>51</xdr:row>
      <xdr:rowOff>112822</xdr:rowOff>
    </xdr:to>
    <xdr:sp macro="" textlink="">
      <xdr:nvSpPr>
        <xdr:cNvPr id="611" name="楕円 610"/>
        <xdr:cNvSpPr/>
      </xdr:nvSpPr>
      <xdr:spPr>
        <a:xfrm>
          <a:off x="14541500" y="87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129349</xdr:rowOff>
    </xdr:from>
    <xdr:ext cx="534377" cy="259045"/>
    <xdr:sp macro="" textlink="">
      <xdr:nvSpPr>
        <xdr:cNvPr id="612" name="テキスト ボックス 611"/>
        <xdr:cNvSpPr txBox="1"/>
      </xdr:nvSpPr>
      <xdr:spPr>
        <a:xfrm>
          <a:off x="14325111" y="853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87529</xdr:rowOff>
    </xdr:from>
    <xdr:to>
      <xdr:col>72</xdr:col>
      <xdr:colOff>38100</xdr:colOff>
      <xdr:row>56</xdr:row>
      <xdr:rowOff>17679</xdr:rowOff>
    </xdr:to>
    <xdr:sp macro="" textlink="">
      <xdr:nvSpPr>
        <xdr:cNvPr id="613" name="楕円 612"/>
        <xdr:cNvSpPr/>
      </xdr:nvSpPr>
      <xdr:spPr>
        <a:xfrm>
          <a:off x="13652500" y="95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34206</xdr:rowOff>
    </xdr:from>
    <xdr:ext cx="534377" cy="259045"/>
    <xdr:sp macro="" textlink="">
      <xdr:nvSpPr>
        <xdr:cNvPr id="614" name="テキスト ボックス 613"/>
        <xdr:cNvSpPr txBox="1"/>
      </xdr:nvSpPr>
      <xdr:spPr>
        <a:xfrm>
          <a:off x="13436111" y="92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160543</xdr:rowOff>
    </xdr:from>
    <xdr:to>
      <xdr:col>67</xdr:col>
      <xdr:colOff>101600</xdr:colOff>
      <xdr:row>56</xdr:row>
      <xdr:rowOff>90693</xdr:rowOff>
    </xdr:to>
    <xdr:sp macro="" textlink="">
      <xdr:nvSpPr>
        <xdr:cNvPr id="615" name="楕円 614"/>
        <xdr:cNvSpPr/>
      </xdr:nvSpPr>
      <xdr:spPr>
        <a:xfrm>
          <a:off x="12763500" y="95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107220</xdr:rowOff>
    </xdr:from>
    <xdr:ext cx="534377" cy="259045"/>
    <xdr:sp macro="" textlink="">
      <xdr:nvSpPr>
        <xdr:cNvPr id="616" name="テキスト ボックス 615"/>
        <xdr:cNvSpPr txBox="1"/>
      </xdr:nvSpPr>
      <xdr:spPr>
        <a:xfrm>
          <a:off x="12547111" y="93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53404</xdr:rowOff>
    </xdr:from>
    <xdr:to>
      <xdr:col>85</xdr:col>
      <xdr:colOff>126364</xdr:colOff>
      <xdr:row>79</xdr:row>
      <xdr:rowOff>44450</xdr:rowOff>
    </xdr:to>
    <xdr:cxnSp macro="">
      <xdr:nvCxnSpPr>
        <xdr:cNvPr id="640" name="直線コネクタ 639"/>
        <xdr:cNvCxnSpPr/>
      </xdr:nvCxnSpPr>
      <xdr:spPr>
        <a:xfrm flipV="1">
          <a:off x="16317595" y="12226354"/>
          <a:ext cx="1269" cy="13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81</xdr:rowOff>
    </xdr:from>
    <xdr:ext cx="469744" cy="259045"/>
    <xdr:sp macro="" textlink="">
      <xdr:nvSpPr>
        <xdr:cNvPr id="643" name="災害復旧費最大値テキスト"/>
        <xdr:cNvSpPr txBox="1"/>
      </xdr:nvSpPr>
      <xdr:spPr>
        <a:xfrm>
          <a:off x="16370300" y="120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53404</xdr:rowOff>
    </xdr:from>
    <xdr:to>
      <xdr:col>86</xdr:col>
      <xdr:colOff>25400</xdr:colOff>
      <xdr:row>71</xdr:row>
      <xdr:rowOff>53404</xdr:rowOff>
    </xdr:to>
    <xdr:cxnSp macro="">
      <xdr:nvCxnSpPr>
        <xdr:cNvPr id="644" name="直線コネクタ 643"/>
        <xdr:cNvCxnSpPr/>
      </xdr:nvCxnSpPr>
      <xdr:spPr>
        <a:xfrm>
          <a:off x="16230600" y="12226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77867</xdr:rowOff>
    </xdr:from>
    <xdr:ext cx="469744" cy="259045"/>
    <xdr:sp macro="" textlink="">
      <xdr:nvSpPr>
        <xdr:cNvPr id="646" name="災害復旧費平均値テキスト"/>
        <xdr:cNvSpPr txBox="1"/>
      </xdr:nvSpPr>
      <xdr:spPr>
        <a:xfrm>
          <a:off x="16370300" y="13108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54990</xdr:rowOff>
    </xdr:from>
    <xdr:to>
      <xdr:col>85</xdr:col>
      <xdr:colOff>177800</xdr:colOff>
      <xdr:row>77</xdr:row>
      <xdr:rowOff>156590</xdr:rowOff>
    </xdr:to>
    <xdr:sp macro="" textlink="">
      <xdr:nvSpPr>
        <xdr:cNvPr id="647" name="フローチャート: 判断 646"/>
        <xdr:cNvSpPr/>
      </xdr:nvSpPr>
      <xdr:spPr>
        <a:xfrm>
          <a:off x="16268700" y="1325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37592</xdr:rowOff>
    </xdr:from>
    <xdr:to>
      <xdr:col>81</xdr:col>
      <xdr:colOff>50800</xdr:colOff>
      <xdr:row>79</xdr:row>
      <xdr:rowOff>44450</xdr:rowOff>
    </xdr:to>
    <xdr:cxnSp macro="">
      <xdr:nvCxnSpPr>
        <xdr:cNvPr id="648" name="直線コネクタ 647"/>
        <xdr:cNvCxnSpPr/>
      </xdr:nvCxnSpPr>
      <xdr:spPr>
        <a:xfrm>
          <a:off x="14592300" y="13582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78994</xdr:rowOff>
    </xdr:from>
    <xdr:to>
      <xdr:col>81</xdr:col>
      <xdr:colOff>101600</xdr:colOff>
      <xdr:row>79</xdr:row>
      <xdr:rowOff>9144</xdr:rowOff>
    </xdr:to>
    <xdr:sp macro="" textlink="">
      <xdr:nvSpPr>
        <xdr:cNvPr id="649" name="フローチャート: 判断 648"/>
        <xdr:cNvSpPr/>
      </xdr:nvSpPr>
      <xdr:spPr>
        <a:xfrm>
          <a:off x="15430500" y="1345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25671</xdr:rowOff>
    </xdr:from>
    <xdr:ext cx="378565" cy="259045"/>
    <xdr:sp macro="" textlink="">
      <xdr:nvSpPr>
        <xdr:cNvPr id="650" name="テキスト ボックス 649"/>
        <xdr:cNvSpPr txBox="1"/>
      </xdr:nvSpPr>
      <xdr:spPr>
        <a:xfrm>
          <a:off x="15292017" y="13227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37592</xdr:rowOff>
    </xdr:from>
    <xdr:to>
      <xdr:col>76</xdr:col>
      <xdr:colOff>114300</xdr:colOff>
      <xdr:row>79</xdr:row>
      <xdr:rowOff>44450</xdr:rowOff>
    </xdr:to>
    <xdr:cxnSp macro="">
      <xdr:nvCxnSpPr>
        <xdr:cNvPr id="651" name="直線コネクタ 650"/>
        <xdr:cNvCxnSpPr/>
      </xdr:nvCxnSpPr>
      <xdr:spPr>
        <a:xfrm flipV="1">
          <a:off x="13703300" y="13582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108902</xdr:rowOff>
    </xdr:from>
    <xdr:to>
      <xdr:col>76</xdr:col>
      <xdr:colOff>165100</xdr:colOff>
      <xdr:row>79</xdr:row>
      <xdr:rowOff>39052</xdr:rowOff>
    </xdr:to>
    <xdr:sp macro="" textlink="">
      <xdr:nvSpPr>
        <xdr:cNvPr id="652" name="フローチャート: 判断 651"/>
        <xdr:cNvSpPr/>
      </xdr:nvSpPr>
      <xdr:spPr>
        <a:xfrm>
          <a:off x="14541500" y="1348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55579</xdr:rowOff>
    </xdr:from>
    <xdr:ext cx="378565" cy="259045"/>
    <xdr:sp macro="" textlink="">
      <xdr:nvSpPr>
        <xdr:cNvPr id="653" name="テキスト ボックス 652"/>
        <xdr:cNvSpPr txBox="1"/>
      </xdr:nvSpPr>
      <xdr:spPr>
        <a:xfrm>
          <a:off x="14403017" y="13257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152146</xdr:rowOff>
    </xdr:from>
    <xdr:to>
      <xdr:col>72</xdr:col>
      <xdr:colOff>38100</xdr:colOff>
      <xdr:row>77</xdr:row>
      <xdr:rowOff>82296</xdr:rowOff>
    </xdr:to>
    <xdr:sp macro="" textlink="">
      <xdr:nvSpPr>
        <xdr:cNvPr id="655" name="フローチャート: 判断 654"/>
        <xdr:cNvSpPr/>
      </xdr:nvSpPr>
      <xdr:spPr>
        <a:xfrm>
          <a:off x="13652500" y="1318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98823</xdr:rowOff>
    </xdr:from>
    <xdr:ext cx="469744" cy="259045"/>
    <xdr:sp macro="" textlink="">
      <xdr:nvSpPr>
        <xdr:cNvPr id="656" name="テキスト ボックス 655"/>
        <xdr:cNvSpPr txBox="1"/>
      </xdr:nvSpPr>
      <xdr:spPr>
        <a:xfrm>
          <a:off x="13468428" y="129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72327</xdr:rowOff>
    </xdr:from>
    <xdr:to>
      <xdr:col>67</xdr:col>
      <xdr:colOff>101600</xdr:colOff>
      <xdr:row>76</xdr:row>
      <xdr:rowOff>2477</xdr:rowOff>
    </xdr:to>
    <xdr:sp macro="" textlink="">
      <xdr:nvSpPr>
        <xdr:cNvPr id="657" name="フローチャート: 判断 656"/>
        <xdr:cNvSpPr/>
      </xdr:nvSpPr>
      <xdr:spPr>
        <a:xfrm>
          <a:off x="12763500" y="129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19004</xdr:rowOff>
    </xdr:from>
    <xdr:ext cx="469744" cy="259045"/>
    <xdr:sp macro="" textlink="">
      <xdr:nvSpPr>
        <xdr:cNvPr id="658" name="テキスト ボックス 657"/>
        <xdr:cNvSpPr txBox="1"/>
      </xdr:nvSpPr>
      <xdr:spPr>
        <a:xfrm>
          <a:off x="12579428" y="127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158242</xdr:rowOff>
    </xdr:from>
    <xdr:to>
      <xdr:col>76</xdr:col>
      <xdr:colOff>165100</xdr:colOff>
      <xdr:row>79</xdr:row>
      <xdr:rowOff>88392</xdr:rowOff>
    </xdr:to>
    <xdr:sp macro="" textlink="">
      <xdr:nvSpPr>
        <xdr:cNvPr id="668" name="楕円 667"/>
        <xdr:cNvSpPr/>
      </xdr:nvSpPr>
      <xdr:spPr>
        <a:xfrm>
          <a:off x="14541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79519</xdr:rowOff>
    </xdr:from>
    <xdr:ext cx="313932" cy="259045"/>
    <xdr:sp macro="" textlink="">
      <xdr:nvSpPr>
        <xdr:cNvPr id="669" name="テキスト ボックス 668"/>
        <xdr:cNvSpPr txBox="1"/>
      </xdr:nvSpPr>
      <xdr:spPr>
        <a:xfrm>
          <a:off x="14435333" y="13624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22658</xdr:rowOff>
    </xdr:from>
    <xdr:to>
      <xdr:col>85</xdr:col>
      <xdr:colOff>126364</xdr:colOff>
      <xdr:row>98</xdr:row>
      <xdr:rowOff>85065</xdr:rowOff>
    </xdr:to>
    <xdr:cxnSp macro="">
      <xdr:nvCxnSpPr>
        <xdr:cNvPr id="700" name="直線コネクタ 699"/>
        <xdr:cNvCxnSpPr/>
      </xdr:nvCxnSpPr>
      <xdr:spPr>
        <a:xfrm flipV="1">
          <a:off x="16317595" y="15624608"/>
          <a:ext cx="1269" cy="126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88892</xdr:rowOff>
    </xdr:from>
    <xdr:ext cx="534377" cy="259045"/>
    <xdr:sp macro="" textlink="">
      <xdr:nvSpPr>
        <xdr:cNvPr id="701" name="公債費最小値テキスト"/>
        <xdr:cNvSpPr txBox="1"/>
      </xdr:nvSpPr>
      <xdr:spPr>
        <a:xfrm>
          <a:off x="16370300" y="1689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85065</xdr:rowOff>
    </xdr:from>
    <xdr:to>
      <xdr:col>86</xdr:col>
      <xdr:colOff>25400</xdr:colOff>
      <xdr:row>98</xdr:row>
      <xdr:rowOff>85065</xdr:rowOff>
    </xdr:to>
    <xdr:cxnSp macro="">
      <xdr:nvCxnSpPr>
        <xdr:cNvPr id="702" name="直線コネクタ 701"/>
        <xdr:cNvCxnSpPr/>
      </xdr:nvCxnSpPr>
      <xdr:spPr>
        <a:xfrm>
          <a:off x="16230600" y="16887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140785</xdr:rowOff>
    </xdr:from>
    <xdr:ext cx="534377" cy="259045"/>
    <xdr:sp macro="" textlink="">
      <xdr:nvSpPr>
        <xdr:cNvPr id="703" name="公債費最大値テキスト"/>
        <xdr:cNvSpPr txBox="1"/>
      </xdr:nvSpPr>
      <xdr:spPr>
        <a:xfrm>
          <a:off x="16370300" y="1539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22658</xdr:rowOff>
    </xdr:from>
    <xdr:to>
      <xdr:col>86</xdr:col>
      <xdr:colOff>25400</xdr:colOff>
      <xdr:row>91</xdr:row>
      <xdr:rowOff>22658</xdr:rowOff>
    </xdr:to>
    <xdr:cxnSp macro="">
      <xdr:nvCxnSpPr>
        <xdr:cNvPr id="704" name="直線コネクタ 703"/>
        <xdr:cNvCxnSpPr/>
      </xdr:nvCxnSpPr>
      <xdr:spPr>
        <a:xfrm>
          <a:off x="16230600" y="1562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47216</xdr:rowOff>
    </xdr:from>
    <xdr:to>
      <xdr:col>85</xdr:col>
      <xdr:colOff>127000</xdr:colOff>
      <xdr:row>97</xdr:row>
      <xdr:rowOff>62009</xdr:rowOff>
    </xdr:to>
    <xdr:cxnSp macro="">
      <xdr:nvCxnSpPr>
        <xdr:cNvPr id="705" name="直線コネクタ 704"/>
        <xdr:cNvCxnSpPr/>
      </xdr:nvCxnSpPr>
      <xdr:spPr>
        <a:xfrm>
          <a:off x="15481300" y="16677866"/>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46789</xdr:rowOff>
    </xdr:from>
    <xdr:ext cx="534377" cy="259045"/>
    <xdr:sp macro="" textlink="">
      <xdr:nvSpPr>
        <xdr:cNvPr id="706" name="公債費平均値テキスト"/>
        <xdr:cNvSpPr txBox="1"/>
      </xdr:nvSpPr>
      <xdr:spPr>
        <a:xfrm>
          <a:off x="16370300" y="1599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23912</xdr:rowOff>
    </xdr:from>
    <xdr:to>
      <xdr:col>85</xdr:col>
      <xdr:colOff>177800</xdr:colOff>
      <xdr:row>94</xdr:row>
      <xdr:rowOff>125512</xdr:rowOff>
    </xdr:to>
    <xdr:sp macro="" textlink="">
      <xdr:nvSpPr>
        <xdr:cNvPr id="707" name="フローチャート: 判断 706"/>
        <xdr:cNvSpPr/>
      </xdr:nvSpPr>
      <xdr:spPr>
        <a:xfrm>
          <a:off x="162687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47216</xdr:rowOff>
    </xdr:from>
    <xdr:to>
      <xdr:col>81</xdr:col>
      <xdr:colOff>50800</xdr:colOff>
      <xdr:row>97</xdr:row>
      <xdr:rowOff>69390</xdr:rowOff>
    </xdr:to>
    <xdr:cxnSp macro="">
      <xdr:nvCxnSpPr>
        <xdr:cNvPr id="708" name="直線コネクタ 707"/>
        <xdr:cNvCxnSpPr/>
      </xdr:nvCxnSpPr>
      <xdr:spPr>
        <a:xfrm flipV="1">
          <a:off x="14592300" y="166778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62905</xdr:rowOff>
    </xdr:from>
    <xdr:to>
      <xdr:col>81</xdr:col>
      <xdr:colOff>101600</xdr:colOff>
      <xdr:row>94</xdr:row>
      <xdr:rowOff>164505</xdr:rowOff>
    </xdr:to>
    <xdr:sp macro="" textlink="">
      <xdr:nvSpPr>
        <xdr:cNvPr id="709" name="フローチャート: 判断 708"/>
        <xdr:cNvSpPr/>
      </xdr:nvSpPr>
      <xdr:spPr>
        <a:xfrm>
          <a:off x="15430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9582</xdr:rowOff>
    </xdr:from>
    <xdr:ext cx="534377" cy="259045"/>
    <xdr:sp macro="" textlink="">
      <xdr:nvSpPr>
        <xdr:cNvPr id="710" name="テキスト ボックス 709"/>
        <xdr:cNvSpPr txBox="1"/>
      </xdr:nvSpPr>
      <xdr:spPr>
        <a:xfrm>
          <a:off x="15214111" y="159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13807</xdr:rowOff>
    </xdr:from>
    <xdr:to>
      <xdr:col>76</xdr:col>
      <xdr:colOff>114300</xdr:colOff>
      <xdr:row>97</xdr:row>
      <xdr:rowOff>69390</xdr:rowOff>
    </xdr:to>
    <xdr:cxnSp macro="">
      <xdr:nvCxnSpPr>
        <xdr:cNvPr id="711" name="直線コネクタ 710"/>
        <xdr:cNvCxnSpPr/>
      </xdr:nvCxnSpPr>
      <xdr:spPr>
        <a:xfrm>
          <a:off x="13703300" y="1664445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33252</xdr:rowOff>
    </xdr:from>
    <xdr:to>
      <xdr:col>76</xdr:col>
      <xdr:colOff>165100</xdr:colOff>
      <xdr:row>95</xdr:row>
      <xdr:rowOff>134852</xdr:rowOff>
    </xdr:to>
    <xdr:sp macro="" textlink="">
      <xdr:nvSpPr>
        <xdr:cNvPr id="712" name="フローチャート: 判断 711"/>
        <xdr:cNvSpPr/>
      </xdr:nvSpPr>
      <xdr:spPr>
        <a:xfrm>
          <a:off x="14541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151379</xdr:rowOff>
    </xdr:from>
    <xdr:ext cx="534377" cy="259045"/>
    <xdr:sp macro="" textlink="">
      <xdr:nvSpPr>
        <xdr:cNvPr id="713" name="テキスト ボックス 712"/>
        <xdr:cNvSpPr txBox="1"/>
      </xdr:nvSpPr>
      <xdr:spPr>
        <a:xfrm>
          <a:off x="14325111" y="16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145971</xdr:rowOff>
    </xdr:from>
    <xdr:to>
      <xdr:col>71</xdr:col>
      <xdr:colOff>177800</xdr:colOff>
      <xdr:row>97</xdr:row>
      <xdr:rowOff>13807</xdr:rowOff>
    </xdr:to>
    <xdr:cxnSp macro="">
      <xdr:nvCxnSpPr>
        <xdr:cNvPr id="714" name="直線コネクタ 713"/>
        <xdr:cNvCxnSpPr/>
      </xdr:nvCxnSpPr>
      <xdr:spPr>
        <a:xfrm>
          <a:off x="12814300" y="16605171"/>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6310</xdr:rowOff>
    </xdr:from>
    <xdr:to>
      <xdr:col>72</xdr:col>
      <xdr:colOff>38100</xdr:colOff>
      <xdr:row>95</xdr:row>
      <xdr:rowOff>107910</xdr:rowOff>
    </xdr:to>
    <xdr:sp macro="" textlink="">
      <xdr:nvSpPr>
        <xdr:cNvPr id="715" name="フローチャート: 判断 714"/>
        <xdr:cNvSpPr/>
      </xdr:nvSpPr>
      <xdr:spPr>
        <a:xfrm>
          <a:off x="13652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124437</xdr:rowOff>
    </xdr:from>
    <xdr:ext cx="534377" cy="259045"/>
    <xdr:sp macro="" textlink="">
      <xdr:nvSpPr>
        <xdr:cNvPr id="716" name="テキスト ボックス 715"/>
        <xdr:cNvSpPr txBox="1"/>
      </xdr:nvSpPr>
      <xdr:spPr>
        <a:xfrm>
          <a:off x="13436111" y="160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148859</xdr:rowOff>
    </xdr:from>
    <xdr:to>
      <xdr:col>67</xdr:col>
      <xdr:colOff>101600</xdr:colOff>
      <xdr:row>95</xdr:row>
      <xdr:rowOff>79009</xdr:rowOff>
    </xdr:to>
    <xdr:sp macro="" textlink="">
      <xdr:nvSpPr>
        <xdr:cNvPr id="717" name="フローチャート: 判断 716"/>
        <xdr:cNvSpPr/>
      </xdr:nvSpPr>
      <xdr:spPr>
        <a:xfrm>
          <a:off x="12763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95536</xdr:rowOff>
    </xdr:from>
    <xdr:ext cx="534377" cy="259045"/>
    <xdr:sp macro="" textlink="">
      <xdr:nvSpPr>
        <xdr:cNvPr id="718" name="テキスト ボックス 717"/>
        <xdr:cNvSpPr txBox="1"/>
      </xdr:nvSpPr>
      <xdr:spPr>
        <a:xfrm>
          <a:off x="12547111" y="1604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11209</xdr:rowOff>
    </xdr:from>
    <xdr:to>
      <xdr:col>85</xdr:col>
      <xdr:colOff>177800</xdr:colOff>
      <xdr:row>97</xdr:row>
      <xdr:rowOff>112809</xdr:rowOff>
    </xdr:to>
    <xdr:sp macro="" textlink="">
      <xdr:nvSpPr>
        <xdr:cNvPr id="724" name="楕円 723"/>
        <xdr:cNvSpPr/>
      </xdr:nvSpPr>
      <xdr:spPr>
        <a:xfrm>
          <a:off x="16268700" y="16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161086</xdr:rowOff>
    </xdr:from>
    <xdr:ext cx="534377" cy="259045"/>
    <xdr:sp macro="" textlink="">
      <xdr:nvSpPr>
        <xdr:cNvPr id="725" name="公債費該当値テキスト"/>
        <xdr:cNvSpPr txBox="1"/>
      </xdr:nvSpPr>
      <xdr:spPr>
        <a:xfrm>
          <a:off x="16370300" y="166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167866</xdr:rowOff>
    </xdr:from>
    <xdr:to>
      <xdr:col>81</xdr:col>
      <xdr:colOff>101600</xdr:colOff>
      <xdr:row>97</xdr:row>
      <xdr:rowOff>98016</xdr:rowOff>
    </xdr:to>
    <xdr:sp macro="" textlink="">
      <xdr:nvSpPr>
        <xdr:cNvPr id="726" name="楕円 725"/>
        <xdr:cNvSpPr/>
      </xdr:nvSpPr>
      <xdr:spPr>
        <a:xfrm>
          <a:off x="15430500" y="166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89143</xdr:rowOff>
    </xdr:from>
    <xdr:ext cx="534377" cy="259045"/>
    <xdr:sp macro="" textlink="">
      <xdr:nvSpPr>
        <xdr:cNvPr id="727" name="テキスト ボックス 726"/>
        <xdr:cNvSpPr txBox="1"/>
      </xdr:nvSpPr>
      <xdr:spPr>
        <a:xfrm>
          <a:off x="15214111" y="167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18590</xdr:rowOff>
    </xdr:from>
    <xdr:to>
      <xdr:col>76</xdr:col>
      <xdr:colOff>165100</xdr:colOff>
      <xdr:row>97</xdr:row>
      <xdr:rowOff>120190</xdr:rowOff>
    </xdr:to>
    <xdr:sp macro="" textlink="">
      <xdr:nvSpPr>
        <xdr:cNvPr id="728" name="楕円 727"/>
        <xdr:cNvSpPr/>
      </xdr:nvSpPr>
      <xdr:spPr>
        <a:xfrm>
          <a:off x="14541500" y="166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111317</xdr:rowOff>
    </xdr:from>
    <xdr:ext cx="534377" cy="259045"/>
    <xdr:sp macro="" textlink="">
      <xdr:nvSpPr>
        <xdr:cNvPr id="729" name="テキスト ボックス 728"/>
        <xdr:cNvSpPr txBox="1"/>
      </xdr:nvSpPr>
      <xdr:spPr>
        <a:xfrm>
          <a:off x="14325111" y="167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134457</xdr:rowOff>
    </xdr:from>
    <xdr:to>
      <xdr:col>72</xdr:col>
      <xdr:colOff>38100</xdr:colOff>
      <xdr:row>97</xdr:row>
      <xdr:rowOff>64607</xdr:rowOff>
    </xdr:to>
    <xdr:sp macro="" textlink="">
      <xdr:nvSpPr>
        <xdr:cNvPr id="730" name="楕円 729"/>
        <xdr:cNvSpPr/>
      </xdr:nvSpPr>
      <xdr:spPr>
        <a:xfrm>
          <a:off x="13652500" y="165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55734</xdr:rowOff>
    </xdr:from>
    <xdr:ext cx="534377" cy="259045"/>
    <xdr:sp macro="" textlink="">
      <xdr:nvSpPr>
        <xdr:cNvPr id="731" name="テキスト ボックス 730"/>
        <xdr:cNvSpPr txBox="1"/>
      </xdr:nvSpPr>
      <xdr:spPr>
        <a:xfrm>
          <a:off x="13436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95171</xdr:rowOff>
    </xdr:from>
    <xdr:to>
      <xdr:col>67</xdr:col>
      <xdr:colOff>101600</xdr:colOff>
      <xdr:row>97</xdr:row>
      <xdr:rowOff>25321</xdr:rowOff>
    </xdr:to>
    <xdr:sp macro="" textlink="">
      <xdr:nvSpPr>
        <xdr:cNvPr id="732" name="楕円 731"/>
        <xdr:cNvSpPr/>
      </xdr:nvSpPr>
      <xdr:spPr>
        <a:xfrm>
          <a:off x="12763500" y="165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16448</xdr:rowOff>
    </xdr:from>
    <xdr:ext cx="534377" cy="259045"/>
    <xdr:sp macro="" textlink="">
      <xdr:nvSpPr>
        <xdr:cNvPr id="733" name="テキスト ボックス 732"/>
        <xdr:cNvSpPr txBox="1"/>
      </xdr:nvSpPr>
      <xdr:spPr>
        <a:xfrm>
          <a:off x="12547111" y="166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123698</xdr:rowOff>
    </xdr:from>
    <xdr:to>
      <xdr:col>116</xdr:col>
      <xdr:colOff>62864</xdr:colOff>
      <xdr:row>39</xdr:row>
      <xdr:rowOff>44450</xdr:rowOff>
    </xdr:to>
    <xdr:cxnSp macro="">
      <xdr:nvCxnSpPr>
        <xdr:cNvPr id="757" name="直線コネクタ 756"/>
        <xdr:cNvCxnSpPr/>
      </xdr:nvCxnSpPr>
      <xdr:spPr>
        <a:xfrm flipV="1">
          <a:off x="22159595" y="6638798"/>
          <a:ext cx="1269" cy="9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108475</xdr:rowOff>
    </xdr:from>
    <xdr:ext cx="249299" cy="259045"/>
    <xdr:sp macro="" textlink="">
      <xdr:nvSpPr>
        <xdr:cNvPr id="758" name="諸支出金最小値テキスト"/>
        <xdr:cNvSpPr txBox="1"/>
      </xdr:nvSpPr>
      <xdr:spPr>
        <a:xfrm>
          <a:off x="22212300" y="67950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70375</xdr:rowOff>
    </xdr:from>
    <xdr:ext cx="378565" cy="259045"/>
    <xdr:sp macro="" textlink="">
      <xdr:nvSpPr>
        <xdr:cNvPr id="760" name="諸支出金最大値テキスト"/>
        <xdr:cNvSpPr txBox="1"/>
      </xdr:nvSpPr>
      <xdr:spPr>
        <a:xfrm>
          <a:off x="22212300"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123698</xdr:rowOff>
    </xdr:from>
    <xdr:to>
      <xdr:col>116</xdr:col>
      <xdr:colOff>152400</xdr:colOff>
      <xdr:row>38</xdr:row>
      <xdr:rowOff>123698</xdr:rowOff>
    </xdr:to>
    <xdr:cxnSp macro="">
      <xdr:nvCxnSpPr>
        <xdr:cNvPr id="761" name="直線コネクタ 760"/>
        <xdr:cNvCxnSpPr/>
      </xdr:nvCxnSpPr>
      <xdr:spPr>
        <a:xfrm>
          <a:off x="22072600" y="663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150178</xdr:rowOff>
    </xdr:from>
    <xdr:to>
      <xdr:col>116</xdr:col>
      <xdr:colOff>63500</xdr:colOff>
      <xdr:row>38</xdr:row>
      <xdr:rowOff>123698</xdr:rowOff>
    </xdr:to>
    <xdr:cxnSp macro="">
      <xdr:nvCxnSpPr>
        <xdr:cNvPr id="762" name="直線コネクタ 761"/>
        <xdr:cNvCxnSpPr/>
      </xdr:nvCxnSpPr>
      <xdr:spPr>
        <a:xfrm>
          <a:off x="21323300" y="5465128"/>
          <a:ext cx="838200" cy="11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152925</xdr:rowOff>
    </xdr:from>
    <xdr:ext cx="313932" cy="259045"/>
    <xdr:sp macro="" textlink="">
      <xdr:nvSpPr>
        <xdr:cNvPr id="763" name="諸支出金平均値テキスト"/>
        <xdr:cNvSpPr txBox="1"/>
      </xdr:nvSpPr>
      <xdr:spPr>
        <a:xfrm>
          <a:off x="22212300" y="66680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146621</xdr:rowOff>
    </xdr:from>
    <xdr:to>
      <xdr:col>116</xdr:col>
      <xdr:colOff>114300</xdr:colOff>
      <xdr:row>39</xdr:row>
      <xdr:rowOff>76771</xdr:rowOff>
    </xdr:to>
    <xdr:sp macro="" textlink="">
      <xdr:nvSpPr>
        <xdr:cNvPr id="764" name="フローチャート: 判断 763"/>
        <xdr:cNvSpPr/>
      </xdr:nvSpPr>
      <xdr:spPr>
        <a:xfrm>
          <a:off x="221107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150178</xdr:rowOff>
    </xdr:from>
    <xdr:to>
      <xdr:col>111</xdr:col>
      <xdr:colOff>177800</xdr:colOff>
      <xdr:row>36</xdr:row>
      <xdr:rowOff>59118</xdr:rowOff>
    </xdr:to>
    <xdr:cxnSp macro="">
      <xdr:nvCxnSpPr>
        <xdr:cNvPr id="765" name="直線コネクタ 764"/>
        <xdr:cNvCxnSpPr/>
      </xdr:nvCxnSpPr>
      <xdr:spPr>
        <a:xfrm flipV="1">
          <a:off x="20434300" y="5465128"/>
          <a:ext cx="889000" cy="7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83566</xdr:rowOff>
    </xdr:from>
    <xdr:to>
      <xdr:col>112</xdr:col>
      <xdr:colOff>38100</xdr:colOff>
      <xdr:row>38</xdr:row>
      <xdr:rowOff>13715</xdr:rowOff>
    </xdr:to>
    <xdr:sp macro="" textlink="">
      <xdr:nvSpPr>
        <xdr:cNvPr id="766" name="フローチャート: 判断 765"/>
        <xdr:cNvSpPr/>
      </xdr:nvSpPr>
      <xdr:spPr>
        <a:xfrm>
          <a:off x="21272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4843</xdr:rowOff>
    </xdr:from>
    <xdr:ext cx="469744" cy="259045"/>
    <xdr:sp macro="" textlink="">
      <xdr:nvSpPr>
        <xdr:cNvPr id="767" name="テキスト ボックス 766"/>
        <xdr:cNvSpPr txBox="1"/>
      </xdr:nvSpPr>
      <xdr:spPr>
        <a:xfrm>
          <a:off x="21088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59118</xdr:rowOff>
    </xdr:from>
    <xdr:to>
      <xdr:col>107</xdr:col>
      <xdr:colOff>50800</xdr:colOff>
      <xdr:row>36</xdr:row>
      <xdr:rowOff>129794</xdr:rowOff>
    </xdr:to>
    <xdr:cxnSp macro="">
      <xdr:nvCxnSpPr>
        <xdr:cNvPr id="768" name="直線コネクタ 767"/>
        <xdr:cNvCxnSpPr/>
      </xdr:nvCxnSpPr>
      <xdr:spPr>
        <a:xfrm flipV="1">
          <a:off x="19545300" y="6231318"/>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69" name="フローチャート: 判断 768"/>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48086</xdr:rowOff>
    </xdr:from>
    <xdr:ext cx="378565" cy="259045"/>
    <xdr:sp macro="" textlink="">
      <xdr:nvSpPr>
        <xdr:cNvPr id="770" name="テキスト ボックス 769"/>
        <xdr:cNvSpPr txBox="1"/>
      </xdr:nvSpPr>
      <xdr:spPr>
        <a:xfrm>
          <a:off x="20245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129794</xdr:rowOff>
    </xdr:from>
    <xdr:to>
      <xdr:col>102</xdr:col>
      <xdr:colOff>114300</xdr:colOff>
      <xdr:row>38</xdr:row>
      <xdr:rowOff>71882</xdr:rowOff>
    </xdr:to>
    <xdr:cxnSp macro="">
      <xdr:nvCxnSpPr>
        <xdr:cNvPr id="771" name="直線コネクタ 770"/>
        <xdr:cNvCxnSpPr/>
      </xdr:nvCxnSpPr>
      <xdr:spPr>
        <a:xfrm flipV="1">
          <a:off x="18656300" y="6301994"/>
          <a:ext cx="889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115760</xdr:rowOff>
    </xdr:from>
    <xdr:to>
      <xdr:col>102</xdr:col>
      <xdr:colOff>165100</xdr:colOff>
      <xdr:row>39</xdr:row>
      <xdr:rowOff>45910</xdr:rowOff>
    </xdr:to>
    <xdr:sp macro="" textlink="">
      <xdr:nvSpPr>
        <xdr:cNvPr id="772" name="フローチャート: 判断 771"/>
        <xdr:cNvSpPr/>
      </xdr:nvSpPr>
      <xdr:spPr>
        <a:xfrm>
          <a:off x="19494500" y="66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37037</xdr:rowOff>
    </xdr:from>
    <xdr:ext cx="378565" cy="259045"/>
    <xdr:sp macro="" textlink="">
      <xdr:nvSpPr>
        <xdr:cNvPr id="773" name="テキスト ボックス 772"/>
        <xdr:cNvSpPr txBox="1"/>
      </xdr:nvSpPr>
      <xdr:spPr>
        <a:xfrm>
          <a:off x="19356017" y="672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74" name="フローチャート: 判断 773"/>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75" name="テキスト ボックス 774"/>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72898</xdr:rowOff>
    </xdr:from>
    <xdr:to>
      <xdr:col>116</xdr:col>
      <xdr:colOff>114300</xdr:colOff>
      <xdr:row>39</xdr:row>
      <xdr:rowOff>3048</xdr:rowOff>
    </xdr:to>
    <xdr:sp macro="" textlink="">
      <xdr:nvSpPr>
        <xdr:cNvPr id="781" name="楕円 780"/>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25925</xdr:rowOff>
    </xdr:from>
    <xdr:ext cx="378565" cy="259045"/>
    <xdr:sp macro="" textlink="">
      <xdr:nvSpPr>
        <xdr:cNvPr id="782" name="諸支出金該当値テキスト"/>
        <xdr:cNvSpPr txBox="1"/>
      </xdr:nvSpPr>
      <xdr:spPr>
        <a:xfrm>
          <a:off x="22212300" y="65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99378</xdr:rowOff>
    </xdr:from>
    <xdr:to>
      <xdr:col>112</xdr:col>
      <xdr:colOff>38100</xdr:colOff>
      <xdr:row>32</xdr:row>
      <xdr:rowOff>29528</xdr:rowOff>
    </xdr:to>
    <xdr:sp macro="" textlink="">
      <xdr:nvSpPr>
        <xdr:cNvPr id="783" name="楕円 782"/>
        <xdr:cNvSpPr/>
      </xdr:nvSpPr>
      <xdr:spPr>
        <a:xfrm>
          <a:off x="21272500" y="5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46055</xdr:rowOff>
    </xdr:from>
    <xdr:ext cx="469744" cy="259045"/>
    <xdr:sp macro="" textlink="">
      <xdr:nvSpPr>
        <xdr:cNvPr id="784" name="テキスト ボックス 783"/>
        <xdr:cNvSpPr txBox="1"/>
      </xdr:nvSpPr>
      <xdr:spPr>
        <a:xfrm>
          <a:off x="21088428" y="518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8318</xdr:rowOff>
    </xdr:from>
    <xdr:to>
      <xdr:col>107</xdr:col>
      <xdr:colOff>101600</xdr:colOff>
      <xdr:row>36</xdr:row>
      <xdr:rowOff>109918</xdr:rowOff>
    </xdr:to>
    <xdr:sp macro="" textlink="">
      <xdr:nvSpPr>
        <xdr:cNvPr id="785" name="楕円 784"/>
        <xdr:cNvSpPr/>
      </xdr:nvSpPr>
      <xdr:spPr>
        <a:xfrm>
          <a:off x="20383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126445</xdr:rowOff>
    </xdr:from>
    <xdr:ext cx="469744" cy="259045"/>
    <xdr:sp macro="" textlink="">
      <xdr:nvSpPr>
        <xdr:cNvPr id="786" name="テキスト ボックス 785"/>
        <xdr:cNvSpPr txBox="1"/>
      </xdr:nvSpPr>
      <xdr:spPr>
        <a:xfrm>
          <a:off x="20199428" y="59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78994</xdr:rowOff>
    </xdr:from>
    <xdr:to>
      <xdr:col>102</xdr:col>
      <xdr:colOff>165100</xdr:colOff>
      <xdr:row>37</xdr:row>
      <xdr:rowOff>9144</xdr:rowOff>
    </xdr:to>
    <xdr:sp macro="" textlink="">
      <xdr:nvSpPr>
        <xdr:cNvPr id="787" name="楕円 786"/>
        <xdr:cNvSpPr/>
      </xdr:nvSpPr>
      <xdr:spPr>
        <a:xfrm>
          <a:off x="19494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25671</xdr:rowOff>
    </xdr:from>
    <xdr:ext cx="469744" cy="259045"/>
    <xdr:sp macro="" textlink="">
      <xdr:nvSpPr>
        <xdr:cNvPr id="788" name="テキスト ボックス 787"/>
        <xdr:cNvSpPr txBox="1"/>
      </xdr:nvSpPr>
      <xdr:spPr>
        <a:xfrm>
          <a:off x="19310428"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21082</xdr:rowOff>
    </xdr:from>
    <xdr:to>
      <xdr:col>98</xdr:col>
      <xdr:colOff>38100</xdr:colOff>
      <xdr:row>38</xdr:row>
      <xdr:rowOff>122682</xdr:rowOff>
    </xdr:to>
    <xdr:sp macro="" textlink="">
      <xdr:nvSpPr>
        <xdr:cNvPr id="789" name="楕円 788"/>
        <xdr:cNvSpPr/>
      </xdr:nvSpPr>
      <xdr:spPr>
        <a:xfrm>
          <a:off x="18605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139209</xdr:rowOff>
    </xdr:from>
    <xdr:ext cx="378565" cy="259045"/>
    <xdr:sp macro="" textlink="">
      <xdr:nvSpPr>
        <xdr:cNvPr id="790" name="テキスト ボックス 789"/>
        <xdr:cNvSpPr txBox="1"/>
      </xdr:nvSpPr>
      <xdr:spPr>
        <a:xfrm>
          <a:off x="18467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総務費は、三鷹中央防災公園・元気創造プラザや上連雀分庁舎の整備完了などにより平成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年度以前と同程度となっている。</a:t>
          </a:r>
        </a:p>
        <a:p>
          <a:r>
            <a:rPr kumimoji="1" lang="ja-JP" altLang="en-US" sz="1300">
              <a:latin typeface="ＭＳ Ｐゴシック" panose="020B0600070205080204" pitchFamily="50" charset="-128"/>
              <a:ea typeface="ＭＳ Ｐゴシック" panose="020B0600070205080204" pitchFamily="50" charset="-128"/>
            </a:rPr>
            <a:t>民生費は、子ども・子育て支援において質の高いサービスを提供しているとともに、保育園や学童保育所の待機児童解消を積極的に図っていることから増加傾向が続いている。また、長寿化の伸展による介護保険や後期高齢者医療特別会計への繰出し金の増加も一因となっている。</a:t>
          </a:r>
        </a:p>
        <a:p>
          <a:r>
            <a:rPr kumimoji="1" lang="ja-JP" altLang="en-US" sz="1300">
              <a:latin typeface="ＭＳ Ｐゴシック" panose="020B0600070205080204" pitchFamily="50" charset="-128"/>
              <a:ea typeface="ＭＳ Ｐゴシック" panose="020B0600070205080204" pitchFamily="50" charset="-128"/>
            </a:rPr>
            <a:t>教育費は、小学校の長寿命化や大沢総合グラウンドにおける夜間照明設備の整備に加え、ＳＵＢＡＲＵ総合スポーツセンターの管理運営開始などにより増となっている。</a:t>
          </a:r>
        </a:p>
        <a:p>
          <a:r>
            <a:rPr kumimoji="1" lang="ja-JP" altLang="en-US" sz="1300">
              <a:latin typeface="ＭＳ Ｐゴシック" panose="020B0600070205080204" pitchFamily="50" charset="-128"/>
              <a:ea typeface="ＭＳ Ｐゴシック" panose="020B0600070205080204" pitchFamily="50" charset="-128"/>
            </a:rPr>
            <a:t>なお、諸支出金は、都市型産業等集積用地として日本無線株式会社三鷹製作所跡地の南側敷地の一部の取得を完了したことなどから、大幅な減となった。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実質収支比率は概ね３～４％で推移しており、財政の健全性は維持している。平成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年度は、標準財政規模が増となったものの、実質収支が大幅な増となったことにより、実質単年度収支比率が前年度と比べて</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ポイント増加した。しかし、ふるさと納税の影響の拡大、地方消費税の清算基準の見直し等の影響などにより、依然として厳しい財政運営となっている。今後も後年度の財政需要を見据えながら財政調整基金の残高に注視していくとともに、行財政改革の推進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定開始から、すべての会計で赤字額は生じていないものの、多くの特別会計が一般会計からの繰入金で財政運営を行っているため、一般会計以外は１％未満で推移している。引き続き各会計の収支状況について的確に捕捉し、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
61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
62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
63</v>
      </c>
      <c r="C3" s="626"/>
      <c r="D3" s="626"/>
      <c r="E3" s="627"/>
      <c r="F3" s="627"/>
      <c r="G3" s="627"/>
      <c r="H3" s="627"/>
      <c r="I3" s="627"/>
      <c r="J3" s="627"/>
      <c r="K3" s="627"/>
      <c r="L3" s="627" t="s">
        <v>
64</v>
      </c>
      <c r="M3" s="627"/>
      <c r="N3" s="627"/>
      <c r="O3" s="627"/>
      <c r="P3" s="627"/>
      <c r="Q3" s="627"/>
      <c r="R3" s="630"/>
      <c r="S3" s="630"/>
      <c r="T3" s="630"/>
      <c r="U3" s="630"/>
      <c r="V3" s="631"/>
      <c r="W3" s="524" t="s">
        <v>
65</v>
      </c>
      <c r="X3" s="525"/>
      <c r="Y3" s="525"/>
      <c r="Z3" s="525"/>
      <c r="AA3" s="525"/>
      <c r="AB3" s="626"/>
      <c r="AC3" s="630" t="s">
        <v>
66</v>
      </c>
      <c r="AD3" s="525"/>
      <c r="AE3" s="525"/>
      <c r="AF3" s="525"/>
      <c r="AG3" s="525"/>
      <c r="AH3" s="525"/>
      <c r="AI3" s="525"/>
      <c r="AJ3" s="525"/>
      <c r="AK3" s="525"/>
      <c r="AL3" s="592"/>
      <c r="AM3" s="524" t="s">
        <v>
67</v>
      </c>
      <c r="AN3" s="525"/>
      <c r="AO3" s="525"/>
      <c r="AP3" s="525"/>
      <c r="AQ3" s="525"/>
      <c r="AR3" s="525"/>
      <c r="AS3" s="525"/>
      <c r="AT3" s="525"/>
      <c r="AU3" s="525"/>
      <c r="AV3" s="525"/>
      <c r="AW3" s="525"/>
      <c r="AX3" s="592"/>
      <c r="AY3" s="584" t="s">
        <v>
0</v>
      </c>
      <c r="AZ3" s="585"/>
      <c r="BA3" s="585"/>
      <c r="BB3" s="585"/>
      <c r="BC3" s="585"/>
      <c r="BD3" s="585"/>
      <c r="BE3" s="585"/>
      <c r="BF3" s="585"/>
      <c r="BG3" s="585"/>
      <c r="BH3" s="585"/>
      <c r="BI3" s="585"/>
      <c r="BJ3" s="585"/>
      <c r="BK3" s="585"/>
      <c r="BL3" s="585"/>
      <c r="BM3" s="634"/>
      <c r="BN3" s="524" t="s">
        <v>
68</v>
      </c>
      <c r="BO3" s="525"/>
      <c r="BP3" s="525"/>
      <c r="BQ3" s="525"/>
      <c r="BR3" s="525"/>
      <c r="BS3" s="525"/>
      <c r="BT3" s="525"/>
      <c r="BU3" s="592"/>
      <c r="BV3" s="524" t="s">
        <v>
69</v>
      </c>
      <c r="BW3" s="525"/>
      <c r="BX3" s="525"/>
      <c r="BY3" s="525"/>
      <c r="BZ3" s="525"/>
      <c r="CA3" s="525"/>
      <c r="CB3" s="525"/>
      <c r="CC3" s="592"/>
      <c r="CD3" s="584" t="s">
        <v>
0</v>
      </c>
      <c r="CE3" s="585"/>
      <c r="CF3" s="585"/>
      <c r="CG3" s="585"/>
      <c r="CH3" s="585"/>
      <c r="CI3" s="585"/>
      <c r="CJ3" s="585"/>
      <c r="CK3" s="585"/>
      <c r="CL3" s="585"/>
      <c r="CM3" s="585"/>
      <c r="CN3" s="585"/>
      <c r="CO3" s="585"/>
      <c r="CP3" s="585"/>
      <c r="CQ3" s="585"/>
      <c r="CR3" s="585"/>
      <c r="CS3" s="634"/>
      <c r="CT3" s="524" t="s">
        <v>
70</v>
      </c>
      <c r="CU3" s="525"/>
      <c r="CV3" s="525"/>
      <c r="CW3" s="525"/>
      <c r="CX3" s="525"/>
      <c r="CY3" s="525"/>
      <c r="CZ3" s="525"/>
      <c r="DA3" s="592"/>
      <c r="DB3" s="524" t="s">
        <v>
71</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
72</v>
      </c>
      <c r="AZ4" s="438"/>
      <c r="BA4" s="438"/>
      <c r="BB4" s="438"/>
      <c r="BC4" s="438"/>
      <c r="BD4" s="438"/>
      <c r="BE4" s="438"/>
      <c r="BF4" s="438"/>
      <c r="BG4" s="438"/>
      <c r="BH4" s="438"/>
      <c r="BI4" s="438"/>
      <c r="BJ4" s="438"/>
      <c r="BK4" s="438"/>
      <c r="BL4" s="438"/>
      <c r="BM4" s="439"/>
      <c r="BN4" s="440">
        <v>
67033791</v>
      </c>
      <c r="BO4" s="441"/>
      <c r="BP4" s="441"/>
      <c r="BQ4" s="441"/>
      <c r="BR4" s="441"/>
      <c r="BS4" s="441"/>
      <c r="BT4" s="441"/>
      <c r="BU4" s="442"/>
      <c r="BV4" s="440">
        <v>
69938622</v>
      </c>
      <c r="BW4" s="441"/>
      <c r="BX4" s="441"/>
      <c r="BY4" s="441"/>
      <c r="BZ4" s="441"/>
      <c r="CA4" s="441"/>
      <c r="CB4" s="441"/>
      <c r="CC4" s="442"/>
      <c r="CD4" s="618" t="s">
        <v>
73</v>
      </c>
      <c r="CE4" s="619"/>
      <c r="CF4" s="619"/>
      <c r="CG4" s="619"/>
      <c r="CH4" s="619"/>
      <c r="CI4" s="619"/>
      <c r="CJ4" s="619"/>
      <c r="CK4" s="619"/>
      <c r="CL4" s="619"/>
      <c r="CM4" s="619"/>
      <c r="CN4" s="619"/>
      <c r="CO4" s="619"/>
      <c r="CP4" s="619"/>
      <c r="CQ4" s="619"/>
      <c r="CR4" s="619"/>
      <c r="CS4" s="620"/>
      <c r="CT4" s="621">
        <v>
4.2</v>
      </c>
      <c r="CU4" s="622"/>
      <c r="CV4" s="622"/>
      <c r="CW4" s="622"/>
      <c r="CX4" s="622"/>
      <c r="CY4" s="622"/>
      <c r="CZ4" s="622"/>
      <c r="DA4" s="623"/>
      <c r="DB4" s="621">
        <v>
2.8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
74</v>
      </c>
      <c r="AN5" s="419"/>
      <c r="AO5" s="419"/>
      <c r="AP5" s="419"/>
      <c r="AQ5" s="419"/>
      <c r="AR5" s="419"/>
      <c r="AS5" s="419"/>
      <c r="AT5" s="420"/>
      <c r="AU5" s="502" t="s">
        <v>
75</v>
      </c>
      <c r="AV5" s="503"/>
      <c r="AW5" s="503"/>
      <c r="AX5" s="503"/>
      <c r="AY5" s="425" t="s">
        <v>
76</v>
      </c>
      <c r="AZ5" s="426"/>
      <c r="BA5" s="426"/>
      <c r="BB5" s="426"/>
      <c r="BC5" s="426"/>
      <c r="BD5" s="426"/>
      <c r="BE5" s="426"/>
      <c r="BF5" s="426"/>
      <c r="BG5" s="426"/>
      <c r="BH5" s="426"/>
      <c r="BI5" s="426"/>
      <c r="BJ5" s="426"/>
      <c r="BK5" s="426"/>
      <c r="BL5" s="426"/>
      <c r="BM5" s="427"/>
      <c r="BN5" s="445">
        <v>
65206271</v>
      </c>
      <c r="BO5" s="446"/>
      <c r="BP5" s="446"/>
      <c r="BQ5" s="446"/>
      <c r="BR5" s="446"/>
      <c r="BS5" s="446"/>
      <c r="BT5" s="446"/>
      <c r="BU5" s="447"/>
      <c r="BV5" s="445">
        <v>
68653953</v>
      </c>
      <c r="BW5" s="446"/>
      <c r="BX5" s="446"/>
      <c r="BY5" s="446"/>
      <c r="BZ5" s="446"/>
      <c r="CA5" s="446"/>
      <c r="CB5" s="446"/>
      <c r="CC5" s="447"/>
      <c r="CD5" s="454" t="s">
        <v>
77</v>
      </c>
      <c r="CE5" s="455"/>
      <c r="CF5" s="455"/>
      <c r="CG5" s="455"/>
      <c r="CH5" s="455"/>
      <c r="CI5" s="455"/>
      <c r="CJ5" s="455"/>
      <c r="CK5" s="455"/>
      <c r="CL5" s="455"/>
      <c r="CM5" s="455"/>
      <c r="CN5" s="455"/>
      <c r="CO5" s="455"/>
      <c r="CP5" s="455"/>
      <c r="CQ5" s="455"/>
      <c r="CR5" s="455"/>
      <c r="CS5" s="456"/>
      <c r="CT5" s="415">
        <v>
89.6</v>
      </c>
      <c r="CU5" s="416"/>
      <c r="CV5" s="416"/>
      <c r="CW5" s="416"/>
      <c r="CX5" s="416"/>
      <c r="CY5" s="416"/>
      <c r="CZ5" s="416"/>
      <c r="DA5" s="417"/>
      <c r="DB5" s="415">
        <v>
86.8</v>
      </c>
      <c r="DC5" s="416"/>
      <c r="DD5" s="416"/>
      <c r="DE5" s="416"/>
      <c r="DF5" s="416"/>
      <c r="DG5" s="416"/>
      <c r="DH5" s="416"/>
      <c r="DI5" s="417"/>
      <c r="DJ5" s="165"/>
      <c r="DK5" s="165"/>
      <c r="DL5" s="165"/>
      <c r="DM5" s="165"/>
      <c r="DN5" s="165"/>
      <c r="DO5" s="165"/>
    </row>
    <row r="6" spans="1:119" ht="18.75" customHeight="1">
      <c r="A6" s="166"/>
      <c r="B6" s="598" t="s">
        <v>
78</v>
      </c>
      <c r="C6" s="459"/>
      <c r="D6" s="459"/>
      <c r="E6" s="599"/>
      <c r="F6" s="599"/>
      <c r="G6" s="599"/>
      <c r="H6" s="599"/>
      <c r="I6" s="599"/>
      <c r="J6" s="599"/>
      <c r="K6" s="599"/>
      <c r="L6" s="599" t="s">
        <v>
79</v>
      </c>
      <c r="M6" s="599"/>
      <c r="N6" s="599"/>
      <c r="O6" s="599"/>
      <c r="P6" s="599"/>
      <c r="Q6" s="599"/>
      <c r="R6" s="483"/>
      <c r="S6" s="483"/>
      <c r="T6" s="483"/>
      <c r="U6" s="483"/>
      <c r="V6" s="605"/>
      <c r="W6" s="536" t="s">
        <v>
80</v>
      </c>
      <c r="X6" s="458"/>
      <c r="Y6" s="458"/>
      <c r="Z6" s="458"/>
      <c r="AA6" s="458"/>
      <c r="AB6" s="459"/>
      <c r="AC6" s="610" t="s">
        <v>
81</v>
      </c>
      <c r="AD6" s="611"/>
      <c r="AE6" s="611"/>
      <c r="AF6" s="611"/>
      <c r="AG6" s="611"/>
      <c r="AH6" s="611"/>
      <c r="AI6" s="611"/>
      <c r="AJ6" s="611"/>
      <c r="AK6" s="611"/>
      <c r="AL6" s="612"/>
      <c r="AM6" s="514" t="s">
        <v>
82</v>
      </c>
      <c r="AN6" s="419"/>
      <c r="AO6" s="419"/>
      <c r="AP6" s="419"/>
      <c r="AQ6" s="419"/>
      <c r="AR6" s="419"/>
      <c r="AS6" s="419"/>
      <c r="AT6" s="420"/>
      <c r="AU6" s="502" t="s">
        <v>
83</v>
      </c>
      <c r="AV6" s="503"/>
      <c r="AW6" s="503"/>
      <c r="AX6" s="503"/>
      <c r="AY6" s="425" t="s">
        <v>
84</v>
      </c>
      <c r="AZ6" s="426"/>
      <c r="BA6" s="426"/>
      <c r="BB6" s="426"/>
      <c r="BC6" s="426"/>
      <c r="BD6" s="426"/>
      <c r="BE6" s="426"/>
      <c r="BF6" s="426"/>
      <c r="BG6" s="426"/>
      <c r="BH6" s="426"/>
      <c r="BI6" s="426"/>
      <c r="BJ6" s="426"/>
      <c r="BK6" s="426"/>
      <c r="BL6" s="426"/>
      <c r="BM6" s="427"/>
      <c r="BN6" s="445">
        <v>
1827520</v>
      </c>
      <c r="BO6" s="446"/>
      <c r="BP6" s="446"/>
      <c r="BQ6" s="446"/>
      <c r="BR6" s="446"/>
      <c r="BS6" s="446"/>
      <c r="BT6" s="446"/>
      <c r="BU6" s="447"/>
      <c r="BV6" s="445">
        <v>
1284669</v>
      </c>
      <c r="BW6" s="446"/>
      <c r="BX6" s="446"/>
      <c r="BY6" s="446"/>
      <c r="BZ6" s="446"/>
      <c r="CA6" s="446"/>
      <c r="CB6" s="446"/>
      <c r="CC6" s="447"/>
      <c r="CD6" s="454" t="s">
        <v>
85</v>
      </c>
      <c r="CE6" s="455"/>
      <c r="CF6" s="455"/>
      <c r="CG6" s="455"/>
      <c r="CH6" s="455"/>
      <c r="CI6" s="455"/>
      <c r="CJ6" s="455"/>
      <c r="CK6" s="455"/>
      <c r="CL6" s="455"/>
      <c r="CM6" s="455"/>
      <c r="CN6" s="455"/>
      <c r="CO6" s="455"/>
      <c r="CP6" s="455"/>
      <c r="CQ6" s="455"/>
      <c r="CR6" s="455"/>
      <c r="CS6" s="456"/>
      <c r="CT6" s="595">
        <v>
89.6</v>
      </c>
      <c r="CU6" s="596"/>
      <c r="CV6" s="596"/>
      <c r="CW6" s="596"/>
      <c r="CX6" s="596"/>
      <c r="CY6" s="596"/>
      <c r="CZ6" s="596"/>
      <c r="DA6" s="597"/>
      <c r="DB6" s="595">
        <v>
86.8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
86</v>
      </c>
      <c r="AN7" s="419"/>
      <c r="AO7" s="419"/>
      <c r="AP7" s="419"/>
      <c r="AQ7" s="419"/>
      <c r="AR7" s="419"/>
      <c r="AS7" s="419"/>
      <c r="AT7" s="420"/>
      <c r="AU7" s="502" t="s">
        <v>
83</v>
      </c>
      <c r="AV7" s="503"/>
      <c r="AW7" s="503"/>
      <c r="AX7" s="503"/>
      <c r="AY7" s="425" t="s">
        <v>
87</v>
      </c>
      <c r="AZ7" s="426"/>
      <c r="BA7" s="426"/>
      <c r="BB7" s="426"/>
      <c r="BC7" s="426"/>
      <c r="BD7" s="426"/>
      <c r="BE7" s="426"/>
      <c r="BF7" s="426"/>
      <c r="BG7" s="426"/>
      <c r="BH7" s="426"/>
      <c r="BI7" s="426"/>
      <c r="BJ7" s="426"/>
      <c r="BK7" s="426"/>
      <c r="BL7" s="426"/>
      <c r="BM7" s="427"/>
      <c r="BN7" s="445">
        <v>
120973</v>
      </c>
      <c r="BO7" s="446"/>
      <c r="BP7" s="446"/>
      <c r="BQ7" s="446"/>
      <c r="BR7" s="446"/>
      <c r="BS7" s="446"/>
      <c r="BT7" s="446"/>
      <c r="BU7" s="447"/>
      <c r="BV7" s="445">
        <v>
166448</v>
      </c>
      <c r="BW7" s="446"/>
      <c r="BX7" s="446"/>
      <c r="BY7" s="446"/>
      <c r="BZ7" s="446"/>
      <c r="CA7" s="446"/>
      <c r="CB7" s="446"/>
      <c r="CC7" s="447"/>
      <c r="CD7" s="454" t="s">
        <v>
88</v>
      </c>
      <c r="CE7" s="455"/>
      <c r="CF7" s="455"/>
      <c r="CG7" s="455"/>
      <c r="CH7" s="455"/>
      <c r="CI7" s="455"/>
      <c r="CJ7" s="455"/>
      <c r="CK7" s="455"/>
      <c r="CL7" s="455"/>
      <c r="CM7" s="455"/>
      <c r="CN7" s="455"/>
      <c r="CO7" s="455"/>
      <c r="CP7" s="455"/>
      <c r="CQ7" s="455"/>
      <c r="CR7" s="455"/>
      <c r="CS7" s="456"/>
      <c r="CT7" s="445">
        <v>
40498162</v>
      </c>
      <c r="CU7" s="446"/>
      <c r="CV7" s="446"/>
      <c r="CW7" s="446"/>
      <c r="CX7" s="446"/>
      <c r="CY7" s="446"/>
      <c r="CZ7" s="446"/>
      <c r="DA7" s="447"/>
      <c r="DB7" s="445">
        <v>
39840416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
89</v>
      </c>
      <c r="AN8" s="419"/>
      <c r="AO8" s="419"/>
      <c r="AP8" s="419"/>
      <c r="AQ8" s="419"/>
      <c r="AR8" s="419"/>
      <c r="AS8" s="419"/>
      <c r="AT8" s="420"/>
      <c r="AU8" s="502" t="s">
        <v>
90</v>
      </c>
      <c r="AV8" s="503"/>
      <c r="AW8" s="503"/>
      <c r="AX8" s="503"/>
      <c r="AY8" s="425" t="s">
        <v>
91</v>
      </c>
      <c r="AZ8" s="426"/>
      <c r="BA8" s="426"/>
      <c r="BB8" s="426"/>
      <c r="BC8" s="426"/>
      <c r="BD8" s="426"/>
      <c r="BE8" s="426"/>
      <c r="BF8" s="426"/>
      <c r="BG8" s="426"/>
      <c r="BH8" s="426"/>
      <c r="BI8" s="426"/>
      <c r="BJ8" s="426"/>
      <c r="BK8" s="426"/>
      <c r="BL8" s="426"/>
      <c r="BM8" s="427"/>
      <c r="BN8" s="445">
        <v>
1706547</v>
      </c>
      <c r="BO8" s="446"/>
      <c r="BP8" s="446"/>
      <c r="BQ8" s="446"/>
      <c r="BR8" s="446"/>
      <c r="BS8" s="446"/>
      <c r="BT8" s="446"/>
      <c r="BU8" s="447"/>
      <c r="BV8" s="445">
        <v>
1118221</v>
      </c>
      <c r="BW8" s="446"/>
      <c r="BX8" s="446"/>
      <c r="BY8" s="446"/>
      <c r="BZ8" s="446"/>
      <c r="CA8" s="446"/>
      <c r="CB8" s="446"/>
      <c r="CC8" s="447"/>
      <c r="CD8" s="454" t="s">
        <v>
92</v>
      </c>
      <c r="CE8" s="455"/>
      <c r="CF8" s="455"/>
      <c r="CG8" s="455"/>
      <c r="CH8" s="455"/>
      <c r="CI8" s="455"/>
      <c r="CJ8" s="455"/>
      <c r="CK8" s="455"/>
      <c r="CL8" s="455"/>
      <c r="CM8" s="455"/>
      <c r="CN8" s="455"/>
      <c r="CO8" s="455"/>
      <c r="CP8" s="455"/>
      <c r="CQ8" s="455"/>
      <c r="CR8" s="455"/>
      <c r="CS8" s="456"/>
      <c r="CT8" s="558">
        <v>
1.18</v>
      </c>
      <c r="CU8" s="559"/>
      <c r="CV8" s="559"/>
      <c r="CW8" s="559"/>
      <c r="CX8" s="559"/>
      <c r="CY8" s="559"/>
      <c r="CZ8" s="559"/>
      <c r="DA8" s="560"/>
      <c r="DB8" s="558">
        <v>
1.1299999999999999</v>
      </c>
      <c r="DC8" s="559"/>
      <c r="DD8" s="559"/>
      <c r="DE8" s="559"/>
      <c r="DF8" s="559"/>
      <c r="DG8" s="559"/>
      <c r="DH8" s="559"/>
      <c r="DI8" s="560"/>
      <c r="DJ8" s="165"/>
      <c r="DK8" s="165"/>
      <c r="DL8" s="165"/>
      <c r="DM8" s="165"/>
      <c r="DN8" s="165"/>
      <c r="DO8" s="165"/>
    </row>
    <row r="9" spans="1:119" ht="18.75" customHeight="1" thickBot="1">
      <c r="A9" s="166"/>
      <c r="B9" s="584" t="s">
        <v>
93</v>
      </c>
      <c r="C9" s="585"/>
      <c r="D9" s="585"/>
      <c r="E9" s="585"/>
      <c r="F9" s="585"/>
      <c r="G9" s="585"/>
      <c r="H9" s="585"/>
      <c r="I9" s="585"/>
      <c r="J9" s="585"/>
      <c r="K9" s="508"/>
      <c r="L9" s="586" t="s">
        <v>
94</v>
      </c>
      <c r="M9" s="587"/>
      <c r="N9" s="587"/>
      <c r="O9" s="587"/>
      <c r="P9" s="587"/>
      <c r="Q9" s="588"/>
      <c r="R9" s="589">
        <v>
186936</v>
      </c>
      <c r="S9" s="590"/>
      <c r="T9" s="590"/>
      <c r="U9" s="590"/>
      <c r="V9" s="591"/>
      <c r="W9" s="524" t="s">
        <v>
95</v>
      </c>
      <c r="X9" s="525"/>
      <c r="Y9" s="525"/>
      <c r="Z9" s="525"/>
      <c r="AA9" s="525"/>
      <c r="AB9" s="525"/>
      <c r="AC9" s="525"/>
      <c r="AD9" s="525"/>
      <c r="AE9" s="525"/>
      <c r="AF9" s="525"/>
      <c r="AG9" s="525"/>
      <c r="AH9" s="525"/>
      <c r="AI9" s="525"/>
      <c r="AJ9" s="525"/>
      <c r="AK9" s="525"/>
      <c r="AL9" s="592"/>
      <c r="AM9" s="514" t="s">
        <v>
96</v>
      </c>
      <c r="AN9" s="419"/>
      <c r="AO9" s="419"/>
      <c r="AP9" s="419"/>
      <c r="AQ9" s="419"/>
      <c r="AR9" s="419"/>
      <c r="AS9" s="419"/>
      <c r="AT9" s="420"/>
      <c r="AU9" s="502" t="s">
        <v>
75</v>
      </c>
      <c r="AV9" s="503"/>
      <c r="AW9" s="503"/>
      <c r="AX9" s="503"/>
      <c r="AY9" s="425" t="s">
        <v>
97</v>
      </c>
      <c r="AZ9" s="426"/>
      <c r="BA9" s="426"/>
      <c r="BB9" s="426"/>
      <c r="BC9" s="426"/>
      <c r="BD9" s="426"/>
      <c r="BE9" s="426"/>
      <c r="BF9" s="426"/>
      <c r="BG9" s="426"/>
      <c r="BH9" s="426"/>
      <c r="BI9" s="426"/>
      <c r="BJ9" s="426"/>
      <c r="BK9" s="426"/>
      <c r="BL9" s="426"/>
      <c r="BM9" s="427"/>
      <c r="BN9" s="445">
        <v>
588326</v>
      </c>
      <c r="BO9" s="446"/>
      <c r="BP9" s="446"/>
      <c r="BQ9" s="446"/>
      <c r="BR9" s="446"/>
      <c r="BS9" s="446"/>
      <c r="BT9" s="446"/>
      <c r="BU9" s="447"/>
      <c r="BV9" s="445">
        <v>
-320759</v>
      </c>
      <c r="BW9" s="446"/>
      <c r="BX9" s="446"/>
      <c r="BY9" s="446"/>
      <c r="BZ9" s="446"/>
      <c r="CA9" s="446"/>
      <c r="CB9" s="446"/>
      <c r="CC9" s="447"/>
      <c r="CD9" s="454" t="s">
        <v>
98</v>
      </c>
      <c r="CE9" s="455"/>
      <c r="CF9" s="455"/>
      <c r="CG9" s="455"/>
      <c r="CH9" s="455"/>
      <c r="CI9" s="455"/>
      <c r="CJ9" s="455"/>
      <c r="CK9" s="455"/>
      <c r="CL9" s="455"/>
      <c r="CM9" s="455"/>
      <c r="CN9" s="455"/>
      <c r="CO9" s="455"/>
      <c r="CP9" s="455"/>
      <c r="CQ9" s="455"/>
      <c r="CR9" s="455"/>
      <c r="CS9" s="456"/>
      <c r="CT9" s="415">
        <v>
9</v>
      </c>
      <c r="CU9" s="416"/>
      <c r="CV9" s="416"/>
      <c r="CW9" s="416"/>
      <c r="CX9" s="416"/>
      <c r="CY9" s="416"/>
      <c r="CZ9" s="416"/>
      <c r="DA9" s="417"/>
      <c r="DB9" s="415">
        <v>
8.6999999999999993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
99</v>
      </c>
      <c r="M10" s="419"/>
      <c r="N10" s="419"/>
      <c r="O10" s="419"/>
      <c r="P10" s="419"/>
      <c r="Q10" s="420"/>
      <c r="R10" s="421">
        <v>
186083</v>
      </c>
      <c r="S10" s="422"/>
      <c r="T10" s="422"/>
      <c r="U10" s="422"/>
      <c r="V10" s="424"/>
      <c r="W10" s="593"/>
      <c r="X10" s="407"/>
      <c r="Y10" s="407"/>
      <c r="Z10" s="407"/>
      <c r="AA10" s="407"/>
      <c r="AB10" s="407"/>
      <c r="AC10" s="407"/>
      <c r="AD10" s="407"/>
      <c r="AE10" s="407"/>
      <c r="AF10" s="407"/>
      <c r="AG10" s="407"/>
      <c r="AH10" s="407"/>
      <c r="AI10" s="407"/>
      <c r="AJ10" s="407"/>
      <c r="AK10" s="407"/>
      <c r="AL10" s="594"/>
      <c r="AM10" s="514" t="s">
        <v>
100</v>
      </c>
      <c r="AN10" s="419"/>
      <c r="AO10" s="419"/>
      <c r="AP10" s="419"/>
      <c r="AQ10" s="419"/>
      <c r="AR10" s="419"/>
      <c r="AS10" s="419"/>
      <c r="AT10" s="420"/>
      <c r="AU10" s="502" t="s">
        <v>
90</v>
      </c>
      <c r="AV10" s="503"/>
      <c r="AW10" s="503"/>
      <c r="AX10" s="503"/>
      <c r="AY10" s="425" t="s">
        <v>
101</v>
      </c>
      <c r="AZ10" s="426"/>
      <c r="BA10" s="426"/>
      <c r="BB10" s="426"/>
      <c r="BC10" s="426"/>
      <c r="BD10" s="426"/>
      <c r="BE10" s="426"/>
      <c r="BF10" s="426"/>
      <c r="BG10" s="426"/>
      <c r="BH10" s="426"/>
      <c r="BI10" s="426"/>
      <c r="BJ10" s="426"/>
      <c r="BK10" s="426"/>
      <c r="BL10" s="426"/>
      <c r="BM10" s="427"/>
      <c r="BN10" s="445">
        <v>
85344</v>
      </c>
      <c r="BO10" s="446"/>
      <c r="BP10" s="446"/>
      <c r="BQ10" s="446"/>
      <c r="BR10" s="446"/>
      <c r="BS10" s="446"/>
      <c r="BT10" s="446"/>
      <c r="BU10" s="447"/>
      <c r="BV10" s="445">
        <v>
179533</v>
      </c>
      <c r="BW10" s="446"/>
      <c r="BX10" s="446"/>
      <c r="BY10" s="446"/>
      <c r="BZ10" s="446"/>
      <c r="CA10" s="446"/>
      <c r="CB10" s="446"/>
      <c r="CC10" s="447"/>
      <c r="CD10" s="170" t="s">
        <v>
102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
103</v>
      </c>
      <c r="M11" s="492"/>
      <c r="N11" s="492"/>
      <c r="O11" s="492"/>
      <c r="P11" s="492"/>
      <c r="Q11" s="493"/>
      <c r="R11" s="581" t="s">
        <v>
104</v>
      </c>
      <c r="S11" s="582"/>
      <c r="T11" s="582"/>
      <c r="U11" s="582"/>
      <c r="V11" s="583"/>
      <c r="W11" s="593"/>
      <c r="X11" s="407"/>
      <c r="Y11" s="407"/>
      <c r="Z11" s="407"/>
      <c r="AA11" s="407"/>
      <c r="AB11" s="407"/>
      <c r="AC11" s="407"/>
      <c r="AD11" s="407"/>
      <c r="AE11" s="407"/>
      <c r="AF11" s="407"/>
      <c r="AG11" s="407"/>
      <c r="AH11" s="407"/>
      <c r="AI11" s="407"/>
      <c r="AJ11" s="407"/>
      <c r="AK11" s="407"/>
      <c r="AL11" s="594"/>
      <c r="AM11" s="514" t="s">
        <v>
105</v>
      </c>
      <c r="AN11" s="419"/>
      <c r="AO11" s="419"/>
      <c r="AP11" s="419"/>
      <c r="AQ11" s="419"/>
      <c r="AR11" s="419"/>
      <c r="AS11" s="419"/>
      <c r="AT11" s="420"/>
      <c r="AU11" s="502" t="s">
        <v>
106</v>
      </c>
      <c r="AV11" s="503"/>
      <c r="AW11" s="503"/>
      <c r="AX11" s="503"/>
      <c r="AY11" s="425" t="s">
        <v>
107</v>
      </c>
      <c r="AZ11" s="426"/>
      <c r="BA11" s="426"/>
      <c r="BB11" s="426"/>
      <c r="BC11" s="426"/>
      <c r="BD11" s="426"/>
      <c r="BE11" s="426"/>
      <c r="BF11" s="426"/>
      <c r="BG11" s="426"/>
      <c r="BH11" s="426"/>
      <c r="BI11" s="426"/>
      <c r="BJ11" s="426"/>
      <c r="BK11" s="426"/>
      <c r="BL11" s="426"/>
      <c r="BM11" s="427"/>
      <c r="BN11" s="445">
        <v>
22290</v>
      </c>
      <c r="BO11" s="446"/>
      <c r="BP11" s="446"/>
      <c r="BQ11" s="446"/>
      <c r="BR11" s="446"/>
      <c r="BS11" s="446"/>
      <c r="BT11" s="446"/>
      <c r="BU11" s="447"/>
      <c r="BV11" s="445">
        <v>
0</v>
      </c>
      <c r="BW11" s="446"/>
      <c r="BX11" s="446"/>
      <c r="BY11" s="446"/>
      <c r="BZ11" s="446"/>
      <c r="CA11" s="446"/>
      <c r="CB11" s="446"/>
      <c r="CC11" s="447"/>
      <c r="CD11" s="454" t="s">
        <v>
108</v>
      </c>
      <c r="CE11" s="455"/>
      <c r="CF11" s="455"/>
      <c r="CG11" s="455"/>
      <c r="CH11" s="455"/>
      <c r="CI11" s="455"/>
      <c r="CJ11" s="455"/>
      <c r="CK11" s="455"/>
      <c r="CL11" s="455"/>
      <c r="CM11" s="455"/>
      <c r="CN11" s="455"/>
      <c r="CO11" s="455"/>
      <c r="CP11" s="455"/>
      <c r="CQ11" s="455"/>
      <c r="CR11" s="455"/>
      <c r="CS11" s="456"/>
      <c r="CT11" s="558" t="s">
        <v>
109</v>
      </c>
      <c r="CU11" s="559"/>
      <c r="CV11" s="559"/>
      <c r="CW11" s="559"/>
      <c r="CX11" s="559"/>
      <c r="CY11" s="559"/>
      <c r="CZ11" s="559"/>
      <c r="DA11" s="560"/>
      <c r="DB11" s="558" t="s">
        <v>
110</v>
      </c>
      <c r="DC11" s="559"/>
      <c r="DD11" s="559"/>
      <c r="DE11" s="559"/>
      <c r="DF11" s="559"/>
      <c r="DG11" s="559"/>
      <c r="DH11" s="559"/>
      <c r="DI11" s="560"/>
      <c r="DJ11" s="165"/>
      <c r="DK11" s="165"/>
      <c r="DL11" s="165"/>
      <c r="DM11" s="165"/>
      <c r="DN11" s="165"/>
      <c r="DO11" s="165"/>
    </row>
    <row r="12" spans="1:119" ht="18.75" customHeight="1">
      <c r="A12" s="166"/>
      <c r="B12" s="561" t="s">
        <v>
111</v>
      </c>
      <c r="C12" s="562"/>
      <c r="D12" s="562"/>
      <c r="E12" s="562"/>
      <c r="F12" s="562"/>
      <c r="G12" s="562"/>
      <c r="H12" s="562"/>
      <c r="I12" s="562"/>
      <c r="J12" s="562"/>
      <c r="K12" s="563"/>
      <c r="L12" s="570" t="s">
        <v>
112</v>
      </c>
      <c r="M12" s="571"/>
      <c r="N12" s="571"/>
      <c r="O12" s="571"/>
      <c r="P12" s="571"/>
      <c r="Q12" s="572"/>
      <c r="R12" s="573">
        <v>
186375</v>
      </c>
      <c r="S12" s="574"/>
      <c r="T12" s="574"/>
      <c r="U12" s="574"/>
      <c r="V12" s="575"/>
      <c r="W12" s="576" t="s">
        <v>
0</v>
      </c>
      <c r="X12" s="503"/>
      <c r="Y12" s="503"/>
      <c r="Z12" s="503"/>
      <c r="AA12" s="503"/>
      <c r="AB12" s="577"/>
      <c r="AC12" s="502" t="s">
        <v>
113</v>
      </c>
      <c r="AD12" s="503"/>
      <c r="AE12" s="503"/>
      <c r="AF12" s="503"/>
      <c r="AG12" s="577"/>
      <c r="AH12" s="502" t="s">
        <v>
114</v>
      </c>
      <c r="AI12" s="503"/>
      <c r="AJ12" s="503"/>
      <c r="AK12" s="503"/>
      <c r="AL12" s="578"/>
      <c r="AM12" s="514" t="s">
        <v>
115</v>
      </c>
      <c r="AN12" s="419"/>
      <c r="AO12" s="419"/>
      <c r="AP12" s="419"/>
      <c r="AQ12" s="419"/>
      <c r="AR12" s="419"/>
      <c r="AS12" s="419"/>
      <c r="AT12" s="420"/>
      <c r="AU12" s="502" t="s">
        <v>
75</v>
      </c>
      <c r="AV12" s="503"/>
      <c r="AW12" s="503"/>
      <c r="AX12" s="503"/>
      <c r="AY12" s="425" t="s">
        <v>
116</v>
      </c>
      <c r="AZ12" s="426"/>
      <c r="BA12" s="426"/>
      <c r="BB12" s="426"/>
      <c r="BC12" s="426"/>
      <c r="BD12" s="426"/>
      <c r="BE12" s="426"/>
      <c r="BF12" s="426"/>
      <c r="BG12" s="426"/>
      <c r="BH12" s="426"/>
      <c r="BI12" s="426"/>
      <c r="BJ12" s="426"/>
      <c r="BK12" s="426"/>
      <c r="BL12" s="426"/>
      <c r="BM12" s="427"/>
      <c r="BN12" s="445">
        <v>
0</v>
      </c>
      <c r="BO12" s="446"/>
      <c r="BP12" s="446"/>
      <c r="BQ12" s="446"/>
      <c r="BR12" s="446"/>
      <c r="BS12" s="446"/>
      <c r="BT12" s="446"/>
      <c r="BU12" s="447"/>
      <c r="BV12" s="445">
        <v>
0</v>
      </c>
      <c r="BW12" s="446"/>
      <c r="BX12" s="446"/>
      <c r="BY12" s="446"/>
      <c r="BZ12" s="446"/>
      <c r="CA12" s="446"/>
      <c r="CB12" s="446"/>
      <c r="CC12" s="447"/>
      <c r="CD12" s="454" t="s">
        <v>
117</v>
      </c>
      <c r="CE12" s="455"/>
      <c r="CF12" s="455"/>
      <c r="CG12" s="455"/>
      <c r="CH12" s="455"/>
      <c r="CI12" s="455"/>
      <c r="CJ12" s="455"/>
      <c r="CK12" s="455"/>
      <c r="CL12" s="455"/>
      <c r="CM12" s="455"/>
      <c r="CN12" s="455"/>
      <c r="CO12" s="455"/>
      <c r="CP12" s="455"/>
      <c r="CQ12" s="455"/>
      <c r="CR12" s="455"/>
      <c r="CS12" s="456"/>
      <c r="CT12" s="558" t="s">
        <v>
118</v>
      </c>
      <c r="CU12" s="559"/>
      <c r="CV12" s="559"/>
      <c r="CW12" s="559"/>
      <c r="CX12" s="559"/>
      <c r="CY12" s="559"/>
      <c r="CZ12" s="559"/>
      <c r="DA12" s="560"/>
      <c r="DB12" s="558" t="s">
        <v>
119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
120</v>
      </c>
      <c r="N13" s="546"/>
      <c r="O13" s="546"/>
      <c r="P13" s="546"/>
      <c r="Q13" s="547"/>
      <c r="R13" s="548">
        <v>
182740</v>
      </c>
      <c r="S13" s="549"/>
      <c r="T13" s="549"/>
      <c r="U13" s="549"/>
      <c r="V13" s="550"/>
      <c r="W13" s="536" t="s">
        <v>
121</v>
      </c>
      <c r="X13" s="458"/>
      <c r="Y13" s="458"/>
      <c r="Z13" s="458"/>
      <c r="AA13" s="458"/>
      <c r="AB13" s="459"/>
      <c r="AC13" s="421">
        <v>
645</v>
      </c>
      <c r="AD13" s="422"/>
      <c r="AE13" s="422"/>
      <c r="AF13" s="422"/>
      <c r="AG13" s="423"/>
      <c r="AH13" s="421">
        <v>
609</v>
      </c>
      <c r="AI13" s="422"/>
      <c r="AJ13" s="422"/>
      <c r="AK13" s="422"/>
      <c r="AL13" s="424"/>
      <c r="AM13" s="514" t="s">
        <v>
122</v>
      </c>
      <c r="AN13" s="419"/>
      <c r="AO13" s="419"/>
      <c r="AP13" s="419"/>
      <c r="AQ13" s="419"/>
      <c r="AR13" s="419"/>
      <c r="AS13" s="419"/>
      <c r="AT13" s="420"/>
      <c r="AU13" s="502" t="s">
        <v>
123</v>
      </c>
      <c r="AV13" s="503"/>
      <c r="AW13" s="503"/>
      <c r="AX13" s="503"/>
      <c r="AY13" s="425" t="s">
        <v>
124</v>
      </c>
      <c r="AZ13" s="426"/>
      <c r="BA13" s="426"/>
      <c r="BB13" s="426"/>
      <c r="BC13" s="426"/>
      <c r="BD13" s="426"/>
      <c r="BE13" s="426"/>
      <c r="BF13" s="426"/>
      <c r="BG13" s="426"/>
      <c r="BH13" s="426"/>
      <c r="BI13" s="426"/>
      <c r="BJ13" s="426"/>
      <c r="BK13" s="426"/>
      <c r="BL13" s="426"/>
      <c r="BM13" s="427"/>
      <c r="BN13" s="445">
        <v>
695960</v>
      </c>
      <c r="BO13" s="446"/>
      <c r="BP13" s="446"/>
      <c r="BQ13" s="446"/>
      <c r="BR13" s="446"/>
      <c r="BS13" s="446"/>
      <c r="BT13" s="446"/>
      <c r="BU13" s="447"/>
      <c r="BV13" s="445">
        <v>
-141226</v>
      </c>
      <c r="BW13" s="446"/>
      <c r="BX13" s="446"/>
      <c r="BY13" s="446"/>
      <c r="BZ13" s="446"/>
      <c r="CA13" s="446"/>
      <c r="CB13" s="446"/>
      <c r="CC13" s="447"/>
      <c r="CD13" s="454" t="s">
        <v>
125</v>
      </c>
      <c r="CE13" s="455"/>
      <c r="CF13" s="455"/>
      <c r="CG13" s="455"/>
      <c r="CH13" s="455"/>
      <c r="CI13" s="455"/>
      <c r="CJ13" s="455"/>
      <c r="CK13" s="455"/>
      <c r="CL13" s="455"/>
      <c r="CM13" s="455"/>
      <c r="CN13" s="455"/>
      <c r="CO13" s="455"/>
      <c r="CP13" s="455"/>
      <c r="CQ13" s="455"/>
      <c r="CR13" s="455"/>
      <c r="CS13" s="456"/>
      <c r="CT13" s="415">
        <v>
3.5</v>
      </c>
      <c r="CU13" s="416"/>
      <c r="CV13" s="416"/>
      <c r="CW13" s="416"/>
      <c r="CX13" s="416"/>
      <c r="CY13" s="416"/>
      <c r="CZ13" s="416"/>
      <c r="DA13" s="417"/>
      <c r="DB13" s="415">
        <v>
3.8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
126</v>
      </c>
      <c r="M14" s="579"/>
      <c r="N14" s="579"/>
      <c r="O14" s="579"/>
      <c r="P14" s="579"/>
      <c r="Q14" s="580"/>
      <c r="R14" s="548">
        <v>
185101</v>
      </c>
      <c r="S14" s="549"/>
      <c r="T14" s="549"/>
      <c r="U14" s="549"/>
      <c r="V14" s="550"/>
      <c r="W14" s="551"/>
      <c r="X14" s="461"/>
      <c r="Y14" s="461"/>
      <c r="Z14" s="461"/>
      <c r="AA14" s="461"/>
      <c r="AB14" s="462"/>
      <c r="AC14" s="541">
        <v>
0.9</v>
      </c>
      <c r="AD14" s="542"/>
      <c r="AE14" s="542"/>
      <c r="AF14" s="542"/>
      <c r="AG14" s="543"/>
      <c r="AH14" s="541">
        <v>
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
127</v>
      </c>
      <c r="CE14" s="452"/>
      <c r="CF14" s="452"/>
      <c r="CG14" s="452"/>
      <c r="CH14" s="452"/>
      <c r="CI14" s="452"/>
      <c r="CJ14" s="452"/>
      <c r="CK14" s="452"/>
      <c r="CL14" s="452"/>
      <c r="CM14" s="452"/>
      <c r="CN14" s="452"/>
      <c r="CO14" s="452"/>
      <c r="CP14" s="452"/>
      <c r="CQ14" s="452"/>
      <c r="CR14" s="452"/>
      <c r="CS14" s="453"/>
      <c r="CT14" s="552">
        <v>
11.8</v>
      </c>
      <c r="CU14" s="553"/>
      <c r="CV14" s="553"/>
      <c r="CW14" s="553"/>
      <c r="CX14" s="553"/>
      <c r="CY14" s="553"/>
      <c r="CZ14" s="553"/>
      <c r="DA14" s="554"/>
      <c r="DB14" s="552">
        <v>
18.600000000000001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
128</v>
      </c>
      <c r="N15" s="546"/>
      <c r="O15" s="546"/>
      <c r="P15" s="546"/>
      <c r="Q15" s="547"/>
      <c r="R15" s="548">
        <v>
181725</v>
      </c>
      <c r="S15" s="549"/>
      <c r="T15" s="549"/>
      <c r="U15" s="549"/>
      <c r="V15" s="550"/>
      <c r="W15" s="536" t="s">
        <v>
129</v>
      </c>
      <c r="X15" s="458"/>
      <c r="Y15" s="458"/>
      <c r="Z15" s="458"/>
      <c r="AA15" s="458"/>
      <c r="AB15" s="459"/>
      <c r="AC15" s="421">
        <v>
11060</v>
      </c>
      <c r="AD15" s="422"/>
      <c r="AE15" s="422"/>
      <c r="AF15" s="422"/>
      <c r="AG15" s="423"/>
      <c r="AH15" s="421">
        <v>
10957</v>
      </c>
      <c r="AI15" s="422"/>
      <c r="AJ15" s="422"/>
      <c r="AK15" s="422"/>
      <c r="AL15" s="424"/>
      <c r="AM15" s="514"/>
      <c r="AN15" s="419"/>
      <c r="AO15" s="419"/>
      <c r="AP15" s="419"/>
      <c r="AQ15" s="419"/>
      <c r="AR15" s="419"/>
      <c r="AS15" s="419"/>
      <c r="AT15" s="420"/>
      <c r="AU15" s="502"/>
      <c r="AV15" s="503"/>
      <c r="AW15" s="503"/>
      <c r="AX15" s="503"/>
      <c r="AY15" s="437" t="s">
        <v>
130</v>
      </c>
      <c r="AZ15" s="438"/>
      <c r="BA15" s="438"/>
      <c r="BB15" s="438"/>
      <c r="BC15" s="438"/>
      <c r="BD15" s="438"/>
      <c r="BE15" s="438"/>
      <c r="BF15" s="438"/>
      <c r="BG15" s="438"/>
      <c r="BH15" s="438"/>
      <c r="BI15" s="438"/>
      <c r="BJ15" s="438"/>
      <c r="BK15" s="438"/>
      <c r="BL15" s="438"/>
      <c r="BM15" s="439"/>
      <c r="BN15" s="440">
        <v>
31004277</v>
      </c>
      <c r="BO15" s="441"/>
      <c r="BP15" s="441"/>
      <c r="BQ15" s="441"/>
      <c r="BR15" s="441"/>
      <c r="BS15" s="441"/>
      <c r="BT15" s="441"/>
      <c r="BU15" s="442"/>
      <c r="BV15" s="440">
        <v>
30486689</v>
      </c>
      <c r="BW15" s="441"/>
      <c r="BX15" s="441"/>
      <c r="BY15" s="441"/>
      <c r="BZ15" s="441"/>
      <c r="CA15" s="441"/>
      <c r="CB15" s="441"/>
      <c r="CC15" s="442"/>
      <c r="CD15" s="555" t="s">
        <v>
131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
132</v>
      </c>
      <c r="M16" s="539"/>
      <c r="N16" s="539"/>
      <c r="O16" s="539"/>
      <c r="P16" s="539"/>
      <c r="Q16" s="540"/>
      <c r="R16" s="533" t="s">
        <v>
133</v>
      </c>
      <c r="S16" s="534"/>
      <c r="T16" s="534"/>
      <c r="U16" s="534"/>
      <c r="V16" s="535"/>
      <c r="W16" s="551"/>
      <c r="X16" s="461"/>
      <c r="Y16" s="461"/>
      <c r="Z16" s="461"/>
      <c r="AA16" s="461"/>
      <c r="AB16" s="462"/>
      <c r="AC16" s="541">
        <v>
15.2</v>
      </c>
      <c r="AD16" s="542"/>
      <c r="AE16" s="542"/>
      <c r="AF16" s="542"/>
      <c r="AG16" s="543"/>
      <c r="AH16" s="541">
        <v>
15.3</v>
      </c>
      <c r="AI16" s="542"/>
      <c r="AJ16" s="542"/>
      <c r="AK16" s="542"/>
      <c r="AL16" s="544"/>
      <c r="AM16" s="514"/>
      <c r="AN16" s="419"/>
      <c r="AO16" s="419"/>
      <c r="AP16" s="419"/>
      <c r="AQ16" s="419"/>
      <c r="AR16" s="419"/>
      <c r="AS16" s="419"/>
      <c r="AT16" s="420"/>
      <c r="AU16" s="502"/>
      <c r="AV16" s="503"/>
      <c r="AW16" s="503"/>
      <c r="AX16" s="503"/>
      <c r="AY16" s="425" t="s">
        <v>
134</v>
      </c>
      <c r="AZ16" s="426"/>
      <c r="BA16" s="426"/>
      <c r="BB16" s="426"/>
      <c r="BC16" s="426"/>
      <c r="BD16" s="426"/>
      <c r="BE16" s="426"/>
      <c r="BF16" s="426"/>
      <c r="BG16" s="426"/>
      <c r="BH16" s="426"/>
      <c r="BI16" s="426"/>
      <c r="BJ16" s="426"/>
      <c r="BK16" s="426"/>
      <c r="BL16" s="426"/>
      <c r="BM16" s="427"/>
      <c r="BN16" s="445">
        <v>
25995221</v>
      </c>
      <c r="BO16" s="446"/>
      <c r="BP16" s="446"/>
      <c r="BQ16" s="446"/>
      <c r="BR16" s="446"/>
      <c r="BS16" s="446"/>
      <c r="BT16" s="446"/>
      <c r="BU16" s="447"/>
      <c r="BV16" s="445">
        <v>
25836619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
135</v>
      </c>
      <c r="N17" s="531"/>
      <c r="O17" s="531"/>
      <c r="P17" s="531"/>
      <c r="Q17" s="532"/>
      <c r="R17" s="533" t="s">
        <v>
136</v>
      </c>
      <c r="S17" s="534"/>
      <c r="T17" s="534"/>
      <c r="U17" s="534"/>
      <c r="V17" s="535"/>
      <c r="W17" s="536" t="s">
        <v>
137</v>
      </c>
      <c r="X17" s="458"/>
      <c r="Y17" s="458"/>
      <c r="Z17" s="458"/>
      <c r="AA17" s="458"/>
      <c r="AB17" s="459"/>
      <c r="AC17" s="421">
        <v>
61132</v>
      </c>
      <c r="AD17" s="422"/>
      <c r="AE17" s="422"/>
      <c r="AF17" s="422"/>
      <c r="AG17" s="423"/>
      <c r="AH17" s="421">
        <v>
60134</v>
      </c>
      <c r="AI17" s="422"/>
      <c r="AJ17" s="422"/>
      <c r="AK17" s="422"/>
      <c r="AL17" s="424"/>
      <c r="AM17" s="514"/>
      <c r="AN17" s="419"/>
      <c r="AO17" s="419"/>
      <c r="AP17" s="419"/>
      <c r="AQ17" s="419"/>
      <c r="AR17" s="419"/>
      <c r="AS17" s="419"/>
      <c r="AT17" s="420"/>
      <c r="AU17" s="502"/>
      <c r="AV17" s="503"/>
      <c r="AW17" s="503"/>
      <c r="AX17" s="503"/>
      <c r="AY17" s="425" t="s">
        <v>
138</v>
      </c>
      <c r="AZ17" s="426"/>
      <c r="BA17" s="426"/>
      <c r="BB17" s="426"/>
      <c r="BC17" s="426"/>
      <c r="BD17" s="426"/>
      <c r="BE17" s="426"/>
      <c r="BF17" s="426"/>
      <c r="BG17" s="426"/>
      <c r="BH17" s="426"/>
      <c r="BI17" s="426"/>
      <c r="BJ17" s="426"/>
      <c r="BK17" s="426"/>
      <c r="BL17" s="426"/>
      <c r="BM17" s="427"/>
      <c r="BN17" s="445">
        <v>
40498162</v>
      </c>
      <c r="BO17" s="446"/>
      <c r="BP17" s="446"/>
      <c r="BQ17" s="446"/>
      <c r="BR17" s="446"/>
      <c r="BS17" s="446"/>
      <c r="BT17" s="446"/>
      <c r="BU17" s="447"/>
      <c r="BV17" s="445">
        <v>
39840416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
139</v>
      </c>
      <c r="C18" s="508"/>
      <c r="D18" s="508"/>
      <c r="E18" s="509"/>
      <c r="F18" s="509"/>
      <c r="G18" s="509"/>
      <c r="H18" s="509"/>
      <c r="I18" s="509"/>
      <c r="J18" s="509"/>
      <c r="K18" s="509"/>
      <c r="L18" s="510">
        <v>
16.420000000000002</v>
      </c>
      <c r="M18" s="510"/>
      <c r="N18" s="510"/>
      <c r="O18" s="510"/>
      <c r="P18" s="510"/>
      <c r="Q18" s="510"/>
      <c r="R18" s="511"/>
      <c r="S18" s="511"/>
      <c r="T18" s="511"/>
      <c r="U18" s="511"/>
      <c r="V18" s="512"/>
      <c r="W18" s="526"/>
      <c r="X18" s="527"/>
      <c r="Y18" s="527"/>
      <c r="Z18" s="527"/>
      <c r="AA18" s="527"/>
      <c r="AB18" s="537"/>
      <c r="AC18" s="409">
        <v>
83.9</v>
      </c>
      <c r="AD18" s="410"/>
      <c r="AE18" s="410"/>
      <c r="AF18" s="410"/>
      <c r="AG18" s="513"/>
      <c r="AH18" s="409">
        <v>
83.9</v>
      </c>
      <c r="AI18" s="410"/>
      <c r="AJ18" s="410"/>
      <c r="AK18" s="410"/>
      <c r="AL18" s="411"/>
      <c r="AM18" s="514"/>
      <c r="AN18" s="419"/>
      <c r="AO18" s="419"/>
      <c r="AP18" s="419"/>
      <c r="AQ18" s="419"/>
      <c r="AR18" s="419"/>
      <c r="AS18" s="419"/>
      <c r="AT18" s="420"/>
      <c r="AU18" s="502"/>
      <c r="AV18" s="503"/>
      <c r="AW18" s="503"/>
      <c r="AX18" s="503"/>
      <c r="AY18" s="425" t="s">
        <v>
140</v>
      </c>
      <c r="AZ18" s="426"/>
      <c r="BA18" s="426"/>
      <c r="BB18" s="426"/>
      <c r="BC18" s="426"/>
      <c r="BD18" s="426"/>
      <c r="BE18" s="426"/>
      <c r="BF18" s="426"/>
      <c r="BG18" s="426"/>
      <c r="BH18" s="426"/>
      <c r="BI18" s="426"/>
      <c r="BJ18" s="426"/>
      <c r="BK18" s="426"/>
      <c r="BL18" s="426"/>
      <c r="BM18" s="427"/>
      <c r="BN18" s="445">
        <v>
35758252</v>
      </c>
      <c r="BO18" s="446"/>
      <c r="BP18" s="446"/>
      <c r="BQ18" s="446"/>
      <c r="BR18" s="446"/>
      <c r="BS18" s="446"/>
      <c r="BT18" s="446"/>
      <c r="BU18" s="447"/>
      <c r="BV18" s="445">
        <v>
35126628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
141</v>
      </c>
      <c r="C19" s="508"/>
      <c r="D19" s="508"/>
      <c r="E19" s="509"/>
      <c r="F19" s="509"/>
      <c r="G19" s="509"/>
      <c r="H19" s="509"/>
      <c r="I19" s="509"/>
      <c r="J19" s="509"/>
      <c r="K19" s="509"/>
      <c r="L19" s="515">
        <v>
11385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
142</v>
      </c>
      <c r="AZ19" s="426"/>
      <c r="BA19" s="426"/>
      <c r="BB19" s="426"/>
      <c r="BC19" s="426"/>
      <c r="BD19" s="426"/>
      <c r="BE19" s="426"/>
      <c r="BF19" s="426"/>
      <c r="BG19" s="426"/>
      <c r="BH19" s="426"/>
      <c r="BI19" s="426"/>
      <c r="BJ19" s="426"/>
      <c r="BK19" s="426"/>
      <c r="BL19" s="426"/>
      <c r="BM19" s="427"/>
      <c r="BN19" s="445">
        <v>
44408194</v>
      </c>
      <c r="BO19" s="446"/>
      <c r="BP19" s="446"/>
      <c r="BQ19" s="446"/>
      <c r="BR19" s="446"/>
      <c r="BS19" s="446"/>
      <c r="BT19" s="446"/>
      <c r="BU19" s="447"/>
      <c r="BV19" s="445">
        <v>
46754444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
143</v>
      </c>
      <c r="C20" s="508"/>
      <c r="D20" s="508"/>
      <c r="E20" s="509"/>
      <c r="F20" s="509"/>
      <c r="G20" s="509"/>
      <c r="H20" s="509"/>
      <c r="I20" s="509"/>
      <c r="J20" s="509"/>
      <c r="K20" s="509"/>
      <c r="L20" s="515">
        <v>
90226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
144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
145</v>
      </c>
      <c r="C22" s="475"/>
      <c r="D22" s="476"/>
      <c r="E22" s="483" t="s">
        <v>
0</v>
      </c>
      <c r="F22" s="458"/>
      <c r="G22" s="458"/>
      <c r="H22" s="458"/>
      <c r="I22" s="458"/>
      <c r="J22" s="458"/>
      <c r="K22" s="459"/>
      <c r="L22" s="483" t="s">
        <v>
146</v>
      </c>
      <c r="M22" s="458"/>
      <c r="N22" s="458"/>
      <c r="O22" s="458"/>
      <c r="P22" s="459"/>
      <c r="Q22" s="468" t="s">
        <v>
147</v>
      </c>
      <c r="R22" s="469"/>
      <c r="S22" s="469"/>
      <c r="T22" s="469"/>
      <c r="U22" s="469"/>
      <c r="V22" s="484"/>
      <c r="W22" s="486" t="s">
        <v>
148</v>
      </c>
      <c r="X22" s="475"/>
      <c r="Y22" s="476"/>
      <c r="Z22" s="483" t="s">
        <v>
0</v>
      </c>
      <c r="AA22" s="458"/>
      <c r="AB22" s="458"/>
      <c r="AC22" s="458"/>
      <c r="AD22" s="458"/>
      <c r="AE22" s="458"/>
      <c r="AF22" s="458"/>
      <c r="AG22" s="459"/>
      <c r="AH22" s="457" t="s">
        <v>
149</v>
      </c>
      <c r="AI22" s="458"/>
      <c r="AJ22" s="458"/>
      <c r="AK22" s="458"/>
      <c r="AL22" s="459"/>
      <c r="AM22" s="457" t="s">
        <v>
150</v>
      </c>
      <c r="AN22" s="463"/>
      <c r="AO22" s="463"/>
      <c r="AP22" s="463"/>
      <c r="AQ22" s="463"/>
      <c r="AR22" s="464"/>
      <c r="AS22" s="468" t="s">
        <v>
147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
151</v>
      </c>
      <c r="AZ23" s="438"/>
      <c r="BA23" s="438"/>
      <c r="BB23" s="438"/>
      <c r="BC23" s="438"/>
      <c r="BD23" s="438"/>
      <c r="BE23" s="438"/>
      <c r="BF23" s="438"/>
      <c r="BG23" s="438"/>
      <c r="BH23" s="438"/>
      <c r="BI23" s="438"/>
      <c r="BJ23" s="438"/>
      <c r="BK23" s="438"/>
      <c r="BL23" s="438"/>
      <c r="BM23" s="439"/>
      <c r="BN23" s="445">
        <v>
41337061</v>
      </c>
      <c r="BO23" s="446"/>
      <c r="BP23" s="446"/>
      <c r="BQ23" s="446"/>
      <c r="BR23" s="446"/>
      <c r="BS23" s="446"/>
      <c r="BT23" s="446"/>
      <c r="BU23" s="447"/>
      <c r="BV23" s="445">
        <v>
43537065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
152</v>
      </c>
      <c r="F24" s="419"/>
      <c r="G24" s="419"/>
      <c r="H24" s="419"/>
      <c r="I24" s="419"/>
      <c r="J24" s="419"/>
      <c r="K24" s="420"/>
      <c r="L24" s="421">
        <v>
1</v>
      </c>
      <c r="M24" s="422"/>
      <c r="N24" s="422"/>
      <c r="O24" s="422"/>
      <c r="P24" s="423"/>
      <c r="Q24" s="421">
        <v>
10300</v>
      </c>
      <c r="R24" s="422"/>
      <c r="S24" s="422"/>
      <c r="T24" s="422"/>
      <c r="U24" s="422"/>
      <c r="V24" s="423"/>
      <c r="W24" s="487"/>
      <c r="X24" s="478"/>
      <c r="Y24" s="479"/>
      <c r="Z24" s="418" t="s">
        <v>
153</v>
      </c>
      <c r="AA24" s="419"/>
      <c r="AB24" s="419"/>
      <c r="AC24" s="419"/>
      <c r="AD24" s="419"/>
      <c r="AE24" s="419"/>
      <c r="AF24" s="419"/>
      <c r="AG24" s="420"/>
      <c r="AH24" s="421">
        <v>
914</v>
      </c>
      <c r="AI24" s="422"/>
      <c r="AJ24" s="422"/>
      <c r="AK24" s="422"/>
      <c r="AL24" s="423"/>
      <c r="AM24" s="421">
        <v>
2941252</v>
      </c>
      <c r="AN24" s="422"/>
      <c r="AO24" s="422"/>
      <c r="AP24" s="422"/>
      <c r="AQ24" s="422"/>
      <c r="AR24" s="423"/>
      <c r="AS24" s="421">
        <v>
3218</v>
      </c>
      <c r="AT24" s="422"/>
      <c r="AU24" s="422"/>
      <c r="AV24" s="422"/>
      <c r="AW24" s="422"/>
      <c r="AX24" s="424"/>
      <c r="AY24" s="412" t="s">
        <v>
154</v>
      </c>
      <c r="AZ24" s="413"/>
      <c r="BA24" s="413"/>
      <c r="BB24" s="413"/>
      <c r="BC24" s="413"/>
      <c r="BD24" s="413"/>
      <c r="BE24" s="413"/>
      <c r="BF24" s="413"/>
      <c r="BG24" s="413"/>
      <c r="BH24" s="413"/>
      <c r="BI24" s="413"/>
      <c r="BJ24" s="413"/>
      <c r="BK24" s="413"/>
      <c r="BL24" s="413"/>
      <c r="BM24" s="414"/>
      <c r="BN24" s="445">
        <v>
15071988</v>
      </c>
      <c r="BO24" s="446"/>
      <c r="BP24" s="446"/>
      <c r="BQ24" s="446"/>
      <c r="BR24" s="446"/>
      <c r="BS24" s="446"/>
      <c r="BT24" s="446"/>
      <c r="BU24" s="447"/>
      <c r="BV24" s="445">
        <v>
16388585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
155</v>
      </c>
      <c r="F25" s="419"/>
      <c r="G25" s="419"/>
      <c r="H25" s="419"/>
      <c r="I25" s="419"/>
      <c r="J25" s="419"/>
      <c r="K25" s="420"/>
      <c r="L25" s="421">
        <v>
2</v>
      </c>
      <c r="M25" s="422"/>
      <c r="N25" s="422"/>
      <c r="O25" s="422"/>
      <c r="P25" s="423"/>
      <c r="Q25" s="421">
        <v>
8700</v>
      </c>
      <c r="R25" s="422"/>
      <c r="S25" s="422"/>
      <c r="T25" s="422"/>
      <c r="U25" s="422"/>
      <c r="V25" s="423"/>
      <c r="W25" s="487"/>
      <c r="X25" s="478"/>
      <c r="Y25" s="479"/>
      <c r="Z25" s="418" t="s">
        <v>
156</v>
      </c>
      <c r="AA25" s="419"/>
      <c r="AB25" s="419"/>
      <c r="AC25" s="419"/>
      <c r="AD25" s="419"/>
      <c r="AE25" s="419"/>
      <c r="AF25" s="419"/>
      <c r="AG25" s="420"/>
      <c r="AH25" s="421" t="s">
        <v>
119</v>
      </c>
      <c r="AI25" s="422"/>
      <c r="AJ25" s="422"/>
      <c r="AK25" s="422"/>
      <c r="AL25" s="423"/>
      <c r="AM25" s="421" t="s">
        <v>
118</v>
      </c>
      <c r="AN25" s="422"/>
      <c r="AO25" s="422"/>
      <c r="AP25" s="422"/>
      <c r="AQ25" s="422"/>
      <c r="AR25" s="423"/>
      <c r="AS25" s="421" t="s">
        <v>
119</v>
      </c>
      <c r="AT25" s="422"/>
      <c r="AU25" s="422"/>
      <c r="AV25" s="422"/>
      <c r="AW25" s="422"/>
      <c r="AX25" s="424"/>
      <c r="AY25" s="437" t="s">
        <v>
157</v>
      </c>
      <c r="AZ25" s="438"/>
      <c r="BA25" s="438"/>
      <c r="BB25" s="438"/>
      <c r="BC25" s="438"/>
      <c r="BD25" s="438"/>
      <c r="BE25" s="438"/>
      <c r="BF25" s="438"/>
      <c r="BG25" s="438"/>
      <c r="BH25" s="438"/>
      <c r="BI25" s="438"/>
      <c r="BJ25" s="438"/>
      <c r="BK25" s="438"/>
      <c r="BL25" s="438"/>
      <c r="BM25" s="439"/>
      <c r="BN25" s="440">
        <v>
9813228</v>
      </c>
      <c r="BO25" s="441"/>
      <c r="BP25" s="441"/>
      <c r="BQ25" s="441"/>
      <c r="BR25" s="441"/>
      <c r="BS25" s="441"/>
      <c r="BT25" s="441"/>
      <c r="BU25" s="442"/>
      <c r="BV25" s="440">
        <v>
9146277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
158</v>
      </c>
      <c r="F26" s="419"/>
      <c r="G26" s="419"/>
      <c r="H26" s="419"/>
      <c r="I26" s="419"/>
      <c r="J26" s="419"/>
      <c r="K26" s="420"/>
      <c r="L26" s="421">
        <v>
1</v>
      </c>
      <c r="M26" s="422"/>
      <c r="N26" s="422"/>
      <c r="O26" s="422"/>
      <c r="P26" s="423"/>
      <c r="Q26" s="421">
        <v>
8100</v>
      </c>
      <c r="R26" s="422"/>
      <c r="S26" s="422"/>
      <c r="T26" s="422"/>
      <c r="U26" s="422"/>
      <c r="V26" s="423"/>
      <c r="W26" s="487"/>
      <c r="X26" s="478"/>
      <c r="Y26" s="479"/>
      <c r="Z26" s="418" t="s">
        <v>
159</v>
      </c>
      <c r="AA26" s="500"/>
      <c r="AB26" s="500"/>
      <c r="AC26" s="500"/>
      <c r="AD26" s="500"/>
      <c r="AE26" s="500"/>
      <c r="AF26" s="500"/>
      <c r="AG26" s="501"/>
      <c r="AH26" s="421">
        <v>
71</v>
      </c>
      <c r="AI26" s="422"/>
      <c r="AJ26" s="422"/>
      <c r="AK26" s="422"/>
      <c r="AL26" s="423"/>
      <c r="AM26" s="421">
        <v>
238631</v>
      </c>
      <c r="AN26" s="422"/>
      <c r="AO26" s="422"/>
      <c r="AP26" s="422"/>
      <c r="AQ26" s="422"/>
      <c r="AR26" s="423"/>
      <c r="AS26" s="421">
        <v>
3361</v>
      </c>
      <c r="AT26" s="422"/>
      <c r="AU26" s="422"/>
      <c r="AV26" s="422"/>
      <c r="AW26" s="422"/>
      <c r="AX26" s="424"/>
      <c r="AY26" s="454" t="s">
        <v>
160</v>
      </c>
      <c r="AZ26" s="455"/>
      <c r="BA26" s="455"/>
      <c r="BB26" s="455"/>
      <c r="BC26" s="455"/>
      <c r="BD26" s="455"/>
      <c r="BE26" s="455"/>
      <c r="BF26" s="455"/>
      <c r="BG26" s="455"/>
      <c r="BH26" s="455"/>
      <c r="BI26" s="455"/>
      <c r="BJ26" s="455"/>
      <c r="BK26" s="455"/>
      <c r="BL26" s="455"/>
      <c r="BM26" s="456"/>
      <c r="BN26" s="445" t="s">
        <v>
119</v>
      </c>
      <c r="BO26" s="446"/>
      <c r="BP26" s="446"/>
      <c r="BQ26" s="446"/>
      <c r="BR26" s="446"/>
      <c r="BS26" s="446"/>
      <c r="BT26" s="446"/>
      <c r="BU26" s="447"/>
      <c r="BV26" s="445" t="s">
        <v>
119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
161</v>
      </c>
      <c r="F27" s="419"/>
      <c r="G27" s="419"/>
      <c r="H27" s="419"/>
      <c r="I27" s="419"/>
      <c r="J27" s="419"/>
      <c r="K27" s="420"/>
      <c r="L27" s="421">
        <v>
1</v>
      </c>
      <c r="M27" s="422"/>
      <c r="N27" s="422"/>
      <c r="O27" s="422"/>
      <c r="P27" s="423"/>
      <c r="Q27" s="421">
        <v>
6400</v>
      </c>
      <c r="R27" s="422"/>
      <c r="S27" s="422"/>
      <c r="T27" s="422"/>
      <c r="U27" s="422"/>
      <c r="V27" s="423"/>
      <c r="W27" s="487"/>
      <c r="X27" s="478"/>
      <c r="Y27" s="479"/>
      <c r="Z27" s="418" t="s">
        <v>
162</v>
      </c>
      <c r="AA27" s="419"/>
      <c r="AB27" s="419"/>
      <c r="AC27" s="419"/>
      <c r="AD27" s="419"/>
      <c r="AE27" s="419"/>
      <c r="AF27" s="419"/>
      <c r="AG27" s="420"/>
      <c r="AH27" s="421">
        <v>
3</v>
      </c>
      <c r="AI27" s="422"/>
      <c r="AJ27" s="422"/>
      <c r="AK27" s="422"/>
      <c r="AL27" s="423"/>
      <c r="AM27" s="421">
        <v>
14094</v>
      </c>
      <c r="AN27" s="422"/>
      <c r="AO27" s="422"/>
      <c r="AP27" s="422"/>
      <c r="AQ27" s="422"/>
      <c r="AR27" s="423"/>
      <c r="AS27" s="421">
        <v>
4698</v>
      </c>
      <c r="AT27" s="422"/>
      <c r="AU27" s="422"/>
      <c r="AV27" s="422"/>
      <c r="AW27" s="422"/>
      <c r="AX27" s="424"/>
      <c r="AY27" s="451" t="s">
        <v>
163</v>
      </c>
      <c r="AZ27" s="452"/>
      <c r="BA27" s="452"/>
      <c r="BB27" s="452"/>
      <c r="BC27" s="452"/>
      <c r="BD27" s="452"/>
      <c r="BE27" s="452"/>
      <c r="BF27" s="452"/>
      <c r="BG27" s="452"/>
      <c r="BH27" s="452"/>
      <c r="BI27" s="452"/>
      <c r="BJ27" s="452"/>
      <c r="BK27" s="452"/>
      <c r="BL27" s="452"/>
      <c r="BM27" s="453"/>
      <c r="BN27" s="448" t="s">
        <v>
118</v>
      </c>
      <c r="BO27" s="449"/>
      <c r="BP27" s="449"/>
      <c r="BQ27" s="449"/>
      <c r="BR27" s="449"/>
      <c r="BS27" s="449"/>
      <c r="BT27" s="449"/>
      <c r="BU27" s="450"/>
      <c r="BV27" s="448" t="s">
        <v>
119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
164</v>
      </c>
      <c r="F28" s="419"/>
      <c r="G28" s="419"/>
      <c r="H28" s="419"/>
      <c r="I28" s="419"/>
      <c r="J28" s="419"/>
      <c r="K28" s="420"/>
      <c r="L28" s="421">
        <v>
1</v>
      </c>
      <c r="M28" s="422"/>
      <c r="N28" s="422"/>
      <c r="O28" s="422"/>
      <c r="P28" s="423"/>
      <c r="Q28" s="421">
        <v>
5800</v>
      </c>
      <c r="R28" s="422"/>
      <c r="S28" s="422"/>
      <c r="T28" s="422"/>
      <c r="U28" s="422"/>
      <c r="V28" s="423"/>
      <c r="W28" s="487"/>
      <c r="X28" s="478"/>
      <c r="Y28" s="479"/>
      <c r="Z28" s="418" t="s">
        <v>
165</v>
      </c>
      <c r="AA28" s="419"/>
      <c r="AB28" s="419"/>
      <c r="AC28" s="419"/>
      <c r="AD28" s="419"/>
      <c r="AE28" s="419"/>
      <c r="AF28" s="419"/>
      <c r="AG28" s="420"/>
      <c r="AH28" s="421" t="s">
        <v>
118</v>
      </c>
      <c r="AI28" s="422"/>
      <c r="AJ28" s="422"/>
      <c r="AK28" s="422"/>
      <c r="AL28" s="423"/>
      <c r="AM28" s="421" t="s">
        <v>
166</v>
      </c>
      <c r="AN28" s="422"/>
      <c r="AO28" s="422"/>
      <c r="AP28" s="422"/>
      <c r="AQ28" s="422"/>
      <c r="AR28" s="423"/>
      <c r="AS28" s="421" t="s">
        <v>
119</v>
      </c>
      <c r="AT28" s="422"/>
      <c r="AU28" s="422"/>
      <c r="AV28" s="422"/>
      <c r="AW28" s="422"/>
      <c r="AX28" s="424"/>
      <c r="AY28" s="428" t="s">
        <v>
167</v>
      </c>
      <c r="AZ28" s="429"/>
      <c r="BA28" s="429"/>
      <c r="BB28" s="430"/>
      <c r="BC28" s="437" t="s">
        <v>
29</v>
      </c>
      <c r="BD28" s="438"/>
      <c r="BE28" s="438"/>
      <c r="BF28" s="438"/>
      <c r="BG28" s="438"/>
      <c r="BH28" s="438"/>
      <c r="BI28" s="438"/>
      <c r="BJ28" s="438"/>
      <c r="BK28" s="438"/>
      <c r="BL28" s="438"/>
      <c r="BM28" s="439"/>
      <c r="BN28" s="440">
        <v>
4157930</v>
      </c>
      <c r="BO28" s="441"/>
      <c r="BP28" s="441"/>
      <c r="BQ28" s="441"/>
      <c r="BR28" s="441"/>
      <c r="BS28" s="441"/>
      <c r="BT28" s="441"/>
      <c r="BU28" s="442"/>
      <c r="BV28" s="440">
        <v>
4072586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
168</v>
      </c>
      <c r="F29" s="419"/>
      <c r="G29" s="419"/>
      <c r="H29" s="419"/>
      <c r="I29" s="419"/>
      <c r="J29" s="419"/>
      <c r="K29" s="420"/>
      <c r="L29" s="421">
        <v>
26</v>
      </c>
      <c r="M29" s="422"/>
      <c r="N29" s="422"/>
      <c r="O29" s="422"/>
      <c r="P29" s="423"/>
      <c r="Q29" s="421">
        <v>
5500</v>
      </c>
      <c r="R29" s="422"/>
      <c r="S29" s="422"/>
      <c r="T29" s="422"/>
      <c r="U29" s="422"/>
      <c r="V29" s="423"/>
      <c r="W29" s="488"/>
      <c r="X29" s="489"/>
      <c r="Y29" s="490"/>
      <c r="Z29" s="418" t="s">
        <v>
169</v>
      </c>
      <c r="AA29" s="419"/>
      <c r="AB29" s="419"/>
      <c r="AC29" s="419"/>
      <c r="AD29" s="419"/>
      <c r="AE29" s="419"/>
      <c r="AF29" s="419"/>
      <c r="AG29" s="420"/>
      <c r="AH29" s="421">
        <v>
917</v>
      </c>
      <c r="AI29" s="422"/>
      <c r="AJ29" s="422"/>
      <c r="AK29" s="422"/>
      <c r="AL29" s="423"/>
      <c r="AM29" s="421">
        <v>
2955346</v>
      </c>
      <c r="AN29" s="422"/>
      <c r="AO29" s="422"/>
      <c r="AP29" s="422"/>
      <c r="AQ29" s="422"/>
      <c r="AR29" s="423"/>
      <c r="AS29" s="421">
        <v>
3223</v>
      </c>
      <c r="AT29" s="422"/>
      <c r="AU29" s="422"/>
      <c r="AV29" s="422"/>
      <c r="AW29" s="422"/>
      <c r="AX29" s="424"/>
      <c r="AY29" s="431"/>
      <c r="AZ29" s="432"/>
      <c r="BA29" s="432"/>
      <c r="BB29" s="433"/>
      <c r="BC29" s="425" t="s">
        <v>
170</v>
      </c>
      <c r="BD29" s="426"/>
      <c r="BE29" s="426"/>
      <c r="BF29" s="426"/>
      <c r="BG29" s="426"/>
      <c r="BH29" s="426"/>
      <c r="BI29" s="426"/>
      <c r="BJ29" s="426"/>
      <c r="BK29" s="426"/>
      <c r="BL29" s="426"/>
      <c r="BM29" s="427"/>
      <c r="BN29" s="445" t="s">
        <v>
119</v>
      </c>
      <c r="BO29" s="446"/>
      <c r="BP29" s="446"/>
      <c r="BQ29" s="446"/>
      <c r="BR29" s="446"/>
      <c r="BS29" s="446"/>
      <c r="BT29" s="446"/>
      <c r="BU29" s="447"/>
      <c r="BV29" s="445" t="s">
        <v>
118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
171</v>
      </c>
      <c r="X30" s="498"/>
      <c r="Y30" s="498"/>
      <c r="Z30" s="498"/>
      <c r="AA30" s="498"/>
      <c r="AB30" s="498"/>
      <c r="AC30" s="498"/>
      <c r="AD30" s="498"/>
      <c r="AE30" s="498"/>
      <c r="AF30" s="498"/>
      <c r="AG30" s="499"/>
      <c r="AH30" s="409">
        <v>
99.6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
31</v>
      </c>
      <c r="BD30" s="413"/>
      <c r="BE30" s="413"/>
      <c r="BF30" s="413"/>
      <c r="BG30" s="413"/>
      <c r="BH30" s="413"/>
      <c r="BI30" s="413"/>
      <c r="BJ30" s="413"/>
      <c r="BK30" s="413"/>
      <c r="BL30" s="413"/>
      <c r="BM30" s="414"/>
      <c r="BN30" s="448">
        <v>
8975486</v>
      </c>
      <c r="BO30" s="449"/>
      <c r="BP30" s="449"/>
      <c r="BQ30" s="449"/>
      <c r="BR30" s="449"/>
      <c r="BS30" s="449"/>
      <c r="BT30" s="449"/>
      <c r="BU30" s="450"/>
      <c r="BV30" s="448">
        <v>
8910468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172</v>
      </c>
      <c r="D32" s="193"/>
      <c r="E32" s="193"/>
      <c r="F32" s="190"/>
      <c r="G32" s="190"/>
      <c r="H32" s="190"/>
      <c r="I32" s="190"/>
      <c r="J32" s="190"/>
      <c r="K32" s="190"/>
      <c r="L32" s="190"/>
      <c r="M32" s="190"/>
      <c r="N32" s="190"/>
      <c r="O32" s="190"/>
      <c r="P32" s="190"/>
      <c r="Q32" s="190"/>
      <c r="R32" s="190"/>
      <c r="S32" s="190"/>
      <c r="T32" s="190"/>
      <c r="U32" s="190" t="s">
        <v>
173</v>
      </c>
      <c r="V32" s="190"/>
      <c r="W32" s="190"/>
      <c r="X32" s="190"/>
      <c r="Y32" s="190"/>
      <c r="Z32" s="190"/>
      <c r="AA32" s="190"/>
      <c r="AB32" s="190"/>
      <c r="AC32" s="190"/>
      <c r="AD32" s="190"/>
      <c r="AE32" s="190"/>
      <c r="AF32" s="190"/>
      <c r="AG32" s="190"/>
      <c r="AH32" s="190"/>
      <c r="AI32" s="190"/>
      <c r="AJ32" s="190"/>
      <c r="AK32" s="190"/>
      <c r="AL32" s="190"/>
      <c r="AM32" s="194" t="s">
        <v>
174</v>
      </c>
      <c r="AN32" s="190"/>
      <c r="AO32" s="190"/>
      <c r="AP32" s="190"/>
      <c r="AQ32" s="190"/>
      <c r="AR32" s="190"/>
      <c r="AS32" s="194"/>
      <c r="AT32" s="194"/>
      <c r="AU32" s="194"/>
      <c r="AV32" s="194"/>
      <c r="AW32" s="194"/>
      <c r="AX32" s="194"/>
      <c r="AY32" s="194"/>
      <c r="AZ32" s="194"/>
      <c r="BA32" s="194"/>
      <c r="BB32" s="190"/>
      <c r="BC32" s="194"/>
      <c r="BD32" s="190"/>
      <c r="BE32" s="194" t="s">
        <v>
175</v>
      </c>
      <c r="BF32" s="190"/>
      <c r="BG32" s="190"/>
      <c r="BH32" s="190"/>
      <c r="BI32" s="190"/>
      <c r="BJ32" s="194"/>
      <c r="BK32" s="194"/>
      <c r="BL32" s="194"/>
      <c r="BM32" s="194"/>
      <c r="BN32" s="194"/>
      <c r="BO32" s="194"/>
      <c r="BP32" s="194"/>
      <c r="BQ32" s="194"/>
      <c r="BR32" s="190"/>
      <c r="BS32" s="190"/>
      <c r="BT32" s="190"/>
      <c r="BU32" s="190"/>
      <c r="BV32" s="190"/>
      <c r="BW32" s="190" t="s">
        <v>
176</v>
      </c>
      <c r="BX32" s="190"/>
      <c r="BY32" s="190"/>
      <c r="BZ32" s="190"/>
      <c r="CA32" s="190"/>
      <c r="CB32" s="194"/>
      <c r="CC32" s="194"/>
      <c r="CD32" s="194"/>
      <c r="CE32" s="194"/>
      <c r="CF32" s="194"/>
      <c r="CG32" s="194"/>
      <c r="CH32" s="194"/>
      <c r="CI32" s="194"/>
      <c r="CJ32" s="194"/>
      <c r="CK32" s="194"/>
      <c r="CL32" s="194"/>
      <c r="CM32" s="194"/>
      <c r="CN32" s="194"/>
      <c r="CO32" s="194" t="s">
        <v>
177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
178</v>
      </c>
      <c r="D33" s="408"/>
      <c r="E33" s="407" t="s">
        <v>
179</v>
      </c>
      <c r="F33" s="407"/>
      <c r="G33" s="407"/>
      <c r="H33" s="407"/>
      <c r="I33" s="407"/>
      <c r="J33" s="407"/>
      <c r="K33" s="407"/>
      <c r="L33" s="407"/>
      <c r="M33" s="407"/>
      <c r="N33" s="407"/>
      <c r="O33" s="407"/>
      <c r="P33" s="407"/>
      <c r="Q33" s="407"/>
      <c r="R33" s="407"/>
      <c r="S33" s="407"/>
      <c r="T33" s="195"/>
      <c r="U33" s="408" t="s">
        <v>
180</v>
      </c>
      <c r="V33" s="408"/>
      <c r="W33" s="407" t="s">
        <v>
181</v>
      </c>
      <c r="X33" s="407"/>
      <c r="Y33" s="407"/>
      <c r="Z33" s="407"/>
      <c r="AA33" s="407"/>
      <c r="AB33" s="407"/>
      <c r="AC33" s="407"/>
      <c r="AD33" s="407"/>
      <c r="AE33" s="407"/>
      <c r="AF33" s="407"/>
      <c r="AG33" s="407"/>
      <c r="AH33" s="407"/>
      <c r="AI33" s="407"/>
      <c r="AJ33" s="407"/>
      <c r="AK33" s="407"/>
      <c r="AL33" s="195"/>
      <c r="AM33" s="408" t="s">
        <v>
180</v>
      </c>
      <c r="AN33" s="408"/>
      <c r="AO33" s="407" t="s">
        <v>
179</v>
      </c>
      <c r="AP33" s="407"/>
      <c r="AQ33" s="407"/>
      <c r="AR33" s="407"/>
      <c r="AS33" s="407"/>
      <c r="AT33" s="407"/>
      <c r="AU33" s="407"/>
      <c r="AV33" s="407"/>
      <c r="AW33" s="407"/>
      <c r="AX33" s="407"/>
      <c r="AY33" s="407"/>
      <c r="AZ33" s="407"/>
      <c r="BA33" s="407"/>
      <c r="BB33" s="407"/>
      <c r="BC33" s="407"/>
      <c r="BD33" s="196"/>
      <c r="BE33" s="407" t="s">
        <v>
182</v>
      </c>
      <c r="BF33" s="407"/>
      <c r="BG33" s="407" t="s">
        <v>
183</v>
      </c>
      <c r="BH33" s="407"/>
      <c r="BI33" s="407"/>
      <c r="BJ33" s="407"/>
      <c r="BK33" s="407"/>
      <c r="BL33" s="407"/>
      <c r="BM33" s="407"/>
      <c r="BN33" s="407"/>
      <c r="BO33" s="407"/>
      <c r="BP33" s="407"/>
      <c r="BQ33" s="407"/>
      <c r="BR33" s="407"/>
      <c r="BS33" s="407"/>
      <c r="BT33" s="407"/>
      <c r="BU33" s="407"/>
      <c r="BV33" s="196"/>
      <c r="BW33" s="408" t="s">
        <v>
182</v>
      </c>
      <c r="BX33" s="408"/>
      <c r="BY33" s="407" t="s">
        <v>
184</v>
      </c>
      <c r="BZ33" s="407"/>
      <c r="CA33" s="407"/>
      <c r="CB33" s="407"/>
      <c r="CC33" s="407"/>
      <c r="CD33" s="407"/>
      <c r="CE33" s="407"/>
      <c r="CF33" s="407"/>
      <c r="CG33" s="407"/>
      <c r="CH33" s="407"/>
      <c r="CI33" s="407"/>
      <c r="CJ33" s="407"/>
      <c r="CK33" s="407"/>
      <c r="CL33" s="407"/>
      <c r="CM33" s="407"/>
      <c r="CN33" s="195"/>
      <c r="CO33" s="408" t="s">
        <v>
185</v>
      </c>
      <c r="CP33" s="408"/>
      <c r="CQ33" s="407" t="s">
        <v>
186</v>
      </c>
      <c r="CR33" s="407"/>
      <c r="CS33" s="407"/>
      <c r="CT33" s="407"/>
      <c r="CU33" s="407"/>
      <c r="CV33" s="407"/>
      <c r="CW33" s="407"/>
      <c r="CX33" s="407"/>
      <c r="CY33" s="407"/>
      <c r="CZ33" s="407"/>
      <c r="DA33" s="407"/>
      <c r="DB33" s="407"/>
      <c r="DC33" s="407"/>
      <c r="DD33" s="407"/>
      <c r="DE33" s="407"/>
      <c r="DF33" s="195"/>
      <c r="DG33" s="406" t="s">
        <v>
187</v>
      </c>
      <c r="DH33" s="406"/>
      <c r="DI33" s="197"/>
      <c r="DJ33" s="165"/>
      <c r="DK33" s="165"/>
      <c r="DL33" s="165"/>
      <c r="DM33" s="165"/>
      <c r="DN33" s="165"/>
      <c r="DO33" s="165"/>
    </row>
    <row r="34" spans="1:119" ht="32.25" customHeight="1">
      <c r="A34" s="166"/>
      <c r="B34" s="192"/>
      <c r="C34" s="404">
        <f>
IF(E34="","",1)</f>
        <v>
1</v>
      </c>
      <c r="D34" s="404"/>
      <c r="E34" s="403" t="str">
        <f>
IF('各会計、関係団体の財政状況及び健全化判断比率'!B7="","",'各会計、関係団体の財政状況及び健全化判断比率'!B7)</f>
        <v>
一般会計</v>
      </c>
      <c r="F34" s="403"/>
      <c r="G34" s="403"/>
      <c r="H34" s="403"/>
      <c r="I34" s="403"/>
      <c r="J34" s="403"/>
      <c r="K34" s="403"/>
      <c r="L34" s="403"/>
      <c r="M34" s="403"/>
      <c r="N34" s="403"/>
      <c r="O34" s="403"/>
      <c r="P34" s="403"/>
      <c r="Q34" s="403"/>
      <c r="R34" s="403"/>
      <c r="S34" s="403"/>
      <c r="T34" s="193"/>
      <c r="U34" s="404">
        <f>
IF(W34="","",MAX(C34:D43)+1)</f>
        <v>
2</v>
      </c>
      <c r="V34" s="404"/>
      <c r="W34" s="403" t="str">
        <f>
IF('各会計、関係団体の財政状況及び健全化判断比率'!B28="","",'各会計、関係団体の財政状況及び健全化判断比率'!B28)</f>
        <v>
国民健康保険事業特別会計</v>
      </c>
      <c r="X34" s="403"/>
      <c r="Y34" s="403"/>
      <c r="Z34" s="403"/>
      <c r="AA34" s="403"/>
      <c r="AB34" s="403"/>
      <c r="AC34" s="403"/>
      <c r="AD34" s="403"/>
      <c r="AE34" s="403"/>
      <c r="AF34" s="403"/>
      <c r="AG34" s="403"/>
      <c r="AH34" s="403"/>
      <c r="AI34" s="403"/>
      <c r="AJ34" s="403"/>
      <c r="AK34" s="403"/>
      <c r="AL34" s="193"/>
      <c r="AM34" s="404" t="str">
        <f>
IF(AO34="","",MAX(C34:D43,U34:V43)+1)</f>
        <v/>
      </c>
      <c r="AN34" s="404"/>
      <c r="AO34" s="403"/>
      <c r="AP34" s="403"/>
      <c r="AQ34" s="403"/>
      <c r="AR34" s="403"/>
      <c r="AS34" s="403"/>
      <c r="AT34" s="403"/>
      <c r="AU34" s="403"/>
      <c r="AV34" s="403"/>
      <c r="AW34" s="403"/>
      <c r="AX34" s="403"/>
      <c r="AY34" s="403"/>
      <c r="AZ34" s="403"/>
      <c r="BA34" s="403"/>
      <c r="BB34" s="403"/>
      <c r="BC34" s="403"/>
      <c r="BD34" s="193"/>
      <c r="BE34" s="404">
        <f>
IF(BG34="","",MAX(C34:D43,U34:V43,AM34:AN43)+1)</f>
        <v>
6</v>
      </c>
      <c r="BF34" s="404"/>
      <c r="BG34" s="403" t="str">
        <f>
IF('各会計、関係団体の財政状況及び健全化判断比率'!B32="","",'各会計、関係団体の財政状況及び健全化判断比率'!B32)</f>
        <v>
下水道事業特別会計</v>
      </c>
      <c r="BH34" s="403"/>
      <c r="BI34" s="403"/>
      <c r="BJ34" s="403"/>
      <c r="BK34" s="403"/>
      <c r="BL34" s="403"/>
      <c r="BM34" s="403"/>
      <c r="BN34" s="403"/>
      <c r="BO34" s="403"/>
      <c r="BP34" s="403"/>
      <c r="BQ34" s="403"/>
      <c r="BR34" s="403"/>
      <c r="BS34" s="403"/>
      <c r="BT34" s="403"/>
      <c r="BU34" s="403"/>
      <c r="BV34" s="193"/>
      <c r="BW34" s="404">
        <f>
IF(BY34="","",MAX(C34:D43,U34:V43,AM34:AN43,BE34:BF43)+1)</f>
        <v>
7</v>
      </c>
      <c r="BX34" s="404"/>
      <c r="BY34" s="403" t="str">
        <f>
IF('各会計、関係団体の財政状況及び健全化判断比率'!B68="","",'各会計、関係団体の財政状況及び健全化判断比率'!B68)</f>
        <v>
ふじみ衛生組合</v>
      </c>
      <c r="BZ34" s="403"/>
      <c r="CA34" s="403"/>
      <c r="CB34" s="403"/>
      <c r="CC34" s="403"/>
      <c r="CD34" s="403"/>
      <c r="CE34" s="403"/>
      <c r="CF34" s="403"/>
      <c r="CG34" s="403"/>
      <c r="CH34" s="403"/>
      <c r="CI34" s="403"/>
      <c r="CJ34" s="403"/>
      <c r="CK34" s="403"/>
      <c r="CL34" s="403"/>
      <c r="CM34" s="403"/>
      <c r="CN34" s="193"/>
      <c r="CO34" s="404">
        <f>
IF(CQ34="","",MAX(C34:D43,U34:V43,AM34:AN43,BE34:BF43,BW34:BX43)+1)</f>
        <v>
13</v>
      </c>
      <c r="CP34" s="404"/>
      <c r="CQ34" s="403" t="str">
        <f>
IF('各会計、関係団体の財政状況及び健全化判断比率'!BS7="","",'各会計、関係団体の財政状況及び健全化判断比率'!BS7)</f>
        <v>
一般財団法人　三鷹市勤労者福祉サービスセンター</v>
      </c>
      <c r="CR34" s="403"/>
      <c r="CS34" s="403"/>
      <c r="CT34" s="403"/>
      <c r="CU34" s="403"/>
      <c r="CV34" s="403"/>
      <c r="CW34" s="403"/>
      <c r="CX34" s="403"/>
      <c r="CY34" s="403"/>
      <c r="CZ34" s="403"/>
      <c r="DA34" s="403"/>
      <c r="DB34" s="403"/>
      <c r="DC34" s="403"/>
      <c r="DD34" s="403"/>
      <c r="DE34" s="403"/>
      <c r="DF34" s="190"/>
      <c r="DG34" s="405" t="str">
        <f>
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
IF(E35="","",C34+1)</f>
        <v/>
      </c>
      <c r="D35" s="404"/>
      <c r="E35" s="403" t="str">
        <f>
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
IF(W35="","",U34+1)</f>
        <v>
3</v>
      </c>
      <c r="V35" s="404"/>
      <c r="W35" s="403" t="str">
        <f>
IF('各会計、関係団体の財政状況及び健全化判断比率'!B29="","",'各会計、関係団体の財政状況及び健全化判断比率'!B29)</f>
        <v>
介護サービス事業特別会計</v>
      </c>
      <c r="X35" s="403"/>
      <c r="Y35" s="403"/>
      <c r="Z35" s="403"/>
      <c r="AA35" s="403"/>
      <c r="AB35" s="403"/>
      <c r="AC35" s="403"/>
      <c r="AD35" s="403"/>
      <c r="AE35" s="403"/>
      <c r="AF35" s="403"/>
      <c r="AG35" s="403"/>
      <c r="AH35" s="403"/>
      <c r="AI35" s="403"/>
      <c r="AJ35" s="403"/>
      <c r="AK35" s="403"/>
      <c r="AL35" s="193"/>
      <c r="AM35" s="404" t="str">
        <f t="shared" ref="AM35:AM43" si="0">
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
IF(BG35="","",BE34+1)</f>
        <v/>
      </c>
      <c r="BF35" s="404"/>
      <c r="BG35" s="403"/>
      <c r="BH35" s="403"/>
      <c r="BI35" s="403"/>
      <c r="BJ35" s="403"/>
      <c r="BK35" s="403"/>
      <c r="BL35" s="403"/>
      <c r="BM35" s="403"/>
      <c r="BN35" s="403"/>
      <c r="BO35" s="403"/>
      <c r="BP35" s="403"/>
      <c r="BQ35" s="403"/>
      <c r="BR35" s="403"/>
      <c r="BS35" s="403"/>
      <c r="BT35" s="403"/>
      <c r="BU35" s="403"/>
      <c r="BV35" s="193"/>
      <c r="BW35" s="404">
        <f t="shared" ref="BW35:BW43" si="2">
IF(BY35="","",BW34+1)</f>
        <v>
8</v>
      </c>
      <c r="BX35" s="404"/>
      <c r="BY35" s="403" t="str">
        <f>
IF('各会計、関係団体の財政状況及び健全化判断比率'!B69="","",'各会計、関係団体の財政状況及び健全化判断比率'!B69)</f>
        <v>
東京たま広域資源循環組合</v>
      </c>
      <c r="BZ35" s="403"/>
      <c r="CA35" s="403"/>
      <c r="CB35" s="403"/>
      <c r="CC35" s="403"/>
      <c r="CD35" s="403"/>
      <c r="CE35" s="403"/>
      <c r="CF35" s="403"/>
      <c r="CG35" s="403"/>
      <c r="CH35" s="403"/>
      <c r="CI35" s="403"/>
      <c r="CJ35" s="403"/>
      <c r="CK35" s="403"/>
      <c r="CL35" s="403"/>
      <c r="CM35" s="403"/>
      <c r="CN35" s="193"/>
      <c r="CO35" s="404">
        <f t="shared" ref="CO35:CO43" si="3">
IF(CQ35="","",CO34+1)</f>
        <v>
14</v>
      </c>
      <c r="CP35" s="404"/>
      <c r="CQ35" s="403" t="str">
        <f>
IF('各会計、関係団体の財政状況及び健全化判断比率'!BS8="","",'各会計、関係団体の財政状況及び健全化判断比率'!BS8)</f>
        <v>
公益財団法人　三鷹市スポーツと文化財団</v>
      </c>
      <c r="CR35" s="403"/>
      <c r="CS35" s="403"/>
      <c r="CT35" s="403"/>
      <c r="CU35" s="403"/>
      <c r="CV35" s="403"/>
      <c r="CW35" s="403"/>
      <c r="CX35" s="403"/>
      <c r="CY35" s="403"/>
      <c r="CZ35" s="403"/>
      <c r="DA35" s="403"/>
      <c r="DB35" s="403"/>
      <c r="DC35" s="403"/>
      <c r="DD35" s="403"/>
      <c r="DE35" s="403"/>
      <c r="DF35" s="190"/>
      <c r="DG35" s="405" t="str">
        <f>
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
IF(E36="","",C35+1)</f>
        <v/>
      </c>
      <c r="D36" s="404"/>
      <c r="E36" s="403" t="str">
        <f>
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
IF(W36="","",U35+1)</f>
        <v>
4</v>
      </c>
      <c r="V36" s="404"/>
      <c r="W36" s="403" t="str">
        <f>
IF('各会計、関係団体の財政状況及び健全化判断比率'!B30="","",'各会計、関係団体の財政状況及び健全化判断比率'!B30)</f>
        <v>
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
9</v>
      </c>
      <c r="BX36" s="404"/>
      <c r="BY36" s="403" t="str">
        <f>
IF('各会計、関係団体の財政状況及び健全化判断比率'!B70="","",'各会計、関係団体の財政状況及び健全化判断比率'!B70)</f>
        <v>
東京市町村総合事務組合（一般会計）</v>
      </c>
      <c r="BZ36" s="403"/>
      <c r="CA36" s="403"/>
      <c r="CB36" s="403"/>
      <c r="CC36" s="403"/>
      <c r="CD36" s="403"/>
      <c r="CE36" s="403"/>
      <c r="CF36" s="403"/>
      <c r="CG36" s="403"/>
      <c r="CH36" s="403"/>
      <c r="CI36" s="403"/>
      <c r="CJ36" s="403"/>
      <c r="CK36" s="403"/>
      <c r="CL36" s="403"/>
      <c r="CM36" s="403"/>
      <c r="CN36" s="193"/>
      <c r="CO36" s="404">
        <f t="shared" si="3"/>
        <v>
15</v>
      </c>
      <c r="CP36" s="404"/>
      <c r="CQ36" s="403" t="str">
        <f>
IF('各会計、関係団体の財政状況及び健全化判断比率'!BS9="","",'各会計、関係団体の財政状況及び健全化判断比率'!BS9)</f>
        <v>
公益財団法人　三鷹国際交流協会</v>
      </c>
      <c r="CR36" s="403"/>
      <c r="CS36" s="403"/>
      <c r="CT36" s="403"/>
      <c r="CU36" s="403"/>
      <c r="CV36" s="403"/>
      <c r="CW36" s="403"/>
      <c r="CX36" s="403"/>
      <c r="CY36" s="403"/>
      <c r="CZ36" s="403"/>
      <c r="DA36" s="403"/>
      <c r="DB36" s="403"/>
      <c r="DC36" s="403"/>
      <c r="DD36" s="403"/>
      <c r="DE36" s="403"/>
      <c r="DF36" s="190"/>
      <c r="DG36" s="405" t="str">
        <f>
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
IF(E37="","",C36+1)</f>
        <v/>
      </c>
      <c r="D37" s="404"/>
      <c r="E37" s="403" t="str">
        <f>
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
5</v>
      </c>
      <c r="V37" s="404"/>
      <c r="W37" s="403" t="str">
        <f>
IF('各会計、関係団体の財政状況及び健全化判断比率'!B31="","",'各会計、関係団体の財政状況及び健全化判断比率'!B31)</f>
        <v>
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
10</v>
      </c>
      <c r="BX37" s="404"/>
      <c r="BY37" s="403" t="str">
        <f>
IF('各会計、関係団体の財政状況及び健全化判断比率'!B71="","",'各会計、関係団体の財政状況及び健全化判断比率'!B71)</f>
        <v>
東京市町村総合事務組合（交通災害共済事業特別会計）</v>
      </c>
      <c r="BZ37" s="403"/>
      <c r="CA37" s="403"/>
      <c r="CB37" s="403"/>
      <c r="CC37" s="403"/>
      <c r="CD37" s="403"/>
      <c r="CE37" s="403"/>
      <c r="CF37" s="403"/>
      <c r="CG37" s="403"/>
      <c r="CH37" s="403"/>
      <c r="CI37" s="403"/>
      <c r="CJ37" s="403"/>
      <c r="CK37" s="403"/>
      <c r="CL37" s="403"/>
      <c r="CM37" s="403"/>
      <c r="CN37" s="193"/>
      <c r="CO37" s="404">
        <f t="shared" si="3"/>
        <v>
16</v>
      </c>
      <c r="CP37" s="404"/>
      <c r="CQ37" s="403" t="str">
        <f>
IF('各会計、関係団体の財政状況及び健全化判断比率'!BS10="","",'各会計、関係団体の財政状況及び健全化判断比率'!BS10)</f>
        <v>
株式会社　まちづくり三鷹</v>
      </c>
      <c r="CR37" s="403"/>
      <c r="CS37" s="403"/>
      <c r="CT37" s="403"/>
      <c r="CU37" s="403"/>
      <c r="CV37" s="403"/>
      <c r="CW37" s="403"/>
      <c r="CX37" s="403"/>
      <c r="CY37" s="403"/>
      <c r="CZ37" s="403"/>
      <c r="DA37" s="403"/>
      <c r="DB37" s="403"/>
      <c r="DC37" s="403"/>
      <c r="DD37" s="403"/>
      <c r="DE37" s="403"/>
      <c r="DF37" s="190"/>
      <c r="DG37" s="405" t="str">
        <f>
IF('各会計、関係団体の財政状況及び健全化判断比率'!BR10="","",'各会計、関係団体の財政状況及び健全化判断比率'!BR10)</f>
        <v>
○</v>
      </c>
      <c r="DH37" s="405"/>
      <c r="DI37" s="197"/>
      <c r="DJ37" s="165"/>
      <c r="DK37" s="165"/>
      <c r="DL37" s="165"/>
      <c r="DM37" s="165"/>
      <c r="DN37" s="165"/>
      <c r="DO37" s="165"/>
    </row>
    <row r="38" spans="1:119" ht="32.25" customHeight="1">
      <c r="A38" s="166"/>
      <c r="B38" s="192"/>
      <c r="C38" s="404" t="str">
        <f t="shared" ref="C38:C43" si="5">
IF(E38="","",C37+1)</f>
        <v/>
      </c>
      <c r="D38" s="404"/>
      <c r="E38" s="403" t="str">
        <f>
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
11</v>
      </c>
      <c r="BX38" s="404"/>
      <c r="BY38" s="403" t="str">
        <f>
IF('各会計、関係団体の財政状況及び健全化判断比率'!B72="","",'各会計、関係団体の財政状況及び健全化判断比率'!B72)</f>
        <v>
東京都後期高齢者医療広域連合（一般会計）</v>
      </c>
      <c r="BZ38" s="403"/>
      <c r="CA38" s="403"/>
      <c r="CB38" s="403"/>
      <c r="CC38" s="403"/>
      <c r="CD38" s="403"/>
      <c r="CE38" s="403"/>
      <c r="CF38" s="403"/>
      <c r="CG38" s="403"/>
      <c r="CH38" s="403"/>
      <c r="CI38" s="403"/>
      <c r="CJ38" s="403"/>
      <c r="CK38" s="403"/>
      <c r="CL38" s="403"/>
      <c r="CM38" s="403"/>
      <c r="CN38" s="193"/>
      <c r="CO38" s="404">
        <f t="shared" si="3"/>
        <v>
17</v>
      </c>
      <c r="CP38" s="404"/>
      <c r="CQ38" s="403" t="str">
        <f>
IF('各会計、関係団体の財政状況及び健全化判断比率'!BS11="","",'各会計、関係団体の財政状況及び健全化判断比率'!BS11)</f>
        <v>
三鷹市土地開発公社</v>
      </c>
      <c r="CR38" s="403"/>
      <c r="CS38" s="403"/>
      <c r="CT38" s="403"/>
      <c r="CU38" s="403"/>
      <c r="CV38" s="403"/>
      <c r="CW38" s="403"/>
      <c r="CX38" s="403"/>
      <c r="CY38" s="403"/>
      <c r="CZ38" s="403"/>
      <c r="DA38" s="403"/>
      <c r="DB38" s="403"/>
      <c r="DC38" s="403"/>
      <c r="DD38" s="403"/>
      <c r="DE38" s="403"/>
      <c r="DF38" s="190"/>
      <c r="DG38" s="405" t="str">
        <f>
IF('各会計、関係団体の財政状況及び健全化判断比率'!BR11="","",'各会計、関係団体の財政状況及び健全化判断比率'!BR11)</f>
        <v>
○</v>
      </c>
      <c r="DH38" s="405"/>
      <c r="DI38" s="197"/>
      <c r="DJ38" s="165"/>
      <c r="DK38" s="165"/>
      <c r="DL38" s="165"/>
      <c r="DM38" s="165"/>
      <c r="DN38" s="165"/>
      <c r="DO38" s="165"/>
    </row>
    <row r="39" spans="1:119" ht="32.25" customHeight="1">
      <c r="A39" s="166"/>
      <c r="B39" s="192"/>
      <c r="C39" s="404" t="str">
        <f t="shared" si="5"/>
        <v/>
      </c>
      <c r="D39" s="404"/>
      <c r="E39" s="403" t="str">
        <f>
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
12</v>
      </c>
      <c r="BX39" s="404"/>
      <c r="BY39" s="403" t="str">
        <f>
IF('各会計、関係団体の財政状況及び健全化判断比率'!B73="","",'各会計、関係団体の財政状況及び健全化判断比率'!B73)</f>
        <v>
東京都後期高齢者医療広域連合
（後期高齢者医療特別会計）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
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
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
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
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
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
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
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
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
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
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
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
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
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
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
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
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
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
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188</v>
      </c>
      <c r="C46" s="165"/>
      <c r="D46" s="165"/>
      <c r="E46" s="165" t="s">
        <v>
189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190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191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192</v>
      </c>
    </row>
    <row r="50" spans="5:5">
      <c r="E50" s="167" t="s">
        <v>
193</v>
      </c>
    </row>
    <row r="51" spans="5:5">
      <c r="E51" s="167" t="s">
        <v>
194</v>
      </c>
    </row>
    <row r="52" spans="5:5">
      <c r="E52" s="167" t="s">
        <v>
195</v>
      </c>
    </row>
    <row r="53" spans="5:5">
      <c r="E53" s="167" t="s">
        <v>
196</v>
      </c>
    </row>
    <row r="54" spans="5:5"/>
    <row r="55" spans="5:5"/>
    <row r="56" spans="5:5"/>
    <row r="57" spans="5:5" hidden="1"/>
    <row r="58" spans="5:5" hidden="1"/>
    <row r="59" spans="5:5" hidden="1"/>
  </sheetData>
  <sheetProtection algorithmName="SHA-512" hashValue="0KsZseNud4GVp5sePQgPb7mkXNbfmxsegZxke6C1w7UOze2t2kiFzKSXtr/M2sfkDPEXEXIaNRx1OBRhvUuCsg==" saltValue="OqNTr0UiYum9v5bF1ZBt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election activeCell="AH15" sqref="AH15:AL1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559</v>
      </c>
      <c r="K32" s="22"/>
      <c r="L32" s="22"/>
      <c r="M32" s="22"/>
      <c r="N32" s="22"/>
      <c r="O32" s="22"/>
      <c r="P32" s="22"/>
    </row>
    <row r="33" spans="1:16" ht="39" customHeight="1" thickBot="1">
      <c r="A33" s="22"/>
      <c r="B33" s="25" t="s">
        <v>
5</v>
      </c>
      <c r="C33" s="26"/>
      <c r="D33" s="26"/>
      <c r="E33" s="27" t="s">
        <v>
1</v>
      </c>
      <c r="F33" s="28" t="s">
        <v>
522</v>
      </c>
      <c r="G33" s="29" t="s">
        <v>
523</v>
      </c>
      <c r="H33" s="29" t="s">
        <v>
524</v>
      </c>
      <c r="I33" s="29" t="s">
        <v>
525</v>
      </c>
      <c r="J33" s="30" t="s">
        <v>
526</v>
      </c>
      <c r="K33" s="22"/>
      <c r="L33" s="22"/>
      <c r="M33" s="22"/>
      <c r="N33" s="22"/>
      <c r="O33" s="22"/>
      <c r="P33" s="22"/>
    </row>
    <row r="34" spans="1:16" ht="39" customHeight="1">
      <c r="A34" s="22"/>
      <c r="B34" s="31"/>
      <c r="C34" s="1224" t="s">
        <v>
529</v>
      </c>
      <c r="D34" s="1224"/>
      <c r="E34" s="1225"/>
      <c r="F34" s="32">
        <v>
4.08</v>
      </c>
      <c r="G34" s="33">
        <v>
3.83</v>
      </c>
      <c r="H34" s="33">
        <v>
3.62</v>
      </c>
      <c r="I34" s="33">
        <v>
2.8</v>
      </c>
      <c r="J34" s="34">
        <v>
4.21</v>
      </c>
      <c r="K34" s="22"/>
      <c r="L34" s="22"/>
      <c r="M34" s="22"/>
      <c r="N34" s="22"/>
      <c r="O34" s="22"/>
      <c r="P34" s="22"/>
    </row>
    <row r="35" spans="1:16" ht="39" customHeight="1">
      <c r="A35" s="22"/>
      <c r="B35" s="35"/>
      <c r="C35" s="1218" t="s">
        <v>
530</v>
      </c>
      <c r="D35" s="1219"/>
      <c r="E35" s="1220"/>
      <c r="F35" s="36">
        <v>
0.51</v>
      </c>
      <c r="G35" s="37">
        <v>
0.44</v>
      </c>
      <c r="H35" s="37">
        <v>
0.42</v>
      </c>
      <c r="I35" s="37">
        <v>
0.4</v>
      </c>
      <c r="J35" s="38">
        <v>
0.66</v>
      </c>
      <c r="K35" s="22"/>
      <c r="L35" s="22"/>
      <c r="M35" s="22"/>
      <c r="N35" s="22"/>
      <c r="O35" s="22"/>
      <c r="P35" s="22"/>
    </row>
    <row r="36" spans="1:16" ht="39" customHeight="1">
      <c r="A36" s="22"/>
      <c r="B36" s="35"/>
      <c r="C36" s="1218" t="s">
        <v>
531</v>
      </c>
      <c r="D36" s="1219"/>
      <c r="E36" s="1220"/>
      <c r="F36" s="36">
        <v>
0.13</v>
      </c>
      <c r="G36" s="37">
        <v>
0.23</v>
      </c>
      <c r="H36" s="37">
        <v>
0.39</v>
      </c>
      <c r="I36" s="37">
        <v>
0.44</v>
      </c>
      <c r="J36" s="38">
        <v>
0.35</v>
      </c>
      <c r="K36" s="22"/>
      <c r="L36" s="22"/>
      <c r="M36" s="22"/>
      <c r="N36" s="22"/>
      <c r="O36" s="22"/>
      <c r="P36" s="22"/>
    </row>
    <row r="37" spans="1:16" ht="39" customHeight="1">
      <c r="A37" s="22"/>
      <c r="B37" s="35"/>
      <c r="C37" s="1218" t="s">
        <v>
532</v>
      </c>
      <c r="D37" s="1219"/>
      <c r="E37" s="1220"/>
      <c r="F37" s="36">
        <v>
0.01</v>
      </c>
      <c r="G37" s="37">
        <v>
0.01</v>
      </c>
      <c r="H37" s="37">
        <v>
0.01</v>
      </c>
      <c r="I37" s="37">
        <v>
0.01</v>
      </c>
      <c r="J37" s="38">
        <v>
0.01</v>
      </c>
      <c r="K37" s="22"/>
      <c r="L37" s="22"/>
      <c r="M37" s="22"/>
      <c r="N37" s="22"/>
      <c r="O37" s="22"/>
      <c r="P37" s="22"/>
    </row>
    <row r="38" spans="1:16" ht="39" customHeight="1">
      <c r="A38" s="22"/>
      <c r="B38" s="35"/>
      <c r="C38" s="1218" t="s">
        <v>
533</v>
      </c>
      <c r="D38" s="1219"/>
      <c r="E38" s="1220"/>
      <c r="F38" s="36">
        <v>
0.01</v>
      </c>
      <c r="G38" s="37">
        <v>
0.01</v>
      </c>
      <c r="H38" s="37">
        <v>
0.01</v>
      </c>
      <c r="I38" s="37">
        <v>
0.01</v>
      </c>
      <c r="J38" s="38">
        <v>
0.01</v>
      </c>
      <c r="K38" s="22"/>
      <c r="L38" s="22"/>
      <c r="M38" s="22"/>
      <c r="N38" s="22"/>
      <c r="O38" s="22"/>
      <c r="P38" s="22"/>
    </row>
    <row r="39" spans="1:16" ht="39" customHeight="1">
      <c r="A39" s="22"/>
      <c r="B39" s="35"/>
      <c r="C39" s="1218" t="s">
        <v>
534</v>
      </c>
      <c r="D39" s="1219"/>
      <c r="E39" s="1220"/>
      <c r="F39" s="36">
        <v>
0.01</v>
      </c>
      <c r="G39" s="37">
        <v>
0.01</v>
      </c>
      <c r="H39" s="37">
        <v>
0</v>
      </c>
      <c r="I39" s="37">
        <v>
0.01</v>
      </c>
      <c r="J39" s="38">
        <v>
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
535</v>
      </c>
      <c r="D42" s="1219"/>
      <c r="E42" s="1220"/>
      <c r="F42" s="36" t="s">
        <v>
486</v>
      </c>
      <c r="G42" s="37" t="s">
        <v>
486</v>
      </c>
      <c r="H42" s="37" t="s">
        <v>
486</v>
      </c>
      <c r="I42" s="37" t="s">
        <v>
486</v>
      </c>
      <c r="J42" s="38" t="s">
        <v>
486</v>
      </c>
      <c r="K42" s="22"/>
      <c r="L42" s="22"/>
      <c r="M42" s="22"/>
      <c r="N42" s="22"/>
      <c r="O42" s="22"/>
      <c r="P42" s="22"/>
    </row>
    <row r="43" spans="1:16" ht="39" customHeight="1" thickBot="1">
      <c r="A43" s="22"/>
      <c r="B43" s="40"/>
      <c r="C43" s="1221" t="s">
        <v>
536</v>
      </c>
      <c r="D43" s="1222"/>
      <c r="E43" s="1223"/>
      <c r="F43" s="41" t="s">
        <v>
486</v>
      </c>
      <c r="G43" s="42" t="s">
        <v>
486</v>
      </c>
      <c r="H43" s="42" t="s">
        <v>
486</v>
      </c>
      <c r="I43" s="42" t="s">
        <v>
486</v>
      </c>
      <c r="J43" s="43" t="s">
        <v>
486</v>
      </c>
      <c r="K43" s="22"/>
      <c r="L43" s="22"/>
      <c r="M43" s="22"/>
      <c r="N43" s="22"/>
      <c r="O43" s="22"/>
      <c r="P43" s="22"/>
    </row>
    <row r="44" spans="1:16" ht="39" customHeight="1">
      <c r="A44" s="22"/>
      <c r="B44" s="44" t="s">
        <v>
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fLWU+coDYxl8bUvlKqXhLcKzX91OHoL3KZtOVcPucvMLcE9VXDQ5vDgBTCTFxNArE4xIGQCsxFof0TtEc7iMA==" saltValue="gguzFbmrT2I4pa3YAP2G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election activeCell="AH15" sqref="AH15:AL1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7</v>
      </c>
      <c r="P43" s="48"/>
      <c r="Q43" s="48"/>
      <c r="R43" s="48"/>
      <c r="S43" s="48"/>
      <c r="T43" s="48"/>
      <c r="U43" s="48"/>
    </row>
    <row r="44" spans="1:21" ht="30.75" customHeight="1" thickBot="1">
      <c r="A44" s="48"/>
      <c r="B44" s="51" t="s">
        <v>
8</v>
      </c>
      <c r="C44" s="52"/>
      <c r="D44" s="52"/>
      <c r="E44" s="53"/>
      <c r="F44" s="53"/>
      <c r="G44" s="53"/>
      <c r="H44" s="53"/>
      <c r="I44" s="53"/>
      <c r="J44" s="54" t="s">
        <v>
1</v>
      </c>
      <c r="K44" s="55" t="s">
        <v>
522</v>
      </c>
      <c r="L44" s="56" t="s">
        <v>
523</v>
      </c>
      <c r="M44" s="56" t="s">
        <v>
524</v>
      </c>
      <c r="N44" s="56" t="s">
        <v>
525</v>
      </c>
      <c r="O44" s="57" t="s">
        <v>
526</v>
      </c>
      <c r="P44" s="48"/>
      <c r="Q44" s="48"/>
      <c r="R44" s="48"/>
      <c r="S44" s="48"/>
      <c r="T44" s="48"/>
      <c r="U44" s="48"/>
    </row>
    <row r="45" spans="1:21" ht="30.75" customHeight="1">
      <c r="A45" s="48"/>
      <c r="B45" s="1234" t="s">
        <v>
560</v>
      </c>
      <c r="C45" s="1235"/>
      <c r="D45" s="58"/>
      <c r="E45" s="1240" t="s">
        <v>
9</v>
      </c>
      <c r="F45" s="1240"/>
      <c r="G45" s="1240"/>
      <c r="H45" s="1240"/>
      <c r="I45" s="1240"/>
      <c r="J45" s="1241"/>
      <c r="K45" s="59">
        <v>
4326</v>
      </c>
      <c r="L45" s="60">
        <v>
4160</v>
      </c>
      <c r="M45" s="60">
        <v>
3914</v>
      </c>
      <c r="N45" s="60">
        <v>
4087</v>
      </c>
      <c r="O45" s="61">
        <v>
4008</v>
      </c>
      <c r="P45" s="48"/>
      <c r="Q45" s="48"/>
      <c r="R45" s="48"/>
      <c r="S45" s="48"/>
      <c r="T45" s="48"/>
      <c r="U45" s="48"/>
    </row>
    <row r="46" spans="1:21" ht="30.75" customHeight="1">
      <c r="A46" s="48"/>
      <c r="B46" s="1236"/>
      <c r="C46" s="1237"/>
      <c r="D46" s="62"/>
      <c r="E46" s="1228" t="s">
        <v>
561</v>
      </c>
      <c r="F46" s="1228"/>
      <c r="G46" s="1228"/>
      <c r="H46" s="1228"/>
      <c r="I46" s="1228"/>
      <c r="J46" s="1229"/>
      <c r="K46" s="63" t="s">
        <v>
486</v>
      </c>
      <c r="L46" s="64" t="s">
        <v>
486</v>
      </c>
      <c r="M46" s="64" t="s">
        <v>
486</v>
      </c>
      <c r="N46" s="64" t="s">
        <v>
486</v>
      </c>
      <c r="O46" s="65" t="s">
        <v>
486</v>
      </c>
      <c r="P46" s="48"/>
      <c r="Q46" s="48"/>
      <c r="R46" s="48"/>
      <c r="S46" s="48"/>
      <c r="T46" s="48"/>
      <c r="U46" s="48"/>
    </row>
    <row r="47" spans="1:21" ht="30.75" customHeight="1">
      <c r="A47" s="48"/>
      <c r="B47" s="1236"/>
      <c r="C47" s="1237"/>
      <c r="D47" s="62"/>
      <c r="E47" s="1228" t="s">
        <v>
562</v>
      </c>
      <c r="F47" s="1228"/>
      <c r="G47" s="1228"/>
      <c r="H47" s="1228"/>
      <c r="I47" s="1228"/>
      <c r="J47" s="1229"/>
      <c r="K47" s="63" t="s">
        <v>
486</v>
      </c>
      <c r="L47" s="64" t="s">
        <v>
486</v>
      </c>
      <c r="M47" s="64" t="s">
        <v>
486</v>
      </c>
      <c r="N47" s="64" t="s">
        <v>
486</v>
      </c>
      <c r="O47" s="65" t="s">
        <v>
486</v>
      </c>
      <c r="P47" s="48"/>
      <c r="Q47" s="48"/>
      <c r="R47" s="48"/>
      <c r="S47" s="48"/>
      <c r="T47" s="48"/>
      <c r="U47" s="48"/>
    </row>
    <row r="48" spans="1:21" ht="30.75" customHeight="1">
      <c r="A48" s="48"/>
      <c r="B48" s="1236"/>
      <c r="C48" s="1237"/>
      <c r="D48" s="62"/>
      <c r="E48" s="1228" t="s">
        <v>
10</v>
      </c>
      <c r="F48" s="1228"/>
      <c r="G48" s="1228"/>
      <c r="H48" s="1228"/>
      <c r="I48" s="1228"/>
      <c r="J48" s="1229"/>
      <c r="K48" s="63">
        <v>
501</v>
      </c>
      <c r="L48" s="64">
        <v>
496</v>
      </c>
      <c r="M48" s="64">
        <v>
498</v>
      </c>
      <c r="N48" s="64">
        <v>
482</v>
      </c>
      <c r="O48" s="65">
        <v>
474</v>
      </c>
      <c r="P48" s="48"/>
      <c r="Q48" s="48"/>
      <c r="R48" s="48"/>
      <c r="S48" s="48"/>
      <c r="T48" s="48"/>
      <c r="U48" s="48"/>
    </row>
    <row r="49" spans="1:21" ht="30.75" customHeight="1">
      <c r="A49" s="48"/>
      <c r="B49" s="1236"/>
      <c r="C49" s="1237"/>
      <c r="D49" s="62"/>
      <c r="E49" s="1228" t="s">
        <v>
11</v>
      </c>
      <c r="F49" s="1228"/>
      <c r="G49" s="1228"/>
      <c r="H49" s="1228"/>
      <c r="I49" s="1228"/>
      <c r="J49" s="1229"/>
      <c r="K49" s="63">
        <v>
79</v>
      </c>
      <c r="L49" s="64">
        <v>
66</v>
      </c>
      <c r="M49" s="64">
        <v>
130</v>
      </c>
      <c r="N49" s="64">
        <v>
183</v>
      </c>
      <c r="O49" s="65">
        <v>
169</v>
      </c>
      <c r="P49" s="48"/>
      <c r="Q49" s="48"/>
      <c r="R49" s="48"/>
      <c r="S49" s="48"/>
      <c r="T49" s="48"/>
      <c r="U49" s="48"/>
    </row>
    <row r="50" spans="1:21" ht="30.75" customHeight="1">
      <c r="A50" s="48"/>
      <c r="B50" s="1236"/>
      <c r="C50" s="1237"/>
      <c r="D50" s="62"/>
      <c r="E50" s="1228" t="s">
        <v>
12</v>
      </c>
      <c r="F50" s="1228"/>
      <c r="G50" s="1228"/>
      <c r="H50" s="1228"/>
      <c r="I50" s="1228"/>
      <c r="J50" s="1229"/>
      <c r="K50" s="63">
        <v>
705</v>
      </c>
      <c r="L50" s="64">
        <v>
729</v>
      </c>
      <c r="M50" s="64">
        <v>
1340</v>
      </c>
      <c r="N50" s="64">
        <v>
925</v>
      </c>
      <c r="O50" s="65">
        <v>
500</v>
      </c>
      <c r="P50" s="48"/>
      <c r="Q50" s="48"/>
      <c r="R50" s="48"/>
      <c r="S50" s="48"/>
      <c r="T50" s="48"/>
      <c r="U50" s="48"/>
    </row>
    <row r="51" spans="1:21" ht="30.75" customHeight="1">
      <c r="A51" s="48"/>
      <c r="B51" s="1238"/>
      <c r="C51" s="1239"/>
      <c r="D51" s="66"/>
      <c r="E51" s="1228" t="s">
        <v>
563</v>
      </c>
      <c r="F51" s="1228"/>
      <c r="G51" s="1228"/>
      <c r="H51" s="1228"/>
      <c r="I51" s="1228"/>
      <c r="J51" s="1229"/>
      <c r="K51" s="63" t="s">
        <v>
486</v>
      </c>
      <c r="L51" s="64" t="s">
        <v>
486</v>
      </c>
      <c r="M51" s="64" t="s">
        <v>
486</v>
      </c>
      <c r="N51" s="64" t="s">
        <v>
486</v>
      </c>
      <c r="O51" s="65" t="s">
        <v>
486</v>
      </c>
      <c r="P51" s="48"/>
      <c r="Q51" s="48"/>
      <c r="R51" s="48"/>
      <c r="S51" s="48"/>
      <c r="T51" s="48"/>
      <c r="U51" s="48"/>
    </row>
    <row r="52" spans="1:21" ht="30.75" customHeight="1">
      <c r="A52" s="48"/>
      <c r="B52" s="1226" t="s">
        <v>
564</v>
      </c>
      <c r="C52" s="1227"/>
      <c r="D52" s="66"/>
      <c r="E52" s="1228" t="s">
        <v>
565</v>
      </c>
      <c r="F52" s="1228"/>
      <c r="G52" s="1228"/>
      <c r="H52" s="1228"/>
      <c r="I52" s="1228"/>
      <c r="J52" s="1229"/>
      <c r="K52" s="63">
        <v>
4309</v>
      </c>
      <c r="L52" s="64">
        <v>
4446</v>
      </c>
      <c r="M52" s="64">
        <v>
4161</v>
      </c>
      <c r="N52" s="64">
        <v>
4280</v>
      </c>
      <c r="O52" s="65">
        <v>
4311</v>
      </c>
      <c r="P52" s="48"/>
      <c r="Q52" s="48"/>
      <c r="R52" s="48"/>
      <c r="S52" s="48"/>
      <c r="T52" s="48"/>
      <c r="U52" s="48"/>
    </row>
    <row r="53" spans="1:21" ht="30.75" customHeight="1" thickBot="1">
      <c r="A53" s="48"/>
      <c r="B53" s="1230" t="s">
        <v>
567</v>
      </c>
      <c r="C53" s="1231"/>
      <c r="D53" s="67"/>
      <c r="E53" s="1232" t="s">
        <v>
568</v>
      </c>
      <c r="F53" s="1232"/>
      <c r="G53" s="1232"/>
      <c r="H53" s="1232"/>
      <c r="I53" s="1232"/>
      <c r="J53" s="1233"/>
      <c r="K53" s="68">
        <v>
1302</v>
      </c>
      <c r="L53" s="69">
        <v>
1005</v>
      </c>
      <c r="M53" s="69">
        <v>
1721</v>
      </c>
      <c r="N53" s="69">
        <v>
1397</v>
      </c>
      <c r="O53" s="70">
        <v>
840</v>
      </c>
      <c r="P53" s="48"/>
      <c r="Q53" s="48"/>
      <c r="R53" s="48"/>
      <c r="S53" s="48"/>
      <c r="T53" s="48"/>
      <c r="U53" s="48"/>
    </row>
    <row r="54" spans="1:21" ht="24" customHeight="1">
      <c r="A54" s="48"/>
      <c r="B54" s="71" t="s">
        <v>
569</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mW6JODtm5B9vmTxGA7VKOhEaRj1m/Iyw/r8bw0wmFC3Ya1eQQ3gtbOwsU4VOccg5AZrSfuu12iEfoBq1pS4vw==" saltValue="HtTJSQ4bJNLY+5lyRu29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activeCell="AH15" sqref="AH15:AL1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7</v>
      </c>
    </row>
    <row r="40" spans="2:13" ht="27.75" customHeight="1" thickBot="1">
      <c r="B40" s="74" t="s">
        <v>
8</v>
      </c>
      <c r="C40" s="75"/>
      <c r="D40" s="75"/>
      <c r="E40" s="76"/>
      <c r="F40" s="76"/>
      <c r="G40" s="76"/>
      <c r="H40" s="77" t="s">
        <v>
1</v>
      </c>
      <c r="I40" s="78" t="s">
        <v>
522</v>
      </c>
      <c r="J40" s="79" t="s">
        <v>
523</v>
      </c>
      <c r="K40" s="79" t="s">
        <v>
524</v>
      </c>
      <c r="L40" s="79" t="s">
        <v>
525</v>
      </c>
      <c r="M40" s="80" t="s">
        <v>
526</v>
      </c>
    </row>
    <row r="41" spans="2:13" ht="27.75" customHeight="1">
      <c r="B41" s="1242" t="s">
        <v>
570</v>
      </c>
      <c r="C41" s="1243"/>
      <c r="D41" s="81"/>
      <c r="E41" s="1248" t="s">
        <v>
13</v>
      </c>
      <c r="F41" s="1248"/>
      <c r="G41" s="1248"/>
      <c r="H41" s="1249"/>
      <c r="I41" s="82">
        <v>
42525</v>
      </c>
      <c r="J41" s="83">
        <v>
42490</v>
      </c>
      <c r="K41" s="83">
        <v>
44698</v>
      </c>
      <c r="L41" s="83">
        <v>
43537</v>
      </c>
      <c r="M41" s="84">
        <v>
41337</v>
      </c>
    </row>
    <row r="42" spans="2:13" ht="27.75" customHeight="1">
      <c r="B42" s="1244"/>
      <c r="C42" s="1245"/>
      <c r="D42" s="85"/>
      <c r="E42" s="1250" t="s">
        <v>
14</v>
      </c>
      <c r="F42" s="1250"/>
      <c r="G42" s="1250"/>
      <c r="H42" s="1251"/>
      <c r="I42" s="86">
        <v>
9010</v>
      </c>
      <c r="J42" s="87">
        <v>
7608</v>
      </c>
      <c r="K42" s="87">
        <v>
5389</v>
      </c>
      <c r="L42" s="87">
        <v>
4342</v>
      </c>
      <c r="M42" s="88">
        <v>
3322</v>
      </c>
    </row>
    <row r="43" spans="2:13" ht="27.75" customHeight="1">
      <c r="B43" s="1244"/>
      <c r="C43" s="1245"/>
      <c r="D43" s="85"/>
      <c r="E43" s="1250" t="s">
        <v>
15</v>
      </c>
      <c r="F43" s="1250"/>
      <c r="G43" s="1250"/>
      <c r="H43" s="1251"/>
      <c r="I43" s="86">
        <v>
6640</v>
      </c>
      <c r="J43" s="87">
        <v>
6408</v>
      </c>
      <c r="K43" s="87">
        <v>
6259</v>
      </c>
      <c r="L43" s="87">
        <v>
6081</v>
      </c>
      <c r="M43" s="88">
        <v>
5917</v>
      </c>
    </row>
    <row r="44" spans="2:13" ht="27.75" customHeight="1">
      <c r="B44" s="1244"/>
      <c r="C44" s="1245"/>
      <c r="D44" s="85"/>
      <c r="E44" s="1250" t="s">
        <v>
16</v>
      </c>
      <c r="F44" s="1250"/>
      <c r="G44" s="1250"/>
      <c r="H44" s="1251"/>
      <c r="I44" s="86">
        <v>
1713</v>
      </c>
      <c r="J44" s="87">
        <v>
1678</v>
      </c>
      <c r="K44" s="87">
        <v>
1568</v>
      </c>
      <c r="L44" s="87">
        <v>
1418</v>
      </c>
      <c r="M44" s="88">
        <v>
1305</v>
      </c>
    </row>
    <row r="45" spans="2:13" ht="27.75" customHeight="1">
      <c r="B45" s="1244"/>
      <c r="C45" s="1245"/>
      <c r="D45" s="85"/>
      <c r="E45" s="1250" t="s">
        <v>
17</v>
      </c>
      <c r="F45" s="1250"/>
      <c r="G45" s="1250"/>
      <c r="H45" s="1251"/>
      <c r="I45" s="86">
        <v>
9779</v>
      </c>
      <c r="J45" s="87">
        <v>
9549</v>
      </c>
      <c r="K45" s="87">
        <v>
9617</v>
      </c>
      <c r="L45" s="87">
        <v>
9635</v>
      </c>
      <c r="M45" s="88">
        <v>
9113</v>
      </c>
    </row>
    <row r="46" spans="2:13" ht="27.75" customHeight="1">
      <c r="B46" s="1244"/>
      <c r="C46" s="1245"/>
      <c r="D46" s="89"/>
      <c r="E46" s="1250" t="s">
        <v>
18</v>
      </c>
      <c r="F46" s="1250"/>
      <c r="G46" s="1250"/>
      <c r="H46" s="1251"/>
      <c r="I46" s="86">
        <v>
19</v>
      </c>
      <c r="J46" s="87">
        <v>
16</v>
      </c>
      <c r="K46" s="87">
        <v>
14</v>
      </c>
      <c r="L46" s="87">
        <v>
12</v>
      </c>
      <c r="M46" s="88">
        <v>
10</v>
      </c>
    </row>
    <row r="47" spans="2:13" ht="27.75" customHeight="1">
      <c r="B47" s="1244"/>
      <c r="C47" s="1245"/>
      <c r="D47" s="90"/>
      <c r="E47" s="1252" t="s">
        <v>
19</v>
      </c>
      <c r="F47" s="1253"/>
      <c r="G47" s="1253"/>
      <c r="H47" s="1254"/>
      <c r="I47" s="86" t="s">
        <v>
486</v>
      </c>
      <c r="J47" s="87" t="s">
        <v>
486</v>
      </c>
      <c r="K47" s="87" t="s">
        <v>
486</v>
      </c>
      <c r="L47" s="87" t="s">
        <v>
486</v>
      </c>
      <c r="M47" s="88" t="s">
        <v>
486</v>
      </c>
    </row>
    <row r="48" spans="2:13" ht="27.75" customHeight="1">
      <c r="B48" s="1244"/>
      <c r="C48" s="1245"/>
      <c r="D48" s="85"/>
      <c r="E48" s="1250" t="s">
        <v>
20</v>
      </c>
      <c r="F48" s="1250"/>
      <c r="G48" s="1250"/>
      <c r="H48" s="1251"/>
      <c r="I48" s="86" t="s">
        <v>
486</v>
      </c>
      <c r="J48" s="87" t="s">
        <v>
486</v>
      </c>
      <c r="K48" s="87" t="s">
        <v>
486</v>
      </c>
      <c r="L48" s="87" t="s">
        <v>
486</v>
      </c>
      <c r="M48" s="88" t="s">
        <v>
486</v>
      </c>
    </row>
    <row r="49" spans="2:13" ht="27.75" customHeight="1">
      <c r="B49" s="1246"/>
      <c r="C49" s="1247"/>
      <c r="D49" s="85"/>
      <c r="E49" s="1250" t="s">
        <v>
21</v>
      </c>
      <c r="F49" s="1250"/>
      <c r="G49" s="1250"/>
      <c r="H49" s="1251"/>
      <c r="I49" s="86" t="s">
        <v>
486</v>
      </c>
      <c r="J49" s="87" t="s">
        <v>
486</v>
      </c>
      <c r="K49" s="87" t="s">
        <v>
486</v>
      </c>
      <c r="L49" s="87" t="s">
        <v>
486</v>
      </c>
      <c r="M49" s="88" t="s">
        <v>
486</v>
      </c>
    </row>
    <row r="50" spans="2:13" ht="27.75" customHeight="1">
      <c r="B50" s="1255" t="s">
        <v>
22</v>
      </c>
      <c r="C50" s="1256"/>
      <c r="D50" s="91"/>
      <c r="E50" s="1250" t="s">
        <v>
23</v>
      </c>
      <c r="F50" s="1250"/>
      <c r="G50" s="1250"/>
      <c r="H50" s="1251"/>
      <c r="I50" s="86">
        <v>
9277</v>
      </c>
      <c r="J50" s="87">
        <v>
11882</v>
      </c>
      <c r="K50" s="87">
        <v>
12774</v>
      </c>
      <c r="L50" s="87">
        <v>
13676</v>
      </c>
      <c r="M50" s="88">
        <v>
13940</v>
      </c>
    </row>
    <row r="51" spans="2:13" ht="27.75" customHeight="1">
      <c r="B51" s="1244"/>
      <c r="C51" s="1245"/>
      <c r="D51" s="85"/>
      <c r="E51" s="1250" t="s">
        <v>
24</v>
      </c>
      <c r="F51" s="1250"/>
      <c r="G51" s="1250"/>
      <c r="H51" s="1251"/>
      <c r="I51" s="86">
        <v>
20611</v>
      </c>
      <c r="J51" s="87">
        <v>
21330</v>
      </c>
      <c r="K51" s="87">
        <v>
23239</v>
      </c>
      <c r="L51" s="87">
        <v>
23056</v>
      </c>
      <c r="M51" s="88">
        <v>
23209</v>
      </c>
    </row>
    <row r="52" spans="2:13" ht="27.75" customHeight="1">
      <c r="B52" s="1246"/>
      <c r="C52" s="1247"/>
      <c r="D52" s="85"/>
      <c r="E52" s="1250" t="s">
        <v>
25</v>
      </c>
      <c r="F52" s="1250"/>
      <c r="G52" s="1250"/>
      <c r="H52" s="1251"/>
      <c r="I52" s="86">
        <v>
26684</v>
      </c>
      <c r="J52" s="87">
        <v>
24775</v>
      </c>
      <c r="K52" s="87">
        <v>
23430</v>
      </c>
      <c r="L52" s="87">
        <v>
21309</v>
      </c>
      <c r="M52" s="88">
        <v>
19363</v>
      </c>
    </row>
    <row r="53" spans="2:13" ht="27.75" customHeight="1" thickBot="1">
      <c r="B53" s="1257" t="s">
        <v>
566</v>
      </c>
      <c r="C53" s="1258"/>
      <c r="D53" s="92"/>
      <c r="E53" s="1259" t="s">
        <v>
26</v>
      </c>
      <c r="F53" s="1259"/>
      <c r="G53" s="1259"/>
      <c r="H53" s="1260"/>
      <c r="I53" s="93">
        <v>
13115</v>
      </c>
      <c r="J53" s="94">
        <v>
9762</v>
      </c>
      <c r="K53" s="94">
        <v>
8103</v>
      </c>
      <c r="L53" s="94">
        <v>
6983</v>
      </c>
      <c r="M53" s="95">
        <v>
4492</v>
      </c>
    </row>
    <row r="54" spans="2:13" ht="27.75" customHeight="1">
      <c r="B54" s="96" t="s">
        <v>
27</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HRrzEThtFM2t+MGrdRllsOV+xOTFFcN8Sf+LAvD72d2B0HOKCmDgFkd+hj2MCOBh7uSUGhvERaTsfi641tFiQ==" saltValue="Ek+0LTshU6KvI1XNOjD9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H15" sqref="AH15:AL1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28</v>
      </c>
    </row>
    <row r="54" spans="2:8" ht="29.25" customHeight="1" thickBot="1">
      <c r="B54" s="101" t="s">
        <v>
0</v>
      </c>
      <c r="C54" s="102"/>
      <c r="D54" s="102"/>
      <c r="E54" s="103" t="s">
        <v>
1</v>
      </c>
      <c r="F54" s="104" t="s">
        <v>
524</v>
      </c>
      <c r="G54" s="104" t="s">
        <v>
525</v>
      </c>
      <c r="H54" s="105" t="s">
        <v>
526</v>
      </c>
    </row>
    <row r="55" spans="2:8" ht="52.5" customHeight="1">
      <c r="B55" s="106"/>
      <c r="C55" s="1269" t="s">
        <v>
29</v>
      </c>
      <c r="D55" s="1269"/>
      <c r="E55" s="1270"/>
      <c r="F55" s="107">
        <v>
3893</v>
      </c>
      <c r="G55" s="107">
        <v>
4073</v>
      </c>
      <c r="H55" s="108">
        <v>
4158</v>
      </c>
    </row>
    <row r="56" spans="2:8" ht="52.5" customHeight="1">
      <c r="B56" s="109"/>
      <c r="C56" s="1271" t="s">
        <v>
30</v>
      </c>
      <c r="D56" s="1271"/>
      <c r="E56" s="1272"/>
      <c r="F56" s="110" t="s">
        <v>
486</v>
      </c>
      <c r="G56" s="110" t="s">
        <v>
486</v>
      </c>
      <c r="H56" s="111" t="s">
        <v>
486</v>
      </c>
    </row>
    <row r="57" spans="2:8" ht="53.25" customHeight="1">
      <c r="B57" s="109"/>
      <c r="C57" s="1273" t="s">
        <v>
31</v>
      </c>
      <c r="D57" s="1273"/>
      <c r="E57" s="1274"/>
      <c r="F57" s="112">
        <v>
8320</v>
      </c>
      <c r="G57" s="112">
        <v>
8910</v>
      </c>
      <c r="H57" s="113">
        <v>
8975</v>
      </c>
    </row>
    <row r="58" spans="2:8" ht="45.75" customHeight="1">
      <c r="B58" s="114"/>
      <c r="C58" s="1261" t="s">
        <v>
571</v>
      </c>
      <c r="D58" s="1262"/>
      <c r="E58" s="1263"/>
      <c r="F58" s="115">
        <v>
4934</v>
      </c>
      <c r="G58" s="115">
        <v>
3399</v>
      </c>
      <c r="H58" s="116">
        <v>
3415</v>
      </c>
    </row>
    <row r="59" spans="2:8" ht="45.75" customHeight="1">
      <c r="B59" s="114"/>
      <c r="C59" s="1261" t="s">
        <v>
572</v>
      </c>
      <c r="D59" s="1262"/>
      <c r="E59" s="1263"/>
      <c r="F59" s="115">
        <v>
3026</v>
      </c>
      <c r="G59" s="115">
        <v>
3128</v>
      </c>
      <c r="H59" s="116">
        <v>
3133</v>
      </c>
    </row>
    <row r="60" spans="2:8" ht="45.75" customHeight="1">
      <c r="B60" s="114"/>
      <c r="C60" s="1261" t="s">
        <v>
573</v>
      </c>
      <c r="D60" s="1262"/>
      <c r="E60" s="1263"/>
      <c r="F60" s="115" t="s">
        <v>
574</v>
      </c>
      <c r="G60" s="115">
        <v>
2000</v>
      </c>
      <c r="H60" s="116">
        <v>
2050</v>
      </c>
    </row>
    <row r="61" spans="2:8" ht="45.75" customHeight="1">
      <c r="B61" s="114"/>
      <c r="C61" s="1261" t="s">
        <v>
575</v>
      </c>
      <c r="D61" s="1262"/>
      <c r="E61" s="1263"/>
      <c r="F61" s="115">
        <v>
296</v>
      </c>
      <c r="G61" s="115">
        <v>
294</v>
      </c>
      <c r="H61" s="116">
        <v>
292</v>
      </c>
    </row>
    <row r="62" spans="2:8" ht="45.75" customHeight="1" thickBot="1">
      <c r="B62" s="117"/>
      <c r="C62" s="1264" t="s">
        <v>
576</v>
      </c>
      <c r="D62" s="1265"/>
      <c r="E62" s="1266"/>
      <c r="F62" s="118">
        <v>
55</v>
      </c>
      <c r="G62" s="118">
        <v>
81</v>
      </c>
      <c r="H62" s="119">
        <v>
78</v>
      </c>
    </row>
    <row r="63" spans="2:8" ht="52.5" customHeight="1" thickBot="1">
      <c r="B63" s="120"/>
      <c r="C63" s="1267" t="s">
        <v>
32</v>
      </c>
      <c r="D63" s="1267"/>
      <c r="E63" s="1268"/>
      <c r="F63" s="121">
        <v>
12213</v>
      </c>
      <c r="G63" s="121">
        <v>
12983</v>
      </c>
      <c r="H63" s="122">
        <v>
13133</v>
      </c>
    </row>
    <row r="64" spans="2:8" ht="15" customHeight="1"/>
    <row r="65" ht="0" hidden="1" customHeight="1"/>
    <row r="66" ht="0" hidden="1" customHeight="1"/>
  </sheetData>
  <sheetProtection algorithmName="SHA-512" hashValue="9bWhuMcykfHtyQ0NUk/4GKRCShpottjNM8F6km7aCTzeMN4l0FI6ntfEOiL+2k8SzgrQyJW6/1ZFt5DL2K3dEg==" saltValue="++4de1D1AwLUcQ4hB9I5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P55" sqref="BP55:BW56"/>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
577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
577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
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
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
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
581</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
522</v>
      </c>
      <c r="BQ50" s="1288"/>
      <c r="BR50" s="1288"/>
      <c r="BS50" s="1288"/>
      <c r="BT50" s="1288"/>
      <c r="BU50" s="1288"/>
      <c r="BV50" s="1288"/>
      <c r="BW50" s="1288"/>
      <c r="BX50" s="1288" t="s">
        <v>
523</v>
      </c>
      <c r="BY50" s="1288"/>
      <c r="BZ50" s="1288"/>
      <c r="CA50" s="1288"/>
      <c r="CB50" s="1288"/>
      <c r="CC50" s="1288"/>
      <c r="CD50" s="1288"/>
      <c r="CE50" s="1288"/>
      <c r="CF50" s="1288" t="s">
        <v>
524</v>
      </c>
      <c r="CG50" s="1288"/>
      <c r="CH50" s="1288"/>
      <c r="CI50" s="1288"/>
      <c r="CJ50" s="1288"/>
      <c r="CK50" s="1288"/>
      <c r="CL50" s="1288"/>
      <c r="CM50" s="1288"/>
      <c r="CN50" s="1288" t="s">
        <v>
525</v>
      </c>
      <c r="CO50" s="1288"/>
      <c r="CP50" s="1288"/>
      <c r="CQ50" s="1288"/>
      <c r="CR50" s="1288"/>
      <c r="CS50" s="1288"/>
      <c r="CT50" s="1288"/>
      <c r="CU50" s="1288"/>
      <c r="CV50" s="1288" t="s">
        <v>
526</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
582</v>
      </c>
      <c r="AO51" s="1291"/>
      <c r="AP51" s="1291"/>
      <c r="AQ51" s="1291"/>
      <c r="AR51" s="1291"/>
      <c r="AS51" s="1291"/>
      <c r="AT51" s="1291"/>
      <c r="AU51" s="1291"/>
      <c r="AV51" s="1291"/>
      <c r="AW51" s="1291"/>
      <c r="AX51" s="1291"/>
      <c r="AY51" s="1291"/>
      <c r="AZ51" s="1291"/>
      <c r="BA51" s="1291"/>
      <c r="BB51" s="1291" t="s">
        <v>
583</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
18.600000000000001</v>
      </c>
      <c r="CO51" s="1289"/>
      <c r="CP51" s="1289"/>
      <c r="CQ51" s="1289"/>
      <c r="CR51" s="1289"/>
      <c r="CS51" s="1289"/>
      <c r="CT51" s="1289"/>
      <c r="CU51" s="1289"/>
      <c r="CV51" s="1289">
        <v>
11.8</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
584</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
60.8</v>
      </c>
      <c r="CO53" s="1289"/>
      <c r="CP53" s="1289"/>
      <c r="CQ53" s="1289"/>
      <c r="CR53" s="1289"/>
      <c r="CS53" s="1289"/>
      <c r="CT53" s="1289"/>
      <c r="CU53" s="1289"/>
      <c r="CV53" s="1289">
        <v>
61.7</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
586</v>
      </c>
      <c r="AO55" s="1288"/>
      <c r="AP55" s="1288"/>
      <c r="AQ55" s="1288"/>
      <c r="AR55" s="1288"/>
      <c r="AS55" s="1288"/>
      <c r="AT55" s="1288"/>
      <c r="AU55" s="1288"/>
      <c r="AV55" s="1288"/>
      <c r="AW55" s="1288"/>
      <c r="AX55" s="1288"/>
      <c r="AY55" s="1288"/>
      <c r="AZ55" s="1288"/>
      <c r="BA55" s="1288"/>
      <c r="BB55" s="1291" t="s">
        <v>
583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
27.1</v>
      </c>
      <c r="CO55" s="1289"/>
      <c r="CP55" s="1289"/>
      <c r="CQ55" s="1289"/>
      <c r="CR55" s="1289"/>
      <c r="CS55" s="1289"/>
      <c r="CT55" s="1289"/>
      <c r="CU55" s="1289"/>
      <c r="CV55" s="1289">
        <v>
24.5</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
584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
58.7</v>
      </c>
      <c r="CO57" s="1289"/>
      <c r="CP57" s="1289"/>
      <c r="CQ57" s="1289"/>
      <c r="CR57" s="1289"/>
      <c r="CS57" s="1289"/>
      <c r="CT57" s="1289"/>
      <c r="CU57" s="1289"/>
      <c r="CV57" s="1289">
        <v>
56.4</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
587</v>
      </c>
    </row>
    <row r="64" spans="1:109">
      <c r="B64" s="374"/>
      <c r="G64" s="381"/>
      <c r="I64" s="394"/>
      <c r="J64" s="394"/>
      <c r="K64" s="394"/>
      <c r="L64" s="394"/>
      <c r="M64" s="394"/>
      <c r="N64" s="395"/>
      <c r="AM64" s="381"/>
      <c r="AN64" s="381" t="s">
        <v>
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
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
581</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
522</v>
      </c>
      <c r="BQ72" s="1288"/>
      <c r="BR72" s="1288"/>
      <c r="BS72" s="1288"/>
      <c r="BT72" s="1288"/>
      <c r="BU72" s="1288"/>
      <c r="BV72" s="1288"/>
      <c r="BW72" s="1288"/>
      <c r="BX72" s="1288" t="s">
        <v>
523</v>
      </c>
      <c r="BY72" s="1288"/>
      <c r="BZ72" s="1288"/>
      <c r="CA72" s="1288"/>
      <c r="CB72" s="1288"/>
      <c r="CC72" s="1288"/>
      <c r="CD72" s="1288"/>
      <c r="CE72" s="1288"/>
      <c r="CF72" s="1288" t="s">
        <v>
524</v>
      </c>
      <c r="CG72" s="1288"/>
      <c r="CH72" s="1288"/>
      <c r="CI72" s="1288"/>
      <c r="CJ72" s="1288"/>
      <c r="CK72" s="1288"/>
      <c r="CL72" s="1288"/>
      <c r="CM72" s="1288"/>
      <c r="CN72" s="1288" t="s">
        <v>
525</v>
      </c>
      <c r="CO72" s="1288"/>
      <c r="CP72" s="1288"/>
      <c r="CQ72" s="1288"/>
      <c r="CR72" s="1288"/>
      <c r="CS72" s="1288"/>
      <c r="CT72" s="1288"/>
      <c r="CU72" s="1288"/>
      <c r="CV72" s="1288" t="s">
        <v>
526</v>
      </c>
      <c r="CW72" s="1288"/>
      <c r="CX72" s="1288"/>
      <c r="CY72" s="1288"/>
      <c r="CZ72" s="1288"/>
      <c r="DA72" s="1288"/>
      <c r="DB72" s="1288"/>
      <c r="DC72" s="1288"/>
    </row>
    <row r="73" spans="2:107">
      <c r="B73" s="374"/>
      <c r="G73" s="1295"/>
      <c r="H73" s="1295"/>
      <c r="I73" s="1295"/>
      <c r="J73" s="1295"/>
      <c r="K73" s="1296"/>
      <c r="L73" s="1296"/>
      <c r="M73" s="1296"/>
      <c r="N73" s="1296"/>
      <c r="AM73" s="383"/>
      <c r="AN73" s="1291" t="s">
        <v>
582</v>
      </c>
      <c r="AO73" s="1291"/>
      <c r="AP73" s="1291"/>
      <c r="AQ73" s="1291"/>
      <c r="AR73" s="1291"/>
      <c r="AS73" s="1291"/>
      <c r="AT73" s="1291"/>
      <c r="AU73" s="1291"/>
      <c r="AV73" s="1291"/>
      <c r="AW73" s="1291"/>
      <c r="AX73" s="1291"/>
      <c r="AY73" s="1291"/>
      <c r="AZ73" s="1291"/>
      <c r="BA73" s="1291"/>
      <c r="BB73" s="1291" t="s">
        <v>
583</v>
      </c>
      <c r="BC73" s="1291"/>
      <c r="BD73" s="1291"/>
      <c r="BE73" s="1291"/>
      <c r="BF73" s="1291"/>
      <c r="BG73" s="1291"/>
      <c r="BH73" s="1291"/>
      <c r="BI73" s="1291"/>
      <c r="BJ73" s="1291"/>
      <c r="BK73" s="1291"/>
      <c r="BL73" s="1291"/>
      <c r="BM73" s="1291"/>
      <c r="BN73" s="1291"/>
      <c r="BO73" s="1291"/>
      <c r="BP73" s="1289">
        <v>
40.799999999999997</v>
      </c>
      <c r="BQ73" s="1289"/>
      <c r="BR73" s="1289"/>
      <c r="BS73" s="1289"/>
      <c r="BT73" s="1289"/>
      <c r="BU73" s="1289"/>
      <c r="BV73" s="1289"/>
      <c r="BW73" s="1289"/>
      <c r="BX73" s="1289">
        <v>
29.5</v>
      </c>
      <c r="BY73" s="1289"/>
      <c r="BZ73" s="1289"/>
      <c r="CA73" s="1289"/>
      <c r="CB73" s="1289"/>
      <c r="CC73" s="1289"/>
      <c r="CD73" s="1289"/>
      <c r="CE73" s="1289"/>
      <c r="CF73" s="1289">
        <v>
21.7</v>
      </c>
      <c r="CG73" s="1289"/>
      <c r="CH73" s="1289"/>
      <c r="CI73" s="1289"/>
      <c r="CJ73" s="1289"/>
      <c r="CK73" s="1289"/>
      <c r="CL73" s="1289"/>
      <c r="CM73" s="1289"/>
      <c r="CN73" s="1289">
        <v>
18.600000000000001</v>
      </c>
      <c r="CO73" s="1289"/>
      <c r="CP73" s="1289"/>
      <c r="CQ73" s="1289"/>
      <c r="CR73" s="1289"/>
      <c r="CS73" s="1289"/>
      <c r="CT73" s="1289"/>
      <c r="CU73" s="1289"/>
      <c r="CV73" s="1289">
        <v>
11.8</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
589</v>
      </c>
      <c r="BC75" s="1291"/>
      <c r="BD75" s="1291"/>
      <c r="BE75" s="1291"/>
      <c r="BF75" s="1291"/>
      <c r="BG75" s="1291"/>
      <c r="BH75" s="1291"/>
      <c r="BI75" s="1291"/>
      <c r="BJ75" s="1291"/>
      <c r="BK75" s="1291"/>
      <c r="BL75" s="1291"/>
      <c r="BM75" s="1291"/>
      <c r="BN75" s="1291"/>
      <c r="BO75" s="1291"/>
      <c r="BP75" s="1289">
        <v>
4.0999999999999996</v>
      </c>
      <c r="BQ75" s="1289"/>
      <c r="BR75" s="1289"/>
      <c r="BS75" s="1289"/>
      <c r="BT75" s="1289"/>
      <c r="BU75" s="1289"/>
      <c r="BV75" s="1289"/>
      <c r="BW75" s="1289"/>
      <c r="BX75" s="1289">
        <v>
3.7</v>
      </c>
      <c r="BY75" s="1289"/>
      <c r="BZ75" s="1289"/>
      <c r="CA75" s="1289"/>
      <c r="CB75" s="1289"/>
      <c r="CC75" s="1289"/>
      <c r="CD75" s="1289"/>
      <c r="CE75" s="1289"/>
      <c r="CF75" s="1289">
        <v>
3.9</v>
      </c>
      <c r="CG75" s="1289"/>
      <c r="CH75" s="1289"/>
      <c r="CI75" s="1289"/>
      <c r="CJ75" s="1289"/>
      <c r="CK75" s="1289"/>
      <c r="CL75" s="1289"/>
      <c r="CM75" s="1289"/>
      <c r="CN75" s="1289">
        <v>
3.8</v>
      </c>
      <c r="CO75" s="1289"/>
      <c r="CP75" s="1289"/>
      <c r="CQ75" s="1289"/>
      <c r="CR75" s="1289"/>
      <c r="CS75" s="1289"/>
      <c r="CT75" s="1289"/>
      <c r="CU75" s="1289"/>
      <c r="CV75" s="1289">
        <v>
3.5</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
585</v>
      </c>
      <c r="AO77" s="1288"/>
      <c r="AP77" s="1288"/>
      <c r="AQ77" s="1288"/>
      <c r="AR77" s="1288"/>
      <c r="AS77" s="1288"/>
      <c r="AT77" s="1288"/>
      <c r="AU77" s="1288"/>
      <c r="AV77" s="1288"/>
      <c r="AW77" s="1288"/>
      <c r="AX77" s="1288"/>
      <c r="AY77" s="1288"/>
      <c r="AZ77" s="1288"/>
      <c r="BA77" s="1288"/>
      <c r="BB77" s="1291" t="s">
        <v>
590</v>
      </c>
      <c r="BC77" s="1291"/>
      <c r="BD77" s="1291"/>
      <c r="BE77" s="1291"/>
      <c r="BF77" s="1291"/>
      <c r="BG77" s="1291"/>
      <c r="BH77" s="1291"/>
      <c r="BI77" s="1291"/>
      <c r="BJ77" s="1291"/>
      <c r="BK77" s="1291"/>
      <c r="BL77" s="1291"/>
      <c r="BM77" s="1291"/>
      <c r="BN77" s="1291"/>
      <c r="BO77" s="1291"/>
      <c r="BP77" s="1289">
        <v>
32.6</v>
      </c>
      <c r="BQ77" s="1289"/>
      <c r="BR77" s="1289"/>
      <c r="BS77" s="1289"/>
      <c r="BT77" s="1289"/>
      <c r="BU77" s="1289"/>
      <c r="BV77" s="1289"/>
      <c r="BW77" s="1289"/>
      <c r="BX77" s="1289">
        <v>
30.5</v>
      </c>
      <c r="BY77" s="1289"/>
      <c r="BZ77" s="1289"/>
      <c r="CA77" s="1289"/>
      <c r="CB77" s="1289"/>
      <c r="CC77" s="1289"/>
      <c r="CD77" s="1289"/>
      <c r="CE77" s="1289"/>
      <c r="CF77" s="1289">
        <v>
21.2</v>
      </c>
      <c r="CG77" s="1289"/>
      <c r="CH77" s="1289"/>
      <c r="CI77" s="1289"/>
      <c r="CJ77" s="1289"/>
      <c r="CK77" s="1289"/>
      <c r="CL77" s="1289"/>
      <c r="CM77" s="1289"/>
      <c r="CN77" s="1289">
        <v>
27.1</v>
      </c>
      <c r="CO77" s="1289"/>
      <c r="CP77" s="1289"/>
      <c r="CQ77" s="1289"/>
      <c r="CR77" s="1289"/>
      <c r="CS77" s="1289"/>
      <c r="CT77" s="1289"/>
      <c r="CU77" s="1289"/>
      <c r="CV77" s="1289">
        <v>
24.5</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
591</v>
      </c>
      <c r="BC79" s="1291"/>
      <c r="BD79" s="1291"/>
      <c r="BE79" s="1291"/>
      <c r="BF79" s="1291"/>
      <c r="BG79" s="1291"/>
      <c r="BH79" s="1291"/>
      <c r="BI79" s="1291"/>
      <c r="BJ79" s="1291"/>
      <c r="BK79" s="1291"/>
      <c r="BL79" s="1291"/>
      <c r="BM79" s="1291"/>
      <c r="BN79" s="1291"/>
      <c r="BO79" s="1291"/>
      <c r="BP79" s="1289">
        <v>
5.9</v>
      </c>
      <c r="BQ79" s="1289"/>
      <c r="BR79" s="1289"/>
      <c r="BS79" s="1289"/>
      <c r="BT79" s="1289"/>
      <c r="BU79" s="1289"/>
      <c r="BV79" s="1289"/>
      <c r="BW79" s="1289"/>
      <c r="BX79" s="1289">
        <v>
5.2</v>
      </c>
      <c r="BY79" s="1289"/>
      <c r="BZ79" s="1289"/>
      <c r="CA79" s="1289"/>
      <c r="CB79" s="1289"/>
      <c r="CC79" s="1289"/>
      <c r="CD79" s="1289"/>
      <c r="CE79" s="1289"/>
      <c r="CF79" s="1289">
        <v>
4.0999999999999996</v>
      </c>
      <c r="CG79" s="1289"/>
      <c r="CH79" s="1289"/>
      <c r="CI79" s="1289"/>
      <c r="CJ79" s="1289"/>
      <c r="CK79" s="1289"/>
      <c r="CL79" s="1289"/>
      <c r="CM79" s="1289"/>
      <c r="CN79" s="1289">
        <v>
5.2</v>
      </c>
      <c r="CO79" s="1289"/>
      <c r="CP79" s="1289"/>
      <c r="CQ79" s="1289"/>
      <c r="CR79" s="1289"/>
      <c r="CS79" s="1289"/>
      <c r="CT79" s="1289"/>
      <c r="CU79" s="1289"/>
      <c r="CV79" s="1289">
        <v>
5</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ZGz0jbXTXwPXobWl0nP9vkWhW4TRqk274OAoVbL+DjOlnONg/ZQ+RsU7pJdjlh1DzhB02HqvSm01jmmvpdZiA==" saltValue="QRWZrl+qOkAnuAOt3jND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BP55" sqref="BP55:BW5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vZIl0XDAdnifZwVBileYsOqU95q/CQvCEHJ/zYcV2GnS7rK1ul9CT/Npq9LtH71oDhGSZVsmZS93+DOm6TbHA==" saltValue="6FhciqADR+ukBpEUIJU8p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0" zoomScaleNormal="70" zoomScaleSheetLayoutView="55" workbookViewId="0">
      <selection activeCell="BP55" sqref="BP5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WbV0pXuEyeIXUwL2+1Qqagz7dK6DQpXj867hrtR+OFGHtVnd1qCoJqDrRoobzqZcPzdvDeGkQA3BbCDD+tBsA==" saltValue="D6KVWwe9ruFZHNnvUUhh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33</v>
      </c>
      <c r="E2" s="134"/>
      <c r="F2" s="135" t="s">
        <v>
521</v>
      </c>
      <c r="G2" s="136"/>
      <c r="H2" s="137"/>
    </row>
    <row r="3" spans="1:8">
      <c r="A3" s="133" t="s">
        <v>
514</v>
      </c>
      <c r="B3" s="138"/>
      <c r="C3" s="139"/>
      <c r="D3" s="140">
        <v>
39778</v>
      </c>
      <c r="E3" s="141"/>
      <c r="F3" s="142">
        <v>
43141</v>
      </c>
      <c r="G3" s="143"/>
      <c r="H3" s="144"/>
    </row>
    <row r="4" spans="1:8">
      <c r="A4" s="145"/>
      <c r="B4" s="146"/>
      <c r="C4" s="147"/>
      <c r="D4" s="148">
        <v>
29268</v>
      </c>
      <c r="E4" s="149"/>
      <c r="F4" s="150">
        <v>
21887</v>
      </c>
      <c r="G4" s="151"/>
      <c r="H4" s="152"/>
    </row>
    <row r="5" spans="1:8">
      <c r="A5" s="133" t="s">
        <v>
516</v>
      </c>
      <c r="B5" s="138"/>
      <c r="C5" s="139"/>
      <c r="D5" s="140">
        <v>
43495</v>
      </c>
      <c r="E5" s="141"/>
      <c r="F5" s="142">
        <v>
45117</v>
      </c>
      <c r="G5" s="143"/>
      <c r="H5" s="144"/>
    </row>
    <row r="6" spans="1:8">
      <c r="A6" s="145"/>
      <c r="B6" s="146"/>
      <c r="C6" s="147"/>
      <c r="D6" s="148">
        <v>
33547</v>
      </c>
      <c r="E6" s="149"/>
      <c r="F6" s="150">
        <v>
25589</v>
      </c>
      <c r="G6" s="151"/>
      <c r="H6" s="152"/>
    </row>
    <row r="7" spans="1:8">
      <c r="A7" s="133" t="s">
        <v>
517</v>
      </c>
      <c r="B7" s="138"/>
      <c r="C7" s="139"/>
      <c r="D7" s="140">
        <v>
61913</v>
      </c>
      <c r="E7" s="141"/>
      <c r="F7" s="142">
        <v>
43532</v>
      </c>
      <c r="G7" s="143"/>
      <c r="H7" s="144"/>
    </row>
    <row r="8" spans="1:8">
      <c r="A8" s="145"/>
      <c r="B8" s="146"/>
      <c r="C8" s="147"/>
      <c r="D8" s="148">
        <v>
44568</v>
      </c>
      <c r="E8" s="149"/>
      <c r="F8" s="150">
        <v>
25435</v>
      </c>
      <c r="G8" s="151"/>
      <c r="H8" s="152"/>
    </row>
    <row r="9" spans="1:8">
      <c r="A9" s="133" t="s">
        <v>
518</v>
      </c>
      <c r="B9" s="138"/>
      <c r="C9" s="139"/>
      <c r="D9" s="140">
        <v>
45043</v>
      </c>
      <c r="E9" s="141"/>
      <c r="F9" s="142">
        <v>
47673</v>
      </c>
      <c r="G9" s="143"/>
      <c r="H9" s="144"/>
    </row>
    <row r="10" spans="1:8">
      <c r="A10" s="145"/>
      <c r="B10" s="146"/>
      <c r="C10" s="147"/>
      <c r="D10" s="148">
        <v>
38155</v>
      </c>
      <c r="E10" s="149"/>
      <c r="F10" s="150">
        <v>
28383</v>
      </c>
      <c r="G10" s="151"/>
      <c r="H10" s="152"/>
    </row>
    <row r="11" spans="1:8">
      <c r="A11" s="133" t="s">
        <v>
519</v>
      </c>
      <c r="B11" s="138"/>
      <c r="C11" s="139"/>
      <c r="D11" s="140">
        <v>
32913</v>
      </c>
      <c r="E11" s="141"/>
      <c r="F11" s="142">
        <v>
54233</v>
      </c>
      <c r="G11" s="143"/>
      <c r="H11" s="144"/>
    </row>
    <row r="12" spans="1:8">
      <c r="A12" s="145"/>
      <c r="B12" s="146"/>
      <c r="C12" s="153"/>
      <c r="D12" s="148">
        <v>
27113</v>
      </c>
      <c r="E12" s="149"/>
      <c r="F12" s="150">
        <v>
26058</v>
      </c>
      <c r="G12" s="151"/>
      <c r="H12" s="152"/>
    </row>
    <row r="13" spans="1:8">
      <c r="A13" s="133"/>
      <c r="B13" s="138"/>
      <c r="C13" s="154"/>
      <c r="D13" s="155">
        <v>
44628</v>
      </c>
      <c r="E13" s="156"/>
      <c r="F13" s="157">
        <v>
46739</v>
      </c>
      <c r="G13" s="158"/>
      <c r="H13" s="144"/>
    </row>
    <row r="14" spans="1:8">
      <c r="A14" s="145"/>
      <c r="B14" s="146"/>
      <c r="C14" s="147"/>
      <c r="D14" s="148">
        <v>
34530</v>
      </c>
      <c r="E14" s="149"/>
      <c r="F14" s="150">
        <v>
25470</v>
      </c>
      <c r="G14" s="151"/>
      <c r="H14" s="152"/>
    </row>
    <row r="17" spans="1:11">
      <c r="A17" s="129" t="s">
        <v>
34</v>
      </c>
    </row>
    <row r="18" spans="1:11">
      <c r="A18" s="159"/>
      <c r="B18" s="159" t="e">
        <f>
#REF!</f>
        <v>
#REF!</v>
      </c>
      <c r="C18" s="159" t="e">
        <f>
#REF!</f>
        <v>
#REF!</v>
      </c>
      <c r="D18" s="159" t="e">
        <f>
#REF!</f>
        <v>
#REF!</v>
      </c>
      <c r="E18" s="159" t="e">
        <f>
#REF!</f>
        <v>
#REF!</v>
      </c>
      <c r="F18" s="159" t="e">
        <f>
#REF!</f>
        <v>
#REF!</v>
      </c>
    </row>
    <row r="19" spans="1:11">
      <c r="A19" s="159" t="s">
        <v>
35</v>
      </c>
      <c r="B19" s="159" t="e">
        <f>
ROUND(VALUE(SUBSTITUTE(#REF!,"▲","-")),2)</f>
        <v>
#REF!</v>
      </c>
      <c r="C19" s="159" t="e">
        <f>
ROUND(VALUE(SUBSTITUTE(#REF!,"▲","-")),2)</f>
        <v>
#REF!</v>
      </c>
      <c r="D19" s="159" t="e">
        <f>
ROUND(VALUE(SUBSTITUTE(#REF!,"▲","-")),2)</f>
        <v>
#REF!</v>
      </c>
      <c r="E19" s="159" t="e">
        <f>
ROUND(VALUE(SUBSTITUTE(#REF!,"▲","-")),2)</f>
        <v>
#REF!</v>
      </c>
      <c r="F19" s="159" t="e">
        <f>
ROUND(VALUE(SUBSTITUTE(#REF!,"▲","-")),2)</f>
        <v>
#REF!</v>
      </c>
    </row>
    <row r="20" spans="1:11">
      <c r="A20" s="159" t="s">
        <v>
36</v>
      </c>
      <c r="B20" s="159" t="e">
        <f>
ROUND(VALUE(SUBSTITUTE(#REF!,"▲","-")),2)</f>
        <v>
#REF!</v>
      </c>
      <c r="C20" s="159" t="e">
        <f>
ROUND(VALUE(SUBSTITUTE(#REF!,"▲","-")),2)</f>
        <v>
#REF!</v>
      </c>
      <c r="D20" s="159" t="e">
        <f>
ROUND(VALUE(SUBSTITUTE(#REF!,"▲","-")),2)</f>
        <v>
#REF!</v>
      </c>
      <c r="E20" s="159" t="e">
        <f>
ROUND(VALUE(SUBSTITUTE(#REF!,"▲","-")),2)</f>
        <v>
#REF!</v>
      </c>
      <c r="F20" s="159" t="e">
        <f>
ROUND(VALUE(SUBSTITUTE(#REF!,"▲","-")),2)</f>
        <v>
#REF!</v>
      </c>
    </row>
    <row r="21" spans="1:11">
      <c r="A21" s="159" t="s">
        <v>
37</v>
      </c>
      <c r="B21" s="159" t="e">
        <f>
IF(ISNUMBER(VALUE(SUBSTITUTE(#REF!,"▲","-"))),ROUND(VALUE(SUBSTITUTE(#REF!,"▲","-")),2),NA())</f>
        <v>
#N/A</v>
      </c>
      <c r="C21" s="159" t="e">
        <f>
IF(ISNUMBER(VALUE(SUBSTITUTE(#REF!,"▲","-"))),ROUND(VALUE(SUBSTITUTE(#REF!,"▲","-")),2),NA())</f>
        <v>
#N/A</v>
      </c>
      <c r="D21" s="159" t="e">
        <f>
IF(ISNUMBER(VALUE(SUBSTITUTE(#REF!,"▲","-"))),ROUND(VALUE(SUBSTITUTE(#REF!,"▲","-")),2),NA())</f>
        <v>
#N/A</v>
      </c>
      <c r="E21" s="159" t="e">
        <f>
IF(ISNUMBER(VALUE(SUBSTITUTE(#REF!,"▲","-"))),ROUND(VALUE(SUBSTITUTE(#REF!,"▲","-")),2),NA())</f>
        <v>
#N/A</v>
      </c>
      <c r="F21" s="159" t="e">
        <f>
IF(ISNUMBER(VALUE(SUBSTITUTE(#REF!,"▲","-"))),ROUND(VALUE(SUBSTITUTE(#REF!,"▲","-")),2),NA())</f>
        <v>
#N/A</v>
      </c>
    </row>
    <row r="24" spans="1:11">
      <c r="A24" s="129" t="s">
        <v>
38</v>
      </c>
    </row>
    <row r="25" spans="1:11">
      <c r="A25" s="160"/>
      <c r="B25" s="160" t="e">
        <f>
#REF!</f>
        <v>
#REF!</v>
      </c>
      <c r="C25" s="160"/>
      <c r="D25" s="160" t="e">
        <f>
#REF!</f>
        <v>
#REF!</v>
      </c>
      <c r="E25" s="160"/>
      <c r="F25" s="160" t="e">
        <f>
#REF!</f>
        <v>
#REF!</v>
      </c>
      <c r="G25" s="160"/>
      <c r="H25" s="160" t="e">
        <f>
#REF!</f>
        <v>
#REF!</v>
      </c>
      <c r="I25" s="160"/>
      <c r="J25" s="160" t="e">
        <f>
#REF!</f>
        <v>
#REF!</v>
      </c>
      <c r="K25" s="160"/>
    </row>
    <row r="26" spans="1:11">
      <c r="A26" s="160"/>
      <c r="B26" s="160" t="s">
        <v>
39</v>
      </c>
      <c r="C26" s="160" t="s">
        <v>
40</v>
      </c>
      <c r="D26" s="160" t="s">
        <v>
39</v>
      </c>
      <c r="E26" s="160" t="s">
        <v>
40</v>
      </c>
      <c r="F26" s="160" t="s">
        <v>
39</v>
      </c>
      <c r="G26" s="160" t="s">
        <v>
40</v>
      </c>
      <c r="H26" s="160" t="s">
        <v>
39</v>
      </c>
      <c r="I26" s="160" t="s">
        <v>
40</v>
      </c>
      <c r="J26" s="160" t="s">
        <v>
39</v>
      </c>
      <c r="K26" s="160" t="s">
        <v>
40</v>
      </c>
    </row>
    <row r="27" spans="1:11">
      <c r="A27" s="160" t="e">
        <f>
IF(#REF!="",NA(),#REF!)</f>
        <v>
#REF!</v>
      </c>
      <c r="B27" s="160" t="e">
        <f>
IF(ROUND(VALUE(SUBSTITUTE(#REF!,"▲", "-")), 2) &lt; 0, ABS(ROUND(VALUE(SUBSTITUTE(#REF!,"▲", "-")), 2)), NA())</f>
        <v>
#REF!</v>
      </c>
      <c r="C27" s="160" t="e">
        <f>
IF(ROUND(VALUE(SUBSTITUTE(#REF!,"▲", "-")), 2) &gt;= 0, ABS(ROUND(VALUE(SUBSTITUTE(#REF!,"▲", "-")), 2)), NA())</f>
        <v>
#REF!</v>
      </c>
      <c r="D27" s="160" t="e">
        <f>
IF(ROUND(VALUE(SUBSTITUTE(#REF!,"▲", "-")), 2) &lt; 0, ABS(ROUND(VALUE(SUBSTITUTE(#REF!,"▲", "-")), 2)), NA())</f>
        <v>
#REF!</v>
      </c>
      <c r="E27" s="160" t="e">
        <f>
IF(ROUND(VALUE(SUBSTITUTE(#REF!,"▲", "-")), 2) &gt;= 0, ABS(ROUND(VALUE(SUBSTITUTE(#REF!,"▲", "-")), 2)), NA())</f>
        <v>
#REF!</v>
      </c>
      <c r="F27" s="160" t="e">
        <f>
IF(ROUND(VALUE(SUBSTITUTE(#REF!,"▲", "-")), 2) &lt; 0, ABS(ROUND(VALUE(SUBSTITUTE(#REF!,"▲", "-")), 2)), NA())</f>
        <v>
#REF!</v>
      </c>
      <c r="G27" s="160" t="e">
        <f>
IF(ROUND(VALUE(SUBSTITUTE(#REF!,"▲", "-")), 2) &gt;= 0, ABS(ROUND(VALUE(SUBSTITUTE(#REF!,"▲", "-")), 2)), NA())</f>
        <v>
#REF!</v>
      </c>
      <c r="H27" s="160" t="e">
        <f>
IF(ROUND(VALUE(SUBSTITUTE(#REF!,"▲", "-")), 2) &lt; 0, ABS(ROUND(VALUE(SUBSTITUTE(#REF!,"▲", "-")), 2)), NA())</f>
        <v>
#REF!</v>
      </c>
      <c r="I27" s="160" t="e">
        <f>
IF(ROUND(VALUE(SUBSTITUTE(#REF!,"▲", "-")), 2) &gt;= 0, ABS(ROUND(VALUE(SUBSTITUTE(#REF!,"▲", "-")), 2)), NA())</f>
        <v>
#REF!</v>
      </c>
      <c r="J27" s="160" t="e">
        <f>
IF(ROUND(VALUE(SUBSTITUTE(#REF!,"▲", "-")), 2) &lt; 0, ABS(ROUND(VALUE(SUBSTITUTE(#REF!,"▲", "-")), 2)), NA())</f>
        <v>
#REF!</v>
      </c>
      <c r="K27" s="160" t="e">
        <f>
IF(ROUND(VALUE(SUBSTITUTE(#REF!,"▲", "-")), 2) &gt;= 0, ABS(ROUND(VALUE(SUBSTITUTE(#REF!,"▲", "-")), 2)), NA())</f>
        <v>
#REF!</v>
      </c>
    </row>
    <row r="28" spans="1:11">
      <c r="A28" s="160" t="e">
        <f>
IF(#REF!="",NA(),#REF!)</f>
        <v>
#REF!</v>
      </c>
      <c r="B28" s="160" t="e">
        <f>
IF(ROUND(VALUE(SUBSTITUTE(#REF!,"▲", "-")), 2) &lt; 0, ABS(ROUND(VALUE(SUBSTITUTE(#REF!,"▲", "-")), 2)), NA())</f>
        <v>
#REF!</v>
      </c>
      <c r="C28" s="160" t="e">
        <f>
IF(ROUND(VALUE(SUBSTITUTE(#REF!,"▲", "-")), 2) &gt;= 0, ABS(ROUND(VALUE(SUBSTITUTE(#REF!,"▲", "-")), 2)), NA())</f>
        <v>
#REF!</v>
      </c>
      <c r="D28" s="160" t="e">
        <f>
IF(ROUND(VALUE(SUBSTITUTE(#REF!,"▲", "-")), 2) &lt; 0, ABS(ROUND(VALUE(SUBSTITUTE(#REF!,"▲", "-")), 2)), NA())</f>
        <v>
#REF!</v>
      </c>
      <c r="E28" s="160" t="e">
        <f>
IF(ROUND(VALUE(SUBSTITUTE(#REF!,"▲", "-")), 2) &gt;= 0, ABS(ROUND(VALUE(SUBSTITUTE(#REF!,"▲", "-")), 2)), NA())</f>
        <v>
#REF!</v>
      </c>
      <c r="F28" s="160" t="e">
        <f>
IF(ROUND(VALUE(SUBSTITUTE(#REF!,"▲", "-")), 2) &lt; 0, ABS(ROUND(VALUE(SUBSTITUTE(#REF!,"▲", "-")), 2)), NA())</f>
        <v>
#REF!</v>
      </c>
      <c r="G28" s="160" t="e">
        <f>
IF(ROUND(VALUE(SUBSTITUTE(#REF!,"▲", "-")), 2) &gt;= 0, ABS(ROUND(VALUE(SUBSTITUTE(#REF!,"▲", "-")), 2)), NA())</f>
        <v>
#REF!</v>
      </c>
      <c r="H28" s="160" t="e">
        <f>
IF(ROUND(VALUE(SUBSTITUTE(#REF!,"▲", "-")), 2) &lt; 0, ABS(ROUND(VALUE(SUBSTITUTE(#REF!,"▲", "-")), 2)), NA())</f>
        <v>
#REF!</v>
      </c>
      <c r="I28" s="160" t="e">
        <f>
IF(ROUND(VALUE(SUBSTITUTE(#REF!,"▲", "-")), 2) &gt;= 0, ABS(ROUND(VALUE(SUBSTITUTE(#REF!,"▲", "-")), 2)), NA())</f>
        <v>
#REF!</v>
      </c>
      <c r="J28" s="160" t="e">
        <f>
IF(ROUND(VALUE(SUBSTITUTE(#REF!,"▲", "-")), 2) &lt; 0, ABS(ROUND(VALUE(SUBSTITUTE(#REF!,"▲", "-")), 2)), NA())</f>
        <v>
#REF!</v>
      </c>
      <c r="K28" s="160" t="e">
        <f>
IF(ROUND(VALUE(SUBSTITUTE(#REF!,"▲", "-")), 2) &gt;= 0, ABS(ROUND(VALUE(SUBSTITUTE(#REF!,"▲", "-")), 2)), NA())</f>
        <v>
#REF!</v>
      </c>
    </row>
    <row r="29" spans="1:11">
      <c r="A29" s="160" t="e">
        <f>
IF(#REF!="",NA(),#REF!)</f>
        <v>
#REF!</v>
      </c>
      <c r="B29" s="160" t="e">
        <f>
IF(ROUND(VALUE(SUBSTITUTE(#REF!,"▲", "-")), 2) &lt; 0, ABS(ROUND(VALUE(SUBSTITUTE(#REF!,"▲", "-")), 2)), NA())</f>
        <v>
#REF!</v>
      </c>
      <c r="C29" s="160" t="e">
        <f>
IF(ROUND(VALUE(SUBSTITUTE(#REF!,"▲", "-")), 2) &gt;= 0, ABS(ROUND(VALUE(SUBSTITUTE(#REF!,"▲", "-")), 2)), NA())</f>
        <v>
#REF!</v>
      </c>
      <c r="D29" s="160" t="e">
        <f>
IF(ROUND(VALUE(SUBSTITUTE(#REF!,"▲", "-")), 2) &lt; 0, ABS(ROUND(VALUE(SUBSTITUTE(#REF!,"▲", "-")), 2)), NA())</f>
        <v>
#REF!</v>
      </c>
      <c r="E29" s="160" t="e">
        <f>
IF(ROUND(VALUE(SUBSTITUTE(#REF!,"▲", "-")), 2) &gt;= 0, ABS(ROUND(VALUE(SUBSTITUTE(#REF!,"▲", "-")), 2)), NA())</f>
        <v>
#REF!</v>
      </c>
      <c r="F29" s="160" t="e">
        <f>
IF(ROUND(VALUE(SUBSTITUTE(#REF!,"▲", "-")), 2) &lt; 0, ABS(ROUND(VALUE(SUBSTITUTE(#REF!,"▲", "-")), 2)), NA())</f>
        <v>
#REF!</v>
      </c>
      <c r="G29" s="160" t="e">
        <f>
IF(ROUND(VALUE(SUBSTITUTE(#REF!,"▲", "-")), 2) &gt;= 0, ABS(ROUND(VALUE(SUBSTITUTE(#REF!,"▲", "-")), 2)), NA())</f>
        <v>
#REF!</v>
      </c>
      <c r="H29" s="160" t="e">
        <f>
IF(ROUND(VALUE(SUBSTITUTE(#REF!,"▲", "-")), 2) &lt; 0, ABS(ROUND(VALUE(SUBSTITUTE(#REF!,"▲", "-")), 2)), NA())</f>
        <v>
#REF!</v>
      </c>
      <c r="I29" s="160" t="e">
        <f>
IF(ROUND(VALUE(SUBSTITUTE(#REF!,"▲", "-")), 2) &gt;= 0, ABS(ROUND(VALUE(SUBSTITUTE(#REF!,"▲", "-")), 2)), NA())</f>
        <v>
#REF!</v>
      </c>
      <c r="J29" s="160" t="e">
        <f>
IF(ROUND(VALUE(SUBSTITUTE(#REF!,"▲", "-")), 2) &lt; 0, ABS(ROUND(VALUE(SUBSTITUTE(#REF!,"▲", "-")), 2)), NA())</f>
        <v>
#REF!</v>
      </c>
      <c r="K29" s="160" t="e">
        <f>
IF(ROUND(VALUE(SUBSTITUTE(#REF!,"▲", "-")), 2) &gt;= 0, ABS(ROUND(VALUE(SUBSTITUTE(#REF!,"▲", "-")), 2)), NA())</f>
        <v>
#REF!</v>
      </c>
    </row>
    <row r="30" spans="1:11">
      <c r="A30" s="160" t="e">
        <f>
IF(#REF!="",NA(),#REF!)</f>
        <v>
#REF!</v>
      </c>
      <c r="B30" s="160" t="e">
        <f>
IF(ROUND(VALUE(SUBSTITUTE(#REF!,"▲", "-")), 2) &lt; 0, ABS(ROUND(VALUE(SUBSTITUTE(#REF!,"▲", "-")), 2)), NA())</f>
        <v>
#REF!</v>
      </c>
      <c r="C30" s="160" t="e">
        <f>
IF(ROUND(VALUE(SUBSTITUTE(#REF!,"▲", "-")), 2) &gt;= 0, ABS(ROUND(VALUE(SUBSTITUTE(#REF!,"▲", "-")), 2)), NA())</f>
        <v>
#REF!</v>
      </c>
      <c r="D30" s="160" t="e">
        <f>
IF(ROUND(VALUE(SUBSTITUTE(#REF!,"▲", "-")), 2) &lt; 0, ABS(ROUND(VALUE(SUBSTITUTE(#REF!,"▲", "-")), 2)), NA())</f>
        <v>
#REF!</v>
      </c>
      <c r="E30" s="160" t="e">
        <f>
IF(ROUND(VALUE(SUBSTITUTE(#REF!,"▲", "-")), 2) &gt;= 0, ABS(ROUND(VALUE(SUBSTITUTE(#REF!,"▲", "-")), 2)), NA())</f>
        <v>
#REF!</v>
      </c>
      <c r="F30" s="160" t="e">
        <f>
IF(ROUND(VALUE(SUBSTITUTE(#REF!,"▲", "-")), 2) &lt; 0, ABS(ROUND(VALUE(SUBSTITUTE(#REF!,"▲", "-")), 2)), NA())</f>
        <v>
#REF!</v>
      </c>
      <c r="G30" s="160" t="e">
        <f>
IF(ROUND(VALUE(SUBSTITUTE(#REF!,"▲", "-")), 2) &gt;= 0, ABS(ROUND(VALUE(SUBSTITUTE(#REF!,"▲", "-")), 2)), NA())</f>
        <v>
#REF!</v>
      </c>
      <c r="H30" s="160" t="e">
        <f>
IF(ROUND(VALUE(SUBSTITUTE(#REF!,"▲", "-")), 2) &lt; 0, ABS(ROUND(VALUE(SUBSTITUTE(#REF!,"▲", "-")), 2)), NA())</f>
        <v>
#REF!</v>
      </c>
      <c r="I30" s="160" t="e">
        <f>
IF(ROUND(VALUE(SUBSTITUTE(#REF!,"▲", "-")), 2) &gt;= 0, ABS(ROUND(VALUE(SUBSTITUTE(#REF!,"▲", "-")), 2)), NA())</f>
        <v>
#REF!</v>
      </c>
      <c r="J30" s="160" t="e">
        <f>
IF(ROUND(VALUE(SUBSTITUTE(#REF!,"▲", "-")), 2) &lt; 0, ABS(ROUND(VALUE(SUBSTITUTE(#REF!,"▲", "-")), 2)), NA())</f>
        <v>
#REF!</v>
      </c>
      <c r="K30" s="160" t="e">
        <f>
IF(ROUND(VALUE(SUBSTITUTE(#REF!,"▲", "-")), 2) &gt;= 0, ABS(ROUND(VALUE(SUBSTITUTE(#REF!,"▲", "-")), 2)), NA())</f>
        <v>
#REF!</v>
      </c>
    </row>
    <row r="31" spans="1:11">
      <c r="A31" s="160" t="e">
        <f>
IF(#REF!="",NA(),#REF!)</f>
        <v>
#REF!</v>
      </c>
      <c r="B31" s="160" t="e">
        <f>
IF(ROUND(VALUE(SUBSTITUTE(#REF!,"▲", "-")), 2) &lt; 0, ABS(ROUND(VALUE(SUBSTITUTE(#REF!,"▲", "-")), 2)), NA())</f>
        <v>
#REF!</v>
      </c>
      <c r="C31" s="160" t="e">
        <f>
IF(ROUND(VALUE(SUBSTITUTE(#REF!,"▲", "-")), 2) &gt;= 0, ABS(ROUND(VALUE(SUBSTITUTE(#REF!,"▲", "-")), 2)), NA())</f>
        <v>
#REF!</v>
      </c>
      <c r="D31" s="160" t="e">
        <f>
IF(ROUND(VALUE(SUBSTITUTE(#REF!,"▲", "-")), 2) &lt; 0, ABS(ROUND(VALUE(SUBSTITUTE(#REF!,"▲", "-")), 2)), NA())</f>
        <v>
#REF!</v>
      </c>
      <c r="E31" s="160" t="e">
        <f>
IF(ROUND(VALUE(SUBSTITUTE(#REF!,"▲", "-")), 2) &gt;= 0, ABS(ROUND(VALUE(SUBSTITUTE(#REF!,"▲", "-")), 2)), NA())</f>
        <v>
#REF!</v>
      </c>
      <c r="F31" s="160" t="e">
        <f>
IF(ROUND(VALUE(SUBSTITUTE(#REF!,"▲", "-")), 2) &lt; 0, ABS(ROUND(VALUE(SUBSTITUTE(#REF!,"▲", "-")), 2)), NA())</f>
        <v>
#REF!</v>
      </c>
      <c r="G31" s="160" t="e">
        <f>
IF(ROUND(VALUE(SUBSTITUTE(#REF!,"▲", "-")), 2) &gt;= 0, ABS(ROUND(VALUE(SUBSTITUTE(#REF!,"▲", "-")), 2)), NA())</f>
        <v>
#REF!</v>
      </c>
      <c r="H31" s="160" t="e">
        <f>
IF(ROUND(VALUE(SUBSTITUTE(#REF!,"▲", "-")), 2) &lt; 0, ABS(ROUND(VALUE(SUBSTITUTE(#REF!,"▲", "-")), 2)), NA())</f>
        <v>
#REF!</v>
      </c>
      <c r="I31" s="160" t="e">
        <f>
IF(ROUND(VALUE(SUBSTITUTE(#REF!,"▲", "-")), 2) &gt;= 0, ABS(ROUND(VALUE(SUBSTITUTE(#REF!,"▲", "-")), 2)), NA())</f>
        <v>
#REF!</v>
      </c>
      <c r="J31" s="160" t="e">
        <f>
IF(ROUND(VALUE(SUBSTITUTE(#REF!,"▲", "-")), 2) &lt; 0, ABS(ROUND(VALUE(SUBSTITUTE(#REF!,"▲", "-")), 2)), NA())</f>
        <v>
#REF!</v>
      </c>
      <c r="K31" s="160" t="e">
        <f>
IF(ROUND(VALUE(SUBSTITUTE(#REF!,"▲", "-")), 2) &gt;= 0, ABS(ROUND(VALUE(SUBSTITUTE(#REF!,"▲", "-")), 2)), NA())</f>
        <v>
#REF!</v>
      </c>
    </row>
    <row r="32" spans="1:11">
      <c r="A32" s="160" t="e">
        <f>
IF(#REF!="",NA(),#REF!)</f>
        <v>
#REF!</v>
      </c>
      <c r="B32" s="160" t="e">
        <f>
IF(ROUND(VALUE(SUBSTITUTE(#REF!,"▲", "-")), 2) &lt; 0, ABS(ROUND(VALUE(SUBSTITUTE(#REF!,"▲", "-")), 2)), NA())</f>
        <v>
#REF!</v>
      </c>
      <c r="C32" s="160" t="e">
        <f>
IF(ROUND(VALUE(SUBSTITUTE(#REF!,"▲", "-")), 2) &gt;= 0, ABS(ROUND(VALUE(SUBSTITUTE(#REF!,"▲", "-")), 2)), NA())</f>
        <v>
#REF!</v>
      </c>
      <c r="D32" s="160" t="e">
        <f>
IF(ROUND(VALUE(SUBSTITUTE(#REF!,"▲", "-")), 2) &lt; 0, ABS(ROUND(VALUE(SUBSTITUTE(#REF!,"▲", "-")), 2)), NA())</f>
        <v>
#REF!</v>
      </c>
      <c r="E32" s="160" t="e">
        <f>
IF(ROUND(VALUE(SUBSTITUTE(#REF!,"▲", "-")), 2) &gt;= 0, ABS(ROUND(VALUE(SUBSTITUTE(#REF!,"▲", "-")), 2)), NA())</f>
        <v>
#REF!</v>
      </c>
      <c r="F32" s="160" t="e">
        <f>
IF(ROUND(VALUE(SUBSTITUTE(#REF!,"▲", "-")), 2) &lt; 0, ABS(ROUND(VALUE(SUBSTITUTE(#REF!,"▲", "-")), 2)), NA())</f>
        <v>
#REF!</v>
      </c>
      <c r="G32" s="160" t="e">
        <f>
IF(ROUND(VALUE(SUBSTITUTE(#REF!,"▲", "-")), 2) &gt;= 0, ABS(ROUND(VALUE(SUBSTITUTE(#REF!,"▲", "-")), 2)), NA())</f>
        <v>
#REF!</v>
      </c>
      <c r="H32" s="160" t="e">
        <f>
IF(ROUND(VALUE(SUBSTITUTE(#REF!,"▲", "-")), 2) &lt; 0, ABS(ROUND(VALUE(SUBSTITUTE(#REF!,"▲", "-")), 2)), NA())</f>
        <v>
#REF!</v>
      </c>
      <c r="I32" s="160" t="e">
        <f>
IF(ROUND(VALUE(SUBSTITUTE(#REF!,"▲", "-")), 2) &gt;= 0, ABS(ROUND(VALUE(SUBSTITUTE(#REF!,"▲", "-")), 2)), NA())</f>
        <v>
#REF!</v>
      </c>
      <c r="J32" s="160" t="e">
        <f>
IF(ROUND(VALUE(SUBSTITUTE(#REF!,"▲", "-")), 2) &lt; 0, ABS(ROUND(VALUE(SUBSTITUTE(#REF!,"▲", "-")), 2)), NA())</f>
        <v>
#REF!</v>
      </c>
      <c r="K32" s="160" t="e">
        <f>
IF(ROUND(VALUE(SUBSTITUTE(#REF!,"▲", "-")), 2) &gt;= 0, ABS(ROUND(VALUE(SUBSTITUTE(#REF!,"▲", "-")), 2)), NA())</f>
        <v>
#REF!</v>
      </c>
    </row>
    <row r="33" spans="1:16">
      <c r="A33" s="160" t="e">
        <f>
IF(#REF!="",NA(),#REF!)</f>
        <v>
#REF!</v>
      </c>
      <c r="B33" s="160" t="e">
        <f>
IF(ROUND(VALUE(SUBSTITUTE(#REF!,"▲", "-")), 2) &lt; 0, ABS(ROUND(VALUE(SUBSTITUTE(#REF!,"▲", "-")), 2)), NA())</f>
        <v>
#REF!</v>
      </c>
      <c r="C33" s="160" t="e">
        <f>
IF(ROUND(VALUE(SUBSTITUTE(#REF!,"▲", "-")), 2) &gt;= 0, ABS(ROUND(VALUE(SUBSTITUTE(#REF!,"▲", "-")), 2)), NA())</f>
        <v>
#REF!</v>
      </c>
      <c r="D33" s="160" t="e">
        <f>
IF(ROUND(VALUE(SUBSTITUTE(#REF!,"▲", "-")), 2) &lt; 0, ABS(ROUND(VALUE(SUBSTITUTE(#REF!,"▲", "-")), 2)), NA())</f>
        <v>
#REF!</v>
      </c>
      <c r="E33" s="160" t="e">
        <f>
IF(ROUND(VALUE(SUBSTITUTE(#REF!,"▲", "-")), 2) &gt;= 0, ABS(ROUND(VALUE(SUBSTITUTE(#REF!,"▲", "-")), 2)), NA())</f>
        <v>
#REF!</v>
      </c>
      <c r="F33" s="160" t="e">
        <f>
IF(ROUND(VALUE(SUBSTITUTE(#REF!,"▲", "-")), 2) &lt; 0, ABS(ROUND(VALUE(SUBSTITUTE(#REF!,"▲", "-")), 2)), NA())</f>
        <v>
#REF!</v>
      </c>
      <c r="G33" s="160" t="e">
        <f>
IF(ROUND(VALUE(SUBSTITUTE(#REF!,"▲", "-")), 2) &gt;= 0, ABS(ROUND(VALUE(SUBSTITUTE(#REF!,"▲", "-")), 2)), NA())</f>
        <v>
#REF!</v>
      </c>
      <c r="H33" s="160" t="e">
        <f>
IF(ROUND(VALUE(SUBSTITUTE(#REF!,"▲", "-")), 2) &lt; 0, ABS(ROUND(VALUE(SUBSTITUTE(#REF!,"▲", "-")), 2)), NA())</f>
        <v>
#REF!</v>
      </c>
      <c r="I33" s="160" t="e">
        <f>
IF(ROUND(VALUE(SUBSTITUTE(#REF!,"▲", "-")), 2) &gt;= 0, ABS(ROUND(VALUE(SUBSTITUTE(#REF!,"▲", "-")), 2)), NA())</f>
        <v>
#REF!</v>
      </c>
      <c r="J33" s="160" t="e">
        <f>
IF(ROUND(VALUE(SUBSTITUTE(#REF!,"▲", "-")), 2) &lt; 0, ABS(ROUND(VALUE(SUBSTITUTE(#REF!,"▲", "-")), 2)), NA())</f>
        <v>
#REF!</v>
      </c>
      <c r="K33" s="160" t="e">
        <f>
IF(ROUND(VALUE(SUBSTITUTE(#REF!,"▲", "-")), 2) &gt;= 0, ABS(ROUND(VALUE(SUBSTITUTE(#REF!,"▲", "-")), 2)), NA())</f>
        <v>
#REF!</v>
      </c>
    </row>
    <row r="34" spans="1:16">
      <c r="A34" s="160" t="e">
        <f>
IF(#REF!="",NA(),#REF!)</f>
        <v>
#REF!</v>
      </c>
      <c r="B34" s="160" t="e">
        <f>
IF(ROUND(VALUE(SUBSTITUTE(#REF!,"▲", "-")), 2) &lt; 0, ABS(ROUND(VALUE(SUBSTITUTE(#REF!,"▲", "-")), 2)), NA())</f>
        <v>
#REF!</v>
      </c>
      <c r="C34" s="160" t="e">
        <f>
IF(ROUND(VALUE(SUBSTITUTE(#REF!,"▲", "-")), 2) &gt;= 0, ABS(ROUND(VALUE(SUBSTITUTE(#REF!,"▲", "-")), 2)), NA())</f>
        <v>
#REF!</v>
      </c>
      <c r="D34" s="160" t="e">
        <f>
IF(ROUND(VALUE(SUBSTITUTE(#REF!,"▲", "-")), 2) &lt; 0, ABS(ROUND(VALUE(SUBSTITUTE(#REF!,"▲", "-")), 2)), NA())</f>
        <v>
#REF!</v>
      </c>
      <c r="E34" s="160" t="e">
        <f>
IF(ROUND(VALUE(SUBSTITUTE(#REF!,"▲", "-")), 2) &gt;= 0, ABS(ROUND(VALUE(SUBSTITUTE(#REF!,"▲", "-")), 2)), NA())</f>
        <v>
#REF!</v>
      </c>
      <c r="F34" s="160" t="e">
        <f>
IF(ROUND(VALUE(SUBSTITUTE(#REF!,"▲", "-")), 2) &lt; 0, ABS(ROUND(VALUE(SUBSTITUTE(#REF!,"▲", "-")), 2)), NA())</f>
        <v>
#REF!</v>
      </c>
      <c r="G34" s="160" t="e">
        <f>
IF(ROUND(VALUE(SUBSTITUTE(#REF!,"▲", "-")), 2) &gt;= 0, ABS(ROUND(VALUE(SUBSTITUTE(#REF!,"▲", "-")), 2)), NA())</f>
        <v>
#REF!</v>
      </c>
      <c r="H34" s="160" t="e">
        <f>
IF(ROUND(VALUE(SUBSTITUTE(#REF!,"▲", "-")), 2) &lt; 0, ABS(ROUND(VALUE(SUBSTITUTE(#REF!,"▲", "-")), 2)), NA())</f>
        <v>
#REF!</v>
      </c>
      <c r="I34" s="160" t="e">
        <f>
IF(ROUND(VALUE(SUBSTITUTE(#REF!,"▲", "-")), 2) &gt;= 0, ABS(ROUND(VALUE(SUBSTITUTE(#REF!,"▲", "-")), 2)), NA())</f>
        <v>
#REF!</v>
      </c>
      <c r="J34" s="160" t="e">
        <f>
IF(ROUND(VALUE(SUBSTITUTE(#REF!,"▲", "-")), 2) &lt; 0, ABS(ROUND(VALUE(SUBSTITUTE(#REF!,"▲", "-")), 2)), NA())</f>
        <v>
#REF!</v>
      </c>
      <c r="K34" s="160" t="e">
        <f>
IF(ROUND(VALUE(SUBSTITUTE(#REF!,"▲", "-")), 2) &gt;= 0, ABS(ROUND(VALUE(SUBSTITUTE(#REF!,"▲", "-")), 2)), NA())</f>
        <v>
#REF!</v>
      </c>
    </row>
    <row r="35" spans="1:16">
      <c r="A35" s="160" t="e">
        <f>
IF(#REF!="",NA(),#REF!)</f>
        <v>
#REF!</v>
      </c>
      <c r="B35" s="160" t="e">
        <f>
IF(ROUND(VALUE(SUBSTITUTE(#REF!,"▲", "-")), 2) &lt; 0, ABS(ROUND(VALUE(SUBSTITUTE(#REF!,"▲", "-")), 2)), NA())</f>
        <v>
#REF!</v>
      </c>
      <c r="C35" s="160" t="e">
        <f>
IF(ROUND(VALUE(SUBSTITUTE(#REF!,"▲", "-")), 2) &gt;= 0, ABS(ROUND(VALUE(SUBSTITUTE(#REF!,"▲", "-")), 2)), NA())</f>
        <v>
#REF!</v>
      </c>
      <c r="D35" s="160" t="e">
        <f>
IF(ROUND(VALUE(SUBSTITUTE(#REF!,"▲", "-")), 2) &lt; 0, ABS(ROUND(VALUE(SUBSTITUTE(#REF!,"▲", "-")), 2)), NA())</f>
        <v>
#REF!</v>
      </c>
      <c r="E35" s="160" t="e">
        <f>
IF(ROUND(VALUE(SUBSTITUTE(#REF!,"▲", "-")), 2) &gt;= 0, ABS(ROUND(VALUE(SUBSTITUTE(#REF!,"▲", "-")), 2)), NA())</f>
        <v>
#REF!</v>
      </c>
      <c r="F35" s="160" t="e">
        <f>
IF(ROUND(VALUE(SUBSTITUTE(#REF!,"▲", "-")), 2) &lt; 0, ABS(ROUND(VALUE(SUBSTITUTE(#REF!,"▲", "-")), 2)), NA())</f>
        <v>
#REF!</v>
      </c>
      <c r="G35" s="160" t="e">
        <f>
IF(ROUND(VALUE(SUBSTITUTE(#REF!,"▲", "-")), 2) &gt;= 0, ABS(ROUND(VALUE(SUBSTITUTE(#REF!,"▲", "-")), 2)), NA())</f>
        <v>
#REF!</v>
      </c>
      <c r="H35" s="160" t="e">
        <f>
IF(ROUND(VALUE(SUBSTITUTE(#REF!,"▲", "-")), 2) &lt; 0, ABS(ROUND(VALUE(SUBSTITUTE(#REF!,"▲", "-")), 2)), NA())</f>
        <v>
#REF!</v>
      </c>
      <c r="I35" s="160" t="e">
        <f>
IF(ROUND(VALUE(SUBSTITUTE(#REF!,"▲", "-")), 2) &gt;= 0, ABS(ROUND(VALUE(SUBSTITUTE(#REF!,"▲", "-")), 2)), NA())</f>
        <v>
#REF!</v>
      </c>
      <c r="J35" s="160" t="e">
        <f>
IF(ROUND(VALUE(SUBSTITUTE(#REF!,"▲", "-")), 2) &lt; 0, ABS(ROUND(VALUE(SUBSTITUTE(#REF!,"▲", "-")), 2)), NA())</f>
        <v>
#REF!</v>
      </c>
      <c r="K35" s="160" t="e">
        <f>
IF(ROUND(VALUE(SUBSTITUTE(#REF!,"▲", "-")), 2) &gt;= 0, ABS(ROUND(VALUE(SUBSTITUTE(#REF!,"▲", "-")), 2)), NA())</f>
        <v>
#REF!</v>
      </c>
    </row>
    <row r="36" spans="1:16">
      <c r="A36" s="160" t="e">
        <f>
IF(#REF!="",NA(),#REF!)</f>
        <v>
#REF!</v>
      </c>
      <c r="B36" s="160" t="e">
        <f>
IF(ROUND(VALUE(SUBSTITUTE(#REF!,"▲", "-")), 2) &lt; 0, ABS(ROUND(VALUE(SUBSTITUTE(#REF!,"▲", "-")), 2)), NA())</f>
        <v>
#REF!</v>
      </c>
      <c r="C36" s="160" t="e">
        <f>
IF(ROUND(VALUE(SUBSTITUTE(#REF!,"▲", "-")), 2) &gt;= 0, ABS(ROUND(VALUE(SUBSTITUTE(#REF!,"▲", "-")), 2)), NA())</f>
        <v>
#REF!</v>
      </c>
      <c r="D36" s="160" t="e">
        <f>
IF(ROUND(VALUE(SUBSTITUTE(#REF!,"▲", "-")), 2) &lt; 0, ABS(ROUND(VALUE(SUBSTITUTE(#REF!,"▲", "-")), 2)), NA())</f>
        <v>
#REF!</v>
      </c>
      <c r="E36" s="160" t="e">
        <f>
IF(ROUND(VALUE(SUBSTITUTE(#REF!,"▲", "-")), 2) &gt;= 0, ABS(ROUND(VALUE(SUBSTITUTE(#REF!,"▲", "-")), 2)), NA())</f>
        <v>
#REF!</v>
      </c>
      <c r="F36" s="160" t="e">
        <f>
IF(ROUND(VALUE(SUBSTITUTE(#REF!,"▲", "-")), 2) &lt; 0, ABS(ROUND(VALUE(SUBSTITUTE(#REF!,"▲", "-")), 2)), NA())</f>
        <v>
#REF!</v>
      </c>
      <c r="G36" s="160" t="e">
        <f>
IF(ROUND(VALUE(SUBSTITUTE(#REF!,"▲", "-")), 2) &gt;= 0, ABS(ROUND(VALUE(SUBSTITUTE(#REF!,"▲", "-")), 2)), NA())</f>
        <v>
#REF!</v>
      </c>
      <c r="H36" s="160" t="e">
        <f>
IF(ROUND(VALUE(SUBSTITUTE(#REF!,"▲", "-")), 2) &lt; 0, ABS(ROUND(VALUE(SUBSTITUTE(#REF!,"▲", "-")), 2)), NA())</f>
        <v>
#REF!</v>
      </c>
      <c r="I36" s="160" t="e">
        <f>
IF(ROUND(VALUE(SUBSTITUTE(#REF!,"▲", "-")), 2) &gt;= 0, ABS(ROUND(VALUE(SUBSTITUTE(#REF!,"▲", "-")), 2)), NA())</f>
        <v>
#REF!</v>
      </c>
      <c r="J36" s="160" t="e">
        <f>
IF(ROUND(VALUE(SUBSTITUTE(#REF!,"▲", "-")), 2) &lt; 0, ABS(ROUND(VALUE(SUBSTITUTE(#REF!,"▲", "-")), 2)), NA())</f>
        <v>
#REF!</v>
      </c>
      <c r="K36" s="160" t="e">
        <f>
IF(ROUND(VALUE(SUBSTITUTE(#REF!,"▲", "-")), 2) &gt;= 0, ABS(ROUND(VALUE(SUBSTITUTE(#REF!,"▲", "-")), 2)), NA())</f>
        <v>
#REF!</v>
      </c>
    </row>
    <row r="39" spans="1:16">
      <c r="A39" s="129" t="s">
        <v>
41</v>
      </c>
    </row>
    <row r="40" spans="1:16">
      <c r="A40" s="161"/>
      <c r="B40" s="161" t="e">
        <f>
#REF!</f>
        <v>
#REF!</v>
      </c>
      <c r="C40" s="161"/>
      <c r="D40" s="161"/>
      <c r="E40" s="161" t="e">
        <f>
#REF!</f>
        <v>
#REF!</v>
      </c>
      <c r="F40" s="161"/>
      <c r="G40" s="161"/>
      <c r="H40" s="161" t="e">
        <f>
#REF!</f>
        <v>
#REF!</v>
      </c>
      <c r="I40" s="161"/>
      <c r="J40" s="161"/>
      <c r="K40" s="161" t="e">
        <f>
#REF!</f>
        <v>
#REF!</v>
      </c>
      <c r="L40" s="161"/>
      <c r="M40" s="161"/>
      <c r="N40" s="161" t="e">
        <f>
#REF!</f>
        <v>
#REF!</v>
      </c>
      <c r="O40" s="161"/>
      <c r="P40" s="161"/>
    </row>
    <row r="41" spans="1:16">
      <c r="A41" s="161"/>
      <c r="B41" s="161" t="s">
        <v>
42</v>
      </c>
      <c r="C41" s="161"/>
      <c r="D41" s="161" t="s">
        <v>
43</v>
      </c>
      <c r="E41" s="161" t="s">
        <v>
42</v>
      </c>
      <c r="F41" s="161"/>
      <c r="G41" s="161" t="s">
        <v>
43</v>
      </c>
      <c r="H41" s="161" t="s">
        <v>
42</v>
      </c>
      <c r="I41" s="161"/>
      <c r="J41" s="161" t="s">
        <v>
43</v>
      </c>
      <c r="K41" s="161" t="s">
        <v>
42</v>
      </c>
      <c r="L41" s="161"/>
      <c r="M41" s="161" t="s">
        <v>
43</v>
      </c>
      <c r="N41" s="161" t="s">
        <v>
42</v>
      </c>
      <c r="O41" s="161"/>
      <c r="P41" s="161" t="s">
        <v>
43</v>
      </c>
    </row>
    <row r="42" spans="1:16">
      <c r="A42" s="161" t="s">
        <v>
44</v>
      </c>
      <c r="B42" s="161"/>
      <c r="C42" s="161"/>
      <c r="D42" s="161" t="e">
        <f>
#REF!</f>
        <v>
#REF!</v>
      </c>
      <c r="E42" s="161"/>
      <c r="F42" s="161"/>
      <c r="G42" s="161" t="e">
        <f>
#REF!</f>
        <v>
#REF!</v>
      </c>
      <c r="H42" s="161"/>
      <c r="I42" s="161"/>
      <c r="J42" s="161" t="e">
        <f>
#REF!</f>
        <v>
#REF!</v>
      </c>
      <c r="K42" s="161"/>
      <c r="L42" s="161"/>
      <c r="M42" s="161" t="e">
        <f>
#REF!</f>
        <v>
#REF!</v>
      </c>
      <c r="N42" s="161"/>
      <c r="O42" s="161"/>
      <c r="P42" s="161" t="e">
        <f>
#REF!</f>
        <v>
#REF!</v>
      </c>
    </row>
    <row r="43" spans="1:16">
      <c r="A43" s="161" t="s">
        <v>
45</v>
      </c>
      <c r="B43" s="161" t="e">
        <f>
#REF!</f>
        <v>
#REF!</v>
      </c>
      <c r="C43" s="161"/>
      <c r="D43" s="161"/>
      <c r="E43" s="161" t="e">
        <f>
#REF!</f>
        <v>
#REF!</v>
      </c>
      <c r="F43" s="161"/>
      <c r="G43" s="161"/>
      <c r="H43" s="161" t="e">
        <f>
#REF!</f>
        <v>
#REF!</v>
      </c>
      <c r="I43" s="161"/>
      <c r="J43" s="161"/>
      <c r="K43" s="161" t="e">
        <f>
#REF!</f>
        <v>
#REF!</v>
      </c>
      <c r="L43" s="161"/>
      <c r="M43" s="161"/>
      <c r="N43" s="161" t="e">
        <f>
#REF!</f>
        <v>
#REF!</v>
      </c>
      <c r="O43" s="161"/>
      <c r="P43" s="161"/>
    </row>
    <row r="44" spans="1:16">
      <c r="A44" s="161" t="s">
        <v>
46</v>
      </c>
      <c r="B44" s="161" t="e">
        <f>
#REF!</f>
        <v>
#REF!</v>
      </c>
      <c r="C44" s="161"/>
      <c r="D44" s="161"/>
      <c r="E44" s="161" t="e">
        <f>
#REF!</f>
        <v>
#REF!</v>
      </c>
      <c r="F44" s="161"/>
      <c r="G44" s="161"/>
      <c r="H44" s="161" t="e">
        <f>
#REF!</f>
        <v>
#REF!</v>
      </c>
      <c r="I44" s="161"/>
      <c r="J44" s="161"/>
      <c r="K44" s="161" t="e">
        <f>
#REF!</f>
        <v>
#REF!</v>
      </c>
      <c r="L44" s="161"/>
      <c r="M44" s="161"/>
      <c r="N44" s="161" t="e">
        <f>
#REF!</f>
        <v>
#REF!</v>
      </c>
      <c r="O44" s="161"/>
      <c r="P44" s="161"/>
    </row>
    <row r="45" spans="1:16">
      <c r="A45" s="161" t="s">
        <v>
47</v>
      </c>
      <c r="B45" s="161" t="e">
        <f>
#REF!</f>
        <v>
#REF!</v>
      </c>
      <c r="C45" s="161"/>
      <c r="D45" s="161"/>
      <c r="E45" s="161" t="e">
        <f>
#REF!</f>
        <v>
#REF!</v>
      </c>
      <c r="F45" s="161"/>
      <c r="G45" s="161"/>
      <c r="H45" s="161" t="e">
        <f>
#REF!</f>
        <v>
#REF!</v>
      </c>
      <c r="I45" s="161"/>
      <c r="J45" s="161"/>
      <c r="K45" s="161" t="e">
        <f>
#REF!</f>
        <v>
#REF!</v>
      </c>
      <c r="L45" s="161"/>
      <c r="M45" s="161"/>
      <c r="N45" s="161" t="e">
        <f>
#REF!</f>
        <v>
#REF!</v>
      </c>
      <c r="O45" s="161"/>
      <c r="P45" s="161"/>
    </row>
    <row r="46" spans="1:16">
      <c r="A46" s="161" t="s">
        <v>
48</v>
      </c>
      <c r="B46" s="161" t="e">
        <f>
#REF!</f>
        <v>
#REF!</v>
      </c>
      <c r="C46" s="161"/>
      <c r="D46" s="161"/>
      <c r="E46" s="161" t="e">
        <f>
#REF!</f>
        <v>
#REF!</v>
      </c>
      <c r="F46" s="161"/>
      <c r="G46" s="161"/>
      <c r="H46" s="161" t="e">
        <f>
#REF!</f>
        <v>
#REF!</v>
      </c>
      <c r="I46" s="161"/>
      <c r="J46" s="161"/>
      <c r="K46" s="161" t="e">
        <f>
#REF!</f>
        <v>
#REF!</v>
      </c>
      <c r="L46" s="161"/>
      <c r="M46" s="161"/>
      <c r="N46" s="161" t="e">
        <f>
#REF!</f>
        <v>
#REF!</v>
      </c>
      <c r="O46" s="161"/>
      <c r="P46" s="161"/>
    </row>
    <row r="47" spans="1:16">
      <c r="A47" s="161" t="s">
        <v>
49</v>
      </c>
      <c r="B47" s="161" t="e">
        <f>
#REF!</f>
        <v>
#REF!</v>
      </c>
      <c r="C47" s="161"/>
      <c r="D47" s="161"/>
      <c r="E47" s="161" t="e">
        <f>
#REF!</f>
        <v>
#REF!</v>
      </c>
      <c r="F47" s="161"/>
      <c r="G47" s="161"/>
      <c r="H47" s="161" t="e">
        <f>
#REF!</f>
        <v>
#REF!</v>
      </c>
      <c r="I47" s="161"/>
      <c r="J47" s="161"/>
      <c r="K47" s="161" t="e">
        <f>
#REF!</f>
        <v>
#REF!</v>
      </c>
      <c r="L47" s="161"/>
      <c r="M47" s="161"/>
      <c r="N47" s="161" t="e">
        <f>
#REF!</f>
        <v>
#REF!</v>
      </c>
      <c r="O47" s="161"/>
      <c r="P47" s="161"/>
    </row>
    <row r="48" spans="1:16">
      <c r="A48" s="161" t="s">
        <v>
50</v>
      </c>
      <c r="B48" s="161" t="e">
        <f>
#REF!</f>
        <v>
#REF!</v>
      </c>
      <c r="C48" s="161"/>
      <c r="D48" s="161"/>
      <c r="E48" s="161" t="e">
        <f>
#REF!</f>
        <v>
#REF!</v>
      </c>
      <c r="F48" s="161"/>
      <c r="G48" s="161"/>
      <c r="H48" s="161" t="e">
        <f>
#REF!</f>
        <v>
#REF!</v>
      </c>
      <c r="I48" s="161"/>
      <c r="J48" s="161"/>
      <c r="K48" s="161" t="e">
        <f>
#REF!</f>
        <v>
#REF!</v>
      </c>
      <c r="L48" s="161"/>
      <c r="M48" s="161"/>
      <c r="N48" s="161" t="e">
        <f>
#REF!</f>
        <v>
#REF!</v>
      </c>
      <c r="O48" s="161"/>
      <c r="P48" s="161"/>
    </row>
    <row r="49" spans="1:16">
      <c r="A49" s="161" t="s">
        <v>
51</v>
      </c>
      <c r="B49" s="161" t="e">
        <f>
#REF!</f>
        <v>
#REF!</v>
      </c>
      <c r="C49" s="161"/>
      <c r="D49" s="161"/>
      <c r="E49" s="161" t="e">
        <f>
#REF!</f>
        <v>
#REF!</v>
      </c>
      <c r="F49" s="161"/>
      <c r="G49" s="161"/>
      <c r="H49" s="161" t="e">
        <f>
#REF!</f>
        <v>
#REF!</v>
      </c>
      <c r="I49" s="161"/>
      <c r="J49" s="161"/>
      <c r="K49" s="161" t="e">
        <f>
#REF!</f>
        <v>
#REF!</v>
      </c>
      <c r="L49" s="161"/>
      <c r="M49" s="161"/>
      <c r="N49" s="161" t="e">
        <f>
#REF!</f>
        <v>
#REF!</v>
      </c>
      <c r="O49" s="161"/>
      <c r="P49" s="161"/>
    </row>
    <row r="50" spans="1:16">
      <c r="A50" s="161" t="s">
        <v>
52</v>
      </c>
      <c r="B50" s="161" t="e">
        <f>
NA()</f>
        <v>
#N/A</v>
      </c>
      <c r="C50" s="161" t="e">
        <f>
IF(ISNUMBER(#REF!),#REF!,NA())</f>
        <v>
#N/A</v>
      </c>
      <c r="D50" s="161" t="e">
        <f>
NA()</f>
        <v>
#N/A</v>
      </c>
      <c r="E50" s="161" t="e">
        <f>
NA()</f>
        <v>
#N/A</v>
      </c>
      <c r="F50" s="161" t="e">
        <f>
IF(ISNUMBER(#REF!),#REF!,NA())</f>
        <v>
#N/A</v>
      </c>
      <c r="G50" s="161" t="e">
        <f>
NA()</f>
        <v>
#N/A</v>
      </c>
      <c r="H50" s="161" t="e">
        <f>
NA()</f>
        <v>
#N/A</v>
      </c>
      <c r="I50" s="161" t="e">
        <f>
IF(ISNUMBER(#REF!),#REF!,NA())</f>
        <v>
#N/A</v>
      </c>
      <c r="J50" s="161" t="e">
        <f>
NA()</f>
        <v>
#N/A</v>
      </c>
      <c r="K50" s="161" t="e">
        <f>
NA()</f>
        <v>
#N/A</v>
      </c>
      <c r="L50" s="161" t="e">
        <f>
IF(ISNUMBER(#REF!),#REF!,NA())</f>
        <v>
#N/A</v>
      </c>
      <c r="M50" s="161" t="e">
        <f>
NA()</f>
        <v>
#N/A</v>
      </c>
      <c r="N50" s="161" t="e">
        <f>
NA()</f>
        <v>
#N/A</v>
      </c>
      <c r="O50" s="161" t="e">
        <f>
IF(ISNUMBER(#REF!),#REF!,NA())</f>
        <v>
#N/A</v>
      </c>
      <c r="P50" s="161" t="e">
        <f>
NA()</f>
        <v>
#N/A</v>
      </c>
    </row>
    <row r="53" spans="1:16">
      <c r="A53" s="129" t="s">
        <v>
53</v>
      </c>
    </row>
    <row r="54" spans="1:16">
      <c r="A54" s="160"/>
      <c r="B54" s="160" t="e">
        <f>
#REF!</f>
        <v>
#REF!</v>
      </c>
      <c r="C54" s="160"/>
      <c r="D54" s="160"/>
      <c r="E54" s="160" t="e">
        <f>
#REF!</f>
        <v>
#REF!</v>
      </c>
      <c r="F54" s="160"/>
      <c r="G54" s="160"/>
      <c r="H54" s="160" t="e">
        <f>
#REF!</f>
        <v>
#REF!</v>
      </c>
      <c r="I54" s="160"/>
      <c r="J54" s="160"/>
      <c r="K54" s="160" t="e">
        <f>
#REF!</f>
        <v>
#REF!</v>
      </c>
      <c r="L54" s="160"/>
      <c r="M54" s="160"/>
      <c r="N54" s="160" t="e">
        <f>
#REF!</f>
        <v>
#REF!</v>
      </c>
      <c r="O54" s="160"/>
      <c r="P54" s="160"/>
    </row>
    <row r="55" spans="1:16">
      <c r="A55" s="160"/>
      <c r="B55" s="160" t="s">
        <v>
54</v>
      </c>
      <c r="C55" s="160"/>
      <c r="D55" s="160" t="s">
        <v>
55</v>
      </c>
      <c r="E55" s="160" t="s">
        <v>
54</v>
      </c>
      <c r="F55" s="160"/>
      <c r="G55" s="160" t="s">
        <v>
55</v>
      </c>
      <c r="H55" s="160" t="s">
        <v>
54</v>
      </c>
      <c r="I55" s="160"/>
      <c r="J55" s="160" t="s">
        <v>
55</v>
      </c>
      <c r="K55" s="160" t="s">
        <v>
54</v>
      </c>
      <c r="L55" s="160"/>
      <c r="M55" s="160" t="s">
        <v>
55</v>
      </c>
      <c r="N55" s="160" t="s">
        <v>
54</v>
      </c>
      <c r="O55" s="160"/>
      <c r="P55" s="160" t="s">
        <v>
55</v>
      </c>
    </row>
    <row r="56" spans="1:16">
      <c r="A56" s="160" t="s">
        <v>
25</v>
      </c>
      <c r="B56" s="160"/>
      <c r="C56" s="160"/>
      <c r="D56" s="160" t="e">
        <f>
#REF!</f>
        <v>
#REF!</v>
      </c>
      <c r="E56" s="160"/>
      <c r="F56" s="160"/>
      <c r="G56" s="160" t="e">
        <f>
#REF!</f>
        <v>
#REF!</v>
      </c>
      <c r="H56" s="160"/>
      <c r="I56" s="160"/>
      <c r="J56" s="160" t="e">
        <f>
#REF!</f>
        <v>
#REF!</v>
      </c>
      <c r="K56" s="160"/>
      <c r="L56" s="160"/>
      <c r="M56" s="160" t="e">
        <f>
#REF!</f>
        <v>
#REF!</v>
      </c>
      <c r="N56" s="160"/>
      <c r="O56" s="160"/>
      <c r="P56" s="160" t="e">
        <f>
#REF!</f>
        <v>
#REF!</v>
      </c>
    </row>
    <row r="57" spans="1:16">
      <c r="A57" s="160" t="s">
        <v>
24</v>
      </c>
      <c r="B57" s="160"/>
      <c r="C57" s="160"/>
      <c r="D57" s="160" t="e">
        <f>
#REF!</f>
        <v>
#REF!</v>
      </c>
      <c r="E57" s="160"/>
      <c r="F57" s="160"/>
      <c r="G57" s="160" t="e">
        <f>
#REF!</f>
        <v>
#REF!</v>
      </c>
      <c r="H57" s="160"/>
      <c r="I57" s="160"/>
      <c r="J57" s="160" t="e">
        <f>
#REF!</f>
        <v>
#REF!</v>
      </c>
      <c r="K57" s="160"/>
      <c r="L57" s="160"/>
      <c r="M57" s="160" t="e">
        <f>
#REF!</f>
        <v>
#REF!</v>
      </c>
      <c r="N57" s="160"/>
      <c r="O57" s="160"/>
      <c r="P57" s="160" t="e">
        <f>
#REF!</f>
        <v>
#REF!</v>
      </c>
    </row>
    <row r="58" spans="1:16">
      <c r="A58" s="160" t="s">
        <v>
23</v>
      </c>
      <c r="B58" s="160"/>
      <c r="C58" s="160"/>
      <c r="D58" s="160" t="e">
        <f>
#REF!</f>
        <v>
#REF!</v>
      </c>
      <c r="E58" s="160"/>
      <c r="F58" s="160"/>
      <c r="G58" s="160" t="e">
        <f>
#REF!</f>
        <v>
#REF!</v>
      </c>
      <c r="H58" s="160"/>
      <c r="I58" s="160"/>
      <c r="J58" s="160" t="e">
        <f>
#REF!</f>
        <v>
#REF!</v>
      </c>
      <c r="K58" s="160"/>
      <c r="L58" s="160"/>
      <c r="M58" s="160" t="e">
        <f>
#REF!</f>
        <v>
#REF!</v>
      </c>
      <c r="N58" s="160"/>
      <c r="O58" s="160"/>
      <c r="P58" s="160" t="e">
        <f>
#REF!</f>
        <v>
#REF!</v>
      </c>
    </row>
    <row r="59" spans="1:16">
      <c r="A59" s="160" t="s">
        <v>
21</v>
      </c>
      <c r="B59" s="160" t="e">
        <f>
#REF!</f>
        <v>
#REF!</v>
      </c>
      <c r="C59" s="160"/>
      <c r="D59" s="160"/>
      <c r="E59" s="160" t="e">
        <f>
#REF!</f>
        <v>
#REF!</v>
      </c>
      <c r="F59" s="160"/>
      <c r="G59" s="160"/>
      <c r="H59" s="160" t="e">
        <f>
#REF!</f>
        <v>
#REF!</v>
      </c>
      <c r="I59" s="160"/>
      <c r="J59" s="160"/>
      <c r="K59" s="160" t="e">
        <f>
#REF!</f>
        <v>
#REF!</v>
      </c>
      <c r="L59" s="160"/>
      <c r="M59" s="160"/>
      <c r="N59" s="160" t="e">
        <f>
#REF!</f>
        <v>
#REF!</v>
      </c>
      <c r="O59" s="160"/>
      <c r="P59" s="160"/>
    </row>
    <row r="60" spans="1:16">
      <c r="A60" s="160" t="s">
        <v>
20</v>
      </c>
      <c r="B60" s="160" t="e">
        <f>
#REF!</f>
        <v>
#REF!</v>
      </c>
      <c r="C60" s="160"/>
      <c r="D60" s="160"/>
      <c r="E60" s="160" t="e">
        <f>
#REF!</f>
        <v>
#REF!</v>
      </c>
      <c r="F60" s="160"/>
      <c r="G60" s="160"/>
      <c r="H60" s="160" t="e">
        <f>
#REF!</f>
        <v>
#REF!</v>
      </c>
      <c r="I60" s="160"/>
      <c r="J60" s="160"/>
      <c r="K60" s="160" t="e">
        <f>
#REF!</f>
        <v>
#REF!</v>
      </c>
      <c r="L60" s="160"/>
      <c r="M60" s="160"/>
      <c r="N60" s="160" t="e">
        <f>
#REF!</f>
        <v>
#REF!</v>
      </c>
      <c r="O60" s="160"/>
      <c r="P60" s="160"/>
    </row>
    <row r="61" spans="1:16">
      <c r="A61" s="160" t="s">
        <v>
18</v>
      </c>
      <c r="B61" s="160" t="e">
        <f>
#REF!</f>
        <v>
#REF!</v>
      </c>
      <c r="C61" s="160"/>
      <c r="D61" s="160"/>
      <c r="E61" s="160" t="e">
        <f>
#REF!</f>
        <v>
#REF!</v>
      </c>
      <c r="F61" s="160"/>
      <c r="G61" s="160"/>
      <c r="H61" s="160" t="e">
        <f>
#REF!</f>
        <v>
#REF!</v>
      </c>
      <c r="I61" s="160"/>
      <c r="J61" s="160"/>
      <c r="K61" s="160" t="e">
        <f>
#REF!</f>
        <v>
#REF!</v>
      </c>
      <c r="L61" s="160"/>
      <c r="M61" s="160"/>
      <c r="N61" s="160" t="e">
        <f>
#REF!</f>
        <v>
#REF!</v>
      </c>
      <c r="O61" s="160"/>
      <c r="P61" s="160"/>
    </row>
    <row r="62" spans="1:16">
      <c r="A62" s="160" t="s">
        <v>
17</v>
      </c>
      <c r="B62" s="160" t="e">
        <f>
#REF!</f>
        <v>
#REF!</v>
      </c>
      <c r="C62" s="160"/>
      <c r="D62" s="160"/>
      <c r="E62" s="160" t="e">
        <f>
#REF!</f>
        <v>
#REF!</v>
      </c>
      <c r="F62" s="160"/>
      <c r="G62" s="160"/>
      <c r="H62" s="160" t="e">
        <f>
#REF!</f>
        <v>
#REF!</v>
      </c>
      <c r="I62" s="160"/>
      <c r="J62" s="160"/>
      <c r="K62" s="160" t="e">
        <f>
#REF!</f>
        <v>
#REF!</v>
      </c>
      <c r="L62" s="160"/>
      <c r="M62" s="160"/>
      <c r="N62" s="160" t="e">
        <f>
#REF!</f>
        <v>
#REF!</v>
      </c>
      <c r="O62" s="160"/>
      <c r="P62" s="160"/>
    </row>
    <row r="63" spans="1:16">
      <c r="A63" s="160" t="s">
        <v>
16</v>
      </c>
      <c r="B63" s="160" t="e">
        <f>
#REF!</f>
        <v>
#REF!</v>
      </c>
      <c r="C63" s="160"/>
      <c r="D63" s="160"/>
      <c r="E63" s="160" t="e">
        <f>
#REF!</f>
        <v>
#REF!</v>
      </c>
      <c r="F63" s="160"/>
      <c r="G63" s="160"/>
      <c r="H63" s="160" t="e">
        <f>
#REF!</f>
        <v>
#REF!</v>
      </c>
      <c r="I63" s="160"/>
      <c r="J63" s="160"/>
      <c r="K63" s="160" t="e">
        <f>
#REF!</f>
        <v>
#REF!</v>
      </c>
      <c r="L63" s="160"/>
      <c r="M63" s="160"/>
      <c r="N63" s="160" t="e">
        <f>
#REF!</f>
        <v>
#REF!</v>
      </c>
      <c r="O63" s="160"/>
      <c r="P63" s="160"/>
    </row>
    <row r="64" spans="1:16">
      <c r="A64" s="160" t="s">
        <v>
15</v>
      </c>
      <c r="B64" s="160" t="e">
        <f>
#REF!</f>
        <v>
#REF!</v>
      </c>
      <c r="C64" s="160"/>
      <c r="D64" s="160"/>
      <c r="E64" s="160" t="e">
        <f>
#REF!</f>
        <v>
#REF!</v>
      </c>
      <c r="F64" s="160"/>
      <c r="G64" s="160"/>
      <c r="H64" s="160" t="e">
        <f>
#REF!</f>
        <v>
#REF!</v>
      </c>
      <c r="I64" s="160"/>
      <c r="J64" s="160"/>
      <c r="K64" s="160" t="e">
        <f>
#REF!</f>
        <v>
#REF!</v>
      </c>
      <c r="L64" s="160"/>
      <c r="M64" s="160"/>
      <c r="N64" s="160" t="e">
        <f>
#REF!</f>
        <v>
#REF!</v>
      </c>
      <c r="O64" s="160"/>
      <c r="P64" s="160"/>
    </row>
    <row r="65" spans="1:16">
      <c r="A65" s="160" t="s">
        <v>
14</v>
      </c>
      <c r="B65" s="160" t="e">
        <f>
#REF!</f>
        <v>
#REF!</v>
      </c>
      <c r="C65" s="160"/>
      <c r="D65" s="160"/>
      <c r="E65" s="160" t="e">
        <f>
#REF!</f>
        <v>
#REF!</v>
      </c>
      <c r="F65" s="160"/>
      <c r="G65" s="160"/>
      <c r="H65" s="160" t="e">
        <f>
#REF!</f>
        <v>
#REF!</v>
      </c>
      <c r="I65" s="160"/>
      <c r="J65" s="160"/>
      <c r="K65" s="160" t="e">
        <f>
#REF!</f>
        <v>
#REF!</v>
      </c>
      <c r="L65" s="160"/>
      <c r="M65" s="160"/>
      <c r="N65" s="160" t="e">
        <f>
#REF!</f>
        <v>
#REF!</v>
      </c>
      <c r="O65" s="160"/>
      <c r="P65" s="160"/>
    </row>
    <row r="66" spans="1:16">
      <c r="A66" s="160" t="s">
        <v>
13</v>
      </c>
      <c r="B66" s="160" t="e">
        <f>
#REF!</f>
        <v>
#REF!</v>
      </c>
      <c r="C66" s="160"/>
      <c r="D66" s="160"/>
      <c r="E66" s="160" t="e">
        <f>
#REF!</f>
        <v>
#REF!</v>
      </c>
      <c r="F66" s="160"/>
      <c r="G66" s="160"/>
      <c r="H66" s="160" t="e">
        <f>
#REF!</f>
        <v>
#REF!</v>
      </c>
      <c r="I66" s="160"/>
      <c r="J66" s="160"/>
      <c r="K66" s="160" t="e">
        <f>
#REF!</f>
        <v>
#REF!</v>
      </c>
      <c r="L66" s="160"/>
      <c r="M66" s="160"/>
      <c r="N66" s="160" t="e">
        <f>
#REF!</f>
        <v>
#REF!</v>
      </c>
      <c r="O66" s="160"/>
      <c r="P66" s="160"/>
    </row>
    <row r="67" spans="1:16">
      <c r="A67" s="160" t="s">
        <v>
56</v>
      </c>
      <c r="B67" s="160" t="e">
        <f>
NA()</f>
        <v>
#N/A</v>
      </c>
      <c r="C67" s="160" t="e">
        <f>
IF(ISNUMBER(#REF!), IF(#REF! &lt; 0, 0,#REF!), NA())</f>
        <v>
#N/A</v>
      </c>
      <c r="D67" s="160" t="e">
        <f>
NA()</f>
        <v>
#N/A</v>
      </c>
      <c r="E67" s="160" t="e">
        <f>
NA()</f>
        <v>
#N/A</v>
      </c>
      <c r="F67" s="160" t="e">
        <f>
IF(ISNUMBER(#REF!), IF(#REF! &lt; 0, 0,#REF!), NA())</f>
        <v>
#N/A</v>
      </c>
      <c r="G67" s="160" t="e">
        <f>
NA()</f>
        <v>
#N/A</v>
      </c>
      <c r="H67" s="160" t="e">
        <f>
NA()</f>
        <v>
#N/A</v>
      </c>
      <c r="I67" s="160" t="e">
        <f>
IF(ISNUMBER(#REF!), IF(#REF! &lt; 0, 0,#REF!), NA())</f>
        <v>
#N/A</v>
      </c>
      <c r="J67" s="160" t="e">
        <f>
NA()</f>
        <v>
#N/A</v>
      </c>
      <c r="K67" s="160" t="e">
        <f>
NA()</f>
        <v>
#N/A</v>
      </c>
      <c r="L67" s="160" t="e">
        <f>
IF(ISNUMBER(#REF!), IF(#REF! &lt; 0, 0,#REF!), NA())</f>
        <v>
#N/A</v>
      </c>
      <c r="M67" s="160" t="e">
        <f>
NA()</f>
        <v>
#N/A</v>
      </c>
      <c r="N67" s="160" t="e">
        <f>
NA()</f>
        <v>
#N/A</v>
      </c>
      <c r="O67" s="160" t="e">
        <f>
IF(ISNUMBER(#REF!), IF(#REF! &lt; 0, 0,#REF!), NA())</f>
        <v>
#N/A</v>
      </c>
      <c r="P67" s="160" t="e">
        <f>
NA()</f>
        <v>
#N/A</v>
      </c>
    </row>
    <row r="70" spans="1:16">
      <c r="A70" s="162" t="s">
        <v>
57</v>
      </c>
      <c r="B70" s="162"/>
      <c r="C70" s="162"/>
      <c r="D70" s="162"/>
      <c r="E70" s="162"/>
      <c r="F70" s="162"/>
    </row>
    <row r="71" spans="1:16">
      <c r="A71" s="163"/>
      <c r="B71" s="163" t="e">
        <f>
#REF!</f>
        <v>
#REF!</v>
      </c>
      <c r="C71" s="163" t="e">
        <f>
#REF!</f>
        <v>
#REF!</v>
      </c>
      <c r="D71" s="163" t="e">
        <f>
#REF!</f>
        <v>
#REF!</v>
      </c>
    </row>
    <row r="72" spans="1:16">
      <c r="A72" s="163" t="s">
        <v>
58</v>
      </c>
      <c r="B72" s="164" t="e">
        <f>
#REF!</f>
        <v>
#REF!</v>
      </c>
      <c r="C72" s="164" t="e">
        <f>
#REF!</f>
        <v>
#REF!</v>
      </c>
      <c r="D72" s="164" t="e">
        <f>
#REF!</f>
        <v>
#REF!</v>
      </c>
    </row>
    <row r="73" spans="1:16">
      <c r="A73" s="163" t="s">
        <v>
59</v>
      </c>
      <c r="B73" s="164" t="e">
        <f>
#REF!</f>
        <v>
#REF!</v>
      </c>
      <c r="C73" s="164" t="e">
        <f>
#REF!</f>
        <v>
#REF!</v>
      </c>
      <c r="D73" s="164" t="e">
        <f>
#REF!</f>
        <v>
#REF!</v>
      </c>
    </row>
    <row r="74" spans="1:16">
      <c r="A74" s="163" t="s">
        <v>
60</v>
      </c>
      <c r="B74" s="164" t="e">
        <f>
#REF!</f>
        <v>
#REF!</v>
      </c>
      <c r="C74" s="164" t="e">
        <f>
#REF!</f>
        <v>
#REF!</v>
      </c>
      <c r="D74" s="164" t="e">
        <f>
#REF!</f>
        <v>
#REF!</v>
      </c>
    </row>
  </sheetData>
  <sheetProtection algorithmName="SHA-512" hashValue="ogbZFN31MuDPZn7rY+mDNvBgpybSvW81CotF+hSNYniMMyZWVzcKoxt/nbFRkKSWIWwEs+iKp8mpcKUnZAaiZQ==" saltValue="qzMFvFdOAj2sQ9At2PRez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
197</v>
      </c>
      <c r="DI1" s="774"/>
      <c r="DJ1" s="774"/>
      <c r="DK1" s="774"/>
      <c r="DL1" s="774"/>
      <c r="DM1" s="774"/>
      <c r="DN1" s="775"/>
      <c r="DO1" s="205"/>
      <c r="DP1" s="773" t="s">
        <v>
198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
199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
200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
201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
202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
0</v>
      </c>
      <c r="C4" s="716"/>
      <c r="D4" s="716"/>
      <c r="E4" s="716"/>
      <c r="F4" s="716"/>
      <c r="G4" s="716"/>
      <c r="H4" s="716"/>
      <c r="I4" s="716"/>
      <c r="J4" s="716"/>
      <c r="K4" s="716"/>
      <c r="L4" s="716"/>
      <c r="M4" s="716"/>
      <c r="N4" s="716"/>
      <c r="O4" s="716"/>
      <c r="P4" s="716"/>
      <c r="Q4" s="717"/>
      <c r="R4" s="715" t="s">
        <v>
203</v>
      </c>
      <c r="S4" s="716"/>
      <c r="T4" s="716"/>
      <c r="U4" s="716"/>
      <c r="V4" s="716"/>
      <c r="W4" s="716"/>
      <c r="X4" s="716"/>
      <c r="Y4" s="717"/>
      <c r="Z4" s="715" t="s">
        <v>
204</v>
      </c>
      <c r="AA4" s="716"/>
      <c r="AB4" s="716"/>
      <c r="AC4" s="717"/>
      <c r="AD4" s="715" t="s">
        <v>
205</v>
      </c>
      <c r="AE4" s="716"/>
      <c r="AF4" s="716"/>
      <c r="AG4" s="716"/>
      <c r="AH4" s="716"/>
      <c r="AI4" s="716"/>
      <c r="AJ4" s="716"/>
      <c r="AK4" s="717"/>
      <c r="AL4" s="715" t="s">
        <v>
204</v>
      </c>
      <c r="AM4" s="716"/>
      <c r="AN4" s="716"/>
      <c r="AO4" s="717"/>
      <c r="AP4" s="776" t="s">
        <v>
206</v>
      </c>
      <c r="AQ4" s="776"/>
      <c r="AR4" s="776"/>
      <c r="AS4" s="776"/>
      <c r="AT4" s="776"/>
      <c r="AU4" s="776"/>
      <c r="AV4" s="776"/>
      <c r="AW4" s="776"/>
      <c r="AX4" s="776"/>
      <c r="AY4" s="776"/>
      <c r="AZ4" s="776"/>
      <c r="BA4" s="776"/>
      <c r="BB4" s="776"/>
      <c r="BC4" s="776"/>
      <c r="BD4" s="776"/>
      <c r="BE4" s="776"/>
      <c r="BF4" s="776"/>
      <c r="BG4" s="776" t="s">
        <v>
207</v>
      </c>
      <c r="BH4" s="776"/>
      <c r="BI4" s="776"/>
      <c r="BJ4" s="776"/>
      <c r="BK4" s="776"/>
      <c r="BL4" s="776"/>
      <c r="BM4" s="776"/>
      <c r="BN4" s="776"/>
      <c r="BO4" s="776" t="s">
        <v>
204</v>
      </c>
      <c r="BP4" s="776"/>
      <c r="BQ4" s="776"/>
      <c r="BR4" s="776"/>
      <c r="BS4" s="776" t="s">
        <v>
208</v>
      </c>
      <c r="BT4" s="776"/>
      <c r="BU4" s="776"/>
      <c r="BV4" s="776"/>
      <c r="BW4" s="776"/>
      <c r="BX4" s="776"/>
      <c r="BY4" s="776"/>
      <c r="BZ4" s="776"/>
      <c r="CA4" s="776"/>
      <c r="CB4" s="776"/>
      <c r="CD4" s="758" t="s">
        <v>
209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
210</v>
      </c>
      <c r="C5" s="741"/>
      <c r="D5" s="741"/>
      <c r="E5" s="741"/>
      <c r="F5" s="741"/>
      <c r="G5" s="741"/>
      <c r="H5" s="741"/>
      <c r="I5" s="741"/>
      <c r="J5" s="741"/>
      <c r="K5" s="741"/>
      <c r="L5" s="741"/>
      <c r="M5" s="741"/>
      <c r="N5" s="741"/>
      <c r="O5" s="741"/>
      <c r="P5" s="741"/>
      <c r="Q5" s="742"/>
      <c r="R5" s="706">
        <v>
37235126</v>
      </c>
      <c r="S5" s="707"/>
      <c r="T5" s="707"/>
      <c r="U5" s="707"/>
      <c r="V5" s="707"/>
      <c r="W5" s="707"/>
      <c r="X5" s="707"/>
      <c r="Y5" s="753"/>
      <c r="Z5" s="771">
        <v>
55.5</v>
      </c>
      <c r="AA5" s="771"/>
      <c r="AB5" s="771"/>
      <c r="AC5" s="771"/>
      <c r="AD5" s="772">
        <v>
34675866</v>
      </c>
      <c r="AE5" s="772"/>
      <c r="AF5" s="772"/>
      <c r="AG5" s="772"/>
      <c r="AH5" s="772"/>
      <c r="AI5" s="772"/>
      <c r="AJ5" s="772"/>
      <c r="AK5" s="772"/>
      <c r="AL5" s="754">
        <v>
86.9</v>
      </c>
      <c r="AM5" s="723"/>
      <c r="AN5" s="723"/>
      <c r="AO5" s="755"/>
      <c r="AP5" s="740" t="s">
        <v>
211</v>
      </c>
      <c r="AQ5" s="741"/>
      <c r="AR5" s="741"/>
      <c r="AS5" s="741"/>
      <c r="AT5" s="741"/>
      <c r="AU5" s="741"/>
      <c r="AV5" s="741"/>
      <c r="AW5" s="741"/>
      <c r="AX5" s="741"/>
      <c r="AY5" s="741"/>
      <c r="AZ5" s="741"/>
      <c r="BA5" s="741"/>
      <c r="BB5" s="741"/>
      <c r="BC5" s="741"/>
      <c r="BD5" s="741"/>
      <c r="BE5" s="741"/>
      <c r="BF5" s="742"/>
      <c r="BG5" s="641">
        <v>
34283826</v>
      </c>
      <c r="BH5" s="644"/>
      <c r="BI5" s="644"/>
      <c r="BJ5" s="644"/>
      <c r="BK5" s="644"/>
      <c r="BL5" s="644"/>
      <c r="BM5" s="644"/>
      <c r="BN5" s="645"/>
      <c r="BO5" s="703">
        <v>
92.1</v>
      </c>
      <c r="BP5" s="703"/>
      <c r="BQ5" s="703"/>
      <c r="BR5" s="703"/>
      <c r="BS5" s="704">
        <v>
281803</v>
      </c>
      <c r="BT5" s="704"/>
      <c r="BU5" s="704"/>
      <c r="BV5" s="704"/>
      <c r="BW5" s="704"/>
      <c r="BX5" s="704"/>
      <c r="BY5" s="704"/>
      <c r="BZ5" s="704"/>
      <c r="CA5" s="704"/>
      <c r="CB5" s="745"/>
      <c r="CD5" s="758" t="s">
        <v>
206</v>
      </c>
      <c r="CE5" s="759"/>
      <c r="CF5" s="759"/>
      <c r="CG5" s="759"/>
      <c r="CH5" s="759"/>
      <c r="CI5" s="759"/>
      <c r="CJ5" s="759"/>
      <c r="CK5" s="759"/>
      <c r="CL5" s="759"/>
      <c r="CM5" s="759"/>
      <c r="CN5" s="759"/>
      <c r="CO5" s="759"/>
      <c r="CP5" s="759"/>
      <c r="CQ5" s="760"/>
      <c r="CR5" s="758" t="s">
        <v>
212</v>
      </c>
      <c r="CS5" s="759"/>
      <c r="CT5" s="759"/>
      <c r="CU5" s="759"/>
      <c r="CV5" s="759"/>
      <c r="CW5" s="759"/>
      <c r="CX5" s="759"/>
      <c r="CY5" s="760"/>
      <c r="CZ5" s="758" t="s">
        <v>
204</v>
      </c>
      <c r="DA5" s="759"/>
      <c r="DB5" s="759"/>
      <c r="DC5" s="760"/>
      <c r="DD5" s="758" t="s">
        <v>
213</v>
      </c>
      <c r="DE5" s="759"/>
      <c r="DF5" s="759"/>
      <c r="DG5" s="759"/>
      <c r="DH5" s="759"/>
      <c r="DI5" s="759"/>
      <c r="DJ5" s="759"/>
      <c r="DK5" s="759"/>
      <c r="DL5" s="759"/>
      <c r="DM5" s="759"/>
      <c r="DN5" s="759"/>
      <c r="DO5" s="759"/>
      <c r="DP5" s="760"/>
      <c r="DQ5" s="758" t="s">
        <v>
214</v>
      </c>
      <c r="DR5" s="759"/>
      <c r="DS5" s="759"/>
      <c r="DT5" s="759"/>
      <c r="DU5" s="759"/>
      <c r="DV5" s="759"/>
      <c r="DW5" s="759"/>
      <c r="DX5" s="759"/>
      <c r="DY5" s="759"/>
      <c r="DZ5" s="759"/>
      <c r="EA5" s="759"/>
      <c r="EB5" s="759"/>
      <c r="EC5" s="760"/>
    </row>
    <row r="6" spans="2:143" ht="11.25" customHeight="1">
      <c r="B6" s="638" t="s">
        <v>
215</v>
      </c>
      <c r="C6" s="639"/>
      <c r="D6" s="639"/>
      <c r="E6" s="639"/>
      <c r="F6" s="639"/>
      <c r="G6" s="639"/>
      <c r="H6" s="639"/>
      <c r="I6" s="639"/>
      <c r="J6" s="639"/>
      <c r="K6" s="639"/>
      <c r="L6" s="639"/>
      <c r="M6" s="639"/>
      <c r="N6" s="639"/>
      <c r="O6" s="639"/>
      <c r="P6" s="639"/>
      <c r="Q6" s="640"/>
      <c r="R6" s="641">
        <v>
261588</v>
      </c>
      <c r="S6" s="644"/>
      <c r="T6" s="644"/>
      <c r="U6" s="644"/>
      <c r="V6" s="644"/>
      <c r="W6" s="644"/>
      <c r="X6" s="644"/>
      <c r="Y6" s="645"/>
      <c r="Z6" s="703">
        <v>
0.4</v>
      </c>
      <c r="AA6" s="703"/>
      <c r="AB6" s="703"/>
      <c r="AC6" s="703"/>
      <c r="AD6" s="704">
        <v>
261588</v>
      </c>
      <c r="AE6" s="704"/>
      <c r="AF6" s="704"/>
      <c r="AG6" s="704"/>
      <c r="AH6" s="704"/>
      <c r="AI6" s="704"/>
      <c r="AJ6" s="704"/>
      <c r="AK6" s="704"/>
      <c r="AL6" s="646">
        <v>
0.7</v>
      </c>
      <c r="AM6" s="647"/>
      <c r="AN6" s="647"/>
      <c r="AO6" s="705"/>
      <c r="AP6" s="638" t="s">
        <v>
216</v>
      </c>
      <c r="AQ6" s="639"/>
      <c r="AR6" s="639"/>
      <c r="AS6" s="639"/>
      <c r="AT6" s="639"/>
      <c r="AU6" s="639"/>
      <c r="AV6" s="639"/>
      <c r="AW6" s="639"/>
      <c r="AX6" s="639"/>
      <c r="AY6" s="639"/>
      <c r="AZ6" s="639"/>
      <c r="BA6" s="639"/>
      <c r="BB6" s="639"/>
      <c r="BC6" s="639"/>
      <c r="BD6" s="639"/>
      <c r="BE6" s="639"/>
      <c r="BF6" s="640"/>
      <c r="BG6" s="641">
        <v>
34283826</v>
      </c>
      <c r="BH6" s="644"/>
      <c r="BI6" s="644"/>
      <c r="BJ6" s="644"/>
      <c r="BK6" s="644"/>
      <c r="BL6" s="644"/>
      <c r="BM6" s="644"/>
      <c r="BN6" s="645"/>
      <c r="BO6" s="703">
        <v>
92.1</v>
      </c>
      <c r="BP6" s="703"/>
      <c r="BQ6" s="703"/>
      <c r="BR6" s="703"/>
      <c r="BS6" s="704">
        <v>
281803</v>
      </c>
      <c r="BT6" s="704"/>
      <c r="BU6" s="704"/>
      <c r="BV6" s="704"/>
      <c r="BW6" s="704"/>
      <c r="BX6" s="704"/>
      <c r="BY6" s="704"/>
      <c r="BZ6" s="704"/>
      <c r="CA6" s="704"/>
      <c r="CB6" s="745"/>
      <c r="CD6" s="712" t="s">
        <v>
217</v>
      </c>
      <c r="CE6" s="713"/>
      <c r="CF6" s="713"/>
      <c r="CG6" s="713"/>
      <c r="CH6" s="713"/>
      <c r="CI6" s="713"/>
      <c r="CJ6" s="713"/>
      <c r="CK6" s="713"/>
      <c r="CL6" s="713"/>
      <c r="CM6" s="713"/>
      <c r="CN6" s="713"/>
      <c r="CO6" s="713"/>
      <c r="CP6" s="713"/>
      <c r="CQ6" s="714"/>
      <c r="CR6" s="641">
        <v>
498435</v>
      </c>
      <c r="CS6" s="644"/>
      <c r="CT6" s="644"/>
      <c r="CU6" s="644"/>
      <c r="CV6" s="644"/>
      <c r="CW6" s="644"/>
      <c r="CX6" s="644"/>
      <c r="CY6" s="645"/>
      <c r="CZ6" s="754">
        <v>
0.8</v>
      </c>
      <c r="DA6" s="723"/>
      <c r="DB6" s="723"/>
      <c r="DC6" s="757"/>
      <c r="DD6" s="649" t="s">
        <v>
218</v>
      </c>
      <c r="DE6" s="644"/>
      <c r="DF6" s="644"/>
      <c r="DG6" s="644"/>
      <c r="DH6" s="644"/>
      <c r="DI6" s="644"/>
      <c r="DJ6" s="644"/>
      <c r="DK6" s="644"/>
      <c r="DL6" s="644"/>
      <c r="DM6" s="644"/>
      <c r="DN6" s="644"/>
      <c r="DO6" s="644"/>
      <c r="DP6" s="645"/>
      <c r="DQ6" s="649">
        <v>
498364</v>
      </c>
      <c r="DR6" s="644"/>
      <c r="DS6" s="644"/>
      <c r="DT6" s="644"/>
      <c r="DU6" s="644"/>
      <c r="DV6" s="644"/>
      <c r="DW6" s="644"/>
      <c r="DX6" s="644"/>
      <c r="DY6" s="644"/>
      <c r="DZ6" s="644"/>
      <c r="EA6" s="644"/>
      <c r="EB6" s="644"/>
      <c r="EC6" s="684"/>
    </row>
    <row r="7" spans="2:143" ht="11.25" customHeight="1">
      <c r="B7" s="638" t="s">
        <v>
219</v>
      </c>
      <c r="C7" s="639"/>
      <c r="D7" s="639"/>
      <c r="E7" s="639"/>
      <c r="F7" s="639"/>
      <c r="G7" s="639"/>
      <c r="H7" s="639"/>
      <c r="I7" s="639"/>
      <c r="J7" s="639"/>
      <c r="K7" s="639"/>
      <c r="L7" s="639"/>
      <c r="M7" s="639"/>
      <c r="N7" s="639"/>
      <c r="O7" s="639"/>
      <c r="P7" s="639"/>
      <c r="Q7" s="640"/>
      <c r="R7" s="641">
        <v>
73450</v>
      </c>
      <c r="S7" s="644"/>
      <c r="T7" s="644"/>
      <c r="U7" s="644"/>
      <c r="V7" s="644"/>
      <c r="W7" s="644"/>
      <c r="X7" s="644"/>
      <c r="Y7" s="645"/>
      <c r="Z7" s="703">
        <v>
0.1</v>
      </c>
      <c r="AA7" s="703"/>
      <c r="AB7" s="703"/>
      <c r="AC7" s="703"/>
      <c r="AD7" s="704">
        <v>
73450</v>
      </c>
      <c r="AE7" s="704"/>
      <c r="AF7" s="704"/>
      <c r="AG7" s="704"/>
      <c r="AH7" s="704"/>
      <c r="AI7" s="704"/>
      <c r="AJ7" s="704"/>
      <c r="AK7" s="704"/>
      <c r="AL7" s="646">
        <v>
0.2</v>
      </c>
      <c r="AM7" s="647"/>
      <c r="AN7" s="647"/>
      <c r="AO7" s="705"/>
      <c r="AP7" s="638" t="s">
        <v>
220</v>
      </c>
      <c r="AQ7" s="639"/>
      <c r="AR7" s="639"/>
      <c r="AS7" s="639"/>
      <c r="AT7" s="639"/>
      <c r="AU7" s="639"/>
      <c r="AV7" s="639"/>
      <c r="AW7" s="639"/>
      <c r="AX7" s="639"/>
      <c r="AY7" s="639"/>
      <c r="AZ7" s="639"/>
      <c r="BA7" s="639"/>
      <c r="BB7" s="639"/>
      <c r="BC7" s="639"/>
      <c r="BD7" s="639"/>
      <c r="BE7" s="639"/>
      <c r="BF7" s="640"/>
      <c r="BG7" s="641">
        <v>
19682917</v>
      </c>
      <c r="BH7" s="644"/>
      <c r="BI7" s="644"/>
      <c r="BJ7" s="644"/>
      <c r="BK7" s="644"/>
      <c r="BL7" s="644"/>
      <c r="BM7" s="644"/>
      <c r="BN7" s="645"/>
      <c r="BO7" s="703">
        <v>
52.9</v>
      </c>
      <c r="BP7" s="703"/>
      <c r="BQ7" s="703"/>
      <c r="BR7" s="703"/>
      <c r="BS7" s="704">
        <v>
281803</v>
      </c>
      <c r="BT7" s="704"/>
      <c r="BU7" s="704"/>
      <c r="BV7" s="704"/>
      <c r="BW7" s="704"/>
      <c r="BX7" s="704"/>
      <c r="BY7" s="704"/>
      <c r="BZ7" s="704"/>
      <c r="CA7" s="704"/>
      <c r="CB7" s="745"/>
      <c r="CD7" s="685" t="s">
        <v>
221</v>
      </c>
      <c r="CE7" s="682"/>
      <c r="CF7" s="682"/>
      <c r="CG7" s="682"/>
      <c r="CH7" s="682"/>
      <c r="CI7" s="682"/>
      <c r="CJ7" s="682"/>
      <c r="CK7" s="682"/>
      <c r="CL7" s="682"/>
      <c r="CM7" s="682"/>
      <c r="CN7" s="682"/>
      <c r="CO7" s="682"/>
      <c r="CP7" s="682"/>
      <c r="CQ7" s="683"/>
      <c r="CR7" s="641">
        <v>
7608301</v>
      </c>
      <c r="CS7" s="644"/>
      <c r="CT7" s="644"/>
      <c r="CU7" s="644"/>
      <c r="CV7" s="644"/>
      <c r="CW7" s="644"/>
      <c r="CX7" s="644"/>
      <c r="CY7" s="645"/>
      <c r="CZ7" s="703">
        <v>
11.7</v>
      </c>
      <c r="DA7" s="703"/>
      <c r="DB7" s="703"/>
      <c r="DC7" s="703"/>
      <c r="DD7" s="649">
        <v>
796553</v>
      </c>
      <c r="DE7" s="644"/>
      <c r="DF7" s="644"/>
      <c r="DG7" s="644"/>
      <c r="DH7" s="644"/>
      <c r="DI7" s="644"/>
      <c r="DJ7" s="644"/>
      <c r="DK7" s="644"/>
      <c r="DL7" s="644"/>
      <c r="DM7" s="644"/>
      <c r="DN7" s="644"/>
      <c r="DO7" s="644"/>
      <c r="DP7" s="645"/>
      <c r="DQ7" s="649">
        <v>
6574251</v>
      </c>
      <c r="DR7" s="644"/>
      <c r="DS7" s="644"/>
      <c r="DT7" s="644"/>
      <c r="DU7" s="644"/>
      <c r="DV7" s="644"/>
      <c r="DW7" s="644"/>
      <c r="DX7" s="644"/>
      <c r="DY7" s="644"/>
      <c r="DZ7" s="644"/>
      <c r="EA7" s="644"/>
      <c r="EB7" s="644"/>
      <c r="EC7" s="684"/>
    </row>
    <row r="8" spans="2:143" ht="11.25" customHeight="1">
      <c r="B8" s="638" t="s">
        <v>
222</v>
      </c>
      <c r="C8" s="639"/>
      <c r="D8" s="639"/>
      <c r="E8" s="639"/>
      <c r="F8" s="639"/>
      <c r="G8" s="639"/>
      <c r="H8" s="639"/>
      <c r="I8" s="639"/>
      <c r="J8" s="639"/>
      <c r="K8" s="639"/>
      <c r="L8" s="639"/>
      <c r="M8" s="639"/>
      <c r="N8" s="639"/>
      <c r="O8" s="639"/>
      <c r="P8" s="639"/>
      <c r="Q8" s="640"/>
      <c r="R8" s="641">
        <v>
302551</v>
      </c>
      <c r="S8" s="644"/>
      <c r="T8" s="644"/>
      <c r="U8" s="644"/>
      <c r="V8" s="644"/>
      <c r="W8" s="644"/>
      <c r="X8" s="644"/>
      <c r="Y8" s="645"/>
      <c r="Z8" s="703">
        <v>
0.5</v>
      </c>
      <c r="AA8" s="703"/>
      <c r="AB8" s="703"/>
      <c r="AC8" s="703"/>
      <c r="AD8" s="704">
        <v>
302551</v>
      </c>
      <c r="AE8" s="704"/>
      <c r="AF8" s="704"/>
      <c r="AG8" s="704"/>
      <c r="AH8" s="704"/>
      <c r="AI8" s="704"/>
      <c r="AJ8" s="704"/>
      <c r="AK8" s="704"/>
      <c r="AL8" s="646">
        <v>
0.8</v>
      </c>
      <c r="AM8" s="647"/>
      <c r="AN8" s="647"/>
      <c r="AO8" s="705"/>
      <c r="AP8" s="638" t="s">
        <v>
223</v>
      </c>
      <c r="AQ8" s="639"/>
      <c r="AR8" s="639"/>
      <c r="AS8" s="639"/>
      <c r="AT8" s="639"/>
      <c r="AU8" s="639"/>
      <c r="AV8" s="639"/>
      <c r="AW8" s="639"/>
      <c r="AX8" s="639"/>
      <c r="AY8" s="639"/>
      <c r="AZ8" s="639"/>
      <c r="BA8" s="639"/>
      <c r="BB8" s="639"/>
      <c r="BC8" s="639"/>
      <c r="BD8" s="639"/>
      <c r="BE8" s="639"/>
      <c r="BF8" s="640"/>
      <c r="BG8" s="641">
        <v>
342945</v>
      </c>
      <c r="BH8" s="644"/>
      <c r="BI8" s="644"/>
      <c r="BJ8" s="644"/>
      <c r="BK8" s="644"/>
      <c r="BL8" s="644"/>
      <c r="BM8" s="644"/>
      <c r="BN8" s="645"/>
      <c r="BO8" s="703">
        <v>
0.9</v>
      </c>
      <c r="BP8" s="703"/>
      <c r="BQ8" s="703"/>
      <c r="BR8" s="703"/>
      <c r="BS8" s="649" t="s">
        <v>
118</v>
      </c>
      <c r="BT8" s="644"/>
      <c r="BU8" s="644"/>
      <c r="BV8" s="644"/>
      <c r="BW8" s="644"/>
      <c r="BX8" s="644"/>
      <c r="BY8" s="644"/>
      <c r="BZ8" s="644"/>
      <c r="CA8" s="644"/>
      <c r="CB8" s="684"/>
      <c r="CD8" s="685" t="s">
        <v>
224</v>
      </c>
      <c r="CE8" s="682"/>
      <c r="CF8" s="682"/>
      <c r="CG8" s="682"/>
      <c r="CH8" s="682"/>
      <c r="CI8" s="682"/>
      <c r="CJ8" s="682"/>
      <c r="CK8" s="682"/>
      <c r="CL8" s="682"/>
      <c r="CM8" s="682"/>
      <c r="CN8" s="682"/>
      <c r="CO8" s="682"/>
      <c r="CP8" s="682"/>
      <c r="CQ8" s="683"/>
      <c r="CR8" s="641">
        <v>
33935838</v>
      </c>
      <c r="CS8" s="644"/>
      <c r="CT8" s="644"/>
      <c r="CU8" s="644"/>
      <c r="CV8" s="644"/>
      <c r="CW8" s="644"/>
      <c r="CX8" s="644"/>
      <c r="CY8" s="645"/>
      <c r="CZ8" s="703">
        <v>
52</v>
      </c>
      <c r="DA8" s="703"/>
      <c r="DB8" s="703"/>
      <c r="DC8" s="703"/>
      <c r="DD8" s="649">
        <v>
1365181</v>
      </c>
      <c r="DE8" s="644"/>
      <c r="DF8" s="644"/>
      <c r="DG8" s="644"/>
      <c r="DH8" s="644"/>
      <c r="DI8" s="644"/>
      <c r="DJ8" s="644"/>
      <c r="DK8" s="644"/>
      <c r="DL8" s="644"/>
      <c r="DM8" s="644"/>
      <c r="DN8" s="644"/>
      <c r="DO8" s="644"/>
      <c r="DP8" s="645"/>
      <c r="DQ8" s="649">
        <v>
16265284</v>
      </c>
      <c r="DR8" s="644"/>
      <c r="DS8" s="644"/>
      <c r="DT8" s="644"/>
      <c r="DU8" s="644"/>
      <c r="DV8" s="644"/>
      <c r="DW8" s="644"/>
      <c r="DX8" s="644"/>
      <c r="DY8" s="644"/>
      <c r="DZ8" s="644"/>
      <c r="EA8" s="644"/>
      <c r="EB8" s="644"/>
      <c r="EC8" s="684"/>
    </row>
    <row r="9" spans="2:143" ht="11.25" customHeight="1">
      <c r="B9" s="638" t="s">
        <v>
225</v>
      </c>
      <c r="C9" s="639"/>
      <c r="D9" s="639"/>
      <c r="E9" s="639"/>
      <c r="F9" s="639"/>
      <c r="G9" s="639"/>
      <c r="H9" s="639"/>
      <c r="I9" s="639"/>
      <c r="J9" s="639"/>
      <c r="K9" s="639"/>
      <c r="L9" s="639"/>
      <c r="M9" s="639"/>
      <c r="N9" s="639"/>
      <c r="O9" s="639"/>
      <c r="P9" s="639"/>
      <c r="Q9" s="640"/>
      <c r="R9" s="641">
        <v>
303288</v>
      </c>
      <c r="S9" s="644"/>
      <c r="T9" s="644"/>
      <c r="U9" s="644"/>
      <c r="V9" s="644"/>
      <c r="W9" s="644"/>
      <c r="X9" s="644"/>
      <c r="Y9" s="645"/>
      <c r="Z9" s="703">
        <v>
0.5</v>
      </c>
      <c r="AA9" s="703"/>
      <c r="AB9" s="703"/>
      <c r="AC9" s="703"/>
      <c r="AD9" s="704">
        <v>
303288</v>
      </c>
      <c r="AE9" s="704"/>
      <c r="AF9" s="704"/>
      <c r="AG9" s="704"/>
      <c r="AH9" s="704"/>
      <c r="AI9" s="704"/>
      <c r="AJ9" s="704"/>
      <c r="AK9" s="704"/>
      <c r="AL9" s="646">
        <v>
0.8</v>
      </c>
      <c r="AM9" s="647"/>
      <c r="AN9" s="647"/>
      <c r="AO9" s="705"/>
      <c r="AP9" s="638" t="s">
        <v>
226</v>
      </c>
      <c r="AQ9" s="639"/>
      <c r="AR9" s="639"/>
      <c r="AS9" s="639"/>
      <c r="AT9" s="639"/>
      <c r="AU9" s="639"/>
      <c r="AV9" s="639"/>
      <c r="AW9" s="639"/>
      <c r="AX9" s="639"/>
      <c r="AY9" s="639"/>
      <c r="AZ9" s="639"/>
      <c r="BA9" s="639"/>
      <c r="BB9" s="639"/>
      <c r="BC9" s="639"/>
      <c r="BD9" s="639"/>
      <c r="BE9" s="639"/>
      <c r="BF9" s="640"/>
      <c r="BG9" s="641">
        <v>
17094534</v>
      </c>
      <c r="BH9" s="644"/>
      <c r="BI9" s="644"/>
      <c r="BJ9" s="644"/>
      <c r="BK9" s="644"/>
      <c r="BL9" s="644"/>
      <c r="BM9" s="644"/>
      <c r="BN9" s="645"/>
      <c r="BO9" s="703">
        <v>
45.9</v>
      </c>
      <c r="BP9" s="703"/>
      <c r="BQ9" s="703"/>
      <c r="BR9" s="703"/>
      <c r="BS9" s="649" t="s">
        <v>
118</v>
      </c>
      <c r="BT9" s="644"/>
      <c r="BU9" s="644"/>
      <c r="BV9" s="644"/>
      <c r="BW9" s="644"/>
      <c r="BX9" s="644"/>
      <c r="BY9" s="644"/>
      <c r="BZ9" s="644"/>
      <c r="CA9" s="644"/>
      <c r="CB9" s="684"/>
      <c r="CD9" s="685" t="s">
        <v>
227</v>
      </c>
      <c r="CE9" s="682"/>
      <c r="CF9" s="682"/>
      <c r="CG9" s="682"/>
      <c r="CH9" s="682"/>
      <c r="CI9" s="682"/>
      <c r="CJ9" s="682"/>
      <c r="CK9" s="682"/>
      <c r="CL9" s="682"/>
      <c r="CM9" s="682"/>
      <c r="CN9" s="682"/>
      <c r="CO9" s="682"/>
      <c r="CP9" s="682"/>
      <c r="CQ9" s="683"/>
      <c r="CR9" s="641">
        <v>
3682401</v>
      </c>
      <c r="CS9" s="644"/>
      <c r="CT9" s="644"/>
      <c r="CU9" s="644"/>
      <c r="CV9" s="644"/>
      <c r="CW9" s="644"/>
      <c r="CX9" s="644"/>
      <c r="CY9" s="645"/>
      <c r="CZ9" s="703">
        <v>
5.6</v>
      </c>
      <c r="DA9" s="703"/>
      <c r="DB9" s="703"/>
      <c r="DC9" s="703"/>
      <c r="DD9" s="649">
        <v>
93556</v>
      </c>
      <c r="DE9" s="644"/>
      <c r="DF9" s="644"/>
      <c r="DG9" s="644"/>
      <c r="DH9" s="644"/>
      <c r="DI9" s="644"/>
      <c r="DJ9" s="644"/>
      <c r="DK9" s="644"/>
      <c r="DL9" s="644"/>
      <c r="DM9" s="644"/>
      <c r="DN9" s="644"/>
      <c r="DO9" s="644"/>
      <c r="DP9" s="645"/>
      <c r="DQ9" s="649">
        <v>
2859329</v>
      </c>
      <c r="DR9" s="644"/>
      <c r="DS9" s="644"/>
      <c r="DT9" s="644"/>
      <c r="DU9" s="644"/>
      <c r="DV9" s="644"/>
      <c r="DW9" s="644"/>
      <c r="DX9" s="644"/>
      <c r="DY9" s="644"/>
      <c r="DZ9" s="644"/>
      <c r="EA9" s="644"/>
      <c r="EB9" s="644"/>
      <c r="EC9" s="684"/>
    </row>
    <row r="10" spans="2:143" ht="11.25" customHeight="1">
      <c r="B10" s="638" t="s">
        <v>
228</v>
      </c>
      <c r="C10" s="639"/>
      <c r="D10" s="639"/>
      <c r="E10" s="639"/>
      <c r="F10" s="639"/>
      <c r="G10" s="639"/>
      <c r="H10" s="639"/>
      <c r="I10" s="639"/>
      <c r="J10" s="639"/>
      <c r="K10" s="639"/>
      <c r="L10" s="639"/>
      <c r="M10" s="639"/>
      <c r="N10" s="639"/>
      <c r="O10" s="639"/>
      <c r="P10" s="639"/>
      <c r="Q10" s="640"/>
      <c r="R10" s="641" t="s">
        <v>
218</v>
      </c>
      <c r="S10" s="644"/>
      <c r="T10" s="644"/>
      <c r="U10" s="644"/>
      <c r="V10" s="644"/>
      <c r="W10" s="644"/>
      <c r="X10" s="644"/>
      <c r="Y10" s="645"/>
      <c r="Z10" s="703" t="s">
        <v>
118</v>
      </c>
      <c r="AA10" s="703"/>
      <c r="AB10" s="703"/>
      <c r="AC10" s="703"/>
      <c r="AD10" s="704" t="s">
        <v>
118</v>
      </c>
      <c r="AE10" s="704"/>
      <c r="AF10" s="704"/>
      <c r="AG10" s="704"/>
      <c r="AH10" s="704"/>
      <c r="AI10" s="704"/>
      <c r="AJ10" s="704"/>
      <c r="AK10" s="704"/>
      <c r="AL10" s="646" t="s">
        <v>
218</v>
      </c>
      <c r="AM10" s="647"/>
      <c r="AN10" s="647"/>
      <c r="AO10" s="705"/>
      <c r="AP10" s="638" t="s">
        <v>
229</v>
      </c>
      <c r="AQ10" s="639"/>
      <c r="AR10" s="639"/>
      <c r="AS10" s="639"/>
      <c r="AT10" s="639"/>
      <c r="AU10" s="639"/>
      <c r="AV10" s="639"/>
      <c r="AW10" s="639"/>
      <c r="AX10" s="639"/>
      <c r="AY10" s="639"/>
      <c r="AZ10" s="639"/>
      <c r="BA10" s="639"/>
      <c r="BB10" s="639"/>
      <c r="BC10" s="639"/>
      <c r="BD10" s="639"/>
      <c r="BE10" s="639"/>
      <c r="BF10" s="640"/>
      <c r="BG10" s="641">
        <v>
446378</v>
      </c>
      <c r="BH10" s="644"/>
      <c r="BI10" s="644"/>
      <c r="BJ10" s="644"/>
      <c r="BK10" s="644"/>
      <c r="BL10" s="644"/>
      <c r="BM10" s="644"/>
      <c r="BN10" s="645"/>
      <c r="BO10" s="703">
        <v>
1.2</v>
      </c>
      <c r="BP10" s="703"/>
      <c r="BQ10" s="703"/>
      <c r="BR10" s="703"/>
      <c r="BS10" s="649" t="s">
        <v>
118</v>
      </c>
      <c r="BT10" s="644"/>
      <c r="BU10" s="644"/>
      <c r="BV10" s="644"/>
      <c r="BW10" s="644"/>
      <c r="BX10" s="644"/>
      <c r="BY10" s="644"/>
      <c r="BZ10" s="644"/>
      <c r="CA10" s="644"/>
      <c r="CB10" s="684"/>
      <c r="CD10" s="685" t="s">
        <v>
230</v>
      </c>
      <c r="CE10" s="682"/>
      <c r="CF10" s="682"/>
      <c r="CG10" s="682"/>
      <c r="CH10" s="682"/>
      <c r="CI10" s="682"/>
      <c r="CJ10" s="682"/>
      <c r="CK10" s="682"/>
      <c r="CL10" s="682"/>
      <c r="CM10" s="682"/>
      <c r="CN10" s="682"/>
      <c r="CO10" s="682"/>
      <c r="CP10" s="682"/>
      <c r="CQ10" s="683"/>
      <c r="CR10" s="641">
        <v>
147981</v>
      </c>
      <c r="CS10" s="644"/>
      <c r="CT10" s="644"/>
      <c r="CU10" s="644"/>
      <c r="CV10" s="644"/>
      <c r="CW10" s="644"/>
      <c r="CX10" s="644"/>
      <c r="CY10" s="645"/>
      <c r="CZ10" s="703">
        <v>
0.2</v>
      </c>
      <c r="DA10" s="703"/>
      <c r="DB10" s="703"/>
      <c r="DC10" s="703"/>
      <c r="DD10" s="649" t="s">
        <v>
218</v>
      </c>
      <c r="DE10" s="644"/>
      <c r="DF10" s="644"/>
      <c r="DG10" s="644"/>
      <c r="DH10" s="644"/>
      <c r="DI10" s="644"/>
      <c r="DJ10" s="644"/>
      <c r="DK10" s="644"/>
      <c r="DL10" s="644"/>
      <c r="DM10" s="644"/>
      <c r="DN10" s="644"/>
      <c r="DO10" s="644"/>
      <c r="DP10" s="645"/>
      <c r="DQ10" s="649">
        <v>
104763</v>
      </c>
      <c r="DR10" s="644"/>
      <c r="DS10" s="644"/>
      <c r="DT10" s="644"/>
      <c r="DU10" s="644"/>
      <c r="DV10" s="644"/>
      <c r="DW10" s="644"/>
      <c r="DX10" s="644"/>
      <c r="DY10" s="644"/>
      <c r="DZ10" s="644"/>
      <c r="EA10" s="644"/>
      <c r="EB10" s="644"/>
      <c r="EC10" s="684"/>
    </row>
    <row r="11" spans="2:143" ht="11.25" customHeight="1">
      <c r="B11" s="638" t="s">
        <v>
231</v>
      </c>
      <c r="C11" s="639"/>
      <c r="D11" s="639"/>
      <c r="E11" s="639"/>
      <c r="F11" s="639"/>
      <c r="G11" s="639"/>
      <c r="H11" s="639"/>
      <c r="I11" s="639"/>
      <c r="J11" s="639"/>
      <c r="K11" s="639"/>
      <c r="L11" s="639"/>
      <c r="M11" s="639"/>
      <c r="N11" s="639"/>
      <c r="O11" s="639"/>
      <c r="P11" s="639"/>
      <c r="Q11" s="640"/>
      <c r="R11" s="641" t="s">
        <v>
218</v>
      </c>
      <c r="S11" s="644"/>
      <c r="T11" s="644"/>
      <c r="U11" s="644"/>
      <c r="V11" s="644"/>
      <c r="W11" s="644"/>
      <c r="X11" s="644"/>
      <c r="Y11" s="645"/>
      <c r="Z11" s="703" t="s">
        <v>
218</v>
      </c>
      <c r="AA11" s="703"/>
      <c r="AB11" s="703"/>
      <c r="AC11" s="703"/>
      <c r="AD11" s="704" t="s">
        <v>
118</v>
      </c>
      <c r="AE11" s="704"/>
      <c r="AF11" s="704"/>
      <c r="AG11" s="704"/>
      <c r="AH11" s="704"/>
      <c r="AI11" s="704"/>
      <c r="AJ11" s="704"/>
      <c r="AK11" s="704"/>
      <c r="AL11" s="646" t="s">
        <v>
118</v>
      </c>
      <c r="AM11" s="647"/>
      <c r="AN11" s="647"/>
      <c r="AO11" s="705"/>
      <c r="AP11" s="638" t="s">
        <v>
232</v>
      </c>
      <c r="AQ11" s="639"/>
      <c r="AR11" s="639"/>
      <c r="AS11" s="639"/>
      <c r="AT11" s="639"/>
      <c r="AU11" s="639"/>
      <c r="AV11" s="639"/>
      <c r="AW11" s="639"/>
      <c r="AX11" s="639"/>
      <c r="AY11" s="639"/>
      <c r="AZ11" s="639"/>
      <c r="BA11" s="639"/>
      <c r="BB11" s="639"/>
      <c r="BC11" s="639"/>
      <c r="BD11" s="639"/>
      <c r="BE11" s="639"/>
      <c r="BF11" s="640"/>
      <c r="BG11" s="641">
        <v>
1799060</v>
      </c>
      <c r="BH11" s="644"/>
      <c r="BI11" s="644"/>
      <c r="BJ11" s="644"/>
      <c r="BK11" s="644"/>
      <c r="BL11" s="644"/>
      <c r="BM11" s="644"/>
      <c r="BN11" s="645"/>
      <c r="BO11" s="703">
        <v>
4.8</v>
      </c>
      <c r="BP11" s="703"/>
      <c r="BQ11" s="703"/>
      <c r="BR11" s="703"/>
      <c r="BS11" s="649">
        <v>
281803</v>
      </c>
      <c r="BT11" s="644"/>
      <c r="BU11" s="644"/>
      <c r="BV11" s="644"/>
      <c r="BW11" s="644"/>
      <c r="BX11" s="644"/>
      <c r="BY11" s="644"/>
      <c r="BZ11" s="644"/>
      <c r="CA11" s="644"/>
      <c r="CB11" s="684"/>
      <c r="CD11" s="685" t="s">
        <v>
233</v>
      </c>
      <c r="CE11" s="682"/>
      <c r="CF11" s="682"/>
      <c r="CG11" s="682"/>
      <c r="CH11" s="682"/>
      <c r="CI11" s="682"/>
      <c r="CJ11" s="682"/>
      <c r="CK11" s="682"/>
      <c r="CL11" s="682"/>
      <c r="CM11" s="682"/>
      <c r="CN11" s="682"/>
      <c r="CO11" s="682"/>
      <c r="CP11" s="682"/>
      <c r="CQ11" s="683"/>
      <c r="CR11" s="641">
        <v>
133213</v>
      </c>
      <c r="CS11" s="644"/>
      <c r="CT11" s="644"/>
      <c r="CU11" s="644"/>
      <c r="CV11" s="644"/>
      <c r="CW11" s="644"/>
      <c r="CX11" s="644"/>
      <c r="CY11" s="645"/>
      <c r="CZ11" s="703">
        <v>
0.2</v>
      </c>
      <c r="DA11" s="703"/>
      <c r="DB11" s="703"/>
      <c r="DC11" s="703"/>
      <c r="DD11" s="649">
        <v>
2132</v>
      </c>
      <c r="DE11" s="644"/>
      <c r="DF11" s="644"/>
      <c r="DG11" s="644"/>
      <c r="DH11" s="644"/>
      <c r="DI11" s="644"/>
      <c r="DJ11" s="644"/>
      <c r="DK11" s="644"/>
      <c r="DL11" s="644"/>
      <c r="DM11" s="644"/>
      <c r="DN11" s="644"/>
      <c r="DO11" s="644"/>
      <c r="DP11" s="645"/>
      <c r="DQ11" s="649">
        <v>
128917</v>
      </c>
      <c r="DR11" s="644"/>
      <c r="DS11" s="644"/>
      <c r="DT11" s="644"/>
      <c r="DU11" s="644"/>
      <c r="DV11" s="644"/>
      <c r="DW11" s="644"/>
      <c r="DX11" s="644"/>
      <c r="DY11" s="644"/>
      <c r="DZ11" s="644"/>
      <c r="EA11" s="644"/>
      <c r="EB11" s="644"/>
      <c r="EC11" s="684"/>
    </row>
    <row r="12" spans="2:143" ht="11.25" customHeight="1">
      <c r="B12" s="638" t="s">
        <v>
234</v>
      </c>
      <c r="C12" s="639"/>
      <c r="D12" s="639"/>
      <c r="E12" s="639"/>
      <c r="F12" s="639"/>
      <c r="G12" s="639"/>
      <c r="H12" s="639"/>
      <c r="I12" s="639"/>
      <c r="J12" s="639"/>
      <c r="K12" s="639"/>
      <c r="L12" s="639"/>
      <c r="M12" s="639"/>
      <c r="N12" s="639"/>
      <c r="O12" s="639"/>
      <c r="P12" s="639"/>
      <c r="Q12" s="640"/>
      <c r="R12" s="641">
        <v>
3764309</v>
      </c>
      <c r="S12" s="644"/>
      <c r="T12" s="644"/>
      <c r="U12" s="644"/>
      <c r="V12" s="644"/>
      <c r="W12" s="644"/>
      <c r="X12" s="644"/>
      <c r="Y12" s="645"/>
      <c r="Z12" s="703">
        <v>
5.6</v>
      </c>
      <c r="AA12" s="703"/>
      <c r="AB12" s="703"/>
      <c r="AC12" s="703"/>
      <c r="AD12" s="704">
        <v>
3764309</v>
      </c>
      <c r="AE12" s="704"/>
      <c r="AF12" s="704"/>
      <c r="AG12" s="704"/>
      <c r="AH12" s="704"/>
      <c r="AI12" s="704"/>
      <c r="AJ12" s="704"/>
      <c r="AK12" s="704"/>
      <c r="AL12" s="646">
        <v>
9.4</v>
      </c>
      <c r="AM12" s="647"/>
      <c r="AN12" s="647"/>
      <c r="AO12" s="705"/>
      <c r="AP12" s="638" t="s">
        <v>
235</v>
      </c>
      <c r="AQ12" s="639"/>
      <c r="AR12" s="639"/>
      <c r="AS12" s="639"/>
      <c r="AT12" s="639"/>
      <c r="AU12" s="639"/>
      <c r="AV12" s="639"/>
      <c r="AW12" s="639"/>
      <c r="AX12" s="639"/>
      <c r="AY12" s="639"/>
      <c r="AZ12" s="639"/>
      <c r="BA12" s="639"/>
      <c r="BB12" s="639"/>
      <c r="BC12" s="639"/>
      <c r="BD12" s="639"/>
      <c r="BE12" s="639"/>
      <c r="BF12" s="640"/>
      <c r="BG12" s="641">
        <v>
13743615</v>
      </c>
      <c r="BH12" s="644"/>
      <c r="BI12" s="644"/>
      <c r="BJ12" s="644"/>
      <c r="BK12" s="644"/>
      <c r="BL12" s="644"/>
      <c r="BM12" s="644"/>
      <c r="BN12" s="645"/>
      <c r="BO12" s="703">
        <v>
36.9</v>
      </c>
      <c r="BP12" s="703"/>
      <c r="BQ12" s="703"/>
      <c r="BR12" s="703"/>
      <c r="BS12" s="649" t="s">
        <v>
118</v>
      </c>
      <c r="BT12" s="644"/>
      <c r="BU12" s="644"/>
      <c r="BV12" s="644"/>
      <c r="BW12" s="644"/>
      <c r="BX12" s="644"/>
      <c r="BY12" s="644"/>
      <c r="BZ12" s="644"/>
      <c r="CA12" s="644"/>
      <c r="CB12" s="684"/>
      <c r="CD12" s="685" t="s">
        <v>
236</v>
      </c>
      <c r="CE12" s="682"/>
      <c r="CF12" s="682"/>
      <c r="CG12" s="682"/>
      <c r="CH12" s="682"/>
      <c r="CI12" s="682"/>
      <c r="CJ12" s="682"/>
      <c r="CK12" s="682"/>
      <c r="CL12" s="682"/>
      <c r="CM12" s="682"/>
      <c r="CN12" s="682"/>
      <c r="CO12" s="682"/>
      <c r="CP12" s="682"/>
      <c r="CQ12" s="683"/>
      <c r="CR12" s="641">
        <v>
511593</v>
      </c>
      <c r="CS12" s="644"/>
      <c r="CT12" s="644"/>
      <c r="CU12" s="644"/>
      <c r="CV12" s="644"/>
      <c r="CW12" s="644"/>
      <c r="CX12" s="644"/>
      <c r="CY12" s="645"/>
      <c r="CZ12" s="703">
        <v>
0.8</v>
      </c>
      <c r="DA12" s="703"/>
      <c r="DB12" s="703"/>
      <c r="DC12" s="703"/>
      <c r="DD12" s="649">
        <v>
23496</v>
      </c>
      <c r="DE12" s="644"/>
      <c r="DF12" s="644"/>
      <c r="DG12" s="644"/>
      <c r="DH12" s="644"/>
      <c r="DI12" s="644"/>
      <c r="DJ12" s="644"/>
      <c r="DK12" s="644"/>
      <c r="DL12" s="644"/>
      <c r="DM12" s="644"/>
      <c r="DN12" s="644"/>
      <c r="DO12" s="644"/>
      <c r="DP12" s="645"/>
      <c r="DQ12" s="649">
        <v>
440937</v>
      </c>
      <c r="DR12" s="644"/>
      <c r="DS12" s="644"/>
      <c r="DT12" s="644"/>
      <c r="DU12" s="644"/>
      <c r="DV12" s="644"/>
      <c r="DW12" s="644"/>
      <c r="DX12" s="644"/>
      <c r="DY12" s="644"/>
      <c r="DZ12" s="644"/>
      <c r="EA12" s="644"/>
      <c r="EB12" s="644"/>
      <c r="EC12" s="684"/>
    </row>
    <row r="13" spans="2:143" ht="11.25" customHeight="1">
      <c r="B13" s="638" t="s">
        <v>
237</v>
      </c>
      <c r="C13" s="639"/>
      <c r="D13" s="639"/>
      <c r="E13" s="639"/>
      <c r="F13" s="639"/>
      <c r="G13" s="639"/>
      <c r="H13" s="639"/>
      <c r="I13" s="639"/>
      <c r="J13" s="639"/>
      <c r="K13" s="639"/>
      <c r="L13" s="639"/>
      <c r="M13" s="639"/>
      <c r="N13" s="639"/>
      <c r="O13" s="639"/>
      <c r="P13" s="639"/>
      <c r="Q13" s="640"/>
      <c r="R13" s="641" t="s">
        <v>
118</v>
      </c>
      <c r="S13" s="644"/>
      <c r="T13" s="644"/>
      <c r="U13" s="644"/>
      <c r="V13" s="644"/>
      <c r="W13" s="644"/>
      <c r="X13" s="644"/>
      <c r="Y13" s="645"/>
      <c r="Z13" s="703" t="s">
        <v>
218</v>
      </c>
      <c r="AA13" s="703"/>
      <c r="AB13" s="703"/>
      <c r="AC13" s="703"/>
      <c r="AD13" s="704" t="s">
        <v>
118</v>
      </c>
      <c r="AE13" s="704"/>
      <c r="AF13" s="704"/>
      <c r="AG13" s="704"/>
      <c r="AH13" s="704"/>
      <c r="AI13" s="704"/>
      <c r="AJ13" s="704"/>
      <c r="AK13" s="704"/>
      <c r="AL13" s="646" t="s">
        <v>
218</v>
      </c>
      <c r="AM13" s="647"/>
      <c r="AN13" s="647"/>
      <c r="AO13" s="705"/>
      <c r="AP13" s="638" t="s">
        <v>
238</v>
      </c>
      <c r="AQ13" s="639"/>
      <c r="AR13" s="639"/>
      <c r="AS13" s="639"/>
      <c r="AT13" s="639"/>
      <c r="AU13" s="639"/>
      <c r="AV13" s="639"/>
      <c r="AW13" s="639"/>
      <c r="AX13" s="639"/>
      <c r="AY13" s="639"/>
      <c r="AZ13" s="639"/>
      <c r="BA13" s="639"/>
      <c r="BB13" s="639"/>
      <c r="BC13" s="639"/>
      <c r="BD13" s="639"/>
      <c r="BE13" s="639"/>
      <c r="BF13" s="640"/>
      <c r="BG13" s="641">
        <v>
13412134</v>
      </c>
      <c r="BH13" s="644"/>
      <c r="BI13" s="644"/>
      <c r="BJ13" s="644"/>
      <c r="BK13" s="644"/>
      <c r="BL13" s="644"/>
      <c r="BM13" s="644"/>
      <c r="BN13" s="645"/>
      <c r="BO13" s="703">
        <v>
36</v>
      </c>
      <c r="BP13" s="703"/>
      <c r="BQ13" s="703"/>
      <c r="BR13" s="703"/>
      <c r="BS13" s="649" t="s">
        <v>
218</v>
      </c>
      <c r="BT13" s="644"/>
      <c r="BU13" s="644"/>
      <c r="BV13" s="644"/>
      <c r="BW13" s="644"/>
      <c r="BX13" s="644"/>
      <c r="BY13" s="644"/>
      <c r="BZ13" s="644"/>
      <c r="CA13" s="644"/>
      <c r="CB13" s="684"/>
      <c r="CD13" s="685" t="s">
        <v>
239</v>
      </c>
      <c r="CE13" s="682"/>
      <c r="CF13" s="682"/>
      <c r="CG13" s="682"/>
      <c r="CH13" s="682"/>
      <c r="CI13" s="682"/>
      <c r="CJ13" s="682"/>
      <c r="CK13" s="682"/>
      <c r="CL13" s="682"/>
      <c r="CM13" s="682"/>
      <c r="CN13" s="682"/>
      <c r="CO13" s="682"/>
      <c r="CP13" s="682"/>
      <c r="CQ13" s="683"/>
      <c r="CR13" s="641">
        <v>
4751433</v>
      </c>
      <c r="CS13" s="644"/>
      <c r="CT13" s="644"/>
      <c r="CU13" s="644"/>
      <c r="CV13" s="644"/>
      <c r="CW13" s="644"/>
      <c r="CX13" s="644"/>
      <c r="CY13" s="645"/>
      <c r="CZ13" s="703">
        <v>
7.3</v>
      </c>
      <c r="DA13" s="703"/>
      <c r="DB13" s="703"/>
      <c r="DC13" s="703"/>
      <c r="DD13" s="649">
        <v>
1793002</v>
      </c>
      <c r="DE13" s="644"/>
      <c r="DF13" s="644"/>
      <c r="DG13" s="644"/>
      <c r="DH13" s="644"/>
      <c r="DI13" s="644"/>
      <c r="DJ13" s="644"/>
      <c r="DK13" s="644"/>
      <c r="DL13" s="644"/>
      <c r="DM13" s="644"/>
      <c r="DN13" s="644"/>
      <c r="DO13" s="644"/>
      <c r="DP13" s="645"/>
      <c r="DQ13" s="649">
        <v>
3692657</v>
      </c>
      <c r="DR13" s="644"/>
      <c r="DS13" s="644"/>
      <c r="DT13" s="644"/>
      <c r="DU13" s="644"/>
      <c r="DV13" s="644"/>
      <c r="DW13" s="644"/>
      <c r="DX13" s="644"/>
      <c r="DY13" s="644"/>
      <c r="DZ13" s="644"/>
      <c r="EA13" s="644"/>
      <c r="EB13" s="644"/>
      <c r="EC13" s="684"/>
    </row>
    <row r="14" spans="2:143" ht="11.25" customHeight="1">
      <c r="B14" s="638" t="s">
        <v>
240</v>
      </c>
      <c r="C14" s="639"/>
      <c r="D14" s="639"/>
      <c r="E14" s="639"/>
      <c r="F14" s="639"/>
      <c r="G14" s="639"/>
      <c r="H14" s="639"/>
      <c r="I14" s="639"/>
      <c r="J14" s="639"/>
      <c r="K14" s="639"/>
      <c r="L14" s="639"/>
      <c r="M14" s="639"/>
      <c r="N14" s="639"/>
      <c r="O14" s="639"/>
      <c r="P14" s="639"/>
      <c r="Q14" s="640"/>
      <c r="R14" s="641" t="s">
        <v>
118</v>
      </c>
      <c r="S14" s="644"/>
      <c r="T14" s="644"/>
      <c r="U14" s="644"/>
      <c r="V14" s="644"/>
      <c r="W14" s="644"/>
      <c r="X14" s="644"/>
      <c r="Y14" s="645"/>
      <c r="Z14" s="703" t="s">
        <v>
218</v>
      </c>
      <c r="AA14" s="703"/>
      <c r="AB14" s="703"/>
      <c r="AC14" s="703"/>
      <c r="AD14" s="704" t="s">
        <v>
118</v>
      </c>
      <c r="AE14" s="704"/>
      <c r="AF14" s="704"/>
      <c r="AG14" s="704"/>
      <c r="AH14" s="704"/>
      <c r="AI14" s="704"/>
      <c r="AJ14" s="704"/>
      <c r="AK14" s="704"/>
      <c r="AL14" s="646" t="s">
        <v>
218</v>
      </c>
      <c r="AM14" s="647"/>
      <c r="AN14" s="647"/>
      <c r="AO14" s="705"/>
      <c r="AP14" s="638" t="s">
        <v>
241</v>
      </c>
      <c r="AQ14" s="639"/>
      <c r="AR14" s="639"/>
      <c r="AS14" s="639"/>
      <c r="AT14" s="639"/>
      <c r="AU14" s="639"/>
      <c r="AV14" s="639"/>
      <c r="AW14" s="639"/>
      <c r="AX14" s="639"/>
      <c r="AY14" s="639"/>
      <c r="AZ14" s="639"/>
      <c r="BA14" s="639"/>
      <c r="BB14" s="639"/>
      <c r="BC14" s="639"/>
      <c r="BD14" s="639"/>
      <c r="BE14" s="639"/>
      <c r="BF14" s="640"/>
      <c r="BG14" s="641">
        <v>
92914</v>
      </c>
      <c r="BH14" s="644"/>
      <c r="BI14" s="644"/>
      <c r="BJ14" s="644"/>
      <c r="BK14" s="644"/>
      <c r="BL14" s="644"/>
      <c r="BM14" s="644"/>
      <c r="BN14" s="645"/>
      <c r="BO14" s="703">
        <v>
0.2</v>
      </c>
      <c r="BP14" s="703"/>
      <c r="BQ14" s="703"/>
      <c r="BR14" s="703"/>
      <c r="BS14" s="649" t="s">
        <v>
118</v>
      </c>
      <c r="BT14" s="644"/>
      <c r="BU14" s="644"/>
      <c r="BV14" s="644"/>
      <c r="BW14" s="644"/>
      <c r="BX14" s="644"/>
      <c r="BY14" s="644"/>
      <c r="BZ14" s="644"/>
      <c r="CA14" s="644"/>
      <c r="CB14" s="684"/>
      <c r="CD14" s="685" t="s">
        <v>
242</v>
      </c>
      <c r="CE14" s="682"/>
      <c r="CF14" s="682"/>
      <c r="CG14" s="682"/>
      <c r="CH14" s="682"/>
      <c r="CI14" s="682"/>
      <c r="CJ14" s="682"/>
      <c r="CK14" s="682"/>
      <c r="CL14" s="682"/>
      <c r="CM14" s="682"/>
      <c r="CN14" s="682"/>
      <c r="CO14" s="682"/>
      <c r="CP14" s="682"/>
      <c r="CQ14" s="683"/>
      <c r="CR14" s="641">
        <v>
2253342</v>
      </c>
      <c r="CS14" s="644"/>
      <c r="CT14" s="644"/>
      <c r="CU14" s="644"/>
      <c r="CV14" s="644"/>
      <c r="CW14" s="644"/>
      <c r="CX14" s="644"/>
      <c r="CY14" s="645"/>
      <c r="CZ14" s="703">
        <v>
3.5</v>
      </c>
      <c r="DA14" s="703"/>
      <c r="DB14" s="703"/>
      <c r="DC14" s="703"/>
      <c r="DD14" s="649">
        <v>
102356</v>
      </c>
      <c r="DE14" s="644"/>
      <c r="DF14" s="644"/>
      <c r="DG14" s="644"/>
      <c r="DH14" s="644"/>
      <c r="DI14" s="644"/>
      <c r="DJ14" s="644"/>
      <c r="DK14" s="644"/>
      <c r="DL14" s="644"/>
      <c r="DM14" s="644"/>
      <c r="DN14" s="644"/>
      <c r="DO14" s="644"/>
      <c r="DP14" s="645"/>
      <c r="DQ14" s="649">
        <v>
2056302</v>
      </c>
      <c r="DR14" s="644"/>
      <c r="DS14" s="644"/>
      <c r="DT14" s="644"/>
      <c r="DU14" s="644"/>
      <c r="DV14" s="644"/>
      <c r="DW14" s="644"/>
      <c r="DX14" s="644"/>
      <c r="DY14" s="644"/>
      <c r="DZ14" s="644"/>
      <c r="EA14" s="644"/>
      <c r="EB14" s="644"/>
      <c r="EC14" s="684"/>
    </row>
    <row r="15" spans="2:143" ht="11.25" customHeight="1">
      <c r="B15" s="638" t="s">
        <v>
243</v>
      </c>
      <c r="C15" s="639"/>
      <c r="D15" s="639"/>
      <c r="E15" s="639"/>
      <c r="F15" s="639"/>
      <c r="G15" s="639"/>
      <c r="H15" s="639"/>
      <c r="I15" s="639"/>
      <c r="J15" s="639"/>
      <c r="K15" s="639"/>
      <c r="L15" s="639"/>
      <c r="M15" s="639"/>
      <c r="N15" s="639"/>
      <c r="O15" s="639"/>
      <c r="P15" s="639"/>
      <c r="Q15" s="640"/>
      <c r="R15" s="641">
        <v>
149362</v>
      </c>
      <c r="S15" s="644"/>
      <c r="T15" s="644"/>
      <c r="U15" s="644"/>
      <c r="V15" s="644"/>
      <c r="W15" s="644"/>
      <c r="X15" s="644"/>
      <c r="Y15" s="645"/>
      <c r="Z15" s="703">
        <v>
0.2</v>
      </c>
      <c r="AA15" s="703"/>
      <c r="AB15" s="703"/>
      <c r="AC15" s="703"/>
      <c r="AD15" s="704">
        <v>
149362</v>
      </c>
      <c r="AE15" s="704"/>
      <c r="AF15" s="704"/>
      <c r="AG15" s="704"/>
      <c r="AH15" s="704"/>
      <c r="AI15" s="704"/>
      <c r="AJ15" s="704"/>
      <c r="AK15" s="704"/>
      <c r="AL15" s="646">
        <v>
0.4</v>
      </c>
      <c r="AM15" s="647"/>
      <c r="AN15" s="647"/>
      <c r="AO15" s="705"/>
      <c r="AP15" s="638" t="s">
        <v>
244</v>
      </c>
      <c r="AQ15" s="639"/>
      <c r="AR15" s="639"/>
      <c r="AS15" s="639"/>
      <c r="AT15" s="639"/>
      <c r="AU15" s="639"/>
      <c r="AV15" s="639"/>
      <c r="AW15" s="639"/>
      <c r="AX15" s="639"/>
      <c r="AY15" s="639"/>
      <c r="AZ15" s="639"/>
      <c r="BA15" s="639"/>
      <c r="BB15" s="639"/>
      <c r="BC15" s="639"/>
      <c r="BD15" s="639"/>
      <c r="BE15" s="639"/>
      <c r="BF15" s="640"/>
      <c r="BG15" s="641">
        <v>
764380</v>
      </c>
      <c r="BH15" s="644"/>
      <c r="BI15" s="644"/>
      <c r="BJ15" s="644"/>
      <c r="BK15" s="644"/>
      <c r="BL15" s="644"/>
      <c r="BM15" s="644"/>
      <c r="BN15" s="645"/>
      <c r="BO15" s="703">
        <v>
2.1</v>
      </c>
      <c r="BP15" s="703"/>
      <c r="BQ15" s="703"/>
      <c r="BR15" s="703"/>
      <c r="BS15" s="649" t="s">
        <v>
118</v>
      </c>
      <c r="BT15" s="644"/>
      <c r="BU15" s="644"/>
      <c r="BV15" s="644"/>
      <c r="BW15" s="644"/>
      <c r="BX15" s="644"/>
      <c r="BY15" s="644"/>
      <c r="BZ15" s="644"/>
      <c r="CA15" s="644"/>
      <c r="CB15" s="684"/>
      <c r="CD15" s="685" t="s">
        <v>
245</v>
      </c>
      <c r="CE15" s="682"/>
      <c r="CF15" s="682"/>
      <c r="CG15" s="682"/>
      <c r="CH15" s="682"/>
      <c r="CI15" s="682"/>
      <c r="CJ15" s="682"/>
      <c r="CK15" s="682"/>
      <c r="CL15" s="682"/>
      <c r="CM15" s="682"/>
      <c r="CN15" s="682"/>
      <c r="CO15" s="682"/>
      <c r="CP15" s="682"/>
      <c r="CQ15" s="683"/>
      <c r="CR15" s="641">
        <v>
7562520</v>
      </c>
      <c r="CS15" s="644"/>
      <c r="CT15" s="644"/>
      <c r="CU15" s="644"/>
      <c r="CV15" s="644"/>
      <c r="CW15" s="644"/>
      <c r="CX15" s="644"/>
      <c r="CY15" s="645"/>
      <c r="CZ15" s="703">
        <v>
11.6</v>
      </c>
      <c r="DA15" s="703"/>
      <c r="DB15" s="703"/>
      <c r="DC15" s="703"/>
      <c r="DD15" s="649">
        <v>
1867667</v>
      </c>
      <c r="DE15" s="644"/>
      <c r="DF15" s="644"/>
      <c r="DG15" s="644"/>
      <c r="DH15" s="644"/>
      <c r="DI15" s="644"/>
      <c r="DJ15" s="644"/>
      <c r="DK15" s="644"/>
      <c r="DL15" s="644"/>
      <c r="DM15" s="644"/>
      <c r="DN15" s="644"/>
      <c r="DO15" s="644"/>
      <c r="DP15" s="645"/>
      <c r="DQ15" s="649">
        <v>
5863615</v>
      </c>
      <c r="DR15" s="644"/>
      <c r="DS15" s="644"/>
      <c r="DT15" s="644"/>
      <c r="DU15" s="644"/>
      <c r="DV15" s="644"/>
      <c r="DW15" s="644"/>
      <c r="DX15" s="644"/>
      <c r="DY15" s="644"/>
      <c r="DZ15" s="644"/>
      <c r="EA15" s="644"/>
      <c r="EB15" s="644"/>
      <c r="EC15" s="684"/>
    </row>
    <row r="16" spans="2:143" ht="11.25" customHeight="1">
      <c r="B16" s="638" t="s">
        <v>
246</v>
      </c>
      <c r="C16" s="639"/>
      <c r="D16" s="639"/>
      <c r="E16" s="639"/>
      <c r="F16" s="639"/>
      <c r="G16" s="639"/>
      <c r="H16" s="639"/>
      <c r="I16" s="639"/>
      <c r="J16" s="639"/>
      <c r="K16" s="639"/>
      <c r="L16" s="639"/>
      <c r="M16" s="639"/>
      <c r="N16" s="639"/>
      <c r="O16" s="639"/>
      <c r="P16" s="639"/>
      <c r="Q16" s="640"/>
      <c r="R16" s="641" t="s">
        <v>
118</v>
      </c>
      <c r="S16" s="644"/>
      <c r="T16" s="644"/>
      <c r="U16" s="644"/>
      <c r="V16" s="644"/>
      <c r="W16" s="644"/>
      <c r="X16" s="644"/>
      <c r="Y16" s="645"/>
      <c r="Z16" s="703" t="s">
        <v>
218</v>
      </c>
      <c r="AA16" s="703"/>
      <c r="AB16" s="703"/>
      <c r="AC16" s="703"/>
      <c r="AD16" s="704" t="s">
        <v>
118</v>
      </c>
      <c r="AE16" s="704"/>
      <c r="AF16" s="704"/>
      <c r="AG16" s="704"/>
      <c r="AH16" s="704"/>
      <c r="AI16" s="704"/>
      <c r="AJ16" s="704"/>
      <c r="AK16" s="704"/>
      <c r="AL16" s="646" t="s">
        <v>
118</v>
      </c>
      <c r="AM16" s="647"/>
      <c r="AN16" s="647"/>
      <c r="AO16" s="705"/>
      <c r="AP16" s="638" t="s">
        <v>
247</v>
      </c>
      <c r="AQ16" s="639"/>
      <c r="AR16" s="639"/>
      <c r="AS16" s="639"/>
      <c r="AT16" s="639"/>
      <c r="AU16" s="639"/>
      <c r="AV16" s="639"/>
      <c r="AW16" s="639"/>
      <c r="AX16" s="639"/>
      <c r="AY16" s="639"/>
      <c r="AZ16" s="639"/>
      <c r="BA16" s="639"/>
      <c r="BB16" s="639"/>
      <c r="BC16" s="639"/>
      <c r="BD16" s="639"/>
      <c r="BE16" s="639"/>
      <c r="BF16" s="640"/>
      <c r="BG16" s="641" t="s">
        <v>
118</v>
      </c>
      <c r="BH16" s="644"/>
      <c r="BI16" s="644"/>
      <c r="BJ16" s="644"/>
      <c r="BK16" s="644"/>
      <c r="BL16" s="644"/>
      <c r="BM16" s="644"/>
      <c r="BN16" s="645"/>
      <c r="BO16" s="703" t="s">
        <v>
118</v>
      </c>
      <c r="BP16" s="703"/>
      <c r="BQ16" s="703"/>
      <c r="BR16" s="703"/>
      <c r="BS16" s="649" t="s">
        <v>
218</v>
      </c>
      <c r="BT16" s="644"/>
      <c r="BU16" s="644"/>
      <c r="BV16" s="644"/>
      <c r="BW16" s="644"/>
      <c r="BX16" s="644"/>
      <c r="BY16" s="644"/>
      <c r="BZ16" s="644"/>
      <c r="CA16" s="644"/>
      <c r="CB16" s="684"/>
      <c r="CD16" s="685" t="s">
        <v>
248</v>
      </c>
      <c r="CE16" s="682"/>
      <c r="CF16" s="682"/>
      <c r="CG16" s="682"/>
      <c r="CH16" s="682"/>
      <c r="CI16" s="682"/>
      <c r="CJ16" s="682"/>
      <c r="CK16" s="682"/>
      <c r="CL16" s="682"/>
      <c r="CM16" s="682"/>
      <c r="CN16" s="682"/>
      <c r="CO16" s="682"/>
      <c r="CP16" s="682"/>
      <c r="CQ16" s="683"/>
      <c r="CR16" s="641" t="s">
        <v>
118</v>
      </c>
      <c r="CS16" s="644"/>
      <c r="CT16" s="644"/>
      <c r="CU16" s="644"/>
      <c r="CV16" s="644"/>
      <c r="CW16" s="644"/>
      <c r="CX16" s="644"/>
      <c r="CY16" s="645"/>
      <c r="CZ16" s="703" t="s">
        <v>
218</v>
      </c>
      <c r="DA16" s="703"/>
      <c r="DB16" s="703"/>
      <c r="DC16" s="703"/>
      <c r="DD16" s="649" t="s">
        <v>
218</v>
      </c>
      <c r="DE16" s="644"/>
      <c r="DF16" s="644"/>
      <c r="DG16" s="644"/>
      <c r="DH16" s="644"/>
      <c r="DI16" s="644"/>
      <c r="DJ16" s="644"/>
      <c r="DK16" s="644"/>
      <c r="DL16" s="644"/>
      <c r="DM16" s="644"/>
      <c r="DN16" s="644"/>
      <c r="DO16" s="644"/>
      <c r="DP16" s="645"/>
      <c r="DQ16" s="649" t="s">
        <v>
218</v>
      </c>
      <c r="DR16" s="644"/>
      <c r="DS16" s="644"/>
      <c r="DT16" s="644"/>
      <c r="DU16" s="644"/>
      <c r="DV16" s="644"/>
      <c r="DW16" s="644"/>
      <c r="DX16" s="644"/>
      <c r="DY16" s="644"/>
      <c r="DZ16" s="644"/>
      <c r="EA16" s="644"/>
      <c r="EB16" s="644"/>
      <c r="EC16" s="684"/>
    </row>
    <row r="17" spans="2:133" ht="11.25" customHeight="1">
      <c r="B17" s="638" t="s">
        <v>
249</v>
      </c>
      <c r="C17" s="639"/>
      <c r="D17" s="639"/>
      <c r="E17" s="639"/>
      <c r="F17" s="639"/>
      <c r="G17" s="639"/>
      <c r="H17" s="639"/>
      <c r="I17" s="639"/>
      <c r="J17" s="639"/>
      <c r="K17" s="639"/>
      <c r="L17" s="639"/>
      <c r="M17" s="639"/>
      <c r="N17" s="639"/>
      <c r="O17" s="639"/>
      <c r="P17" s="639"/>
      <c r="Q17" s="640"/>
      <c r="R17" s="641">
        <v>
113421</v>
      </c>
      <c r="S17" s="644"/>
      <c r="T17" s="644"/>
      <c r="U17" s="644"/>
      <c r="V17" s="644"/>
      <c r="W17" s="644"/>
      <c r="X17" s="644"/>
      <c r="Y17" s="645"/>
      <c r="Z17" s="703">
        <v>
0.2</v>
      </c>
      <c r="AA17" s="703"/>
      <c r="AB17" s="703"/>
      <c r="AC17" s="703"/>
      <c r="AD17" s="704">
        <v>
113421</v>
      </c>
      <c r="AE17" s="704"/>
      <c r="AF17" s="704"/>
      <c r="AG17" s="704"/>
      <c r="AH17" s="704"/>
      <c r="AI17" s="704"/>
      <c r="AJ17" s="704"/>
      <c r="AK17" s="704"/>
      <c r="AL17" s="646">
        <v>
0.3</v>
      </c>
      <c r="AM17" s="647"/>
      <c r="AN17" s="647"/>
      <c r="AO17" s="705"/>
      <c r="AP17" s="638" t="s">
        <v>
250</v>
      </c>
      <c r="AQ17" s="639"/>
      <c r="AR17" s="639"/>
      <c r="AS17" s="639"/>
      <c r="AT17" s="639"/>
      <c r="AU17" s="639"/>
      <c r="AV17" s="639"/>
      <c r="AW17" s="639"/>
      <c r="AX17" s="639"/>
      <c r="AY17" s="639"/>
      <c r="AZ17" s="639"/>
      <c r="BA17" s="639"/>
      <c r="BB17" s="639"/>
      <c r="BC17" s="639"/>
      <c r="BD17" s="639"/>
      <c r="BE17" s="639"/>
      <c r="BF17" s="640"/>
      <c r="BG17" s="641" t="s">
        <v>
118</v>
      </c>
      <c r="BH17" s="644"/>
      <c r="BI17" s="644"/>
      <c r="BJ17" s="644"/>
      <c r="BK17" s="644"/>
      <c r="BL17" s="644"/>
      <c r="BM17" s="644"/>
      <c r="BN17" s="645"/>
      <c r="BO17" s="703" t="s">
        <v>
118</v>
      </c>
      <c r="BP17" s="703"/>
      <c r="BQ17" s="703"/>
      <c r="BR17" s="703"/>
      <c r="BS17" s="649" t="s">
        <v>
218</v>
      </c>
      <c r="BT17" s="644"/>
      <c r="BU17" s="644"/>
      <c r="BV17" s="644"/>
      <c r="BW17" s="644"/>
      <c r="BX17" s="644"/>
      <c r="BY17" s="644"/>
      <c r="BZ17" s="644"/>
      <c r="CA17" s="644"/>
      <c r="CB17" s="684"/>
      <c r="CD17" s="685" t="s">
        <v>
251</v>
      </c>
      <c r="CE17" s="682"/>
      <c r="CF17" s="682"/>
      <c r="CG17" s="682"/>
      <c r="CH17" s="682"/>
      <c r="CI17" s="682"/>
      <c r="CJ17" s="682"/>
      <c r="CK17" s="682"/>
      <c r="CL17" s="682"/>
      <c r="CM17" s="682"/>
      <c r="CN17" s="682"/>
      <c r="CO17" s="682"/>
      <c r="CP17" s="682"/>
      <c r="CQ17" s="683"/>
      <c r="CR17" s="641">
        <v>
4031076</v>
      </c>
      <c r="CS17" s="644"/>
      <c r="CT17" s="644"/>
      <c r="CU17" s="644"/>
      <c r="CV17" s="644"/>
      <c r="CW17" s="644"/>
      <c r="CX17" s="644"/>
      <c r="CY17" s="645"/>
      <c r="CZ17" s="703">
        <v>
6.2</v>
      </c>
      <c r="DA17" s="703"/>
      <c r="DB17" s="703"/>
      <c r="DC17" s="703"/>
      <c r="DD17" s="649" t="s">
        <v>
118</v>
      </c>
      <c r="DE17" s="644"/>
      <c r="DF17" s="644"/>
      <c r="DG17" s="644"/>
      <c r="DH17" s="644"/>
      <c r="DI17" s="644"/>
      <c r="DJ17" s="644"/>
      <c r="DK17" s="644"/>
      <c r="DL17" s="644"/>
      <c r="DM17" s="644"/>
      <c r="DN17" s="644"/>
      <c r="DO17" s="644"/>
      <c r="DP17" s="645"/>
      <c r="DQ17" s="649">
        <v>
4006117</v>
      </c>
      <c r="DR17" s="644"/>
      <c r="DS17" s="644"/>
      <c r="DT17" s="644"/>
      <c r="DU17" s="644"/>
      <c r="DV17" s="644"/>
      <c r="DW17" s="644"/>
      <c r="DX17" s="644"/>
      <c r="DY17" s="644"/>
      <c r="DZ17" s="644"/>
      <c r="EA17" s="644"/>
      <c r="EB17" s="644"/>
      <c r="EC17" s="684"/>
    </row>
    <row r="18" spans="2:133" ht="11.25" customHeight="1">
      <c r="B18" s="638" t="s">
        <v>
252</v>
      </c>
      <c r="C18" s="639"/>
      <c r="D18" s="639"/>
      <c r="E18" s="639"/>
      <c r="F18" s="639"/>
      <c r="G18" s="639"/>
      <c r="H18" s="639"/>
      <c r="I18" s="639"/>
      <c r="J18" s="639"/>
      <c r="K18" s="639"/>
      <c r="L18" s="639"/>
      <c r="M18" s="639"/>
      <c r="N18" s="639"/>
      <c r="O18" s="639"/>
      <c r="P18" s="639"/>
      <c r="Q18" s="640"/>
      <c r="R18" s="641">
        <v>
49380</v>
      </c>
      <c r="S18" s="644"/>
      <c r="T18" s="644"/>
      <c r="U18" s="644"/>
      <c r="V18" s="644"/>
      <c r="W18" s="644"/>
      <c r="X18" s="644"/>
      <c r="Y18" s="645"/>
      <c r="Z18" s="703">
        <v>
0.1</v>
      </c>
      <c r="AA18" s="703"/>
      <c r="AB18" s="703"/>
      <c r="AC18" s="703"/>
      <c r="AD18" s="704" t="s">
        <v>
218</v>
      </c>
      <c r="AE18" s="704"/>
      <c r="AF18" s="704"/>
      <c r="AG18" s="704"/>
      <c r="AH18" s="704"/>
      <c r="AI18" s="704"/>
      <c r="AJ18" s="704"/>
      <c r="AK18" s="704"/>
      <c r="AL18" s="646" t="s">
        <v>
118</v>
      </c>
      <c r="AM18" s="647"/>
      <c r="AN18" s="647"/>
      <c r="AO18" s="705"/>
      <c r="AP18" s="638" t="s">
        <v>
253</v>
      </c>
      <c r="AQ18" s="639"/>
      <c r="AR18" s="639"/>
      <c r="AS18" s="639"/>
      <c r="AT18" s="639"/>
      <c r="AU18" s="639"/>
      <c r="AV18" s="639"/>
      <c r="AW18" s="639"/>
      <c r="AX18" s="639"/>
      <c r="AY18" s="639"/>
      <c r="AZ18" s="639"/>
      <c r="BA18" s="639"/>
      <c r="BB18" s="639"/>
      <c r="BC18" s="639"/>
      <c r="BD18" s="639"/>
      <c r="BE18" s="639"/>
      <c r="BF18" s="640"/>
      <c r="BG18" s="641" t="s">
        <v>
218</v>
      </c>
      <c r="BH18" s="644"/>
      <c r="BI18" s="644"/>
      <c r="BJ18" s="644"/>
      <c r="BK18" s="644"/>
      <c r="BL18" s="644"/>
      <c r="BM18" s="644"/>
      <c r="BN18" s="645"/>
      <c r="BO18" s="703" t="s">
        <v>
118</v>
      </c>
      <c r="BP18" s="703"/>
      <c r="BQ18" s="703"/>
      <c r="BR18" s="703"/>
      <c r="BS18" s="649" t="s">
        <v>
218</v>
      </c>
      <c r="BT18" s="644"/>
      <c r="BU18" s="644"/>
      <c r="BV18" s="644"/>
      <c r="BW18" s="644"/>
      <c r="BX18" s="644"/>
      <c r="BY18" s="644"/>
      <c r="BZ18" s="644"/>
      <c r="CA18" s="644"/>
      <c r="CB18" s="684"/>
      <c r="CD18" s="685" t="s">
        <v>
254</v>
      </c>
      <c r="CE18" s="682"/>
      <c r="CF18" s="682"/>
      <c r="CG18" s="682"/>
      <c r="CH18" s="682"/>
      <c r="CI18" s="682"/>
      <c r="CJ18" s="682"/>
      <c r="CK18" s="682"/>
      <c r="CL18" s="682"/>
      <c r="CM18" s="682"/>
      <c r="CN18" s="682"/>
      <c r="CO18" s="682"/>
      <c r="CP18" s="682"/>
      <c r="CQ18" s="683"/>
      <c r="CR18" s="641">
        <v>
90138</v>
      </c>
      <c r="CS18" s="644"/>
      <c r="CT18" s="644"/>
      <c r="CU18" s="644"/>
      <c r="CV18" s="644"/>
      <c r="CW18" s="644"/>
      <c r="CX18" s="644"/>
      <c r="CY18" s="645"/>
      <c r="CZ18" s="703">
        <v>
0.1</v>
      </c>
      <c r="DA18" s="703"/>
      <c r="DB18" s="703"/>
      <c r="DC18" s="703"/>
      <c r="DD18" s="649">
        <v>
90138</v>
      </c>
      <c r="DE18" s="644"/>
      <c r="DF18" s="644"/>
      <c r="DG18" s="644"/>
      <c r="DH18" s="644"/>
      <c r="DI18" s="644"/>
      <c r="DJ18" s="644"/>
      <c r="DK18" s="644"/>
      <c r="DL18" s="644"/>
      <c r="DM18" s="644"/>
      <c r="DN18" s="644"/>
      <c r="DO18" s="644"/>
      <c r="DP18" s="645"/>
      <c r="DQ18" s="649">
        <v>
90138</v>
      </c>
      <c r="DR18" s="644"/>
      <c r="DS18" s="644"/>
      <c r="DT18" s="644"/>
      <c r="DU18" s="644"/>
      <c r="DV18" s="644"/>
      <c r="DW18" s="644"/>
      <c r="DX18" s="644"/>
      <c r="DY18" s="644"/>
      <c r="DZ18" s="644"/>
      <c r="EA18" s="644"/>
      <c r="EB18" s="644"/>
      <c r="EC18" s="684"/>
    </row>
    <row r="19" spans="2:133" ht="11.25" customHeight="1">
      <c r="B19" s="638" t="s">
        <v>
255</v>
      </c>
      <c r="C19" s="639"/>
      <c r="D19" s="639"/>
      <c r="E19" s="639"/>
      <c r="F19" s="639"/>
      <c r="G19" s="639"/>
      <c r="H19" s="639"/>
      <c r="I19" s="639"/>
      <c r="J19" s="639"/>
      <c r="K19" s="639"/>
      <c r="L19" s="639"/>
      <c r="M19" s="639"/>
      <c r="N19" s="639"/>
      <c r="O19" s="639"/>
      <c r="P19" s="639"/>
      <c r="Q19" s="640"/>
      <c r="R19" s="641" t="s">
        <v>
218</v>
      </c>
      <c r="S19" s="644"/>
      <c r="T19" s="644"/>
      <c r="U19" s="644"/>
      <c r="V19" s="644"/>
      <c r="W19" s="644"/>
      <c r="X19" s="644"/>
      <c r="Y19" s="645"/>
      <c r="Z19" s="703" t="s">
        <v>
218</v>
      </c>
      <c r="AA19" s="703"/>
      <c r="AB19" s="703"/>
      <c r="AC19" s="703"/>
      <c r="AD19" s="704" t="s">
        <v>
218</v>
      </c>
      <c r="AE19" s="704"/>
      <c r="AF19" s="704"/>
      <c r="AG19" s="704"/>
      <c r="AH19" s="704"/>
      <c r="AI19" s="704"/>
      <c r="AJ19" s="704"/>
      <c r="AK19" s="704"/>
      <c r="AL19" s="646" t="s">
        <v>
218</v>
      </c>
      <c r="AM19" s="647"/>
      <c r="AN19" s="647"/>
      <c r="AO19" s="705"/>
      <c r="AP19" s="638" t="s">
        <v>
256</v>
      </c>
      <c r="AQ19" s="639"/>
      <c r="AR19" s="639"/>
      <c r="AS19" s="639"/>
      <c r="AT19" s="639"/>
      <c r="AU19" s="639"/>
      <c r="AV19" s="639"/>
      <c r="AW19" s="639"/>
      <c r="AX19" s="639"/>
      <c r="AY19" s="639"/>
      <c r="AZ19" s="639"/>
      <c r="BA19" s="639"/>
      <c r="BB19" s="639"/>
      <c r="BC19" s="639"/>
      <c r="BD19" s="639"/>
      <c r="BE19" s="639"/>
      <c r="BF19" s="640"/>
      <c r="BG19" s="641">
        <v>
2951300</v>
      </c>
      <c r="BH19" s="644"/>
      <c r="BI19" s="644"/>
      <c r="BJ19" s="644"/>
      <c r="BK19" s="644"/>
      <c r="BL19" s="644"/>
      <c r="BM19" s="644"/>
      <c r="BN19" s="645"/>
      <c r="BO19" s="703">
        <v>
7.9</v>
      </c>
      <c r="BP19" s="703"/>
      <c r="BQ19" s="703"/>
      <c r="BR19" s="703"/>
      <c r="BS19" s="649" t="s">
        <v>
118</v>
      </c>
      <c r="BT19" s="644"/>
      <c r="BU19" s="644"/>
      <c r="BV19" s="644"/>
      <c r="BW19" s="644"/>
      <c r="BX19" s="644"/>
      <c r="BY19" s="644"/>
      <c r="BZ19" s="644"/>
      <c r="CA19" s="644"/>
      <c r="CB19" s="684"/>
      <c r="CD19" s="685" t="s">
        <v>
257</v>
      </c>
      <c r="CE19" s="682"/>
      <c r="CF19" s="682"/>
      <c r="CG19" s="682"/>
      <c r="CH19" s="682"/>
      <c r="CI19" s="682"/>
      <c r="CJ19" s="682"/>
      <c r="CK19" s="682"/>
      <c r="CL19" s="682"/>
      <c r="CM19" s="682"/>
      <c r="CN19" s="682"/>
      <c r="CO19" s="682"/>
      <c r="CP19" s="682"/>
      <c r="CQ19" s="683"/>
      <c r="CR19" s="641" t="s">
        <v>
218</v>
      </c>
      <c r="CS19" s="644"/>
      <c r="CT19" s="644"/>
      <c r="CU19" s="644"/>
      <c r="CV19" s="644"/>
      <c r="CW19" s="644"/>
      <c r="CX19" s="644"/>
      <c r="CY19" s="645"/>
      <c r="CZ19" s="703" t="s">
        <v>
118</v>
      </c>
      <c r="DA19" s="703"/>
      <c r="DB19" s="703"/>
      <c r="DC19" s="703"/>
      <c r="DD19" s="649" t="s">
        <v>
118</v>
      </c>
      <c r="DE19" s="644"/>
      <c r="DF19" s="644"/>
      <c r="DG19" s="644"/>
      <c r="DH19" s="644"/>
      <c r="DI19" s="644"/>
      <c r="DJ19" s="644"/>
      <c r="DK19" s="644"/>
      <c r="DL19" s="644"/>
      <c r="DM19" s="644"/>
      <c r="DN19" s="644"/>
      <c r="DO19" s="644"/>
      <c r="DP19" s="645"/>
      <c r="DQ19" s="649" t="s">
        <v>
218</v>
      </c>
      <c r="DR19" s="644"/>
      <c r="DS19" s="644"/>
      <c r="DT19" s="644"/>
      <c r="DU19" s="644"/>
      <c r="DV19" s="644"/>
      <c r="DW19" s="644"/>
      <c r="DX19" s="644"/>
      <c r="DY19" s="644"/>
      <c r="DZ19" s="644"/>
      <c r="EA19" s="644"/>
      <c r="EB19" s="644"/>
      <c r="EC19" s="684"/>
    </row>
    <row r="20" spans="2:133" ht="11.25" customHeight="1">
      <c r="B20" s="638" t="s">
        <v>
258</v>
      </c>
      <c r="C20" s="639"/>
      <c r="D20" s="639"/>
      <c r="E20" s="639"/>
      <c r="F20" s="639"/>
      <c r="G20" s="639"/>
      <c r="H20" s="639"/>
      <c r="I20" s="639"/>
      <c r="J20" s="639"/>
      <c r="K20" s="639"/>
      <c r="L20" s="639"/>
      <c r="M20" s="639"/>
      <c r="N20" s="639"/>
      <c r="O20" s="639"/>
      <c r="P20" s="639"/>
      <c r="Q20" s="640"/>
      <c r="R20" s="641">
        <v>
49274</v>
      </c>
      <c r="S20" s="644"/>
      <c r="T20" s="644"/>
      <c r="U20" s="644"/>
      <c r="V20" s="644"/>
      <c r="W20" s="644"/>
      <c r="X20" s="644"/>
      <c r="Y20" s="645"/>
      <c r="Z20" s="703">
        <v>
0.1</v>
      </c>
      <c r="AA20" s="703"/>
      <c r="AB20" s="703"/>
      <c r="AC20" s="703"/>
      <c r="AD20" s="704" t="s">
        <v>
118</v>
      </c>
      <c r="AE20" s="704"/>
      <c r="AF20" s="704"/>
      <c r="AG20" s="704"/>
      <c r="AH20" s="704"/>
      <c r="AI20" s="704"/>
      <c r="AJ20" s="704"/>
      <c r="AK20" s="704"/>
      <c r="AL20" s="646" t="s">
        <v>
218</v>
      </c>
      <c r="AM20" s="647"/>
      <c r="AN20" s="647"/>
      <c r="AO20" s="705"/>
      <c r="AP20" s="638" t="s">
        <v>
259</v>
      </c>
      <c r="AQ20" s="639"/>
      <c r="AR20" s="639"/>
      <c r="AS20" s="639"/>
      <c r="AT20" s="639"/>
      <c r="AU20" s="639"/>
      <c r="AV20" s="639"/>
      <c r="AW20" s="639"/>
      <c r="AX20" s="639"/>
      <c r="AY20" s="639"/>
      <c r="AZ20" s="639"/>
      <c r="BA20" s="639"/>
      <c r="BB20" s="639"/>
      <c r="BC20" s="639"/>
      <c r="BD20" s="639"/>
      <c r="BE20" s="639"/>
      <c r="BF20" s="640"/>
      <c r="BG20" s="641">
        <v>
2951300</v>
      </c>
      <c r="BH20" s="644"/>
      <c r="BI20" s="644"/>
      <c r="BJ20" s="644"/>
      <c r="BK20" s="644"/>
      <c r="BL20" s="644"/>
      <c r="BM20" s="644"/>
      <c r="BN20" s="645"/>
      <c r="BO20" s="703">
        <v>
7.9</v>
      </c>
      <c r="BP20" s="703"/>
      <c r="BQ20" s="703"/>
      <c r="BR20" s="703"/>
      <c r="BS20" s="649" t="s">
        <v>
118</v>
      </c>
      <c r="BT20" s="644"/>
      <c r="BU20" s="644"/>
      <c r="BV20" s="644"/>
      <c r="BW20" s="644"/>
      <c r="BX20" s="644"/>
      <c r="BY20" s="644"/>
      <c r="BZ20" s="644"/>
      <c r="CA20" s="644"/>
      <c r="CB20" s="684"/>
      <c r="CD20" s="685" t="s">
        <v>
260</v>
      </c>
      <c r="CE20" s="682"/>
      <c r="CF20" s="682"/>
      <c r="CG20" s="682"/>
      <c r="CH20" s="682"/>
      <c r="CI20" s="682"/>
      <c r="CJ20" s="682"/>
      <c r="CK20" s="682"/>
      <c r="CL20" s="682"/>
      <c r="CM20" s="682"/>
      <c r="CN20" s="682"/>
      <c r="CO20" s="682"/>
      <c r="CP20" s="682"/>
      <c r="CQ20" s="683"/>
      <c r="CR20" s="641">
        <v>
65206271</v>
      </c>
      <c r="CS20" s="644"/>
      <c r="CT20" s="644"/>
      <c r="CU20" s="644"/>
      <c r="CV20" s="644"/>
      <c r="CW20" s="644"/>
      <c r="CX20" s="644"/>
      <c r="CY20" s="645"/>
      <c r="CZ20" s="703">
        <v>
100</v>
      </c>
      <c r="DA20" s="703"/>
      <c r="DB20" s="703"/>
      <c r="DC20" s="703"/>
      <c r="DD20" s="649">
        <v>
6134081</v>
      </c>
      <c r="DE20" s="644"/>
      <c r="DF20" s="644"/>
      <c r="DG20" s="644"/>
      <c r="DH20" s="644"/>
      <c r="DI20" s="644"/>
      <c r="DJ20" s="644"/>
      <c r="DK20" s="644"/>
      <c r="DL20" s="644"/>
      <c r="DM20" s="644"/>
      <c r="DN20" s="644"/>
      <c r="DO20" s="644"/>
      <c r="DP20" s="645"/>
      <c r="DQ20" s="649">
        <v>
42580674</v>
      </c>
      <c r="DR20" s="644"/>
      <c r="DS20" s="644"/>
      <c r="DT20" s="644"/>
      <c r="DU20" s="644"/>
      <c r="DV20" s="644"/>
      <c r="DW20" s="644"/>
      <c r="DX20" s="644"/>
      <c r="DY20" s="644"/>
      <c r="DZ20" s="644"/>
      <c r="EA20" s="644"/>
      <c r="EB20" s="644"/>
      <c r="EC20" s="684"/>
    </row>
    <row r="21" spans="2:133" ht="11.25" customHeight="1">
      <c r="B21" s="638" t="s">
        <v>
261</v>
      </c>
      <c r="C21" s="639"/>
      <c r="D21" s="639"/>
      <c r="E21" s="639"/>
      <c r="F21" s="639"/>
      <c r="G21" s="639"/>
      <c r="H21" s="639"/>
      <c r="I21" s="639"/>
      <c r="J21" s="639"/>
      <c r="K21" s="639"/>
      <c r="L21" s="639"/>
      <c r="M21" s="639"/>
      <c r="N21" s="639"/>
      <c r="O21" s="639"/>
      <c r="P21" s="639"/>
      <c r="Q21" s="640"/>
      <c r="R21" s="641">
        <v>
106</v>
      </c>
      <c r="S21" s="644"/>
      <c r="T21" s="644"/>
      <c r="U21" s="644"/>
      <c r="V21" s="644"/>
      <c r="W21" s="644"/>
      <c r="X21" s="644"/>
      <c r="Y21" s="645"/>
      <c r="Z21" s="703">
        <v>
0</v>
      </c>
      <c r="AA21" s="703"/>
      <c r="AB21" s="703"/>
      <c r="AC21" s="703"/>
      <c r="AD21" s="704" t="s">
        <v>
118</v>
      </c>
      <c r="AE21" s="704"/>
      <c r="AF21" s="704"/>
      <c r="AG21" s="704"/>
      <c r="AH21" s="704"/>
      <c r="AI21" s="704"/>
      <c r="AJ21" s="704"/>
      <c r="AK21" s="704"/>
      <c r="AL21" s="646" t="s">
        <v>
218</v>
      </c>
      <c r="AM21" s="647"/>
      <c r="AN21" s="647"/>
      <c r="AO21" s="705"/>
      <c r="AP21" s="749" t="s">
        <v>
262</v>
      </c>
      <c r="AQ21" s="756"/>
      <c r="AR21" s="756"/>
      <c r="AS21" s="756"/>
      <c r="AT21" s="756"/>
      <c r="AU21" s="756"/>
      <c r="AV21" s="756"/>
      <c r="AW21" s="756"/>
      <c r="AX21" s="756"/>
      <c r="AY21" s="756"/>
      <c r="AZ21" s="756"/>
      <c r="BA21" s="756"/>
      <c r="BB21" s="756"/>
      <c r="BC21" s="756"/>
      <c r="BD21" s="756"/>
      <c r="BE21" s="756"/>
      <c r="BF21" s="751"/>
      <c r="BG21" s="641">
        <v>
3</v>
      </c>
      <c r="BH21" s="644"/>
      <c r="BI21" s="644"/>
      <c r="BJ21" s="644"/>
      <c r="BK21" s="644"/>
      <c r="BL21" s="644"/>
      <c r="BM21" s="644"/>
      <c r="BN21" s="645"/>
      <c r="BO21" s="703">
        <v>
0</v>
      </c>
      <c r="BP21" s="703"/>
      <c r="BQ21" s="703"/>
      <c r="BR21" s="703"/>
      <c r="BS21" s="649" t="s">
        <v>
218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
263</v>
      </c>
      <c r="C22" s="639"/>
      <c r="D22" s="639"/>
      <c r="E22" s="639"/>
      <c r="F22" s="639"/>
      <c r="G22" s="639"/>
      <c r="H22" s="639"/>
      <c r="I22" s="639"/>
      <c r="J22" s="639"/>
      <c r="K22" s="639"/>
      <c r="L22" s="639"/>
      <c r="M22" s="639"/>
      <c r="N22" s="639"/>
      <c r="O22" s="639"/>
      <c r="P22" s="639"/>
      <c r="Q22" s="640"/>
      <c r="R22" s="641">
        <v>
42252475</v>
      </c>
      <c r="S22" s="644"/>
      <c r="T22" s="644"/>
      <c r="U22" s="644"/>
      <c r="V22" s="644"/>
      <c r="W22" s="644"/>
      <c r="X22" s="644"/>
      <c r="Y22" s="645"/>
      <c r="Z22" s="703">
        <v>
63</v>
      </c>
      <c r="AA22" s="703"/>
      <c r="AB22" s="703"/>
      <c r="AC22" s="703"/>
      <c r="AD22" s="704">
        <v>
39643835</v>
      </c>
      <c r="AE22" s="704"/>
      <c r="AF22" s="704"/>
      <c r="AG22" s="704"/>
      <c r="AH22" s="704"/>
      <c r="AI22" s="704"/>
      <c r="AJ22" s="704"/>
      <c r="AK22" s="704"/>
      <c r="AL22" s="646">
        <v>
99.3</v>
      </c>
      <c r="AM22" s="647"/>
      <c r="AN22" s="647"/>
      <c r="AO22" s="705"/>
      <c r="AP22" s="749" t="s">
        <v>
264</v>
      </c>
      <c r="AQ22" s="756"/>
      <c r="AR22" s="756"/>
      <c r="AS22" s="756"/>
      <c r="AT22" s="756"/>
      <c r="AU22" s="756"/>
      <c r="AV22" s="756"/>
      <c r="AW22" s="756"/>
      <c r="AX22" s="756"/>
      <c r="AY22" s="756"/>
      <c r="AZ22" s="756"/>
      <c r="BA22" s="756"/>
      <c r="BB22" s="756"/>
      <c r="BC22" s="756"/>
      <c r="BD22" s="756"/>
      <c r="BE22" s="756"/>
      <c r="BF22" s="751"/>
      <c r="BG22" s="641">
        <v>
392037</v>
      </c>
      <c r="BH22" s="644"/>
      <c r="BI22" s="644"/>
      <c r="BJ22" s="644"/>
      <c r="BK22" s="644"/>
      <c r="BL22" s="644"/>
      <c r="BM22" s="644"/>
      <c r="BN22" s="645"/>
      <c r="BO22" s="703">
        <v>
1.1000000000000001</v>
      </c>
      <c r="BP22" s="703"/>
      <c r="BQ22" s="703"/>
      <c r="BR22" s="703"/>
      <c r="BS22" s="649" t="s">
        <v>
118</v>
      </c>
      <c r="BT22" s="644"/>
      <c r="BU22" s="644"/>
      <c r="BV22" s="644"/>
      <c r="BW22" s="644"/>
      <c r="BX22" s="644"/>
      <c r="BY22" s="644"/>
      <c r="BZ22" s="644"/>
      <c r="CA22" s="644"/>
      <c r="CB22" s="684"/>
      <c r="CD22" s="758" t="s">
        <v>
265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
266</v>
      </c>
      <c r="C23" s="639"/>
      <c r="D23" s="639"/>
      <c r="E23" s="639"/>
      <c r="F23" s="639"/>
      <c r="G23" s="639"/>
      <c r="H23" s="639"/>
      <c r="I23" s="639"/>
      <c r="J23" s="639"/>
      <c r="K23" s="639"/>
      <c r="L23" s="639"/>
      <c r="M23" s="639"/>
      <c r="N23" s="639"/>
      <c r="O23" s="639"/>
      <c r="P23" s="639"/>
      <c r="Q23" s="640"/>
      <c r="R23" s="641">
        <v>
19436</v>
      </c>
      <c r="S23" s="644"/>
      <c r="T23" s="644"/>
      <c r="U23" s="644"/>
      <c r="V23" s="644"/>
      <c r="W23" s="644"/>
      <c r="X23" s="644"/>
      <c r="Y23" s="645"/>
      <c r="Z23" s="703">
        <v>
0</v>
      </c>
      <c r="AA23" s="703"/>
      <c r="AB23" s="703"/>
      <c r="AC23" s="703"/>
      <c r="AD23" s="704">
        <v>
19436</v>
      </c>
      <c r="AE23" s="704"/>
      <c r="AF23" s="704"/>
      <c r="AG23" s="704"/>
      <c r="AH23" s="704"/>
      <c r="AI23" s="704"/>
      <c r="AJ23" s="704"/>
      <c r="AK23" s="704"/>
      <c r="AL23" s="646">
        <v>
0</v>
      </c>
      <c r="AM23" s="647"/>
      <c r="AN23" s="647"/>
      <c r="AO23" s="705"/>
      <c r="AP23" s="749" t="s">
        <v>
267</v>
      </c>
      <c r="AQ23" s="756"/>
      <c r="AR23" s="756"/>
      <c r="AS23" s="756"/>
      <c r="AT23" s="756"/>
      <c r="AU23" s="756"/>
      <c r="AV23" s="756"/>
      <c r="AW23" s="756"/>
      <c r="AX23" s="756"/>
      <c r="AY23" s="756"/>
      <c r="AZ23" s="756"/>
      <c r="BA23" s="756"/>
      <c r="BB23" s="756"/>
      <c r="BC23" s="756"/>
      <c r="BD23" s="756"/>
      <c r="BE23" s="756"/>
      <c r="BF23" s="751"/>
      <c r="BG23" s="641">
        <v>
2559260</v>
      </c>
      <c r="BH23" s="644"/>
      <c r="BI23" s="644"/>
      <c r="BJ23" s="644"/>
      <c r="BK23" s="644"/>
      <c r="BL23" s="644"/>
      <c r="BM23" s="644"/>
      <c r="BN23" s="645"/>
      <c r="BO23" s="703">
        <v>
6.9</v>
      </c>
      <c r="BP23" s="703"/>
      <c r="BQ23" s="703"/>
      <c r="BR23" s="703"/>
      <c r="BS23" s="649" t="s">
        <v>
118</v>
      </c>
      <c r="BT23" s="644"/>
      <c r="BU23" s="644"/>
      <c r="BV23" s="644"/>
      <c r="BW23" s="644"/>
      <c r="BX23" s="644"/>
      <c r="BY23" s="644"/>
      <c r="BZ23" s="644"/>
      <c r="CA23" s="644"/>
      <c r="CB23" s="684"/>
      <c r="CD23" s="758" t="s">
        <v>
206</v>
      </c>
      <c r="CE23" s="759"/>
      <c r="CF23" s="759"/>
      <c r="CG23" s="759"/>
      <c r="CH23" s="759"/>
      <c r="CI23" s="759"/>
      <c r="CJ23" s="759"/>
      <c r="CK23" s="759"/>
      <c r="CL23" s="759"/>
      <c r="CM23" s="759"/>
      <c r="CN23" s="759"/>
      <c r="CO23" s="759"/>
      <c r="CP23" s="759"/>
      <c r="CQ23" s="760"/>
      <c r="CR23" s="758" t="s">
        <v>
268</v>
      </c>
      <c r="CS23" s="759"/>
      <c r="CT23" s="759"/>
      <c r="CU23" s="759"/>
      <c r="CV23" s="759"/>
      <c r="CW23" s="759"/>
      <c r="CX23" s="759"/>
      <c r="CY23" s="760"/>
      <c r="CZ23" s="758" t="s">
        <v>
269</v>
      </c>
      <c r="DA23" s="759"/>
      <c r="DB23" s="759"/>
      <c r="DC23" s="760"/>
      <c r="DD23" s="758" t="s">
        <v>
270</v>
      </c>
      <c r="DE23" s="759"/>
      <c r="DF23" s="759"/>
      <c r="DG23" s="759"/>
      <c r="DH23" s="759"/>
      <c r="DI23" s="759"/>
      <c r="DJ23" s="759"/>
      <c r="DK23" s="760"/>
      <c r="DL23" s="767" t="s">
        <v>
271</v>
      </c>
      <c r="DM23" s="768"/>
      <c r="DN23" s="768"/>
      <c r="DO23" s="768"/>
      <c r="DP23" s="768"/>
      <c r="DQ23" s="768"/>
      <c r="DR23" s="768"/>
      <c r="DS23" s="768"/>
      <c r="DT23" s="768"/>
      <c r="DU23" s="768"/>
      <c r="DV23" s="769"/>
      <c r="DW23" s="758" t="s">
        <v>
272</v>
      </c>
      <c r="DX23" s="759"/>
      <c r="DY23" s="759"/>
      <c r="DZ23" s="759"/>
      <c r="EA23" s="759"/>
      <c r="EB23" s="759"/>
      <c r="EC23" s="760"/>
    </row>
    <row r="24" spans="2:133" ht="11.25" customHeight="1">
      <c r="B24" s="638" t="s">
        <v>
273</v>
      </c>
      <c r="C24" s="639"/>
      <c r="D24" s="639"/>
      <c r="E24" s="639"/>
      <c r="F24" s="639"/>
      <c r="G24" s="639"/>
      <c r="H24" s="639"/>
      <c r="I24" s="639"/>
      <c r="J24" s="639"/>
      <c r="K24" s="639"/>
      <c r="L24" s="639"/>
      <c r="M24" s="639"/>
      <c r="N24" s="639"/>
      <c r="O24" s="639"/>
      <c r="P24" s="639"/>
      <c r="Q24" s="640"/>
      <c r="R24" s="641">
        <v>
586626</v>
      </c>
      <c r="S24" s="644"/>
      <c r="T24" s="644"/>
      <c r="U24" s="644"/>
      <c r="V24" s="644"/>
      <c r="W24" s="644"/>
      <c r="X24" s="644"/>
      <c r="Y24" s="645"/>
      <c r="Z24" s="703">
        <v>
0.9</v>
      </c>
      <c r="AA24" s="703"/>
      <c r="AB24" s="703"/>
      <c r="AC24" s="703"/>
      <c r="AD24" s="704" t="s">
        <v>
118</v>
      </c>
      <c r="AE24" s="704"/>
      <c r="AF24" s="704"/>
      <c r="AG24" s="704"/>
      <c r="AH24" s="704"/>
      <c r="AI24" s="704"/>
      <c r="AJ24" s="704"/>
      <c r="AK24" s="704"/>
      <c r="AL24" s="646" t="s">
        <v>
118</v>
      </c>
      <c r="AM24" s="647"/>
      <c r="AN24" s="647"/>
      <c r="AO24" s="705"/>
      <c r="AP24" s="749" t="s">
        <v>
274</v>
      </c>
      <c r="AQ24" s="756"/>
      <c r="AR24" s="756"/>
      <c r="AS24" s="756"/>
      <c r="AT24" s="756"/>
      <c r="AU24" s="756"/>
      <c r="AV24" s="756"/>
      <c r="AW24" s="756"/>
      <c r="AX24" s="756"/>
      <c r="AY24" s="756"/>
      <c r="AZ24" s="756"/>
      <c r="BA24" s="756"/>
      <c r="BB24" s="756"/>
      <c r="BC24" s="756"/>
      <c r="BD24" s="756"/>
      <c r="BE24" s="756"/>
      <c r="BF24" s="751"/>
      <c r="BG24" s="641" t="s">
        <v>
218</v>
      </c>
      <c r="BH24" s="644"/>
      <c r="BI24" s="644"/>
      <c r="BJ24" s="644"/>
      <c r="BK24" s="644"/>
      <c r="BL24" s="644"/>
      <c r="BM24" s="644"/>
      <c r="BN24" s="645"/>
      <c r="BO24" s="703" t="s">
        <v>
118</v>
      </c>
      <c r="BP24" s="703"/>
      <c r="BQ24" s="703"/>
      <c r="BR24" s="703"/>
      <c r="BS24" s="649" t="s">
        <v>
218</v>
      </c>
      <c r="BT24" s="644"/>
      <c r="BU24" s="644"/>
      <c r="BV24" s="644"/>
      <c r="BW24" s="644"/>
      <c r="BX24" s="644"/>
      <c r="BY24" s="644"/>
      <c r="BZ24" s="644"/>
      <c r="CA24" s="644"/>
      <c r="CB24" s="684"/>
      <c r="CD24" s="712" t="s">
        <v>
275</v>
      </c>
      <c r="CE24" s="713"/>
      <c r="CF24" s="713"/>
      <c r="CG24" s="713"/>
      <c r="CH24" s="713"/>
      <c r="CI24" s="713"/>
      <c r="CJ24" s="713"/>
      <c r="CK24" s="713"/>
      <c r="CL24" s="713"/>
      <c r="CM24" s="713"/>
      <c r="CN24" s="713"/>
      <c r="CO24" s="713"/>
      <c r="CP24" s="713"/>
      <c r="CQ24" s="714"/>
      <c r="CR24" s="706">
        <v>
33573149</v>
      </c>
      <c r="CS24" s="707"/>
      <c r="CT24" s="707"/>
      <c r="CU24" s="707"/>
      <c r="CV24" s="707"/>
      <c r="CW24" s="707"/>
      <c r="CX24" s="707"/>
      <c r="CY24" s="753"/>
      <c r="CZ24" s="754">
        <v>
51.5</v>
      </c>
      <c r="DA24" s="723"/>
      <c r="DB24" s="723"/>
      <c r="DC24" s="757"/>
      <c r="DD24" s="752">
        <v>
18594955</v>
      </c>
      <c r="DE24" s="707"/>
      <c r="DF24" s="707"/>
      <c r="DG24" s="707"/>
      <c r="DH24" s="707"/>
      <c r="DI24" s="707"/>
      <c r="DJ24" s="707"/>
      <c r="DK24" s="753"/>
      <c r="DL24" s="752">
        <v>
18571849</v>
      </c>
      <c r="DM24" s="707"/>
      <c r="DN24" s="707"/>
      <c r="DO24" s="707"/>
      <c r="DP24" s="707"/>
      <c r="DQ24" s="707"/>
      <c r="DR24" s="707"/>
      <c r="DS24" s="707"/>
      <c r="DT24" s="707"/>
      <c r="DU24" s="707"/>
      <c r="DV24" s="753"/>
      <c r="DW24" s="754">
        <v>
46.5</v>
      </c>
      <c r="DX24" s="723"/>
      <c r="DY24" s="723"/>
      <c r="DZ24" s="723"/>
      <c r="EA24" s="723"/>
      <c r="EB24" s="723"/>
      <c r="EC24" s="755"/>
    </row>
    <row r="25" spans="2:133" ht="11.25" customHeight="1">
      <c r="B25" s="638" t="s">
        <v>
276</v>
      </c>
      <c r="C25" s="639"/>
      <c r="D25" s="639"/>
      <c r="E25" s="639"/>
      <c r="F25" s="639"/>
      <c r="G25" s="639"/>
      <c r="H25" s="639"/>
      <c r="I25" s="639"/>
      <c r="J25" s="639"/>
      <c r="K25" s="639"/>
      <c r="L25" s="639"/>
      <c r="M25" s="639"/>
      <c r="N25" s="639"/>
      <c r="O25" s="639"/>
      <c r="P25" s="639"/>
      <c r="Q25" s="640"/>
      <c r="R25" s="641">
        <v>
948920</v>
      </c>
      <c r="S25" s="644"/>
      <c r="T25" s="644"/>
      <c r="U25" s="644"/>
      <c r="V25" s="644"/>
      <c r="W25" s="644"/>
      <c r="X25" s="644"/>
      <c r="Y25" s="645"/>
      <c r="Z25" s="703">
        <v>
1.4</v>
      </c>
      <c r="AA25" s="703"/>
      <c r="AB25" s="703"/>
      <c r="AC25" s="703"/>
      <c r="AD25" s="704">
        <v>
251348</v>
      </c>
      <c r="AE25" s="704"/>
      <c r="AF25" s="704"/>
      <c r="AG25" s="704"/>
      <c r="AH25" s="704"/>
      <c r="AI25" s="704"/>
      <c r="AJ25" s="704"/>
      <c r="AK25" s="704"/>
      <c r="AL25" s="646">
        <v>
0.6</v>
      </c>
      <c r="AM25" s="647"/>
      <c r="AN25" s="647"/>
      <c r="AO25" s="705"/>
      <c r="AP25" s="749" t="s">
        <v>
277</v>
      </c>
      <c r="AQ25" s="756"/>
      <c r="AR25" s="756"/>
      <c r="AS25" s="756"/>
      <c r="AT25" s="756"/>
      <c r="AU25" s="756"/>
      <c r="AV25" s="756"/>
      <c r="AW25" s="756"/>
      <c r="AX25" s="756"/>
      <c r="AY25" s="756"/>
      <c r="AZ25" s="756"/>
      <c r="BA25" s="756"/>
      <c r="BB25" s="756"/>
      <c r="BC25" s="756"/>
      <c r="BD25" s="756"/>
      <c r="BE25" s="756"/>
      <c r="BF25" s="751"/>
      <c r="BG25" s="641" t="s">
        <v>
118</v>
      </c>
      <c r="BH25" s="644"/>
      <c r="BI25" s="644"/>
      <c r="BJ25" s="644"/>
      <c r="BK25" s="644"/>
      <c r="BL25" s="644"/>
      <c r="BM25" s="644"/>
      <c r="BN25" s="645"/>
      <c r="BO25" s="703" t="s">
        <v>
118</v>
      </c>
      <c r="BP25" s="703"/>
      <c r="BQ25" s="703"/>
      <c r="BR25" s="703"/>
      <c r="BS25" s="649" t="s">
        <v>
218</v>
      </c>
      <c r="BT25" s="644"/>
      <c r="BU25" s="644"/>
      <c r="BV25" s="644"/>
      <c r="BW25" s="644"/>
      <c r="BX25" s="644"/>
      <c r="BY25" s="644"/>
      <c r="BZ25" s="644"/>
      <c r="CA25" s="644"/>
      <c r="CB25" s="684"/>
      <c r="CD25" s="685" t="s">
        <v>
278</v>
      </c>
      <c r="CE25" s="682"/>
      <c r="CF25" s="682"/>
      <c r="CG25" s="682"/>
      <c r="CH25" s="682"/>
      <c r="CI25" s="682"/>
      <c r="CJ25" s="682"/>
      <c r="CK25" s="682"/>
      <c r="CL25" s="682"/>
      <c r="CM25" s="682"/>
      <c r="CN25" s="682"/>
      <c r="CO25" s="682"/>
      <c r="CP25" s="682"/>
      <c r="CQ25" s="683"/>
      <c r="CR25" s="641">
        <v>
9708050</v>
      </c>
      <c r="CS25" s="642"/>
      <c r="CT25" s="642"/>
      <c r="CU25" s="642"/>
      <c r="CV25" s="642"/>
      <c r="CW25" s="642"/>
      <c r="CX25" s="642"/>
      <c r="CY25" s="643"/>
      <c r="CZ25" s="646">
        <v>
14.9</v>
      </c>
      <c r="DA25" s="675"/>
      <c r="DB25" s="675"/>
      <c r="DC25" s="676"/>
      <c r="DD25" s="649">
        <v>
8658609</v>
      </c>
      <c r="DE25" s="642"/>
      <c r="DF25" s="642"/>
      <c r="DG25" s="642"/>
      <c r="DH25" s="642"/>
      <c r="DI25" s="642"/>
      <c r="DJ25" s="642"/>
      <c r="DK25" s="643"/>
      <c r="DL25" s="649">
        <v>
8657793</v>
      </c>
      <c r="DM25" s="642"/>
      <c r="DN25" s="642"/>
      <c r="DO25" s="642"/>
      <c r="DP25" s="642"/>
      <c r="DQ25" s="642"/>
      <c r="DR25" s="642"/>
      <c r="DS25" s="642"/>
      <c r="DT25" s="642"/>
      <c r="DU25" s="642"/>
      <c r="DV25" s="643"/>
      <c r="DW25" s="646">
        <v>
21.7</v>
      </c>
      <c r="DX25" s="675"/>
      <c r="DY25" s="675"/>
      <c r="DZ25" s="675"/>
      <c r="EA25" s="675"/>
      <c r="EB25" s="675"/>
      <c r="EC25" s="677"/>
    </row>
    <row r="26" spans="2:133" ht="11.25" customHeight="1">
      <c r="B26" s="638" t="s">
        <v>
279</v>
      </c>
      <c r="C26" s="639"/>
      <c r="D26" s="639"/>
      <c r="E26" s="639"/>
      <c r="F26" s="639"/>
      <c r="G26" s="639"/>
      <c r="H26" s="639"/>
      <c r="I26" s="639"/>
      <c r="J26" s="639"/>
      <c r="K26" s="639"/>
      <c r="L26" s="639"/>
      <c r="M26" s="639"/>
      <c r="N26" s="639"/>
      <c r="O26" s="639"/>
      <c r="P26" s="639"/>
      <c r="Q26" s="640"/>
      <c r="R26" s="641">
        <v>
454257</v>
      </c>
      <c r="S26" s="644"/>
      <c r="T26" s="644"/>
      <c r="U26" s="644"/>
      <c r="V26" s="644"/>
      <c r="W26" s="644"/>
      <c r="X26" s="644"/>
      <c r="Y26" s="645"/>
      <c r="Z26" s="703">
        <v>
0.7</v>
      </c>
      <c r="AA26" s="703"/>
      <c r="AB26" s="703"/>
      <c r="AC26" s="703"/>
      <c r="AD26" s="704" t="s">
        <v>
218</v>
      </c>
      <c r="AE26" s="704"/>
      <c r="AF26" s="704"/>
      <c r="AG26" s="704"/>
      <c r="AH26" s="704"/>
      <c r="AI26" s="704"/>
      <c r="AJ26" s="704"/>
      <c r="AK26" s="704"/>
      <c r="AL26" s="646" t="s">
        <v>
218</v>
      </c>
      <c r="AM26" s="647"/>
      <c r="AN26" s="647"/>
      <c r="AO26" s="705"/>
      <c r="AP26" s="749" t="s">
        <v>
280</v>
      </c>
      <c r="AQ26" s="750"/>
      <c r="AR26" s="750"/>
      <c r="AS26" s="750"/>
      <c r="AT26" s="750"/>
      <c r="AU26" s="750"/>
      <c r="AV26" s="750"/>
      <c r="AW26" s="750"/>
      <c r="AX26" s="750"/>
      <c r="AY26" s="750"/>
      <c r="AZ26" s="750"/>
      <c r="BA26" s="750"/>
      <c r="BB26" s="750"/>
      <c r="BC26" s="750"/>
      <c r="BD26" s="750"/>
      <c r="BE26" s="750"/>
      <c r="BF26" s="751"/>
      <c r="BG26" s="641" t="s">
        <v>
118</v>
      </c>
      <c r="BH26" s="644"/>
      <c r="BI26" s="644"/>
      <c r="BJ26" s="644"/>
      <c r="BK26" s="644"/>
      <c r="BL26" s="644"/>
      <c r="BM26" s="644"/>
      <c r="BN26" s="645"/>
      <c r="BO26" s="703" t="s">
        <v>
118</v>
      </c>
      <c r="BP26" s="703"/>
      <c r="BQ26" s="703"/>
      <c r="BR26" s="703"/>
      <c r="BS26" s="649" t="s">
        <v>
218</v>
      </c>
      <c r="BT26" s="644"/>
      <c r="BU26" s="644"/>
      <c r="BV26" s="644"/>
      <c r="BW26" s="644"/>
      <c r="BX26" s="644"/>
      <c r="BY26" s="644"/>
      <c r="BZ26" s="644"/>
      <c r="CA26" s="644"/>
      <c r="CB26" s="684"/>
      <c r="CD26" s="685" t="s">
        <v>
281</v>
      </c>
      <c r="CE26" s="682"/>
      <c r="CF26" s="682"/>
      <c r="CG26" s="682"/>
      <c r="CH26" s="682"/>
      <c r="CI26" s="682"/>
      <c r="CJ26" s="682"/>
      <c r="CK26" s="682"/>
      <c r="CL26" s="682"/>
      <c r="CM26" s="682"/>
      <c r="CN26" s="682"/>
      <c r="CO26" s="682"/>
      <c r="CP26" s="682"/>
      <c r="CQ26" s="683"/>
      <c r="CR26" s="641">
        <v>
6342070</v>
      </c>
      <c r="CS26" s="644"/>
      <c r="CT26" s="644"/>
      <c r="CU26" s="644"/>
      <c r="CV26" s="644"/>
      <c r="CW26" s="644"/>
      <c r="CX26" s="644"/>
      <c r="CY26" s="645"/>
      <c r="CZ26" s="646">
        <v>
9.6999999999999993</v>
      </c>
      <c r="DA26" s="675"/>
      <c r="DB26" s="675"/>
      <c r="DC26" s="676"/>
      <c r="DD26" s="649">
        <v>
5392677</v>
      </c>
      <c r="DE26" s="644"/>
      <c r="DF26" s="644"/>
      <c r="DG26" s="644"/>
      <c r="DH26" s="644"/>
      <c r="DI26" s="644"/>
      <c r="DJ26" s="644"/>
      <c r="DK26" s="645"/>
      <c r="DL26" s="649" t="s">
        <v>
218</v>
      </c>
      <c r="DM26" s="644"/>
      <c r="DN26" s="644"/>
      <c r="DO26" s="644"/>
      <c r="DP26" s="644"/>
      <c r="DQ26" s="644"/>
      <c r="DR26" s="644"/>
      <c r="DS26" s="644"/>
      <c r="DT26" s="644"/>
      <c r="DU26" s="644"/>
      <c r="DV26" s="645"/>
      <c r="DW26" s="646" t="s">
        <v>
218</v>
      </c>
      <c r="DX26" s="675"/>
      <c r="DY26" s="675"/>
      <c r="DZ26" s="675"/>
      <c r="EA26" s="675"/>
      <c r="EB26" s="675"/>
      <c r="EC26" s="677"/>
    </row>
    <row r="27" spans="2:133" ht="11.25" customHeight="1">
      <c r="B27" s="638" t="s">
        <v>
282</v>
      </c>
      <c r="C27" s="639"/>
      <c r="D27" s="639"/>
      <c r="E27" s="639"/>
      <c r="F27" s="639"/>
      <c r="G27" s="639"/>
      <c r="H27" s="639"/>
      <c r="I27" s="639"/>
      <c r="J27" s="639"/>
      <c r="K27" s="639"/>
      <c r="L27" s="639"/>
      <c r="M27" s="639"/>
      <c r="N27" s="639"/>
      <c r="O27" s="639"/>
      <c r="P27" s="639"/>
      <c r="Q27" s="640"/>
      <c r="R27" s="641">
        <v>
10951435</v>
      </c>
      <c r="S27" s="644"/>
      <c r="T27" s="644"/>
      <c r="U27" s="644"/>
      <c r="V27" s="644"/>
      <c r="W27" s="644"/>
      <c r="X27" s="644"/>
      <c r="Y27" s="645"/>
      <c r="Z27" s="703">
        <v>
16.3</v>
      </c>
      <c r="AA27" s="703"/>
      <c r="AB27" s="703"/>
      <c r="AC27" s="703"/>
      <c r="AD27" s="704" t="s">
        <v>
218</v>
      </c>
      <c r="AE27" s="704"/>
      <c r="AF27" s="704"/>
      <c r="AG27" s="704"/>
      <c r="AH27" s="704"/>
      <c r="AI27" s="704"/>
      <c r="AJ27" s="704"/>
      <c r="AK27" s="704"/>
      <c r="AL27" s="646" t="s">
        <v>
218</v>
      </c>
      <c r="AM27" s="647"/>
      <c r="AN27" s="647"/>
      <c r="AO27" s="705"/>
      <c r="AP27" s="638" t="s">
        <v>
283</v>
      </c>
      <c r="AQ27" s="639"/>
      <c r="AR27" s="639"/>
      <c r="AS27" s="639"/>
      <c r="AT27" s="639"/>
      <c r="AU27" s="639"/>
      <c r="AV27" s="639"/>
      <c r="AW27" s="639"/>
      <c r="AX27" s="639"/>
      <c r="AY27" s="639"/>
      <c r="AZ27" s="639"/>
      <c r="BA27" s="639"/>
      <c r="BB27" s="639"/>
      <c r="BC27" s="639"/>
      <c r="BD27" s="639"/>
      <c r="BE27" s="639"/>
      <c r="BF27" s="640"/>
      <c r="BG27" s="641">
        <v>
37235126</v>
      </c>
      <c r="BH27" s="644"/>
      <c r="BI27" s="644"/>
      <c r="BJ27" s="644"/>
      <c r="BK27" s="644"/>
      <c r="BL27" s="644"/>
      <c r="BM27" s="644"/>
      <c r="BN27" s="645"/>
      <c r="BO27" s="703">
        <v>
100</v>
      </c>
      <c r="BP27" s="703"/>
      <c r="BQ27" s="703"/>
      <c r="BR27" s="703"/>
      <c r="BS27" s="649">
        <v>
281803</v>
      </c>
      <c r="BT27" s="644"/>
      <c r="BU27" s="644"/>
      <c r="BV27" s="644"/>
      <c r="BW27" s="644"/>
      <c r="BX27" s="644"/>
      <c r="BY27" s="644"/>
      <c r="BZ27" s="644"/>
      <c r="CA27" s="644"/>
      <c r="CB27" s="684"/>
      <c r="CD27" s="685" t="s">
        <v>
284</v>
      </c>
      <c r="CE27" s="682"/>
      <c r="CF27" s="682"/>
      <c r="CG27" s="682"/>
      <c r="CH27" s="682"/>
      <c r="CI27" s="682"/>
      <c r="CJ27" s="682"/>
      <c r="CK27" s="682"/>
      <c r="CL27" s="682"/>
      <c r="CM27" s="682"/>
      <c r="CN27" s="682"/>
      <c r="CO27" s="682"/>
      <c r="CP27" s="682"/>
      <c r="CQ27" s="683"/>
      <c r="CR27" s="641">
        <v>
19834023</v>
      </c>
      <c r="CS27" s="642"/>
      <c r="CT27" s="642"/>
      <c r="CU27" s="642"/>
      <c r="CV27" s="642"/>
      <c r="CW27" s="642"/>
      <c r="CX27" s="642"/>
      <c r="CY27" s="643"/>
      <c r="CZ27" s="646">
        <v>
30.4</v>
      </c>
      <c r="DA27" s="675"/>
      <c r="DB27" s="675"/>
      <c r="DC27" s="676"/>
      <c r="DD27" s="649">
        <v>
5930229</v>
      </c>
      <c r="DE27" s="642"/>
      <c r="DF27" s="642"/>
      <c r="DG27" s="642"/>
      <c r="DH27" s="642"/>
      <c r="DI27" s="642"/>
      <c r="DJ27" s="642"/>
      <c r="DK27" s="643"/>
      <c r="DL27" s="649">
        <v>
5930229</v>
      </c>
      <c r="DM27" s="642"/>
      <c r="DN27" s="642"/>
      <c r="DO27" s="642"/>
      <c r="DP27" s="642"/>
      <c r="DQ27" s="642"/>
      <c r="DR27" s="642"/>
      <c r="DS27" s="642"/>
      <c r="DT27" s="642"/>
      <c r="DU27" s="642"/>
      <c r="DV27" s="643"/>
      <c r="DW27" s="646">
        <v>
14.9</v>
      </c>
      <c r="DX27" s="675"/>
      <c r="DY27" s="675"/>
      <c r="DZ27" s="675"/>
      <c r="EA27" s="675"/>
      <c r="EB27" s="675"/>
      <c r="EC27" s="677"/>
    </row>
    <row r="28" spans="2:133" ht="11.25" customHeight="1">
      <c r="B28" s="746" t="s">
        <v>
285</v>
      </c>
      <c r="C28" s="747"/>
      <c r="D28" s="747"/>
      <c r="E28" s="747"/>
      <c r="F28" s="747"/>
      <c r="G28" s="747"/>
      <c r="H28" s="747"/>
      <c r="I28" s="747"/>
      <c r="J28" s="747"/>
      <c r="K28" s="747"/>
      <c r="L28" s="747"/>
      <c r="M28" s="747"/>
      <c r="N28" s="747"/>
      <c r="O28" s="747"/>
      <c r="P28" s="747"/>
      <c r="Q28" s="748"/>
      <c r="R28" s="641" t="s">
        <v>
118</v>
      </c>
      <c r="S28" s="644"/>
      <c r="T28" s="644"/>
      <c r="U28" s="644"/>
      <c r="V28" s="644"/>
      <c r="W28" s="644"/>
      <c r="X28" s="644"/>
      <c r="Y28" s="645"/>
      <c r="Z28" s="703" t="s">
        <v>
218</v>
      </c>
      <c r="AA28" s="703"/>
      <c r="AB28" s="703"/>
      <c r="AC28" s="703"/>
      <c r="AD28" s="704" t="s">
        <v>
118</v>
      </c>
      <c r="AE28" s="704"/>
      <c r="AF28" s="704"/>
      <c r="AG28" s="704"/>
      <c r="AH28" s="704"/>
      <c r="AI28" s="704"/>
      <c r="AJ28" s="704"/>
      <c r="AK28" s="704"/>
      <c r="AL28" s="646" t="s">
        <v>
218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
286</v>
      </c>
      <c r="CE28" s="682"/>
      <c r="CF28" s="682"/>
      <c r="CG28" s="682"/>
      <c r="CH28" s="682"/>
      <c r="CI28" s="682"/>
      <c r="CJ28" s="682"/>
      <c r="CK28" s="682"/>
      <c r="CL28" s="682"/>
      <c r="CM28" s="682"/>
      <c r="CN28" s="682"/>
      <c r="CO28" s="682"/>
      <c r="CP28" s="682"/>
      <c r="CQ28" s="683"/>
      <c r="CR28" s="641">
        <v>
4031076</v>
      </c>
      <c r="CS28" s="644"/>
      <c r="CT28" s="644"/>
      <c r="CU28" s="644"/>
      <c r="CV28" s="644"/>
      <c r="CW28" s="644"/>
      <c r="CX28" s="644"/>
      <c r="CY28" s="645"/>
      <c r="CZ28" s="646">
        <v>
6.2</v>
      </c>
      <c r="DA28" s="675"/>
      <c r="DB28" s="675"/>
      <c r="DC28" s="676"/>
      <c r="DD28" s="649">
        <v>
4006117</v>
      </c>
      <c r="DE28" s="644"/>
      <c r="DF28" s="644"/>
      <c r="DG28" s="644"/>
      <c r="DH28" s="644"/>
      <c r="DI28" s="644"/>
      <c r="DJ28" s="644"/>
      <c r="DK28" s="645"/>
      <c r="DL28" s="649">
        <v>
3983827</v>
      </c>
      <c r="DM28" s="644"/>
      <c r="DN28" s="644"/>
      <c r="DO28" s="644"/>
      <c r="DP28" s="644"/>
      <c r="DQ28" s="644"/>
      <c r="DR28" s="644"/>
      <c r="DS28" s="644"/>
      <c r="DT28" s="644"/>
      <c r="DU28" s="644"/>
      <c r="DV28" s="645"/>
      <c r="DW28" s="646">
        <v>
10</v>
      </c>
      <c r="DX28" s="675"/>
      <c r="DY28" s="675"/>
      <c r="DZ28" s="675"/>
      <c r="EA28" s="675"/>
      <c r="EB28" s="675"/>
      <c r="EC28" s="677"/>
    </row>
    <row r="29" spans="2:133" ht="11.25" customHeight="1">
      <c r="B29" s="638" t="s">
        <v>
287</v>
      </c>
      <c r="C29" s="639"/>
      <c r="D29" s="639"/>
      <c r="E29" s="639"/>
      <c r="F29" s="639"/>
      <c r="G29" s="639"/>
      <c r="H29" s="639"/>
      <c r="I29" s="639"/>
      <c r="J29" s="639"/>
      <c r="K29" s="639"/>
      <c r="L29" s="639"/>
      <c r="M29" s="639"/>
      <c r="N29" s="639"/>
      <c r="O29" s="639"/>
      <c r="P29" s="639"/>
      <c r="Q29" s="640"/>
      <c r="R29" s="641">
        <v>
8286386</v>
      </c>
      <c r="S29" s="644"/>
      <c r="T29" s="644"/>
      <c r="U29" s="644"/>
      <c r="V29" s="644"/>
      <c r="W29" s="644"/>
      <c r="X29" s="644"/>
      <c r="Y29" s="645"/>
      <c r="Z29" s="703">
        <v>
12.4</v>
      </c>
      <c r="AA29" s="703"/>
      <c r="AB29" s="703"/>
      <c r="AC29" s="703"/>
      <c r="AD29" s="704" t="s">
        <v>
118</v>
      </c>
      <c r="AE29" s="704"/>
      <c r="AF29" s="704"/>
      <c r="AG29" s="704"/>
      <c r="AH29" s="704"/>
      <c r="AI29" s="704"/>
      <c r="AJ29" s="704"/>
      <c r="AK29" s="704"/>
      <c r="AL29" s="646" t="s">
        <v>
118</v>
      </c>
      <c r="AM29" s="647"/>
      <c r="AN29" s="647"/>
      <c r="AO29" s="705"/>
      <c r="AP29" s="715" t="s">
        <v>
206</v>
      </c>
      <c r="AQ29" s="716"/>
      <c r="AR29" s="716"/>
      <c r="AS29" s="716"/>
      <c r="AT29" s="716"/>
      <c r="AU29" s="716"/>
      <c r="AV29" s="716"/>
      <c r="AW29" s="716"/>
      <c r="AX29" s="716"/>
      <c r="AY29" s="716"/>
      <c r="AZ29" s="716"/>
      <c r="BA29" s="716"/>
      <c r="BB29" s="716"/>
      <c r="BC29" s="716"/>
      <c r="BD29" s="716"/>
      <c r="BE29" s="716"/>
      <c r="BF29" s="717"/>
      <c r="BG29" s="715" t="s">
        <v>
288</v>
      </c>
      <c r="BH29" s="743"/>
      <c r="BI29" s="743"/>
      <c r="BJ29" s="743"/>
      <c r="BK29" s="743"/>
      <c r="BL29" s="743"/>
      <c r="BM29" s="743"/>
      <c r="BN29" s="743"/>
      <c r="BO29" s="743"/>
      <c r="BP29" s="743"/>
      <c r="BQ29" s="744"/>
      <c r="BR29" s="715" t="s">
        <v>
289</v>
      </c>
      <c r="BS29" s="743"/>
      <c r="BT29" s="743"/>
      <c r="BU29" s="743"/>
      <c r="BV29" s="743"/>
      <c r="BW29" s="743"/>
      <c r="BX29" s="743"/>
      <c r="BY29" s="743"/>
      <c r="BZ29" s="743"/>
      <c r="CA29" s="743"/>
      <c r="CB29" s="744"/>
      <c r="CD29" s="725" t="s">
        <v>
290</v>
      </c>
      <c r="CE29" s="726"/>
      <c r="CF29" s="685" t="s">
        <v>
291</v>
      </c>
      <c r="CG29" s="682"/>
      <c r="CH29" s="682"/>
      <c r="CI29" s="682"/>
      <c r="CJ29" s="682"/>
      <c r="CK29" s="682"/>
      <c r="CL29" s="682"/>
      <c r="CM29" s="682"/>
      <c r="CN29" s="682"/>
      <c r="CO29" s="682"/>
      <c r="CP29" s="682"/>
      <c r="CQ29" s="683"/>
      <c r="CR29" s="641">
        <v>
4030681</v>
      </c>
      <c r="CS29" s="642"/>
      <c r="CT29" s="642"/>
      <c r="CU29" s="642"/>
      <c r="CV29" s="642"/>
      <c r="CW29" s="642"/>
      <c r="CX29" s="642"/>
      <c r="CY29" s="643"/>
      <c r="CZ29" s="646">
        <v>
6.2</v>
      </c>
      <c r="DA29" s="675"/>
      <c r="DB29" s="675"/>
      <c r="DC29" s="676"/>
      <c r="DD29" s="649">
        <v>
4005722</v>
      </c>
      <c r="DE29" s="642"/>
      <c r="DF29" s="642"/>
      <c r="DG29" s="642"/>
      <c r="DH29" s="642"/>
      <c r="DI29" s="642"/>
      <c r="DJ29" s="642"/>
      <c r="DK29" s="643"/>
      <c r="DL29" s="649">
        <v>
3983432</v>
      </c>
      <c r="DM29" s="642"/>
      <c r="DN29" s="642"/>
      <c r="DO29" s="642"/>
      <c r="DP29" s="642"/>
      <c r="DQ29" s="642"/>
      <c r="DR29" s="642"/>
      <c r="DS29" s="642"/>
      <c r="DT29" s="642"/>
      <c r="DU29" s="642"/>
      <c r="DV29" s="643"/>
      <c r="DW29" s="646">
        <v>
10</v>
      </c>
      <c r="DX29" s="675"/>
      <c r="DY29" s="675"/>
      <c r="DZ29" s="675"/>
      <c r="EA29" s="675"/>
      <c r="EB29" s="675"/>
      <c r="EC29" s="677"/>
    </row>
    <row r="30" spans="2:133" ht="11.25" customHeight="1">
      <c r="B30" s="638" t="s">
        <v>
292</v>
      </c>
      <c r="C30" s="639"/>
      <c r="D30" s="639"/>
      <c r="E30" s="639"/>
      <c r="F30" s="639"/>
      <c r="G30" s="639"/>
      <c r="H30" s="639"/>
      <c r="I30" s="639"/>
      <c r="J30" s="639"/>
      <c r="K30" s="639"/>
      <c r="L30" s="639"/>
      <c r="M30" s="639"/>
      <c r="N30" s="639"/>
      <c r="O30" s="639"/>
      <c r="P30" s="639"/>
      <c r="Q30" s="640"/>
      <c r="R30" s="641">
        <v>
101518</v>
      </c>
      <c r="S30" s="644"/>
      <c r="T30" s="644"/>
      <c r="U30" s="644"/>
      <c r="V30" s="644"/>
      <c r="W30" s="644"/>
      <c r="X30" s="644"/>
      <c r="Y30" s="645"/>
      <c r="Z30" s="703">
        <v>
0.2</v>
      </c>
      <c r="AA30" s="703"/>
      <c r="AB30" s="703"/>
      <c r="AC30" s="703"/>
      <c r="AD30" s="704">
        <v>
11111</v>
      </c>
      <c r="AE30" s="704"/>
      <c r="AF30" s="704"/>
      <c r="AG30" s="704"/>
      <c r="AH30" s="704"/>
      <c r="AI30" s="704"/>
      <c r="AJ30" s="704"/>
      <c r="AK30" s="704"/>
      <c r="AL30" s="646">
        <v>
0</v>
      </c>
      <c r="AM30" s="647"/>
      <c r="AN30" s="647"/>
      <c r="AO30" s="705"/>
      <c r="AP30" s="731" t="s">
        <v>
293</v>
      </c>
      <c r="AQ30" s="732"/>
      <c r="AR30" s="732"/>
      <c r="AS30" s="732"/>
      <c r="AT30" s="737" t="s">
        <v>
294</v>
      </c>
      <c r="AU30" s="210"/>
      <c r="AV30" s="210"/>
      <c r="AW30" s="210"/>
      <c r="AX30" s="740" t="s">
        <v>
169</v>
      </c>
      <c r="AY30" s="741"/>
      <c r="AZ30" s="741"/>
      <c r="BA30" s="741"/>
      <c r="BB30" s="741"/>
      <c r="BC30" s="741"/>
      <c r="BD30" s="741"/>
      <c r="BE30" s="741"/>
      <c r="BF30" s="742"/>
      <c r="BG30" s="721">
        <v>
99.3</v>
      </c>
      <c r="BH30" s="722"/>
      <c r="BI30" s="722"/>
      <c r="BJ30" s="722"/>
      <c r="BK30" s="722"/>
      <c r="BL30" s="722"/>
      <c r="BM30" s="723">
        <v>
98.1</v>
      </c>
      <c r="BN30" s="722"/>
      <c r="BO30" s="722"/>
      <c r="BP30" s="722"/>
      <c r="BQ30" s="724"/>
      <c r="BR30" s="721">
        <v>
99.2</v>
      </c>
      <c r="BS30" s="722"/>
      <c r="BT30" s="722"/>
      <c r="BU30" s="722"/>
      <c r="BV30" s="722"/>
      <c r="BW30" s="722"/>
      <c r="BX30" s="723">
        <v>
97.7</v>
      </c>
      <c r="BY30" s="722"/>
      <c r="BZ30" s="722"/>
      <c r="CA30" s="722"/>
      <c r="CB30" s="724"/>
      <c r="CD30" s="727"/>
      <c r="CE30" s="728"/>
      <c r="CF30" s="685" t="s">
        <v>
295</v>
      </c>
      <c r="CG30" s="682"/>
      <c r="CH30" s="682"/>
      <c r="CI30" s="682"/>
      <c r="CJ30" s="682"/>
      <c r="CK30" s="682"/>
      <c r="CL30" s="682"/>
      <c r="CM30" s="682"/>
      <c r="CN30" s="682"/>
      <c r="CO30" s="682"/>
      <c r="CP30" s="682"/>
      <c r="CQ30" s="683"/>
      <c r="CR30" s="641">
        <v>
3661304</v>
      </c>
      <c r="CS30" s="644"/>
      <c r="CT30" s="644"/>
      <c r="CU30" s="644"/>
      <c r="CV30" s="644"/>
      <c r="CW30" s="644"/>
      <c r="CX30" s="644"/>
      <c r="CY30" s="645"/>
      <c r="CZ30" s="646">
        <v>
5.6</v>
      </c>
      <c r="DA30" s="675"/>
      <c r="DB30" s="675"/>
      <c r="DC30" s="676"/>
      <c r="DD30" s="649">
        <v>
3640169</v>
      </c>
      <c r="DE30" s="644"/>
      <c r="DF30" s="644"/>
      <c r="DG30" s="644"/>
      <c r="DH30" s="644"/>
      <c r="DI30" s="644"/>
      <c r="DJ30" s="644"/>
      <c r="DK30" s="645"/>
      <c r="DL30" s="649">
        <v>
3617879</v>
      </c>
      <c r="DM30" s="644"/>
      <c r="DN30" s="644"/>
      <c r="DO30" s="644"/>
      <c r="DP30" s="644"/>
      <c r="DQ30" s="644"/>
      <c r="DR30" s="644"/>
      <c r="DS30" s="644"/>
      <c r="DT30" s="644"/>
      <c r="DU30" s="644"/>
      <c r="DV30" s="645"/>
      <c r="DW30" s="646">
        <v>
9.1</v>
      </c>
      <c r="DX30" s="675"/>
      <c r="DY30" s="675"/>
      <c r="DZ30" s="675"/>
      <c r="EA30" s="675"/>
      <c r="EB30" s="675"/>
      <c r="EC30" s="677"/>
    </row>
    <row r="31" spans="2:133" ht="11.25" customHeight="1">
      <c r="B31" s="638" t="s">
        <v>
296</v>
      </c>
      <c r="C31" s="639"/>
      <c r="D31" s="639"/>
      <c r="E31" s="639"/>
      <c r="F31" s="639"/>
      <c r="G31" s="639"/>
      <c r="H31" s="639"/>
      <c r="I31" s="639"/>
      <c r="J31" s="639"/>
      <c r="K31" s="639"/>
      <c r="L31" s="639"/>
      <c r="M31" s="639"/>
      <c r="N31" s="639"/>
      <c r="O31" s="639"/>
      <c r="P31" s="639"/>
      <c r="Q31" s="640"/>
      <c r="R31" s="641">
        <v>
37671</v>
      </c>
      <c r="S31" s="644"/>
      <c r="T31" s="644"/>
      <c r="U31" s="644"/>
      <c r="V31" s="644"/>
      <c r="W31" s="644"/>
      <c r="X31" s="644"/>
      <c r="Y31" s="645"/>
      <c r="Z31" s="703">
        <v>
0.1</v>
      </c>
      <c r="AA31" s="703"/>
      <c r="AB31" s="703"/>
      <c r="AC31" s="703"/>
      <c r="AD31" s="704" t="s">
        <v>
118</v>
      </c>
      <c r="AE31" s="704"/>
      <c r="AF31" s="704"/>
      <c r="AG31" s="704"/>
      <c r="AH31" s="704"/>
      <c r="AI31" s="704"/>
      <c r="AJ31" s="704"/>
      <c r="AK31" s="704"/>
      <c r="AL31" s="646" t="s">
        <v>
118</v>
      </c>
      <c r="AM31" s="647"/>
      <c r="AN31" s="647"/>
      <c r="AO31" s="705"/>
      <c r="AP31" s="733"/>
      <c r="AQ31" s="734"/>
      <c r="AR31" s="734"/>
      <c r="AS31" s="734"/>
      <c r="AT31" s="738"/>
      <c r="AU31" s="209" t="s">
        <v>
297</v>
      </c>
      <c r="AV31" s="209"/>
      <c r="AW31" s="209"/>
      <c r="AX31" s="638" t="s">
        <v>
298</v>
      </c>
      <c r="AY31" s="639"/>
      <c r="AZ31" s="639"/>
      <c r="BA31" s="639"/>
      <c r="BB31" s="639"/>
      <c r="BC31" s="639"/>
      <c r="BD31" s="639"/>
      <c r="BE31" s="639"/>
      <c r="BF31" s="640"/>
      <c r="BG31" s="719">
        <v>
99.1</v>
      </c>
      <c r="BH31" s="642"/>
      <c r="BI31" s="642"/>
      <c r="BJ31" s="642"/>
      <c r="BK31" s="642"/>
      <c r="BL31" s="642"/>
      <c r="BM31" s="647">
        <v>
97.3</v>
      </c>
      <c r="BN31" s="720"/>
      <c r="BO31" s="720"/>
      <c r="BP31" s="720"/>
      <c r="BQ31" s="681"/>
      <c r="BR31" s="719">
        <v>
99</v>
      </c>
      <c r="BS31" s="642"/>
      <c r="BT31" s="642"/>
      <c r="BU31" s="642"/>
      <c r="BV31" s="642"/>
      <c r="BW31" s="642"/>
      <c r="BX31" s="647">
        <v>
96.8</v>
      </c>
      <c r="BY31" s="720"/>
      <c r="BZ31" s="720"/>
      <c r="CA31" s="720"/>
      <c r="CB31" s="681"/>
      <c r="CD31" s="727"/>
      <c r="CE31" s="728"/>
      <c r="CF31" s="685" t="s">
        <v>
299</v>
      </c>
      <c r="CG31" s="682"/>
      <c r="CH31" s="682"/>
      <c r="CI31" s="682"/>
      <c r="CJ31" s="682"/>
      <c r="CK31" s="682"/>
      <c r="CL31" s="682"/>
      <c r="CM31" s="682"/>
      <c r="CN31" s="682"/>
      <c r="CO31" s="682"/>
      <c r="CP31" s="682"/>
      <c r="CQ31" s="683"/>
      <c r="CR31" s="641">
        <v>
369377</v>
      </c>
      <c r="CS31" s="642"/>
      <c r="CT31" s="642"/>
      <c r="CU31" s="642"/>
      <c r="CV31" s="642"/>
      <c r="CW31" s="642"/>
      <c r="CX31" s="642"/>
      <c r="CY31" s="643"/>
      <c r="CZ31" s="646">
        <v>
0.6</v>
      </c>
      <c r="DA31" s="675"/>
      <c r="DB31" s="675"/>
      <c r="DC31" s="676"/>
      <c r="DD31" s="649">
        <v>
365553</v>
      </c>
      <c r="DE31" s="642"/>
      <c r="DF31" s="642"/>
      <c r="DG31" s="642"/>
      <c r="DH31" s="642"/>
      <c r="DI31" s="642"/>
      <c r="DJ31" s="642"/>
      <c r="DK31" s="643"/>
      <c r="DL31" s="649">
        <v>
365553</v>
      </c>
      <c r="DM31" s="642"/>
      <c r="DN31" s="642"/>
      <c r="DO31" s="642"/>
      <c r="DP31" s="642"/>
      <c r="DQ31" s="642"/>
      <c r="DR31" s="642"/>
      <c r="DS31" s="642"/>
      <c r="DT31" s="642"/>
      <c r="DU31" s="642"/>
      <c r="DV31" s="643"/>
      <c r="DW31" s="646">
        <v>
0.9</v>
      </c>
      <c r="DX31" s="675"/>
      <c r="DY31" s="675"/>
      <c r="DZ31" s="675"/>
      <c r="EA31" s="675"/>
      <c r="EB31" s="675"/>
      <c r="EC31" s="677"/>
    </row>
    <row r="32" spans="2:133" ht="11.25" customHeight="1">
      <c r="B32" s="638" t="s">
        <v>
300</v>
      </c>
      <c r="C32" s="639"/>
      <c r="D32" s="639"/>
      <c r="E32" s="639"/>
      <c r="F32" s="639"/>
      <c r="G32" s="639"/>
      <c r="H32" s="639"/>
      <c r="I32" s="639"/>
      <c r="J32" s="639"/>
      <c r="K32" s="639"/>
      <c r="L32" s="639"/>
      <c r="M32" s="639"/>
      <c r="N32" s="639"/>
      <c r="O32" s="639"/>
      <c r="P32" s="639"/>
      <c r="Q32" s="640"/>
      <c r="R32" s="641">
        <v>
55812</v>
      </c>
      <c r="S32" s="644"/>
      <c r="T32" s="644"/>
      <c r="U32" s="644"/>
      <c r="V32" s="644"/>
      <c r="W32" s="644"/>
      <c r="X32" s="644"/>
      <c r="Y32" s="645"/>
      <c r="Z32" s="703">
        <v>
0.1</v>
      </c>
      <c r="AA32" s="703"/>
      <c r="AB32" s="703"/>
      <c r="AC32" s="703"/>
      <c r="AD32" s="704" t="s">
        <v>
218</v>
      </c>
      <c r="AE32" s="704"/>
      <c r="AF32" s="704"/>
      <c r="AG32" s="704"/>
      <c r="AH32" s="704"/>
      <c r="AI32" s="704"/>
      <c r="AJ32" s="704"/>
      <c r="AK32" s="704"/>
      <c r="AL32" s="646" t="s">
        <v>
118</v>
      </c>
      <c r="AM32" s="647"/>
      <c r="AN32" s="647"/>
      <c r="AO32" s="705"/>
      <c r="AP32" s="735"/>
      <c r="AQ32" s="736"/>
      <c r="AR32" s="736"/>
      <c r="AS32" s="736"/>
      <c r="AT32" s="739"/>
      <c r="AU32" s="211"/>
      <c r="AV32" s="211"/>
      <c r="AW32" s="211"/>
      <c r="AX32" s="653" t="s">
        <v>
301</v>
      </c>
      <c r="AY32" s="654"/>
      <c r="AZ32" s="654"/>
      <c r="BA32" s="654"/>
      <c r="BB32" s="654"/>
      <c r="BC32" s="654"/>
      <c r="BD32" s="654"/>
      <c r="BE32" s="654"/>
      <c r="BF32" s="655"/>
      <c r="BG32" s="718">
        <v>
99.6</v>
      </c>
      <c r="BH32" s="657"/>
      <c r="BI32" s="657"/>
      <c r="BJ32" s="657"/>
      <c r="BK32" s="657"/>
      <c r="BL32" s="657"/>
      <c r="BM32" s="701">
        <v>
99</v>
      </c>
      <c r="BN32" s="657"/>
      <c r="BO32" s="657"/>
      <c r="BP32" s="657"/>
      <c r="BQ32" s="694"/>
      <c r="BR32" s="718">
        <v>
99.5</v>
      </c>
      <c r="BS32" s="657"/>
      <c r="BT32" s="657"/>
      <c r="BU32" s="657"/>
      <c r="BV32" s="657"/>
      <c r="BW32" s="657"/>
      <c r="BX32" s="701">
        <v>
98.8</v>
      </c>
      <c r="BY32" s="657"/>
      <c r="BZ32" s="657"/>
      <c r="CA32" s="657"/>
      <c r="CB32" s="694"/>
      <c r="CD32" s="729"/>
      <c r="CE32" s="730"/>
      <c r="CF32" s="685" t="s">
        <v>
302</v>
      </c>
      <c r="CG32" s="682"/>
      <c r="CH32" s="682"/>
      <c r="CI32" s="682"/>
      <c r="CJ32" s="682"/>
      <c r="CK32" s="682"/>
      <c r="CL32" s="682"/>
      <c r="CM32" s="682"/>
      <c r="CN32" s="682"/>
      <c r="CO32" s="682"/>
      <c r="CP32" s="682"/>
      <c r="CQ32" s="683"/>
      <c r="CR32" s="641">
        <v>
395</v>
      </c>
      <c r="CS32" s="644"/>
      <c r="CT32" s="644"/>
      <c r="CU32" s="644"/>
      <c r="CV32" s="644"/>
      <c r="CW32" s="644"/>
      <c r="CX32" s="644"/>
      <c r="CY32" s="645"/>
      <c r="CZ32" s="646">
        <v>
0</v>
      </c>
      <c r="DA32" s="675"/>
      <c r="DB32" s="675"/>
      <c r="DC32" s="676"/>
      <c r="DD32" s="649">
        <v>
395</v>
      </c>
      <c r="DE32" s="644"/>
      <c r="DF32" s="644"/>
      <c r="DG32" s="644"/>
      <c r="DH32" s="644"/>
      <c r="DI32" s="644"/>
      <c r="DJ32" s="644"/>
      <c r="DK32" s="645"/>
      <c r="DL32" s="649">
        <v>
395</v>
      </c>
      <c r="DM32" s="644"/>
      <c r="DN32" s="644"/>
      <c r="DO32" s="644"/>
      <c r="DP32" s="644"/>
      <c r="DQ32" s="644"/>
      <c r="DR32" s="644"/>
      <c r="DS32" s="644"/>
      <c r="DT32" s="644"/>
      <c r="DU32" s="644"/>
      <c r="DV32" s="645"/>
      <c r="DW32" s="646">
        <v>
0</v>
      </c>
      <c r="DX32" s="675"/>
      <c r="DY32" s="675"/>
      <c r="DZ32" s="675"/>
      <c r="EA32" s="675"/>
      <c r="EB32" s="675"/>
      <c r="EC32" s="677"/>
    </row>
    <row r="33" spans="2:133" ht="11.25" customHeight="1">
      <c r="B33" s="638" t="s">
        <v>
303</v>
      </c>
      <c r="C33" s="639"/>
      <c r="D33" s="639"/>
      <c r="E33" s="639"/>
      <c r="F33" s="639"/>
      <c r="G33" s="639"/>
      <c r="H33" s="639"/>
      <c r="I33" s="639"/>
      <c r="J33" s="639"/>
      <c r="K33" s="639"/>
      <c r="L33" s="639"/>
      <c r="M33" s="639"/>
      <c r="N33" s="639"/>
      <c r="O33" s="639"/>
      <c r="P33" s="639"/>
      <c r="Q33" s="640"/>
      <c r="R33" s="641">
        <v>
1284669</v>
      </c>
      <c r="S33" s="644"/>
      <c r="T33" s="644"/>
      <c r="U33" s="644"/>
      <c r="V33" s="644"/>
      <c r="W33" s="644"/>
      <c r="X33" s="644"/>
      <c r="Y33" s="645"/>
      <c r="Z33" s="703">
        <v>
1.9</v>
      </c>
      <c r="AA33" s="703"/>
      <c r="AB33" s="703"/>
      <c r="AC33" s="703"/>
      <c r="AD33" s="704" t="s">
        <v>
218</v>
      </c>
      <c r="AE33" s="704"/>
      <c r="AF33" s="704"/>
      <c r="AG33" s="704"/>
      <c r="AH33" s="704"/>
      <c r="AI33" s="704"/>
      <c r="AJ33" s="704"/>
      <c r="AK33" s="704"/>
      <c r="AL33" s="646" t="s">
        <v>
118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
304</v>
      </c>
      <c r="CE33" s="682"/>
      <c r="CF33" s="682"/>
      <c r="CG33" s="682"/>
      <c r="CH33" s="682"/>
      <c r="CI33" s="682"/>
      <c r="CJ33" s="682"/>
      <c r="CK33" s="682"/>
      <c r="CL33" s="682"/>
      <c r="CM33" s="682"/>
      <c r="CN33" s="682"/>
      <c r="CO33" s="682"/>
      <c r="CP33" s="682"/>
      <c r="CQ33" s="683"/>
      <c r="CR33" s="641">
        <v>
25499041</v>
      </c>
      <c r="CS33" s="642"/>
      <c r="CT33" s="642"/>
      <c r="CU33" s="642"/>
      <c r="CV33" s="642"/>
      <c r="CW33" s="642"/>
      <c r="CX33" s="642"/>
      <c r="CY33" s="643"/>
      <c r="CZ33" s="646">
        <v>
39.1</v>
      </c>
      <c r="DA33" s="675"/>
      <c r="DB33" s="675"/>
      <c r="DC33" s="676"/>
      <c r="DD33" s="649">
        <v>
21194700</v>
      </c>
      <c r="DE33" s="642"/>
      <c r="DF33" s="642"/>
      <c r="DG33" s="642"/>
      <c r="DH33" s="642"/>
      <c r="DI33" s="642"/>
      <c r="DJ33" s="642"/>
      <c r="DK33" s="643"/>
      <c r="DL33" s="649">
        <v>
17186403</v>
      </c>
      <c r="DM33" s="642"/>
      <c r="DN33" s="642"/>
      <c r="DO33" s="642"/>
      <c r="DP33" s="642"/>
      <c r="DQ33" s="642"/>
      <c r="DR33" s="642"/>
      <c r="DS33" s="642"/>
      <c r="DT33" s="642"/>
      <c r="DU33" s="642"/>
      <c r="DV33" s="643"/>
      <c r="DW33" s="646">
        <v>
43</v>
      </c>
      <c r="DX33" s="675"/>
      <c r="DY33" s="675"/>
      <c r="DZ33" s="675"/>
      <c r="EA33" s="675"/>
      <c r="EB33" s="675"/>
      <c r="EC33" s="677"/>
    </row>
    <row r="34" spans="2:133" ht="11.25" customHeight="1">
      <c r="B34" s="638" t="s">
        <v>
305</v>
      </c>
      <c r="C34" s="639"/>
      <c r="D34" s="639"/>
      <c r="E34" s="639"/>
      <c r="F34" s="639"/>
      <c r="G34" s="639"/>
      <c r="H34" s="639"/>
      <c r="I34" s="639"/>
      <c r="J34" s="639"/>
      <c r="K34" s="639"/>
      <c r="L34" s="639"/>
      <c r="M34" s="639"/>
      <c r="N34" s="639"/>
      <c r="O34" s="639"/>
      <c r="P34" s="639"/>
      <c r="Q34" s="640"/>
      <c r="R34" s="641">
        <v>
593286</v>
      </c>
      <c r="S34" s="644"/>
      <c r="T34" s="644"/>
      <c r="U34" s="644"/>
      <c r="V34" s="644"/>
      <c r="W34" s="644"/>
      <c r="X34" s="644"/>
      <c r="Y34" s="645"/>
      <c r="Z34" s="703">
        <v>
0.9</v>
      </c>
      <c r="AA34" s="703"/>
      <c r="AB34" s="703"/>
      <c r="AC34" s="703"/>
      <c r="AD34" s="704">
        <v>
225</v>
      </c>
      <c r="AE34" s="704"/>
      <c r="AF34" s="704"/>
      <c r="AG34" s="704"/>
      <c r="AH34" s="704"/>
      <c r="AI34" s="704"/>
      <c r="AJ34" s="704"/>
      <c r="AK34" s="704"/>
      <c r="AL34" s="646">
        <v>
0</v>
      </c>
      <c r="AM34" s="647"/>
      <c r="AN34" s="647"/>
      <c r="AO34" s="705"/>
      <c r="AP34" s="214"/>
      <c r="AQ34" s="715" t="s">
        <v>
306</v>
      </c>
      <c r="AR34" s="716"/>
      <c r="AS34" s="716"/>
      <c r="AT34" s="716"/>
      <c r="AU34" s="716"/>
      <c r="AV34" s="716"/>
      <c r="AW34" s="716"/>
      <c r="AX34" s="716"/>
      <c r="AY34" s="716"/>
      <c r="AZ34" s="716"/>
      <c r="BA34" s="716"/>
      <c r="BB34" s="716"/>
      <c r="BC34" s="716"/>
      <c r="BD34" s="716"/>
      <c r="BE34" s="716"/>
      <c r="BF34" s="717"/>
      <c r="BG34" s="715" t="s">
        <v>
307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
308</v>
      </c>
      <c r="CE34" s="682"/>
      <c r="CF34" s="682"/>
      <c r="CG34" s="682"/>
      <c r="CH34" s="682"/>
      <c r="CI34" s="682"/>
      <c r="CJ34" s="682"/>
      <c r="CK34" s="682"/>
      <c r="CL34" s="682"/>
      <c r="CM34" s="682"/>
      <c r="CN34" s="682"/>
      <c r="CO34" s="682"/>
      <c r="CP34" s="682"/>
      <c r="CQ34" s="683"/>
      <c r="CR34" s="641">
        <v>
10593855</v>
      </c>
      <c r="CS34" s="644"/>
      <c r="CT34" s="644"/>
      <c r="CU34" s="644"/>
      <c r="CV34" s="644"/>
      <c r="CW34" s="644"/>
      <c r="CX34" s="644"/>
      <c r="CY34" s="645"/>
      <c r="CZ34" s="646">
        <v>
16.2</v>
      </c>
      <c r="DA34" s="675"/>
      <c r="DB34" s="675"/>
      <c r="DC34" s="676"/>
      <c r="DD34" s="649">
        <v>
8366730</v>
      </c>
      <c r="DE34" s="644"/>
      <c r="DF34" s="644"/>
      <c r="DG34" s="644"/>
      <c r="DH34" s="644"/>
      <c r="DI34" s="644"/>
      <c r="DJ34" s="644"/>
      <c r="DK34" s="645"/>
      <c r="DL34" s="649">
        <v>
7422837</v>
      </c>
      <c r="DM34" s="644"/>
      <c r="DN34" s="644"/>
      <c r="DO34" s="644"/>
      <c r="DP34" s="644"/>
      <c r="DQ34" s="644"/>
      <c r="DR34" s="644"/>
      <c r="DS34" s="644"/>
      <c r="DT34" s="644"/>
      <c r="DU34" s="644"/>
      <c r="DV34" s="645"/>
      <c r="DW34" s="646">
        <v>
18.600000000000001</v>
      </c>
      <c r="DX34" s="675"/>
      <c r="DY34" s="675"/>
      <c r="DZ34" s="675"/>
      <c r="EA34" s="675"/>
      <c r="EB34" s="675"/>
      <c r="EC34" s="677"/>
    </row>
    <row r="35" spans="2:133" ht="11.25" customHeight="1">
      <c r="B35" s="638" t="s">
        <v>
309</v>
      </c>
      <c r="C35" s="639"/>
      <c r="D35" s="639"/>
      <c r="E35" s="639"/>
      <c r="F35" s="639"/>
      <c r="G35" s="639"/>
      <c r="H35" s="639"/>
      <c r="I35" s="639"/>
      <c r="J35" s="639"/>
      <c r="K35" s="639"/>
      <c r="L35" s="639"/>
      <c r="M35" s="639"/>
      <c r="N35" s="639"/>
      <c r="O35" s="639"/>
      <c r="P35" s="639"/>
      <c r="Q35" s="640"/>
      <c r="R35" s="641">
        <v>
1461300</v>
      </c>
      <c r="S35" s="644"/>
      <c r="T35" s="644"/>
      <c r="U35" s="644"/>
      <c r="V35" s="644"/>
      <c r="W35" s="644"/>
      <c r="X35" s="644"/>
      <c r="Y35" s="645"/>
      <c r="Z35" s="703">
        <v>
2.2000000000000002</v>
      </c>
      <c r="AA35" s="703"/>
      <c r="AB35" s="703"/>
      <c r="AC35" s="703"/>
      <c r="AD35" s="704" t="s">
        <v>
218</v>
      </c>
      <c r="AE35" s="704"/>
      <c r="AF35" s="704"/>
      <c r="AG35" s="704"/>
      <c r="AH35" s="704"/>
      <c r="AI35" s="704"/>
      <c r="AJ35" s="704"/>
      <c r="AK35" s="704"/>
      <c r="AL35" s="646" t="s">
        <v>
118</v>
      </c>
      <c r="AM35" s="647"/>
      <c r="AN35" s="647"/>
      <c r="AO35" s="705"/>
      <c r="AP35" s="214"/>
      <c r="AQ35" s="709" t="s">
        <v>
310</v>
      </c>
      <c r="AR35" s="710"/>
      <c r="AS35" s="710"/>
      <c r="AT35" s="710"/>
      <c r="AU35" s="710"/>
      <c r="AV35" s="710"/>
      <c r="AW35" s="710"/>
      <c r="AX35" s="710"/>
      <c r="AY35" s="711"/>
      <c r="AZ35" s="706">
        <v>
7353175</v>
      </c>
      <c r="BA35" s="707"/>
      <c r="BB35" s="707"/>
      <c r="BC35" s="707"/>
      <c r="BD35" s="707"/>
      <c r="BE35" s="707"/>
      <c r="BF35" s="708"/>
      <c r="BG35" s="712" t="s">
        <v>
311</v>
      </c>
      <c r="BH35" s="713"/>
      <c r="BI35" s="713"/>
      <c r="BJ35" s="713"/>
      <c r="BK35" s="713"/>
      <c r="BL35" s="713"/>
      <c r="BM35" s="713"/>
      <c r="BN35" s="713"/>
      <c r="BO35" s="713"/>
      <c r="BP35" s="713"/>
      <c r="BQ35" s="713"/>
      <c r="BR35" s="713"/>
      <c r="BS35" s="713"/>
      <c r="BT35" s="713"/>
      <c r="BU35" s="714"/>
      <c r="BV35" s="706">
        <v>
270843</v>
      </c>
      <c r="BW35" s="707"/>
      <c r="BX35" s="707"/>
      <c r="BY35" s="707"/>
      <c r="BZ35" s="707"/>
      <c r="CA35" s="707"/>
      <c r="CB35" s="708"/>
      <c r="CD35" s="685" t="s">
        <v>
312</v>
      </c>
      <c r="CE35" s="682"/>
      <c r="CF35" s="682"/>
      <c r="CG35" s="682"/>
      <c r="CH35" s="682"/>
      <c r="CI35" s="682"/>
      <c r="CJ35" s="682"/>
      <c r="CK35" s="682"/>
      <c r="CL35" s="682"/>
      <c r="CM35" s="682"/>
      <c r="CN35" s="682"/>
      <c r="CO35" s="682"/>
      <c r="CP35" s="682"/>
      <c r="CQ35" s="683"/>
      <c r="CR35" s="641">
        <v>
283450</v>
      </c>
      <c r="CS35" s="642"/>
      <c r="CT35" s="642"/>
      <c r="CU35" s="642"/>
      <c r="CV35" s="642"/>
      <c r="CW35" s="642"/>
      <c r="CX35" s="642"/>
      <c r="CY35" s="643"/>
      <c r="CZ35" s="646">
        <v>
0.4</v>
      </c>
      <c r="DA35" s="675"/>
      <c r="DB35" s="675"/>
      <c r="DC35" s="676"/>
      <c r="DD35" s="649">
        <v>
271279</v>
      </c>
      <c r="DE35" s="642"/>
      <c r="DF35" s="642"/>
      <c r="DG35" s="642"/>
      <c r="DH35" s="642"/>
      <c r="DI35" s="642"/>
      <c r="DJ35" s="642"/>
      <c r="DK35" s="643"/>
      <c r="DL35" s="649">
        <v>
271279</v>
      </c>
      <c r="DM35" s="642"/>
      <c r="DN35" s="642"/>
      <c r="DO35" s="642"/>
      <c r="DP35" s="642"/>
      <c r="DQ35" s="642"/>
      <c r="DR35" s="642"/>
      <c r="DS35" s="642"/>
      <c r="DT35" s="642"/>
      <c r="DU35" s="642"/>
      <c r="DV35" s="643"/>
      <c r="DW35" s="646">
        <v>
0.7</v>
      </c>
      <c r="DX35" s="675"/>
      <c r="DY35" s="675"/>
      <c r="DZ35" s="675"/>
      <c r="EA35" s="675"/>
      <c r="EB35" s="675"/>
      <c r="EC35" s="677"/>
    </row>
    <row r="36" spans="2:133" ht="11.25" customHeight="1">
      <c r="B36" s="638" t="s">
        <v>
313</v>
      </c>
      <c r="C36" s="639"/>
      <c r="D36" s="639"/>
      <c r="E36" s="639"/>
      <c r="F36" s="639"/>
      <c r="G36" s="639"/>
      <c r="H36" s="639"/>
      <c r="I36" s="639"/>
      <c r="J36" s="639"/>
      <c r="K36" s="639"/>
      <c r="L36" s="639"/>
      <c r="M36" s="639"/>
      <c r="N36" s="639"/>
      <c r="O36" s="639"/>
      <c r="P36" s="639"/>
      <c r="Q36" s="640"/>
      <c r="R36" s="641" t="s">
        <v>
118</v>
      </c>
      <c r="S36" s="644"/>
      <c r="T36" s="644"/>
      <c r="U36" s="644"/>
      <c r="V36" s="644"/>
      <c r="W36" s="644"/>
      <c r="X36" s="644"/>
      <c r="Y36" s="645"/>
      <c r="Z36" s="703" t="s">
        <v>
218</v>
      </c>
      <c r="AA36" s="703"/>
      <c r="AB36" s="703"/>
      <c r="AC36" s="703"/>
      <c r="AD36" s="704" t="s">
        <v>
118</v>
      </c>
      <c r="AE36" s="704"/>
      <c r="AF36" s="704"/>
      <c r="AG36" s="704"/>
      <c r="AH36" s="704"/>
      <c r="AI36" s="704"/>
      <c r="AJ36" s="704"/>
      <c r="AK36" s="704"/>
      <c r="AL36" s="646" t="s">
        <v>
118</v>
      </c>
      <c r="AM36" s="647"/>
      <c r="AN36" s="647"/>
      <c r="AO36" s="705"/>
      <c r="AQ36" s="678" t="s">
        <v>
314</v>
      </c>
      <c r="AR36" s="679"/>
      <c r="AS36" s="679"/>
      <c r="AT36" s="679"/>
      <c r="AU36" s="679"/>
      <c r="AV36" s="679"/>
      <c r="AW36" s="679"/>
      <c r="AX36" s="679"/>
      <c r="AY36" s="680"/>
      <c r="AZ36" s="641">
        <v>
1103154</v>
      </c>
      <c r="BA36" s="644"/>
      <c r="BB36" s="644"/>
      <c r="BC36" s="644"/>
      <c r="BD36" s="642"/>
      <c r="BE36" s="642"/>
      <c r="BF36" s="681"/>
      <c r="BG36" s="685" t="s">
        <v>
315</v>
      </c>
      <c r="BH36" s="682"/>
      <c r="BI36" s="682"/>
      <c r="BJ36" s="682"/>
      <c r="BK36" s="682"/>
      <c r="BL36" s="682"/>
      <c r="BM36" s="682"/>
      <c r="BN36" s="682"/>
      <c r="BO36" s="682"/>
      <c r="BP36" s="682"/>
      <c r="BQ36" s="682"/>
      <c r="BR36" s="682"/>
      <c r="BS36" s="682"/>
      <c r="BT36" s="682"/>
      <c r="BU36" s="683"/>
      <c r="BV36" s="641">
        <v>
-1681879</v>
      </c>
      <c r="BW36" s="644"/>
      <c r="BX36" s="644"/>
      <c r="BY36" s="644"/>
      <c r="BZ36" s="644"/>
      <c r="CA36" s="644"/>
      <c r="CB36" s="684"/>
      <c r="CD36" s="685" t="s">
        <v>
316</v>
      </c>
      <c r="CE36" s="682"/>
      <c r="CF36" s="682"/>
      <c r="CG36" s="682"/>
      <c r="CH36" s="682"/>
      <c r="CI36" s="682"/>
      <c r="CJ36" s="682"/>
      <c r="CK36" s="682"/>
      <c r="CL36" s="682"/>
      <c r="CM36" s="682"/>
      <c r="CN36" s="682"/>
      <c r="CO36" s="682"/>
      <c r="CP36" s="682"/>
      <c r="CQ36" s="683"/>
      <c r="CR36" s="641">
        <v>
7070436</v>
      </c>
      <c r="CS36" s="644"/>
      <c r="CT36" s="644"/>
      <c r="CU36" s="644"/>
      <c r="CV36" s="644"/>
      <c r="CW36" s="644"/>
      <c r="CX36" s="644"/>
      <c r="CY36" s="645"/>
      <c r="CZ36" s="646">
        <v>
10.8</v>
      </c>
      <c r="DA36" s="675"/>
      <c r="DB36" s="675"/>
      <c r="DC36" s="676"/>
      <c r="DD36" s="649">
        <v>
5636914</v>
      </c>
      <c r="DE36" s="644"/>
      <c r="DF36" s="644"/>
      <c r="DG36" s="644"/>
      <c r="DH36" s="644"/>
      <c r="DI36" s="644"/>
      <c r="DJ36" s="644"/>
      <c r="DK36" s="645"/>
      <c r="DL36" s="649">
        <v>
5003269</v>
      </c>
      <c r="DM36" s="644"/>
      <c r="DN36" s="644"/>
      <c r="DO36" s="644"/>
      <c r="DP36" s="644"/>
      <c r="DQ36" s="644"/>
      <c r="DR36" s="644"/>
      <c r="DS36" s="644"/>
      <c r="DT36" s="644"/>
      <c r="DU36" s="644"/>
      <c r="DV36" s="645"/>
      <c r="DW36" s="646">
        <v>
12.5</v>
      </c>
      <c r="DX36" s="675"/>
      <c r="DY36" s="675"/>
      <c r="DZ36" s="675"/>
      <c r="EA36" s="675"/>
      <c r="EB36" s="675"/>
      <c r="EC36" s="677"/>
    </row>
    <row r="37" spans="2:133" ht="11.25" customHeight="1">
      <c r="B37" s="638" t="s">
        <v>
317</v>
      </c>
      <c r="C37" s="639"/>
      <c r="D37" s="639"/>
      <c r="E37" s="639"/>
      <c r="F37" s="639"/>
      <c r="G37" s="639"/>
      <c r="H37" s="639"/>
      <c r="I37" s="639"/>
      <c r="J37" s="639"/>
      <c r="K37" s="639"/>
      <c r="L37" s="639"/>
      <c r="M37" s="639"/>
      <c r="N37" s="639"/>
      <c r="O37" s="639"/>
      <c r="P37" s="639"/>
      <c r="Q37" s="640"/>
      <c r="R37" s="641" t="s">
        <v>
118</v>
      </c>
      <c r="S37" s="644"/>
      <c r="T37" s="644"/>
      <c r="U37" s="644"/>
      <c r="V37" s="644"/>
      <c r="W37" s="644"/>
      <c r="X37" s="644"/>
      <c r="Y37" s="645"/>
      <c r="Z37" s="703" t="s">
        <v>
218</v>
      </c>
      <c r="AA37" s="703"/>
      <c r="AB37" s="703"/>
      <c r="AC37" s="703"/>
      <c r="AD37" s="704" t="s">
        <v>
218</v>
      </c>
      <c r="AE37" s="704"/>
      <c r="AF37" s="704"/>
      <c r="AG37" s="704"/>
      <c r="AH37" s="704"/>
      <c r="AI37" s="704"/>
      <c r="AJ37" s="704"/>
      <c r="AK37" s="704"/>
      <c r="AL37" s="646" t="s">
        <v>
118</v>
      </c>
      <c r="AM37" s="647"/>
      <c r="AN37" s="647"/>
      <c r="AO37" s="705"/>
      <c r="AQ37" s="678" t="s">
        <v>
318</v>
      </c>
      <c r="AR37" s="679"/>
      <c r="AS37" s="679"/>
      <c r="AT37" s="679"/>
      <c r="AU37" s="679"/>
      <c r="AV37" s="679"/>
      <c r="AW37" s="679"/>
      <c r="AX37" s="679"/>
      <c r="AY37" s="680"/>
      <c r="AZ37" s="641">
        <v>
239762</v>
      </c>
      <c r="BA37" s="644"/>
      <c r="BB37" s="644"/>
      <c r="BC37" s="644"/>
      <c r="BD37" s="642"/>
      <c r="BE37" s="642"/>
      <c r="BF37" s="681"/>
      <c r="BG37" s="685" t="s">
        <v>
319</v>
      </c>
      <c r="BH37" s="682"/>
      <c r="BI37" s="682"/>
      <c r="BJ37" s="682"/>
      <c r="BK37" s="682"/>
      <c r="BL37" s="682"/>
      <c r="BM37" s="682"/>
      <c r="BN37" s="682"/>
      <c r="BO37" s="682"/>
      <c r="BP37" s="682"/>
      <c r="BQ37" s="682"/>
      <c r="BR37" s="682"/>
      <c r="BS37" s="682"/>
      <c r="BT37" s="682"/>
      <c r="BU37" s="683"/>
      <c r="BV37" s="641">
        <v>
26932</v>
      </c>
      <c r="BW37" s="644"/>
      <c r="BX37" s="644"/>
      <c r="BY37" s="644"/>
      <c r="BZ37" s="644"/>
      <c r="CA37" s="644"/>
      <c r="CB37" s="684"/>
      <c r="CD37" s="685" t="s">
        <v>
320</v>
      </c>
      <c r="CE37" s="682"/>
      <c r="CF37" s="682"/>
      <c r="CG37" s="682"/>
      <c r="CH37" s="682"/>
      <c r="CI37" s="682"/>
      <c r="CJ37" s="682"/>
      <c r="CK37" s="682"/>
      <c r="CL37" s="682"/>
      <c r="CM37" s="682"/>
      <c r="CN37" s="682"/>
      <c r="CO37" s="682"/>
      <c r="CP37" s="682"/>
      <c r="CQ37" s="683"/>
      <c r="CR37" s="641">
        <v>
725629</v>
      </c>
      <c r="CS37" s="642"/>
      <c r="CT37" s="642"/>
      <c r="CU37" s="642"/>
      <c r="CV37" s="642"/>
      <c r="CW37" s="642"/>
      <c r="CX37" s="642"/>
      <c r="CY37" s="643"/>
      <c r="CZ37" s="646">
        <v>
1.1000000000000001</v>
      </c>
      <c r="DA37" s="675"/>
      <c r="DB37" s="675"/>
      <c r="DC37" s="676"/>
      <c r="DD37" s="649">
        <v>
725629</v>
      </c>
      <c r="DE37" s="642"/>
      <c r="DF37" s="642"/>
      <c r="DG37" s="642"/>
      <c r="DH37" s="642"/>
      <c r="DI37" s="642"/>
      <c r="DJ37" s="642"/>
      <c r="DK37" s="643"/>
      <c r="DL37" s="649">
        <v>
686978</v>
      </c>
      <c r="DM37" s="642"/>
      <c r="DN37" s="642"/>
      <c r="DO37" s="642"/>
      <c r="DP37" s="642"/>
      <c r="DQ37" s="642"/>
      <c r="DR37" s="642"/>
      <c r="DS37" s="642"/>
      <c r="DT37" s="642"/>
      <c r="DU37" s="642"/>
      <c r="DV37" s="643"/>
      <c r="DW37" s="646">
        <v>
1.7</v>
      </c>
      <c r="DX37" s="675"/>
      <c r="DY37" s="675"/>
      <c r="DZ37" s="675"/>
      <c r="EA37" s="675"/>
      <c r="EB37" s="675"/>
      <c r="EC37" s="677"/>
    </row>
    <row r="38" spans="2:133" ht="11.25" customHeight="1">
      <c r="B38" s="653" t="s">
        <v>
321</v>
      </c>
      <c r="C38" s="654"/>
      <c r="D38" s="654"/>
      <c r="E38" s="654"/>
      <c r="F38" s="654"/>
      <c r="G38" s="654"/>
      <c r="H38" s="654"/>
      <c r="I38" s="654"/>
      <c r="J38" s="654"/>
      <c r="K38" s="654"/>
      <c r="L38" s="654"/>
      <c r="M38" s="654"/>
      <c r="N38" s="654"/>
      <c r="O38" s="654"/>
      <c r="P38" s="654"/>
      <c r="Q38" s="655"/>
      <c r="R38" s="656">
        <v>
67033791</v>
      </c>
      <c r="S38" s="693"/>
      <c r="T38" s="693"/>
      <c r="U38" s="693"/>
      <c r="V38" s="693"/>
      <c r="W38" s="693"/>
      <c r="X38" s="693"/>
      <c r="Y38" s="698"/>
      <c r="Z38" s="699">
        <v>
100</v>
      </c>
      <c r="AA38" s="699"/>
      <c r="AB38" s="699"/>
      <c r="AC38" s="699"/>
      <c r="AD38" s="700">
        <v>
39925955</v>
      </c>
      <c r="AE38" s="700"/>
      <c r="AF38" s="700"/>
      <c r="AG38" s="700"/>
      <c r="AH38" s="700"/>
      <c r="AI38" s="700"/>
      <c r="AJ38" s="700"/>
      <c r="AK38" s="700"/>
      <c r="AL38" s="659">
        <v>
100</v>
      </c>
      <c r="AM38" s="701"/>
      <c r="AN38" s="701"/>
      <c r="AO38" s="702"/>
      <c r="AQ38" s="678" t="s">
        <v>
322</v>
      </c>
      <c r="AR38" s="679"/>
      <c r="AS38" s="679"/>
      <c r="AT38" s="679"/>
      <c r="AU38" s="679"/>
      <c r="AV38" s="679"/>
      <c r="AW38" s="679"/>
      <c r="AX38" s="679"/>
      <c r="AY38" s="680"/>
      <c r="AZ38" s="641" t="s">
        <v>
218</v>
      </c>
      <c r="BA38" s="644"/>
      <c r="BB38" s="644"/>
      <c r="BC38" s="644"/>
      <c r="BD38" s="642"/>
      <c r="BE38" s="642"/>
      <c r="BF38" s="681"/>
      <c r="BG38" s="685" t="s">
        <v>
323</v>
      </c>
      <c r="BH38" s="682"/>
      <c r="BI38" s="682"/>
      <c r="BJ38" s="682"/>
      <c r="BK38" s="682"/>
      <c r="BL38" s="682"/>
      <c r="BM38" s="682"/>
      <c r="BN38" s="682"/>
      <c r="BO38" s="682"/>
      <c r="BP38" s="682"/>
      <c r="BQ38" s="682"/>
      <c r="BR38" s="682"/>
      <c r="BS38" s="682"/>
      <c r="BT38" s="682"/>
      <c r="BU38" s="683"/>
      <c r="BV38" s="641">
        <v>
39648</v>
      </c>
      <c r="BW38" s="644"/>
      <c r="BX38" s="644"/>
      <c r="BY38" s="644"/>
      <c r="BZ38" s="644"/>
      <c r="CA38" s="644"/>
      <c r="CB38" s="684"/>
      <c r="CD38" s="685" t="s">
        <v>
324</v>
      </c>
      <c r="CE38" s="682"/>
      <c r="CF38" s="682"/>
      <c r="CG38" s="682"/>
      <c r="CH38" s="682"/>
      <c r="CI38" s="682"/>
      <c r="CJ38" s="682"/>
      <c r="CK38" s="682"/>
      <c r="CL38" s="682"/>
      <c r="CM38" s="682"/>
      <c r="CN38" s="682"/>
      <c r="CO38" s="682"/>
      <c r="CP38" s="682"/>
      <c r="CQ38" s="683"/>
      <c r="CR38" s="641">
        <v>
7353175</v>
      </c>
      <c r="CS38" s="644"/>
      <c r="CT38" s="644"/>
      <c r="CU38" s="644"/>
      <c r="CV38" s="644"/>
      <c r="CW38" s="644"/>
      <c r="CX38" s="644"/>
      <c r="CY38" s="645"/>
      <c r="CZ38" s="646">
        <v>
11.3</v>
      </c>
      <c r="DA38" s="675"/>
      <c r="DB38" s="675"/>
      <c r="DC38" s="676"/>
      <c r="DD38" s="649">
        <v>
6757766</v>
      </c>
      <c r="DE38" s="644"/>
      <c r="DF38" s="644"/>
      <c r="DG38" s="644"/>
      <c r="DH38" s="644"/>
      <c r="DI38" s="644"/>
      <c r="DJ38" s="644"/>
      <c r="DK38" s="645"/>
      <c r="DL38" s="649">
        <v>
4489018</v>
      </c>
      <c r="DM38" s="644"/>
      <c r="DN38" s="644"/>
      <c r="DO38" s="644"/>
      <c r="DP38" s="644"/>
      <c r="DQ38" s="644"/>
      <c r="DR38" s="644"/>
      <c r="DS38" s="644"/>
      <c r="DT38" s="644"/>
      <c r="DU38" s="644"/>
      <c r="DV38" s="645"/>
      <c r="DW38" s="646">
        <v>
11.2</v>
      </c>
      <c r="DX38" s="675"/>
      <c r="DY38" s="675"/>
      <c r="DZ38" s="675"/>
      <c r="EA38" s="675"/>
      <c r="EB38" s="675"/>
      <c r="EC38" s="677"/>
    </row>
    <row r="39" spans="2:133" ht="11.25" customHeight="1">
      <c r="AQ39" s="678" t="s">
        <v>
325</v>
      </c>
      <c r="AR39" s="679"/>
      <c r="AS39" s="679"/>
      <c r="AT39" s="679"/>
      <c r="AU39" s="679"/>
      <c r="AV39" s="679"/>
      <c r="AW39" s="679"/>
      <c r="AX39" s="679"/>
      <c r="AY39" s="680"/>
      <c r="AZ39" s="641" t="s">
        <v>
218</v>
      </c>
      <c r="BA39" s="644"/>
      <c r="BB39" s="644"/>
      <c r="BC39" s="644"/>
      <c r="BD39" s="642"/>
      <c r="BE39" s="642"/>
      <c r="BF39" s="681"/>
      <c r="BG39" s="686" t="s">
        <v>
326</v>
      </c>
      <c r="BH39" s="687"/>
      <c r="BI39" s="687"/>
      <c r="BJ39" s="687"/>
      <c r="BK39" s="687"/>
      <c r="BL39" s="215"/>
      <c r="BM39" s="682" t="s">
        <v>
327</v>
      </c>
      <c r="BN39" s="682"/>
      <c r="BO39" s="682"/>
      <c r="BP39" s="682"/>
      <c r="BQ39" s="682"/>
      <c r="BR39" s="682"/>
      <c r="BS39" s="682"/>
      <c r="BT39" s="682"/>
      <c r="BU39" s="683"/>
      <c r="BV39" s="641">
        <v>
94</v>
      </c>
      <c r="BW39" s="644"/>
      <c r="BX39" s="644"/>
      <c r="BY39" s="644"/>
      <c r="BZ39" s="644"/>
      <c r="CA39" s="644"/>
      <c r="CB39" s="684"/>
      <c r="CD39" s="685" t="s">
        <v>
328</v>
      </c>
      <c r="CE39" s="682"/>
      <c r="CF39" s="682"/>
      <c r="CG39" s="682"/>
      <c r="CH39" s="682"/>
      <c r="CI39" s="682"/>
      <c r="CJ39" s="682"/>
      <c r="CK39" s="682"/>
      <c r="CL39" s="682"/>
      <c r="CM39" s="682"/>
      <c r="CN39" s="682"/>
      <c r="CO39" s="682"/>
      <c r="CP39" s="682"/>
      <c r="CQ39" s="683"/>
      <c r="CR39" s="641">
        <v>
188125</v>
      </c>
      <c r="CS39" s="642"/>
      <c r="CT39" s="642"/>
      <c r="CU39" s="642"/>
      <c r="CV39" s="642"/>
      <c r="CW39" s="642"/>
      <c r="CX39" s="642"/>
      <c r="CY39" s="643"/>
      <c r="CZ39" s="646">
        <v>
0.3</v>
      </c>
      <c r="DA39" s="675"/>
      <c r="DB39" s="675"/>
      <c r="DC39" s="676"/>
      <c r="DD39" s="649">
        <v>
162011</v>
      </c>
      <c r="DE39" s="642"/>
      <c r="DF39" s="642"/>
      <c r="DG39" s="642"/>
      <c r="DH39" s="642"/>
      <c r="DI39" s="642"/>
      <c r="DJ39" s="642"/>
      <c r="DK39" s="643"/>
      <c r="DL39" s="649" t="s">
        <v>
118</v>
      </c>
      <c r="DM39" s="642"/>
      <c r="DN39" s="642"/>
      <c r="DO39" s="642"/>
      <c r="DP39" s="642"/>
      <c r="DQ39" s="642"/>
      <c r="DR39" s="642"/>
      <c r="DS39" s="642"/>
      <c r="DT39" s="642"/>
      <c r="DU39" s="642"/>
      <c r="DV39" s="643"/>
      <c r="DW39" s="646" t="s">
        <v>
118</v>
      </c>
      <c r="DX39" s="675"/>
      <c r="DY39" s="675"/>
      <c r="DZ39" s="675"/>
      <c r="EA39" s="675"/>
      <c r="EB39" s="675"/>
      <c r="EC39" s="677"/>
    </row>
    <row r="40" spans="2:133" ht="11.25" customHeight="1">
      <c r="AQ40" s="678" t="s">
        <v>
329</v>
      </c>
      <c r="AR40" s="679"/>
      <c r="AS40" s="679"/>
      <c r="AT40" s="679"/>
      <c r="AU40" s="679"/>
      <c r="AV40" s="679"/>
      <c r="AW40" s="679"/>
      <c r="AX40" s="679"/>
      <c r="AY40" s="680"/>
      <c r="AZ40" s="641">
        <v>
2625362</v>
      </c>
      <c r="BA40" s="644"/>
      <c r="BB40" s="644"/>
      <c r="BC40" s="644"/>
      <c r="BD40" s="642"/>
      <c r="BE40" s="642"/>
      <c r="BF40" s="681"/>
      <c r="BG40" s="686"/>
      <c r="BH40" s="687"/>
      <c r="BI40" s="687"/>
      <c r="BJ40" s="687"/>
      <c r="BK40" s="687"/>
      <c r="BL40" s="215"/>
      <c r="BM40" s="682" t="s">
        <v>
330</v>
      </c>
      <c r="BN40" s="682"/>
      <c r="BO40" s="682"/>
      <c r="BP40" s="682"/>
      <c r="BQ40" s="682"/>
      <c r="BR40" s="682"/>
      <c r="BS40" s="682"/>
      <c r="BT40" s="682"/>
      <c r="BU40" s="683"/>
      <c r="BV40" s="641">
        <v>
94</v>
      </c>
      <c r="BW40" s="644"/>
      <c r="BX40" s="644"/>
      <c r="BY40" s="644"/>
      <c r="BZ40" s="644"/>
      <c r="CA40" s="644"/>
      <c r="CB40" s="684"/>
      <c r="CD40" s="685" t="s">
        <v>
331</v>
      </c>
      <c r="CE40" s="682"/>
      <c r="CF40" s="682"/>
      <c r="CG40" s="682"/>
      <c r="CH40" s="682"/>
      <c r="CI40" s="682"/>
      <c r="CJ40" s="682"/>
      <c r="CK40" s="682"/>
      <c r="CL40" s="682"/>
      <c r="CM40" s="682"/>
      <c r="CN40" s="682"/>
      <c r="CO40" s="682"/>
      <c r="CP40" s="682"/>
      <c r="CQ40" s="683"/>
      <c r="CR40" s="641">
        <v>
10000</v>
      </c>
      <c r="CS40" s="644"/>
      <c r="CT40" s="644"/>
      <c r="CU40" s="644"/>
      <c r="CV40" s="644"/>
      <c r="CW40" s="644"/>
      <c r="CX40" s="644"/>
      <c r="CY40" s="645"/>
      <c r="CZ40" s="646">
        <v>
0</v>
      </c>
      <c r="DA40" s="675"/>
      <c r="DB40" s="675"/>
      <c r="DC40" s="676"/>
      <c r="DD40" s="649" t="s">
        <v>
218</v>
      </c>
      <c r="DE40" s="644"/>
      <c r="DF40" s="644"/>
      <c r="DG40" s="644"/>
      <c r="DH40" s="644"/>
      <c r="DI40" s="644"/>
      <c r="DJ40" s="644"/>
      <c r="DK40" s="645"/>
      <c r="DL40" s="649" t="s">
        <v>
218</v>
      </c>
      <c r="DM40" s="644"/>
      <c r="DN40" s="644"/>
      <c r="DO40" s="644"/>
      <c r="DP40" s="644"/>
      <c r="DQ40" s="644"/>
      <c r="DR40" s="644"/>
      <c r="DS40" s="644"/>
      <c r="DT40" s="644"/>
      <c r="DU40" s="644"/>
      <c r="DV40" s="645"/>
      <c r="DW40" s="646" t="s">
        <v>
218</v>
      </c>
      <c r="DX40" s="675"/>
      <c r="DY40" s="675"/>
      <c r="DZ40" s="675"/>
      <c r="EA40" s="675"/>
      <c r="EB40" s="675"/>
      <c r="EC40" s="677"/>
    </row>
    <row r="41" spans="2:133" ht="11.25" customHeight="1">
      <c r="AQ41" s="690" t="s">
        <v>
332</v>
      </c>
      <c r="AR41" s="691"/>
      <c r="AS41" s="691"/>
      <c r="AT41" s="691"/>
      <c r="AU41" s="691"/>
      <c r="AV41" s="691"/>
      <c r="AW41" s="691"/>
      <c r="AX41" s="691"/>
      <c r="AY41" s="692"/>
      <c r="AZ41" s="656">
        <v>
3384897</v>
      </c>
      <c r="BA41" s="693"/>
      <c r="BB41" s="693"/>
      <c r="BC41" s="693"/>
      <c r="BD41" s="657"/>
      <c r="BE41" s="657"/>
      <c r="BF41" s="694"/>
      <c r="BG41" s="688"/>
      <c r="BH41" s="689"/>
      <c r="BI41" s="689"/>
      <c r="BJ41" s="689"/>
      <c r="BK41" s="689"/>
      <c r="BL41" s="216"/>
      <c r="BM41" s="695" t="s">
        <v>
333</v>
      </c>
      <c r="BN41" s="695"/>
      <c r="BO41" s="695"/>
      <c r="BP41" s="695"/>
      <c r="BQ41" s="695"/>
      <c r="BR41" s="695"/>
      <c r="BS41" s="695"/>
      <c r="BT41" s="695"/>
      <c r="BU41" s="696"/>
      <c r="BV41" s="656">
        <v>
274</v>
      </c>
      <c r="BW41" s="693"/>
      <c r="BX41" s="693"/>
      <c r="BY41" s="693"/>
      <c r="BZ41" s="693"/>
      <c r="CA41" s="693"/>
      <c r="CB41" s="697"/>
      <c r="CD41" s="685" t="s">
        <v>
334</v>
      </c>
      <c r="CE41" s="682"/>
      <c r="CF41" s="682"/>
      <c r="CG41" s="682"/>
      <c r="CH41" s="682"/>
      <c r="CI41" s="682"/>
      <c r="CJ41" s="682"/>
      <c r="CK41" s="682"/>
      <c r="CL41" s="682"/>
      <c r="CM41" s="682"/>
      <c r="CN41" s="682"/>
      <c r="CO41" s="682"/>
      <c r="CP41" s="682"/>
      <c r="CQ41" s="683"/>
      <c r="CR41" s="641" t="s">
        <v>
218</v>
      </c>
      <c r="CS41" s="642"/>
      <c r="CT41" s="642"/>
      <c r="CU41" s="642"/>
      <c r="CV41" s="642"/>
      <c r="CW41" s="642"/>
      <c r="CX41" s="642"/>
      <c r="CY41" s="643"/>
      <c r="CZ41" s="646" t="s">
        <v>
218</v>
      </c>
      <c r="DA41" s="675"/>
      <c r="DB41" s="675"/>
      <c r="DC41" s="676"/>
      <c r="DD41" s="649" t="s">
        <v>
218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
335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
336</v>
      </c>
      <c r="CE42" s="639"/>
      <c r="CF42" s="639"/>
      <c r="CG42" s="639"/>
      <c r="CH42" s="639"/>
      <c r="CI42" s="639"/>
      <c r="CJ42" s="639"/>
      <c r="CK42" s="639"/>
      <c r="CL42" s="639"/>
      <c r="CM42" s="639"/>
      <c r="CN42" s="639"/>
      <c r="CO42" s="639"/>
      <c r="CP42" s="639"/>
      <c r="CQ42" s="640"/>
      <c r="CR42" s="641">
        <v>
6134081</v>
      </c>
      <c r="CS42" s="644"/>
      <c r="CT42" s="644"/>
      <c r="CU42" s="644"/>
      <c r="CV42" s="644"/>
      <c r="CW42" s="644"/>
      <c r="CX42" s="644"/>
      <c r="CY42" s="645"/>
      <c r="CZ42" s="646">
        <v>
9.4</v>
      </c>
      <c r="DA42" s="647"/>
      <c r="DB42" s="647"/>
      <c r="DC42" s="648"/>
      <c r="DD42" s="649">
        <v>
2791019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
337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
338</v>
      </c>
      <c r="CE43" s="639"/>
      <c r="CF43" s="639"/>
      <c r="CG43" s="639"/>
      <c r="CH43" s="639"/>
      <c r="CI43" s="639"/>
      <c r="CJ43" s="639"/>
      <c r="CK43" s="639"/>
      <c r="CL43" s="639"/>
      <c r="CM43" s="639"/>
      <c r="CN43" s="639"/>
      <c r="CO43" s="639"/>
      <c r="CP43" s="639"/>
      <c r="CQ43" s="640"/>
      <c r="CR43" s="641">
        <v>
128854</v>
      </c>
      <c r="CS43" s="642"/>
      <c r="CT43" s="642"/>
      <c r="CU43" s="642"/>
      <c r="CV43" s="642"/>
      <c r="CW43" s="642"/>
      <c r="CX43" s="642"/>
      <c r="CY43" s="643"/>
      <c r="CZ43" s="646">
        <v>
0.2</v>
      </c>
      <c r="DA43" s="675"/>
      <c r="DB43" s="675"/>
      <c r="DC43" s="676"/>
      <c r="DD43" s="649">
        <v>
128854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
339</v>
      </c>
      <c r="CD44" s="669" t="s">
        <v>
290</v>
      </c>
      <c r="CE44" s="670"/>
      <c r="CF44" s="638" t="s">
        <v>
340</v>
      </c>
      <c r="CG44" s="639"/>
      <c r="CH44" s="639"/>
      <c r="CI44" s="639"/>
      <c r="CJ44" s="639"/>
      <c r="CK44" s="639"/>
      <c r="CL44" s="639"/>
      <c r="CM44" s="639"/>
      <c r="CN44" s="639"/>
      <c r="CO44" s="639"/>
      <c r="CP44" s="639"/>
      <c r="CQ44" s="640"/>
      <c r="CR44" s="641">
        <v>
6134081</v>
      </c>
      <c r="CS44" s="644"/>
      <c r="CT44" s="644"/>
      <c r="CU44" s="644"/>
      <c r="CV44" s="644"/>
      <c r="CW44" s="644"/>
      <c r="CX44" s="644"/>
      <c r="CY44" s="645"/>
      <c r="CZ44" s="646">
        <v>
9.4</v>
      </c>
      <c r="DA44" s="647"/>
      <c r="DB44" s="647"/>
      <c r="DC44" s="648"/>
      <c r="DD44" s="649">
        <v>
2791019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
341</v>
      </c>
      <c r="CG45" s="639"/>
      <c r="CH45" s="639"/>
      <c r="CI45" s="639"/>
      <c r="CJ45" s="639"/>
      <c r="CK45" s="639"/>
      <c r="CL45" s="639"/>
      <c r="CM45" s="639"/>
      <c r="CN45" s="639"/>
      <c r="CO45" s="639"/>
      <c r="CP45" s="639"/>
      <c r="CQ45" s="640"/>
      <c r="CR45" s="641">
        <v>
1080890</v>
      </c>
      <c r="CS45" s="642"/>
      <c r="CT45" s="642"/>
      <c r="CU45" s="642"/>
      <c r="CV45" s="642"/>
      <c r="CW45" s="642"/>
      <c r="CX45" s="642"/>
      <c r="CY45" s="643"/>
      <c r="CZ45" s="646">
        <v>
1.7</v>
      </c>
      <c r="DA45" s="675"/>
      <c r="DB45" s="675"/>
      <c r="DC45" s="676"/>
      <c r="DD45" s="649">
        <v>
88703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
342</v>
      </c>
      <c r="CG46" s="639"/>
      <c r="CH46" s="639"/>
      <c r="CI46" s="639"/>
      <c r="CJ46" s="639"/>
      <c r="CK46" s="639"/>
      <c r="CL46" s="639"/>
      <c r="CM46" s="639"/>
      <c r="CN46" s="639"/>
      <c r="CO46" s="639"/>
      <c r="CP46" s="639"/>
      <c r="CQ46" s="640"/>
      <c r="CR46" s="641">
        <v>
5053191</v>
      </c>
      <c r="CS46" s="644"/>
      <c r="CT46" s="644"/>
      <c r="CU46" s="644"/>
      <c r="CV46" s="644"/>
      <c r="CW46" s="644"/>
      <c r="CX46" s="644"/>
      <c r="CY46" s="645"/>
      <c r="CZ46" s="646">
        <v>
7.7</v>
      </c>
      <c r="DA46" s="647"/>
      <c r="DB46" s="647"/>
      <c r="DC46" s="648"/>
      <c r="DD46" s="649">
        <v>
2702316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
343</v>
      </c>
      <c r="CG47" s="639"/>
      <c r="CH47" s="639"/>
      <c r="CI47" s="639"/>
      <c r="CJ47" s="639"/>
      <c r="CK47" s="639"/>
      <c r="CL47" s="639"/>
      <c r="CM47" s="639"/>
      <c r="CN47" s="639"/>
      <c r="CO47" s="639"/>
      <c r="CP47" s="639"/>
      <c r="CQ47" s="640"/>
      <c r="CR47" s="641" t="s">
        <v>
218</v>
      </c>
      <c r="CS47" s="642"/>
      <c r="CT47" s="642"/>
      <c r="CU47" s="642"/>
      <c r="CV47" s="642"/>
      <c r="CW47" s="642"/>
      <c r="CX47" s="642"/>
      <c r="CY47" s="643"/>
      <c r="CZ47" s="646" t="s">
        <v>
218</v>
      </c>
      <c r="DA47" s="675"/>
      <c r="DB47" s="675"/>
      <c r="DC47" s="676"/>
      <c r="DD47" s="649" t="s">
        <v>
218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
344</v>
      </c>
      <c r="CG48" s="639"/>
      <c r="CH48" s="639"/>
      <c r="CI48" s="639"/>
      <c r="CJ48" s="639"/>
      <c r="CK48" s="639"/>
      <c r="CL48" s="639"/>
      <c r="CM48" s="639"/>
      <c r="CN48" s="639"/>
      <c r="CO48" s="639"/>
      <c r="CP48" s="639"/>
      <c r="CQ48" s="640"/>
      <c r="CR48" s="641" t="s">
        <v>
218</v>
      </c>
      <c r="CS48" s="644"/>
      <c r="CT48" s="644"/>
      <c r="CU48" s="644"/>
      <c r="CV48" s="644"/>
      <c r="CW48" s="644"/>
      <c r="CX48" s="644"/>
      <c r="CY48" s="645"/>
      <c r="CZ48" s="646" t="s">
        <v>
218</v>
      </c>
      <c r="DA48" s="647"/>
      <c r="DB48" s="647"/>
      <c r="DC48" s="648"/>
      <c r="DD48" s="649" t="s">
        <v>
218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
345</v>
      </c>
      <c r="CE49" s="654"/>
      <c r="CF49" s="654"/>
      <c r="CG49" s="654"/>
      <c r="CH49" s="654"/>
      <c r="CI49" s="654"/>
      <c r="CJ49" s="654"/>
      <c r="CK49" s="654"/>
      <c r="CL49" s="654"/>
      <c r="CM49" s="654"/>
      <c r="CN49" s="654"/>
      <c r="CO49" s="654"/>
      <c r="CP49" s="654"/>
      <c r="CQ49" s="655"/>
      <c r="CR49" s="656">
        <v>
65206271</v>
      </c>
      <c r="CS49" s="657"/>
      <c r="CT49" s="657"/>
      <c r="CU49" s="657"/>
      <c r="CV49" s="657"/>
      <c r="CW49" s="657"/>
      <c r="CX49" s="657"/>
      <c r="CY49" s="658"/>
      <c r="CZ49" s="659">
        <v>
100</v>
      </c>
      <c r="DA49" s="660"/>
      <c r="DB49" s="660"/>
      <c r="DC49" s="661"/>
      <c r="DD49" s="662">
        <v>
42580674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At4TrgKnRE3FmUieOcjo9gG51Nt5TYPC9GOdEfShYylnbxVPHDtF+bDFaqE9YysKrnYOaW/g/lhA/97sjbkdPw==" saltValue="x3G1ezsNl3h4OHvcZ0YE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346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
347</v>
      </c>
      <c r="DK2" s="1180"/>
      <c r="DL2" s="1180"/>
      <c r="DM2" s="1180"/>
      <c r="DN2" s="1180"/>
      <c r="DO2" s="1181"/>
      <c r="DP2" s="229"/>
      <c r="DQ2" s="1179" t="s">
        <v>
348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
349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
350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
351</v>
      </c>
      <c r="B5" s="1065"/>
      <c r="C5" s="1065"/>
      <c r="D5" s="1065"/>
      <c r="E5" s="1065"/>
      <c r="F5" s="1065"/>
      <c r="G5" s="1065"/>
      <c r="H5" s="1065"/>
      <c r="I5" s="1065"/>
      <c r="J5" s="1065"/>
      <c r="K5" s="1065"/>
      <c r="L5" s="1065"/>
      <c r="M5" s="1065"/>
      <c r="N5" s="1065"/>
      <c r="O5" s="1065"/>
      <c r="P5" s="1066"/>
      <c r="Q5" s="1070" t="s">
        <v>
352</v>
      </c>
      <c r="R5" s="1071"/>
      <c r="S5" s="1071"/>
      <c r="T5" s="1071"/>
      <c r="U5" s="1072"/>
      <c r="V5" s="1070" t="s">
        <v>
353</v>
      </c>
      <c r="W5" s="1071"/>
      <c r="X5" s="1071"/>
      <c r="Y5" s="1071"/>
      <c r="Z5" s="1072"/>
      <c r="AA5" s="1070" t="s">
        <v>
354</v>
      </c>
      <c r="AB5" s="1071"/>
      <c r="AC5" s="1071"/>
      <c r="AD5" s="1071"/>
      <c r="AE5" s="1071"/>
      <c r="AF5" s="1182" t="s">
        <v>
355</v>
      </c>
      <c r="AG5" s="1071"/>
      <c r="AH5" s="1071"/>
      <c r="AI5" s="1071"/>
      <c r="AJ5" s="1086"/>
      <c r="AK5" s="1071" t="s">
        <v>
356</v>
      </c>
      <c r="AL5" s="1071"/>
      <c r="AM5" s="1071"/>
      <c r="AN5" s="1071"/>
      <c r="AO5" s="1072"/>
      <c r="AP5" s="1070" t="s">
        <v>
357</v>
      </c>
      <c r="AQ5" s="1071"/>
      <c r="AR5" s="1071"/>
      <c r="AS5" s="1071"/>
      <c r="AT5" s="1072"/>
      <c r="AU5" s="1070" t="s">
        <v>
358</v>
      </c>
      <c r="AV5" s="1071"/>
      <c r="AW5" s="1071"/>
      <c r="AX5" s="1071"/>
      <c r="AY5" s="1086"/>
      <c r="AZ5" s="236"/>
      <c r="BA5" s="236"/>
      <c r="BB5" s="236"/>
      <c r="BC5" s="236"/>
      <c r="BD5" s="236"/>
      <c r="BE5" s="237"/>
      <c r="BF5" s="237"/>
      <c r="BG5" s="237"/>
      <c r="BH5" s="237"/>
      <c r="BI5" s="237"/>
      <c r="BJ5" s="237"/>
      <c r="BK5" s="237"/>
      <c r="BL5" s="237"/>
      <c r="BM5" s="237"/>
      <c r="BN5" s="237"/>
      <c r="BO5" s="237"/>
      <c r="BP5" s="237"/>
      <c r="BQ5" s="1064" t="s">
        <v>
359</v>
      </c>
      <c r="BR5" s="1065"/>
      <c r="BS5" s="1065"/>
      <c r="BT5" s="1065"/>
      <c r="BU5" s="1065"/>
      <c r="BV5" s="1065"/>
      <c r="BW5" s="1065"/>
      <c r="BX5" s="1065"/>
      <c r="BY5" s="1065"/>
      <c r="BZ5" s="1065"/>
      <c r="CA5" s="1065"/>
      <c r="CB5" s="1065"/>
      <c r="CC5" s="1065"/>
      <c r="CD5" s="1065"/>
      <c r="CE5" s="1065"/>
      <c r="CF5" s="1065"/>
      <c r="CG5" s="1066"/>
      <c r="CH5" s="1070" t="s">
        <v>
360</v>
      </c>
      <c r="CI5" s="1071"/>
      <c r="CJ5" s="1071"/>
      <c r="CK5" s="1071"/>
      <c r="CL5" s="1072"/>
      <c r="CM5" s="1070" t="s">
        <v>
361</v>
      </c>
      <c r="CN5" s="1071"/>
      <c r="CO5" s="1071"/>
      <c r="CP5" s="1071"/>
      <c r="CQ5" s="1072"/>
      <c r="CR5" s="1070" t="s">
        <v>
362</v>
      </c>
      <c r="CS5" s="1071"/>
      <c r="CT5" s="1071"/>
      <c r="CU5" s="1071"/>
      <c r="CV5" s="1072"/>
      <c r="CW5" s="1070" t="s">
        <v>
363</v>
      </c>
      <c r="CX5" s="1071"/>
      <c r="CY5" s="1071"/>
      <c r="CZ5" s="1071"/>
      <c r="DA5" s="1072"/>
      <c r="DB5" s="1070" t="s">
        <v>
364</v>
      </c>
      <c r="DC5" s="1071"/>
      <c r="DD5" s="1071"/>
      <c r="DE5" s="1071"/>
      <c r="DF5" s="1072"/>
      <c r="DG5" s="1167" t="s">
        <v>
365</v>
      </c>
      <c r="DH5" s="1168"/>
      <c r="DI5" s="1168"/>
      <c r="DJ5" s="1168"/>
      <c r="DK5" s="1169"/>
      <c r="DL5" s="1167" t="s">
        <v>
366</v>
      </c>
      <c r="DM5" s="1168"/>
      <c r="DN5" s="1168"/>
      <c r="DO5" s="1168"/>
      <c r="DP5" s="1169"/>
      <c r="DQ5" s="1070" t="s">
        <v>
367</v>
      </c>
      <c r="DR5" s="1071"/>
      <c r="DS5" s="1071"/>
      <c r="DT5" s="1071"/>
      <c r="DU5" s="1072"/>
      <c r="DV5" s="1070" t="s">
        <v>
358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
1</v>
      </c>
      <c r="B7" s="1119" t="s">
        <v>
368</v>
      </c>
      <c r="C7" s="1120"/>
      <c r="D7" s="1120"/>
      <c r="E7" s="1120"/>
      <c r="F7" s="1120"/>
      <c r="G7" s="1120"/>
      <c r="H7" s="1120"/>
      <c r="I7" s="1120"/>
      <c r="J7" s="1120"/>
      <c r="K7" s="1120"/>
      <c r="L7" s="1120"/>
      <c r="M7" s="1120"/>
      <c r="N7" s="1120"/>
      <c r="O7" s="1120"/>
      <c r="P7" s="1121"/>
      <c r="Q7" s="1173">
        <v>
67154</v>
      </c>
      <c r="R7" s="1174"/>
      <c r="S7" s="1174"/>
      <c r="T7" s="1174"/>
      <c r="U7" s="1174"/>
      <c r="V7" s="1174">
        <v>
65327</v>
      </c>
      <c r="W7" s="1174"/>
      <c r="X7" s="1174"/>
      <c r="Y7" s="1174"/>
      <c r="Z7" s="1174"/>
      <c r="AA7" s="1174">
        <v>
1827</v>
      </c>
      <c r="AB7" s="1174"/>
      <c r="AC7" s="1174"/>
      <c r="AD7" s="1174"/>
      <c r="AE7" s="1175"/>
      <c r="AF7" s="1176">
        <v>
1707</v>
      </c>
      <c r="AG7" s="1177"/>
      <c r="AH7" s="1177"/>
      <c r="AI7" s="1177"/>
      <c r="AJ7" s="1178"/>
      <c r="AK7" s="1160">
        <v>
56</v>
      </c>
      <c r="AL7" s="1161"/>
      <c r="AM7" s="1161"/>
      <c r="AN7" s="1161"/>
      <c r="AO7" s="1161"/>
      <c r="AP7" s="1161">
        <v>
41337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
1</v>
      </c>
      <c r="BR7" s="240"/>
      <c r="BS7" s="1164" t="s">
        <v>
544</v>
      </c>
      <c r="BT7" s="1165"/>
      <c r="BU7" s="1165"/>
      <c r="BV7" s="1165"/>
      <c r="BW7" s="1165"/>
      <c r="BX7" s="1165"/>
      <c r="BY7" s="1165"/>
      <c r="BZ7" s="1165"/>
      <c r="CA7" s="1165"/>
      <c r="CB7" s="1165"/>
      <c r="CC7" s="1165"/>
      <c r="CD7" s="1165"/>
      <c r="CE7" s="1165"/>
      <c r="CF7" s="1165"/>
      <c r="CG7" s="1166"/>
      <c r="CH7" s="1157">
        <v>
-5</v>
      </c>
      <c r="CI7" s="1158"/>
      <c r="CJ7" s="1158"/>
      <c r="CK7" s="1158"/>
      <c r="CL7" s="1159"/>
      <c r="CM7" s="1157">
        <v>
123</v>
      </c>
      <c r="CN7" s="1158"/>
      <c r="CO7" s="1158"/>
      <c r="CP7" s="1158"/>
      <c r="CQ7" s="1159"/>
      <c r="CR7" s="1157">
        <v>
100</v>
      </c>
      <c r="CS7" s="1158"/>
      <c r="CT7" s="1158"/>
      <c r="CU7" s="1158"/>
      <c r="CV7" s="1159"/>
      <c r="CW7" s="1157">
        <v>
14</v>
      </c>
      <c r="CX7" s="1158"/>
      <c r="CY7" s="1158"/>
      <c r="CZ7" s="1158"/>
      <c r="DA7" s="1159"/>
      <c r="DB7" s="1157" t="s">
        <v>
486</v>
      </c>
      <c r="DC7" s="1158"/>
      <c r="DD7" s="1158"/>
      <c r="DE7" s="1158"/>
      <c r="DF7" s="1159"/>
      <c r="DG7" s="1157" t="s">
        <v>
486</v>
      </c>
      <c r="DH7" s="1158"/>
      <c r="DI7" s="1158"/>
      <c r="DJ7" s="1158"/>
      <c r="DK7" s="1159"/>
      <c r="DL7" s="1157" t="s">
        <v>
486</v>
      </c>
      <c r="DM7" s="1158"/>
      <c r="DN7" s="1158"/>
      <c r="DO7" s="1158"/>
      <c r="DP7" s="1159"/>
      <c r="DQ7" s="1157" t="s">
        <v>
486</v>
      </c>
      <c r="DR7" s="1158"/>
      <c r="DS7" s="1158"/>
      <c r="DT7" s="1158"/>
      <c r="DU7" s="1159"/>
      <c r="DV7" s="1184"/>
      <c r="DW7" s="1185"/>
      <c r="DX7" s="1185"/>
      <c r="DY7" s="1185"/>
      <c r="DZ7" s="1186"/>
      <c r="EA7" s="234"/>
    </row>
    <row r="8" spans="1:131" s="235" customFormat="1" ht="26.25" customHeight="1">
      <c r="A8" s="241">
        <v>
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
2</v>
      </c>
      <c r="BR8" s="243"/>
      <c r="BS8" s="1083" t="s">
        <v>
545</v>
      </c>
      <c r="BT8" s="1084"/>
      <c r="BU8" s="1084"/>
      <c r="BV8" s="1084"/>
      <c r="BW8" s="1084"/>
      <c r="BX8" s="1084"/>
      <c r="BY8" s="1084"/>
      <c r="BZ8" s="1084"/>
      <c r="CA8" s="1084"/>
      <c r="CB8" s="1084"/>
      <c r="CC8" s="1084"/>
      <c r="CD8" s="1084"/>
      <c r="CE8" s="1084"/>
      <c r="CF8" s="1084"/>
      <c r="CG8" s="1085"/>
      <c r="CH8" s="1058">
        <v>
2</v>
      </c>
      <c r="CI8" s="1059"/>
      <c r="CJ8" s="1059"/>
      <c r="CK8" s="1059"/>
      <c r="CL8" s="1060"/>
      <c r="CM8" s="1058">
        <v>
152</v>
      </c>
      <c r="CN8" s="1059"/>
      <c r="CO8" s="1059"/>
      <c r="CP8" s="1059"/>
      <c r="CQ8" s="1060"/>
      <c r="CR8" s="1058">
        <v>
100</v>
      </c>
      <c r="CS8" s="1059"/>
      <c r="CT8" s="1059"/>
      <c r="CU8" s="1059"/>
      <c r="CV8" s="1060"/>
      <c r="CW8" s="1058">
        <v>
344</v>
      </c>
      <c r="CX8" s="1059"/>
      <c r="CY8" s="1059"/>
      <c r="CZ8" s="1059"/>
      <c r="DA8" s="1060"/>
      <c r="DB8" s="1058" t="s">
        <v>
486</v>
      </c>
      <c r="DC8" s="1059"/>
      <c r="DD8" s="1059"/>
      <c r="DE8" s="1059"/>
      <c r="DF8" s="1060"/>
      <c r="DG8" s="1058" t="s">
        <v>
486</v>
      </c>
      <c r="DH8" s="1059"/>
      <c r="DI8" s="1059"/>
      <c r="DJ8" s="1059"/>
      <c r="DK8" s="1060"/>
      <c r="DL8" s="1058" t="s">
        <v>
486</v>
      </c>
      <c r="DM8" s="1059"/>
      <c r="DN8" s="1059"/>
      <c r="DO8" s="1059"/>
      <c r="DP8" s="1060"/>
      <c r="DQ8" s="1058" t="s">
        <v>
486</v>
      </c>
      <c r="DR8" s="1059"/>
      <c r="DS8" s="1059"/>
      <c r="DT8" s="1059"/>
      <c r="DU8" s="1060"/>
      <c r="DV8" s="1061"/>
      <c r="DW8" s="1062"/>
      <c r="DX8" s="1062"/>
      <c r="DY8" s="1062"/>
      <c r="DZ8" s="1063"/>
      <c r="EA8" s="234"/>
    </row>
    <row r="9" spans="1:131" s="235" customFormat="1" ht="26.25" customHeight="1">
      <c r="A9" s="241">
        <v>
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
3</v>
      </c>
      <c r="BR9" s="243"/>
      <c r="BS9" s="1083" t="s">
        <v>
546</v>
      </c>
      <c r="BT9" s="1084"/>
      <c r="BU9" s="1084"/>
      <c r="BV9" s="1084"/>
      <c r="BW9" s="1084"/>
      <c r="BX9" s="1084"/>
      <c r="BY9" s="1084"/>
      <c r="BZ9" s="1084"/>
      <c r="CA9" s="1084"/>
      <c r="CB9" s="1084"/>
      <c r="CC9" s="1084"/>
      <c r="CD9" s="1084"/>
      <c r="CE9" s="1084"/>
      <c r="CF9" s="1084"/>
      <c r="CG9" s="1085"/>
      <c r="CH9" s="1058">
        <v>
-22</v>
      </c>
      <c r="CI9" s="1059"/>
      <c r="CJ9" s="1059"/>
      <c r="CK9" s="1059"/>
      <c r="CL9" s="1060"/>
      <c r="CM9" s="1058">
        <v>
422</v>
      </c>
      <c r="CN9" s="1059"/>
      <c r="CO9" s="1059"/>
      <c r="CP9" s="1059"/>
      <c r="CQ9" s="1060"/>
      <c r="CR9" s="1058">
        <v>
420</v>
      </c>
      <c r="CS9" s="1059"/>
      <c r="CT9" s="1059"/>
      <c r="CU9" s="1059"/>
      <c r="CV9" s="1060"/>
      <c r="CW9" s="1058">
        <v>
15</v>
      </c>
      <c r="CX9" s="1059"/>
      <c r="CY9" s="1059"/>
      <c r="CZ9" s="1059"/>
      <c r="DA9" s="1060"/>
      <c r="DB9" s="1058" t="s">
        <v>
486</v>
      </c>
      <c r="DC9" s="1059"/>
      <c r="DD9" s="1059"/>
      <c r="DE9" s="1059"/>
      <c r="DF9" s="1060"/>
      <c r="DG9" s="1058" t="s">
        <v>
486</v>
      </c>
      <c r="DH9" s="1059"/>
      <c r="DI9" s="1059"/>
      <c r="DJ9" s="1059"/>
      <c r="DK9" s="1060"/>
      <c r="DL9" s="1058" t="s">
        <v>
486</v>
      </c>
      <c r="DM9" s="1059"/>
      <c r="DN9" s="1059"/>
      <c r="DO9" s="1059"/>
      <c r="DP9" s="1060"/>
      <c r="DQ9" s="1058" t="s">
        <v>
486</v>
      </c>
      <c r="DR9" s="1059"/>
      <c r="DS9" s="1059"/>
      <c r="DT9" s="1059"/>
      <c r="DU9" s="1060"/>
      <c r="DV9" s="1061"/>
      <c r="DW9" s="1062"/>
      <c r="DX9" s="1062"/>
      <c r="DY9" s="1062"/>
      <c r="DZ9" s="1063"/>
      <c r="EA9" s="234"/>
    </row>
    <row r="10" spans="1:131" s="235" customFormat="1" ht="26.25" customHeight="1">
      <c r="A10" s="241">
        <v>
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
4</v>
      </c>
      <c r="BR10" s="243" t="s">
        <v>
549</v>
      </c>
      <c r="BS10" s="1083" t="s">
        <v>
547</v>
      </c>
      <c r="BT10" s="1084"/>
      <c r="BU10" s="1084"/>
      <c r="BV10" s="1084"/>
      <c r="BW10" s="1084"/>
      <c r="BX10" s="1084"/>
      <c r="BY10" s="1084"/>
      <c r="BZ10" s="1084"/>
      <c r="CA10" s="1084"/>
      <c r="CB10" s="1084"/>
      <c r="CC10" s="1084"/>
      <c r="CD10" s="1084"/>
      <c r="CE10" s="1084"/>
      <c r="CF10" s="1084"/>
      <c r="CG10" s="1085"/>
      <c r="CH10" s="1058">
        <v>
-11</v>
      </c>
      <c r="CI10" s="1059"/>
      <c r="CJ10" s="1059"/>
      <c r="CK10" s="1059"/>
      <c r="CL10" s="1060"/>
      <c r="CM10" s="1058">
        <v>
500</v>
      </c>
      <c r="CN10" s="1059"/>
      <c r="CO10" s="1059"/>
      <c r="CP10" s="1059"/>
      <c r="CQ10" s="1060"/>
      <c r="CR10" s="1058">
        <v>
290</v>
      </c>
      <c r="CS10" s="1059"/>
      <c r="CT10" s="1059"/>
      <c r="CU10" s="1059"/>
      <c r="CV10" s="1060"/>
      <c r="CW10" s="1058">
        <v>
1</v>
      </c>
      <c r="CX10" s="1059"/>
      <c r="CY10" s="1059"/>
      <c r="CZ10" s="1059"/>
      <c r="DA10" s="1060"/>
      <c r="DB10" s="1058" t="s">
        <v>
486</v>
      </c>
      <c r="DC10" s="1059"/>
      <c r="DD10" s="1059"/>
      <c r="DE10" s="1059"/>
      <c r="DF10" s="1060"/>
      <c r="DG10" s="1058" t="s">
        <v>
486</v>
      </c>
      <c r="DH10" s="1059"/>
      <c r="DI10" s="1059"/>
      <c r="DJ10" s="1059"/>
      <c r="DK10" s="1060"/>
      <c r="DL10" s="1058">
        <v>
103</v>
      </c>
      <c r="DM10" s="1059"/>
      <c r="DN10" s="1059"/>
      <c r="DO10" s="1059"/>
      <c r="DP10" s="1060"/>
      <c r="DQ10" s="1058">
        <v>
10</v>
      </c>
      <c r="DR10" s="1059"/>
      <c r="DS10" s="1059"/>
      <c r="DT10" s="1059"/>
      <c r="DU10" s="1060"/>
      <c r="DV10" s="1061"/>
      <c r="DW10" s="1062"/>
      <c r="DX10" s="1062"/>
      <c r="DY10" s="1062"/>
      <c r="DZ10" s="1063"/>
      <c r="EA10" s="234"/>
    </row>
    <row r="11" spans="1:131" s="235" customFormat="1" ht="26.25" customHeight="1">
      <c r="A11" s="241">
        <v>
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
5</v>
      </c>
      <c r="BR11" s="243" t="s">
        <v>
549</v>
      </c>
      <c r="BS11" s="1083" t="s">
        <v>
548</v>
      </c>
      <c r="BT11" s="1084"/>
      <c r="BU11" s="1084"/>
      <c r="BV11" s="1084"/>
      <c r="BW11" s="1084"/>
      <c r="BX11" s="1084"/>
      <c r="BY11" s="1084"/>
      <c r="BZ11" s="1084"/>
      <c r="CA11" s="1084"/>
      <c r="CB11" s="1084"/>
      <c r="CC11" s="1084"/>
      <c r="CD11" s="1084"/>
      <c r="CE11" s="1084"/>
      <c r="CF11" s="1084"/>
      <c r="CG11" s="1085"/>
      <c r="CH11" s="1058">
        <v>
0</v>
      </c>
      <c r="CI11" s="1059"/>
      <c r="CJ11" s="1059"/>
      <c r="CK11" s="1059"/>
      <c r="CL11" s="1060"/>
      <c r="CM11" s="1058">
        <v>
9</v>
      </c>
      <c r="CN11" s="1059"/>
      <c r="CO11" s="1059"/>
      <c r="CP11" s="1059"/>
      <c r="CQ11" s="1060"/>
      <c r="CR11" s="1058">
        <v>
5</v>
      </c>
      <c r="CS11" s="1059"/>
      <c r="CT11" s="1059"/>
      <c r="CU11" s="1059"/>
      <c r="CV11" s="1060"/>
      <c r="CW11" s="1058">
        <v>
19</v>
      </c>
      <c r="CX11" s="1059"/>
      <c r="CY11" s="1059"/>
      <c r="CZ11" s="1059"/>
      <c r="DA11" s="1060"/>
      <c r="DB11" s="1058" t="s">
        <v>
486</v>
      </c>
      <c r="DC11" s="1059"/>
      <c r="DD11" s="1059"/>
      <c r="DE11" s="1059"/>
      <c r="DF11" s="1060"/>
      <c r="DG11" s="1058">
        <v>
2263</v>
      </c>
      <c r="DH11" s="1059"/>
      <c r="DI11" s="1059"/>
      <c r="DJ11" s="1059"/>
      <c r="DK11" s="1060"/>
      <c r="DL11" s="1058" t="s">
        <v>
486</v>
      </c>
      <c r="DM11" s="1059"/>
      <c r="DN11" s="1059"/>
      <c r="DO11" s="1059"/>
      <c r="DP11" s="1060"/>
      <c r="DQ11" s="1058" t="s">
        <v>
486</v>
      </c>
      <c r="DR11" s="1059"/>
      <c r="DS11" s="1059"/>
      <c r="DT11" s="1059"/>
      <c r="DU11" s="1060"/>
      <c r="DV11" s="1061"/>
      <c r="DW11" s="1062"/>
      <c r="DX11" s="1062"/>
      <c r="DY11" s="1062"/>
      <c r="DZ11" s="1063"/>
      <c r="EA11" s="234"/>
    </row>
    <row r="12" spans="1:131" s="235" customFormat="1" ht="26.25" customHeight="1">
      <c r="A12" s="241">
        <v>
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
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
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
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
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
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
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
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
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
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
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
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
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
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
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
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
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
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
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
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
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
369</v>
      </c>
      <c r="BA22" s="1104"/>
      <c r="BB22" s="1104"/>
      <c r="BC22" s="1104"/>
      <c r="BD22" s="1105"/>
      <c r="BE22" s="233"/>
      <c r="BF22" s="233"/>
      <c r="BG22" s="233"/>
      <c r="BH22" s="233"/>
      <c r="BI22" s="233"/>
      <c r="BJ22" s="233"/>
      <c r="BK22" s="233"/>
      <c r="BL22" s="233"/>
      <c r="BM22" s="233"/>
      <c r="BN22" s="233"/>
      <c r="BO22" s="233"/>
      <c r="BP22" s="233"/>
      <c r="BQ22" s="242">
        <v>
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
370</v>
      </c>
      <c r="B23" s="1013" t="s">
        <v>
371</v>
      </c>
      <c r="C23" s="1014"/>
      <c r="D23" s="1014"/>
      <c r="E23" s="1014"/>
      <c r="F23" s="1014"/>
      <c r="G23" s="1014"/>
      <c r="H23" s="1014"/>
      <c r="I23" s="1014"/>
      <c r="J23" s="1014"/>
      <c r="K23" s="1014"/>
      <c r="L23" s="1014"/>
      <c r="M23" s="1014"/>
      <c r="N23" s="1014"/>
      <c r="O23" s="1014"/>
      <c r="P23" s="1015"/>
      <c r="Q23" s="1137">
        <v>
67034</v>
      </c>
      <c r="R23" s="1138"/>
      <c r="S23" s="1138"/>
      <c r="T23" s="1138"/>
      <c r="U23" s="1138"/>
      <c r="V23" s="1138">
        <v>
65207</v>
      </c>
      <c r="W23" s="1138"/>
      <c r="X23" s="1138"/>
      <c r="Y23" s="1138"/>
      <c r="Z23" s="1138"/>
      <c r="AA23" s="1138">
        <v>
1827</v>
      </c>
      <c r="AB23" s="1138"/>
      <c r="AC23" s="1138"/>
      <c r="AD23" s="1138"/>
      <c r="AE23" s="1139"/>
      <c r="AF23" s="1140">
        <v>
1707</v>
      </c>
      <c r="AG23" s="1138"/>
      <c r="AH23" s="1138"/>
      <c r="AI23" s="1138"/>
      <c r="AJ23" s="1141"/>
      <c r="AK23" s="1142"/>
      <c r="AL23" s="1143"/>
      <c r="AM23" s="1143"/>
      <c r="AN23" s="1143"/>
      <c r="AO23" s="1143"/>
      <c r="AP23" s="1138">
        <v>
41337</v>
      </c>
      <c r="AQ23" s="1138"/>
      <c r="AR23" s="1138"/>
      <c r="AS23" s="1138"/>
      <c r="AT23" s="1138"/>
      <c r="AU23" s="1144"/>
      <c r="AV23" s="1144"/>
      <c r="AW23" s="1144"/>
      <c r="AX23" s="1144"/>
      <c r="AY23" s="1145"/>
      <c r="AZ23" s="1134" t="s">
        <v>
118</v>
      </c>
      <c r="BA23" s="1135"/>
      <c r="BB23" s="1135"/>
      <c r="BC23" s="1135"/>
      <c r="BD23" s="1136"/>
      <c r="BE23" s="233"/>
      <c r="BF23" s="233"/>
      <c r="BG23" s="233"/>
      <c r="BH23" s="233"/>
      <c r="BI23" s="233"/>
      <c r="BJ23" s="233"/>
      <c r="BK23" s="233"/>
      <c r="BL23" s="233"/>
      <c r="BM23" s="233"/>
      <c r="BN23" s="233"/>
      <c r="BO23" s="233"/>
      <c r="BP23" s="233"/>
      <c r="BQ23" s="242">
        <v>
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
372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
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
373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
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
351</v>
      </c>
      <c r="B26" s="1065"/>
      <c r="C26" s="1065"/>
      <c r="D26" s="1065"/>
      <c r="E26" s="1065"/>
      <c r="F26" s="1065"/>
      <c r="G26" s="1065"/>
      <c r="H26" s="1065"/>
      <c r="I26" s="1065"/>
      <c r="J26" s="1065"/>
      <c r="K26" s="1065"/>
      <c r="L26" s="1065"/>
      <c r="M26" s="1065"/>
      <c r="N26" s="1065"/>
      <c r="O26" s="1065"/>
      <c r="P26" s="1066"/>
      <c r="Q26" s="1070" t="s">
        <v>
374</v>
      </c>
      <c r="R26" s="1071"/>
      <c r="S26" s="1071"/>
      <c r="T26" s="1071"/>
      <c r="U26" s="1072"/>
      <c r="V26" s="1070" t="s">
        <v>
375</v>
      </c>
      <c r="W26" s="1071"/>
      <c r="X26" s="1071"/>
      <c r="Y26" s="1071"/>
      <c r="Z26" s="1072"/>
      <c r="AA26" s="1070" t="s">
        <v>
376</v>
      </c>
      <c r="AB26" s="1071"/>
      <c r="AC26" s="1071"/>
      <c r="AD26" s="1071"/>
      <c r="AE26" s="1071"/>
      <c r="AF26" s="1128" t="s">
        <v>
377</v>
      </c>
      <c r="AG26" s="1077"/>
      <c r="AH26" s="1077"/>
      <c r="AI26" s="1077"/>
      <c r="AJ26" s="1129"/>
      <c r="AK26" s="1071" t="s">
        <v>
378</v>
      </c>
      <c r="AL26" s="1071"/>
      <c r="AM26" s="1071"/>
      <c r="AN26" s="1071"/>
      <c r="AO26" s="1072"/>
      <c r="AP26" s="1070" t="s">
        <v>
379</v>
      </c>
      <c r="AQ26" s="1071"/>
      <c r="AR26" s="1071"/>
      <c r="AS26" s="1071"/>
      <c r="AT26" s="1072"/>
      <c r="AU26" s="1070" t="s">
        <v>
380</v>
      </c>
      <c r="AV26" s="1071"/>
      <c r="AW26" s="1071"/>
      <c r="AX26" s="1071"/>
      <c r="AY26" s="1072"/>
      <c r="AZ26" s="1070" t="s">
        <v>
381</v>
      </c>
      <c r="BA26" s="1071"/>
      <c r="BB26" s="1071"/>
      <c r="BC26" s="1071"/>
      <c r="BD26" s="1072"/>
      <c r="BE26" s="1070" t="s">
        <v>
358</v>
      </c>
      <c r="BF26" s="1071"/>
      <c r="BG26" s="1071"/>
      <c r="BH26" s="1071"/>
      <c r="BI26" s="1086"/>
      <c r="BJ26" s="232"/>
      <c r="BK26" s="232"/>
      <c r="BL26" s="232"/>
      <c r="BM26" s="232"/>
      <c r="BN26" s="232"/>
      <c r="BO26" s="245"/>
      <c r="BP26" s="245"/>
      <c r="BQ26" s="242">
        <v>
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
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
1</v>
      </c>
      <c r="B28" s="1119" t="s">
        <v>
382</v>
      </c>
      <c r="C28" s="1120"/>
      <c r="D28" s="1120"/>
      <c r="E28" s="1120"/>
      <c r="F28" s="1120"/>
      <c r="G28" s="1120"/>
      <c r="H28" s="1120"/>
      <c r="I28" s="1120"/>
      <c r="J28" s="1120"/>
      <c r="K28" s="1120"/>
      <c r="L28" s="1120"/>
      <c r="M28" s="1120"/>
      <c r="N28" s="1120"/>
      <c r="O28" s="1120"/>
      <c r="P28" s="1121"/>
      <c r="Q28" s="1122">
        <v>
19666</v>
      </c>
      <c r="R28" s="1123"/>
      <c r="S28" s="1123"/>
      <c r="T28" s="1123"/>
      <c r="U28" s="1123"/>
      <c r="V28" s="1123">
        <v>
19395</v>
      </c>
      <c r="W28" s="1123"/>
      <c r="X28" s="1123"/>
      <c r="Y28" s="1123"/>
      <c r="Z28" s="1123"/>
      <c r="AA28" s="1123">
        <v>
271</v>
      </c>
      <c r="AB28" s="1123"/>
      <c r="AC28" s="1123"/>
      <c r="AD28" s="1123"/>
      <c r="AE28" s="1124"/>
      <c r="AF28" s="1125">
        <v>
271</v>
      </c>
      <c r="AG28" s="1123"/>
      <c r="AH28" s="1123"/>
      <c r="AI28" s="1123"/>
      <c r="AJ28" s="1126"/>
      <c r="AK28" s="1127">
        <v>
2625</v>
      </c>
      <c r="AL28" s="1115"/>
      <c r="AM28" s="1115"/>
      <c r="AN28" s="1115"/>
      <c r="AO28" s="1115"/>
      <c r="AP28" s="1115" t="s">
        <v>
486</v>
      </c>
      <c r="AQ28" s="1115"/>
      <c r="AR28" s="1115"/>
      <c r="AS28" s="1115"/>
      <c r="AT28" s="1115"/>
      <c r="AU28" s="1115" t="s">
        <v>
486</v>
      </c>
      <c r="AV28" s="1115"/>
      <c r="AW28" s="1115"/>
      <c r="AX28" s="1115"/>
      <c r="AY28" s="1115"/>
      <c r="AZ28" s="1116" t="s">
        <v>
486</v>
      </c>
      <c r="BA28" s="1116"/>
      <c r="BB28" s="1116"/>
      <c r="BC28" s="1116"/>
      <c r="BD28" s="1116"/>
      <c r="BE28" s="1117"/>
      <c r="BF28" s="1117"/>
      <c r="BG28" s="1117"/>
      <c r="BH28" s="1117"/>
      <c r="BI28" s="1118"/>
      <c r="BJ28" s="232"/>
      <c r="BK28" s="232"/>
      <c r="BL28" s="232"/>
      <c r="BM28" s="232"/>
      <c r="BN28" s="232"/>
      <c r="BO28" s="245"/>
      <c r="BP28" s="245"/>
      <c r="BQ28" s="242">
        <v>
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
2</v>
      </c>
      <c r="B29" s="1106" t="s">
        <v>
383</v>
      </c>
      <c r="C29" s="1107"/>
      <c r="D29" s="1107"/>
      <c r="E29" s="1107"/>
      <c r="F29" s="1107"/>
      <c r="G29" s="1107"/>
      <c r="H29" s="1107"/>
      <c r="I29" s="1107"/>
      <c r="J29" s="1107"/>
      <c r="K29" s="1107"/>
      <c r="L29" s="1107"/>
      <c r="M29" s="1107"/>
      <c r="N29" s="1107"/>
      <c r="O29" s="1107"/>
      <c r="P29" s="1108"/>
      <c r="Q29" s="1112">
        <v>
925</v>
      </c>
      <c r="R29" s="1113"/>
      <c r="S29" s="1113"/>
      <c r="T29" s="1113"/>
      <c r="U29" s="1113"/>
      <c r="V29" s="1113">
        <v>
920</v>
      </c>
      <c r="W29" s="1113"/>
      <c r="X29" s="1113"/>
      <c r="Y29" s="1113"/>
      <c r="Z29" s="1113"/>
      <c r="AA29" s="1113">
        <v>
5</v>
      </c>
      <c r="AB29" s="1113"/>
      <c r="AC29" s="1113"/>
      <c r="AD29" s="1113"/>
      <c r="AE29" s="1114"/>
      <c r="AF29" s="1088">
        <v>
5</v>
      </c>
      <c r="AG29" s="1089"/>
      <c r="AH29" s="1089"/>
      <c r="AI29" s="1089"/>
      <c r="AJ29" s="1090"/>
      <c r="AK29" s="1049">
        <v>
240</v>
      </c>
      <c r="AL29" s="1040"/>
      <c r="AM29" s="1040"/>
      <c r="AN29" s="1040"/>
      <c r="AO29" s="1040"/>
      <c r="AP29" s="1040">
        <v>
334</v>
      </c>
      <c r="AQ29" s="1040"/>
      <c r="AR29" s="1040"/>
      <c r="AS29" s="1040"/>
      <c r="AT29" s="1040"/>
      <c r="AU29" s="1040">
        <v>
58</v>
      </c>
      <c r="AV29" s="1040"/>
      <c r="AW29" s="1040"/>
      <c r="AX29" s="1040"/>
      <c r="AY29" s="1040"/>
      <c r="AZ29" s="1111" t="s">
        <v>
486</v>
      </c>
      <c r="BA29" s="1111"/>
      <c r="BB29" s="1111"/>
      <c r="BC29" s="1111"/>
      <c r="BD29" s="1111"/>
      <c r="BE29" s="1101"/>
      <c r="BF29" s="1101"/>
      <c r="BG29" s="1101"/>
      <c r="BH29" s="1101"/>
      <c r="BI29" s="1102"/>
      <c r="BJ29" s="232"/>
      <c r="BK29" s="232"/>
      <c r="BL29" s="232"/>
      <c r="BM29" s="232"/>
      <c r="BN29" s="232"/>
      <c r="BO29" s="245"/>
      <c r="BP29" s="245"/>
      <c r="BQ29" s="242">
        <v>
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
3</v>
      </c>
      <c r="B30" s="1106" t="s">
        <v>
384</v>
      </c>
      <c r="C30" s="1107"/>
      <c r="D30" s="1107"/>
      <c r="E30" s="1107"/>
      <c r="F30" s="1107"/>
      <c r="G30" s="1107"/>
      <c r="H30" s="1107"/>
      <c r="I30" s="1107"/>
      <c r="J30" s="1107"/>
      <c r="K30" s="1107"/>
      <c r="L30" s="1107"/>
      <c r="M30" s="1107"/>
      <c r="N30" s="1107"/>
      <c r="O30" s="1107"/>
      <c r="P30" s="1108"/>
      <c r="Q30" s="1112">
        <v>
12243</v>
      </c>
      <c r="R30" s="1113"/>
      <c r="S30" s="1113"/>
      <c r="T30" s="1113"/>
      <c r="U30" s="1113"/>
      <c r="V30" s="1113">
        <v>
12101</v>
      </c>
      <c r="W30" s="1113"/>
      <c r="X30" s="1113"/>
      <c r="Y30" s="1113"/>
      <c r="Z30" s="1113"/>
      <c r="AA30" s="1113">
        <v>
142</v>
      </c>
      <c r="AB30" s="1113"/>
      <c r="AC30" s="1113"/>
      <c r="AD30" s="1113"/>
      <c r="AE30" s="1114"/>
      <c r="AF30" s="1088">
        <v>
142</v>
      </c>
      <c r="AG30" s="1089"/>
      <c r="AH30" s="1089"/>
      <c r="AI30" s="1089"/>
      <c r="AJ30" s="1090"/>
      <c r="AK30" s="1049">
        <v>
1784</v>
      </c>
      <c r="AL30" s="1040"/>
      <c r="AM30" s="1040"/>
      <c r="AN30" s="1040"/>
      <c r="AO30" s="1040"/>
      <c r="AP30" s="1040" t="s">
        <v>
486</v>
      </c>
      <c r="AQ30" s="1040"/>
      <c r="AR30" s="1040"/>
      <c r="AS30" s="1040"/>
      <c r="AT30" s="1040"/>
      <c r="AU30" s="1040" t="s">
        <v>
486</v>
      </c>
      <c r="AV30" s="1040"/>
      <c r="AW30" s="1040"/>
      <c r="AX30" s="1040"/>
      <c r="AY30" s="1040"/>
      <c r="AZ30" s="1111" t="s">
        <v>
486</v>
      </c>
      <c r="BA30" s="1111"/>
      <c r="BB30" s="1111"/>
      <c r="BC30" s="1111"/>
      <c r="BD30" s="1111"/>
      <c r="BE30" s="1101"/>
      <c r="BF30" s="1101"/>
      <c r="BG30" s="1101"/>
      <c r="BH30" s="1101"/>
      <c r="BI30" s="1102"/>
      <c r="BJ30" s="232"/>
      <c r="BK30" s="232"/>
      <c r="BL30" s="232"/>
      <c r="BM30" s="232"/>
      <c r="BN30" s="232"/>
      <c r="BO30" s="245"/>
      <c r="BP30" s="245"/>
      <c r="BQ30" s="242">
        <v>
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
4</v>
      </c>
      <c r="B31" s="1106" t="s">
        <v>
385</v>
      </c>
      <c r="C31" s="1107"/>
      <c r="D31" s="1107"/>
      <c r="E31" s="1107"/>
      <c r="F31" s="1107"/>
      <c r="G31" s="1107"/>
      <c r="H31" s="1107"/>
      <c r="I31" s="1107"/>
      <c r="J31" s="1107"/>
      <c r="K31" s="1107"/>
      <c r="L31" s="1107"/>
      <c r="M31" s="1107"/>
      <c r="N31" s="1107"/>
      <c r="O31" s="1107"/>
      <c r="P31" s="1108"/>
      <c r="Q31" s="1112">
        <v>
3938</v>
      </c>
      <c r="R31" s="1113"/>
      <c r="S31" s="1113"/>
      <c r="T31" s="1113"/>
      <c r="U31" s="1113"/>
      <c r="V31" s="1113">
        <v>
3932</v>
      </c>
      <c r="W31" s="1113"/>
      <c r="X31" s="1113"/>
      <c r="Y31" s="1113"/>
      <c r="Z31" s="1113"/>
      <c r="AA31" s="1113">
        <v>
6</v>
      </c>
      <c r="AB31" s="1113"/>
      <c r="AC31" s="1113"/>
      <c r="AD31" s="1113"/>
      <c r="AE31" s="1114"/>
      <c r="AF31" s="1088">
        <v>
6</v>
      </c>
      <c r="AG31" s="1089"/>
      <c r="AH31" s="1089"/>
      <c r="AI31" s="1089"/>
      <c r="AJ31" s="1090"/>
      <c r="AK31" s="1049">
        <v>
1483</v>
      </c>
      <c r="AL31" s="1040"/>
      <c r="AM31" s="1040"/>
      <c r="AN31" s="1040"/>
      <c r="AO31" s="1040"/>
      <c r="AP31" s="1040" t="s">
        <v>
486</v>
      </c>
      <c r="AQ31" s="1040"/>
      <c r="AR31" s="1040"/>
      <c r="AS31" s="1040"/>
      <c r="AT31" s="1040"/>
      <c r="AU31" s="1040" t="s">
        <v>
486</v>
      </c>
      <c r="AV31" s="1040"/>
      <c r="AW31" s="1040"/>
      <c r="AX31" s="1040"/>
      <c r="AY31" s="1040"/>
      <c r="AZ31" s="1111" t="s">
        <v>
486</v>
      </c>
      <c r="BA31" s="1111"/>
      <c r="BB31" s="1111"/>
      <c r="BC31" s="1111"/>
      <c r="BD31" s="1111"/>
      <c r="BE31" s="1101"/>
      <c r="BF31" s="1101"/>
      <c r="BG31" s="1101"/>
      <c r="BH31" s="1101"/>
      <c r="BI31" s="1102"/>
      <c r="BJ31" s="232"/>
      <c r="BK31" s="232"/>
      <c r="BL31" s="232"/>
      <c r="BM31" s="232"/>
      <c r="BN31" s="232"/>
      <c r="BO31" s="245"/>
      <c r="BP31" s="245"/>
      <c r="BQ31" s="242">
        <v>
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
5</v>
      </c>
      <c r="B32" s="1106" t="s">
        <v>
386</v>
      </c>
      <c r="C32" s="1107"/>
      <c r="D32" s="1107"/>
      <c r="E32" s="1107"/>
      <c r="F32" s="1107"/>
      <c r="G32" s="1107"/>
      <c r="H32" s="1107"/>
      <c r="I32" s="1107"/>
      <c r="J32" s="1107"/>
      <c r="K32" s="1107"/>
      <c r="L32" s="1107"/>
      <c r="M32" s="1107"/>
      <c r="N32" s="1107"/>
      <c r="O32" s="1107"/>
      <c r="P32" s="1108"/>
      <c r="Q32" s="1112">
        <v>
3490</v>
      </c>
      <c r="R32" s="1113"/>
      <c r="S32" s="1113"/>
      <c r="T32" s="1113"/>
      <c r="U32" s="1113"/>
      <c r="V32" s="1113">
        <v>
3484</v>
      </c>
      <c r="W32" s="1113"/>
      <c r="X32" s="1113"/>
      <c r="Y32" s="1113"/>
      <c r="Z32" s="1113"/>
      <c r="AA32" s="1113">
        <v>
6</v>
      </c>
      <c r="AB32" s="1113"/>
      <c r="AC32" s="1113"/>
      <c r="AD32" s="1113"/>
      <c r="AE32" s="1114"/>
      <c r="AF32" s="1088">
        <v>
6</v>
      </c>
      <c r="AG32" s="1089"/>
      <c r="AH32" s="1089"/>
      <c r="AI32" s="1089"/>
      <c r="AJ32" s="1090"/>
      <c r="AK32" s="1049">
        <v>
1072</v>
      </c>
      <c r="AL32" s="1040"/>
      <c r="AM32" s="1040"/>
      <c r="AN32" s="1040"/>
      <c r="AO32" s="1040"/>
      <c r="AP32" s="1040">
        <v>
10333</v>
      </c>
      <c r="AQ32" s="1040"/>
      <c r="AR32" s="1040"/>
      <c r="AS32" s="1040"/>
      <c r="AT32" s="1040"/>
      <c r="AU32" s="1040">
        <v>
5859</v>
      </c>
      <c r="AV32" s="1040"/>
      <c r="AW32" s="1040"/>
      <c r="AX32" s="1040"/>
      <c r="AY32" s="1040"/>
      <c r="AZ32" s="1111" t="s">
        <v>
486</v>
      </c>
      <c r="BA32" s="1111"/>
      <c r="BB32" s="1111"/>
      <c r="BC32" s="1111"/>
      <c r="BD32" s="1111"/>
      <c r="BE32" s="1101" t="s">
        <v>
387</v>
      </c>
      <c r="BF32" s="1101"/>
      <c r="BG32" s="1101"/>
      <c r="BH32" s="1101"/>
      <c r="BI32" s="1102"/>
      <c r="BJ32" s="232"/>
      <c r="BK32" s="232"/>
      <c r="BL32" s="232"/>
      <c r="BM32" s="232"/>
      <c r="BN32" s="232"/>
      <c r="BO32" s="245"/>
      <c r="BP32" s="245"/>
      <c r="BQ32" s="242">
        <v>
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
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
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
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
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
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
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
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
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
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
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
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
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
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
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
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
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
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
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
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
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
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
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
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
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
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
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
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
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
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
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
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
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
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
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
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
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
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
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
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
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
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
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
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
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
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
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
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
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
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
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
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
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
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
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
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
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
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
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
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
388</v>
      </c>
      <c r="BK62" s="1104"/>
      <c r="BL62" s="1104"/>
      <c r="BM62" s="1104"/>
      <c r="BN62" s="1105"/>
      <c r="BO62" s="245"/>
      <c r="BP62" s="245"/>
      <c r="BQ62" s="242">
        <v>
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
370</v>
      </c>
      <c r="B63" s="1013" t="s">
        <v>
389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
430</v>
      </c>
      <c r="AG63" s="1028"/>
      <c r="AH63" s="1028"/>
      <c r="AI63" s="1028"/>
      <c r="AJ63" s="1099"/>
      <c r="AK63" s="1100"/>
      <c r="AL63" s="1032"/>
      <c r="AM63" s="1032"/>
      <c r="AN63" s="1032"/>
      <c r="AO63" s="1032"/>
      <c r="AP63" s="1028">
        <v>
10667</v>
      </c>
      <c r="AQ63" s="1028"/>
      <c r="AR63" s="1028"/>
      <c r="AS63" s="1028"/>
      <c r="AT63" s="1028"/>
      <c r="AU63" s="1028">
        <v>
5917</v>
      </c>
      <c r="AV63" s="1028"/>
      <c r="AW63" s="1028"/>
      <c r="AX63" s="1028"/>
      <c r="AY63" s="1028"/>
      <c r="AZ63" s="1094"/>
      <c r="BA63" s="1094"/>
      <c r="BB63" s="1094"/>
      <c r="BC63" s="1094"/>
      <c r="BD63" s="1094"/>
      <c r="BE63" s="1029"/>
      <c r="BF63" s="1029"/>
      <c r="BG63" s="1029"/>
      <c r="BH63" s="1029"/>
      <c r="BI63" s="1030"/>
      <c r="BJ63" s="1095" t="s">
        <v>
118</v>
      </c>
      <c r="BK63" s="1020"/>
      <c r="BL63" s="1020"/>
      <c r="BM63" s="1020"/>
      <c r="BN63" s="1096"/>
      <c r="BO63" s="245"/>
      <c r="BP63" s="245"/>
      <c r="BQ63" s="242">
        <v>
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
390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
391</v>
      </c>
      <c r="B66" s="1065"/>
      <c r="C66" s="1065"/>
      <c r="D66" s="1065"/>
      <c r="E66" s="1065"/>
      <c r="F66" s="1065"/>
      <c r="G66" s="1065"/>
      <c r="H66" s="1065"/>
      <c r="I66" s="1065"/>
      <c r="J66" s="1065"/>
      <c r="K66" s="1065"/>
      <c r="L66" s="1065"/>
      <c r="M66" s="1065"/>
      <c r="N66" s="1065"/>
      <c r="O66" s="1065"/>
      <c r="P66" s="1066"/>
      <c r="Q66" s="1070" t="s">
        <v>
392</v>
      </c>
      <c r="R66" s="1071"/>
      <c r="S66" s="1071"/>
      <c r="T66" s="1071"/>
      <c r="U66" s="1072"/>
      <c r="V66" s="1070" t="s">
        <v>
393</v>
      </c>
      <c r="W66" s="1071"/>
      <c r="X66" s="1071"/>
      <c r="Y66" s="1071"/>
      <c r="Z66" s="1072"/>
      <c r="AA66" s="1070" t="s">
        <v>
376</v>
      </c>
      <c r="AB66" s="1071"/>
      <c r="AC66" s="1071"/>
      <c r="AD66" s="1071"/>
      <c r="AE66" s="1072"/>
      <c r="AF66" s="1076" t="s">
        <v>
377</v>
      </c>
      <c r="AG66" s="1077"/>
      <c r="AH66" s="1077"/>
      <c r="AI66" s="1077"/>
      <c r="AJ66" s="1078"/>
      <c r="AK66" s="1070" t="s">
        <v>
394</v>
      </c>
      <c r="AL66" s="1065"/>
      <c r="AM66" s="1065"/>
      <c r="AN66" s="1065"/>
      <c r="AO66" s="1066"/>
      <c r="AP66" s="1070" t="s">
        <v>
379</v>
      </c>
      <c r="AQ66" s="1071"/>
      <c r="AR66" s="1071"/>
      <c r="AS66" s="1071"/>
      <c r="AT66" s="1072"/>
      <c r="AU66" s="1070" t="s">
        <v>
395</v>
      </c>
      <c r="AV66" s="1071"/>
      <c r="AW66" s="1071"/>
      <c r="AX66" s="1071"/>
      <c r="AY66" s="1072"/>
      <c r="AZ66" s="1070" t="s">
        <v>
358</v>
      </c>
      <c r="BA66" s="1071"/>
      <c r="BB66" s="1071"/>
      <c r="BC66" s="1071"/>
      <c r="BD66" s="1086"/>
      <c r="BE66" s="245"/>
      <c r="BF66" s="245"/>
      <c r="BG66" s="245"/>
      <c r="BH66" s="245"/>
      <c r="BI66" s="245"/>
      <c r="BJ66" s="245"/>
      <c r="BK66" s="245"/>
      <c r="BL66" s="245"/>
      <c r="BM66" s="245"/>
      <c r="BN66" s="245"/>
      <c r="BO66" s="245"/>
      <c r="BP66" s="245"/>
      <c r="BQ66" s="242">
        <v>
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
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
1</v>
      </c>
      <c r="B68" s="1054" t="s">
        <v>
538</v>
      </c>
      <c r="C68" s="1055"/>
      <c r="D68" s="1055"/>
      <c r="E68" s="1055"/>
      <c r="F68" s="1055"/>
      <c r="G68" s="1055"/>
      <c r="H68" s="1055"/>
      <c r="I68" s="1055"/>
      <c r="J68" s="1055"/>
      <c r="K68" s="1055"/>
      <c r="L68" s="1055"/>
      <c r="M68" s="1055"/>
      <c r="N68" s="1055"/>
      <c r="O68" s="1055"/>
      <c r="P68" s="1056"/>
      <c r="Q68" s="1057">
        <v>
1957</v>
      </c>
      <c r="R68" s="1051"/>
      <c r="S68" s="1051"/>
      <c r="T68" s="1051"/>
      <c r="U68" s="1051"/>
      <c r="V68" s="1051">
        <v>
1733</v>
      </c>
      <c r="W68" s="1051"/>
      <c r="X68" s="1051"/>
      <c r="Y68" s="1051"/>
      <c r="Z68" s="1051"/>
      <c r="AA68" s="1051">
        <v>
224</v>
      </c>
      <c r="AB68" s="1051"/>
      <c r="AC68" s="1051"/>
      <c r="AD68" s="1051"/>
      <c r="AE68" s="1051"/>
      <c r="AF68" s="1051">
        <v>
224</v>
      </c>
      <c r="AG68" s="1051"/>
      <c r="AH68" s="1051"/>
      <c r="AI68" s="1051"/>
      <c r="AJ68" s="1051"/>
      <c r="AK68" s="1051" t="s">
        <v>
486</v>
      </c>
      <c r="AL68" s="1051"/>
      <c r="AM68" s="1051"/>
      <c r="AN68" s="1051"/>
      <c r="AO68" s="1051"/>
      <c r="AP68" s="1051">
        <v>
2494</v>
      </c>
      <c r="AQ68" s="1051"/>
      <c r="AR68" s="1051"/>
      <c r="AS68" s="1051"/>
      <c r="AT68" s="1051"/>
      <c r="AU68" s="1051">
        <v>
1163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
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
2</v>
      </c>
      <c r="B69" s="1043" t="s">
        <v>
539</v>
      </c>
      <c r="C69" s="1044"/>
      <c r="D69" s="1044"/>
      <c r="E69" s="1044"/>
      <c r="F69" s="1044"/>
      <c r="G69" s="1044"/>
      <c r="H69" s="1044"/>
      <c r="I69" s="1044"/>
      <c r="J69" s="1044"/>
      <c r="K69" s="1044"/>
      <c r="L69" s="1044"/>
      <c r="M69" s="1044"/>
      <c r="N69" s="1044"/>
      <c r="O69" s="1044"/>
      <c r="P69" s="1045"/>
      <c r="Q69" s="1046">
        <v>
10508</v>
      </c>
      <c r="R69" s="1040"/>
      <c r="S69" s="1040"/>
      <c r="T69" s="1040"/>
      <c r="U69" s="1040"/>
      <c r="V69" s="1040">
        <v>
9833</v>
      </c>
      <c r="W69" s="1040"/>
      <c r="X69" s="1040"/>
      <c r="Y69" s="1040"/>
      <c r="Z69" s="1040"/>
      <c r="AA69" s="1040">
        <v>
675</v>
      </c>
      <c r="AB69" s="1040"/>
      <c r="AC69" s="1040"/>
      <c r="AD69" s="1040"/>
      <c r="AE69" s="1040"/>
      <c r="AF69" s="1040">
        <v>
575</v>
      </c>
      <c r="AG69" s="1040"/>
      <c r="AH69" s="1040"/>
      <c r="AI69" s="1040"/>
      <c r="AJ69" s="1040"/>
      <c r="AK69" s="1040" t="s">
        <v>
486</v>
      </c>
      <c r="AL69" s="1040"/>
      <c r="AM69" s="1040"/>
      <c r="AN69" s="1040"/>
      <c r="AO69" s="1040"/>
      <c r="AP69" s="1040">
        <v>
3531</v>
      </c>
      <c r="AQ69" s="1040"/>
      <c r="AR69" s="1040"/>
      <c r="AS69" s="1040"/>
      <c r="AT69" s="1040"/>
      <c r="AU69" s="1040">
        <v>
141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
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
3</v>
      </c>
      <c r="B70" s="1043" t="s">
        <v>
540</v>
      </c>
      <c r="C70" s="1044"/>
      <c r="D70" s="1044"/>
      <c r="E70" s="1044"/>
      <c r="F70" s="1044"/>
      <c r="G70" s="1044"/>
      <c r="H70" s="1044"/>
      <c r="I70" s="1044"/>
      <c r="J70" s="1044"/>
      <c r="K70" s="1044"/>
      <c r="L70" s="1044"/>
      <c r="M70" s="1044"/>
      <c r="N70" s="1044"/>
      <c r="O70" s="1044"/>
      <c r="P70" s="1045"/>
      <c r="Q70" s="1046">
        <v>
903</v>
      </c>
      <c r="R70" s="1040"/>
      <c r="S70" s="1040"/>
      <c r="T70" s="1040"/>
      <c r="U70" s="1040"/>
      <c r="V70" s="1040">
        <v>
886</v>
      </c>
      <c r="W70" s="1040"/>
      <c r="X70" s="1040"/>
      <c r="Y70" s="1040"/>
      <c r="Z70" s="1040"/>
      <c r="AA70" s="1040">
        <v>
17</v>
      </c>
      <c r="AB70" s="1040"/>
      <c r="AC70" s="1040"/>
      <c r="AD70" s="1040"/>
      <c r="AE70" s="1040"/>
      <c r="AF70" s="1040">
        <v>
17</v>
      </c>
      <c r="AG70" s="1040"/>
      <c r="AH70" s="1040"/>
      <c r="AI70" s="1040"/>
      <c r="AJ70" s="1040"/>
      <c r="AK70" s="1040">
        <v>
24</v>
      </c>
      <c r="AL70" s="1040"/>
      <c r="AM70" s="1040"/>
      <c r="AN70" s="1040"/>
      <c r="AO70" s="1040"/>
      <c r="AP70" s="1040" t="s">
        <v>
486</v>
      </c>
      <c r="AQ70" s="1040"/>
      <c r="AR70" s="1040"/>
      <c r="AS70" s="1040"/>
      <c r="AT70" s="1040"/>
      <c r="AU70" s="1040" t="s">
        <v>
486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
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
4</v>
      </c>
      <c r="B71" s="1043" t="s">
        <v>
541</v>
      </c>
      <c r="C71" s="1044"/>
      <c r="D71" s="1044"/>
      <c r="E71" s="1044"/>
      <c r="F71" s="1044"/>
      <c r="G71" s="1044"/>
      <c r="H71" s="1044"/>
      <c r="I71" s="1044"/>
      <c r="J71" s="1044"/>
      <c r="K71" s="1044"/>
      <c r="L71" s="1044"/>
      <c r="M71" s="1044"/>
      <c r="N71" s="1044"/>
      <c r="O71" s="1044"/>
      <c r="P71" s="1045"/>
      <c r="Q71" s="1046">
        <v>
352</v>
      </c>
      <c r="R71" s="1040"/>
      <c r="S71" s="1040"/>
      <c r="T71" s="1040"/>
      <c r="U71" s="1040"/>
      <c r="V71" s="1040">
        <v>
238</v>
      </c>
      <c r="W71" s="1040"/>
      <c r="X71" s="1040"/>
      <c r="Y71" s="1040"/>
      <c r="Z71" s="1040"/>
      <c r="AA71" s="1040">
        <v>
114</v>
      </c>
      <c r="AB71" s="1040"/>
      <c r="AC71" s="1040"/>
      <c r="AD71" s="1040"/>
      <c r="AE71" s="1040"/>
      <c r="AF71" s="1040">
        <v>
114</v>
      </c>
      <c r="AG71" s="1040"/>
      <c r="AH71" s="1040"/>
      <c r="AI71" s="1040"/>
      <c r="AJ71" s="1040"/>
      <c r="AK71" s="1040" t="s">
        <v>
486</v>
      </c>
      <c r="AL71" s="1040"/>
      <c r="AM71" s="1040"/>
      <c r="AN71" s="1040"/>
      <c r="AO71" s="1040"/>
      <c r="AP71" s="1040" t="s">
        <v>
486</v>
      </c>
      <c r="AQ71" s="1040"/>
      <c r="AR71" s="1040"/>
      <c r="AS71" s="1040"/>
      <c r="AT71" s="1040"/>
      <c r="AU71" s="1040" t="s">
        <v>
486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
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
5</v>
      </c>
      <c r="B72" s="1043" t="s">
        <v>
542</v>
      </c>
      <c r="C72" s="1044"/>
      <c r="D72" s="1044"/>
      <c r="E72" s="1044"/>
      <c r="F72" s="1044"/>
      <c r="G72" s="1044"/>
      <c r="H72" s="1044"/>
      <c r="I72" s="1044"/>
      <c r="J72" s="1044"/>
      <c r="K72" s="1044"/>
      <c r="L72" s="1044"/>
      <c r="M72" s="1044"/>
      <c r="N72" s="1044"/>
      <c r="O72" s="1044"/>
      <c r="P72" s="1045"/>
      <c r="Q72" s="1046">
        <v>
5409</v>
      </c>
      <c r="R72" s="1040"/>
      <c r="S72" s="1040"/>
      <c r="T72" s="1040"/>
      <c r="U72" s="1040"/>
      <c r="V72" s="1040">
        <v>
5339</v>
      </c>
      <c r="W72" s="1040"/>
      <c r="X72" s="1040"/>
      <c r="Y72" s="1040"/>
      <c r="Z72" s="1040"/>
      <c r="AA72" s="1040">
        <v>
70</v>
      </c>
      <c r="AB72" s="1040"/>
      <c r="AC72" s="1040"/>
      <c r="AD72" s="1040"/>
      <c r="AE72" s="1040"/>
      <c r="AF72" s="1040">
        <v>
70</v>
      </c>
      <c r="AG72" s="1040"/>
      <c r="AH72" s="1040"/>
      <c r="AI72" s="1040"/>
      <c r="AJ72" s="1040"/>
      <c r="AK72" s="1040">
        <v>
1105</v>
      </c>
      <c r="AL72" s="1040"/>
      <c r="AM72" s="1040"/>
      <c r="AN72" s="1040"/>
      <c r="AO72" s="1040"/>
      <c r="AP72" s="1040" t="s">
        <v>
486</v>
      </c>
      <c r="AQ72" s="1040"/>
      <c r="AR72" s="1040"/>
      <c r="AS72" s="1040"/>
      <c r="AT72" s="1040"/>
      <c r="AU72" s="1040" t="s">
        <v>
486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
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
6</v>
      </c>
      <c r="B73" s="1043" t="s">
        <v>
543</v>
      </c>
      <c r="C73" s="1044"/>
      <c r="D73" s="1044"/>
      <c r="E73" s="1044"/>
      <c r="F73" s="1044"/>
      <c r="G73" s="1044"/>
      <c r="H73" s="1044"/>
      <c r="I73" s="1044"/>
      <c r="J73" s="1044"/>
      <c r="K73" s="1044"/>
      <c r="L73" s="1044"/>
      <c r="M73" s="1044"/>
      <c r="N73" s="1044"/>
      <c r="O73" s="1044"/>
      <c r="P73" s="1045"/>
      <c r="Q73" s="1046">
        <v>
1349819</v>
      </c>
      <c r="R73" s="1040"/>
      <c r="S73" s="1040"/>
      <c r="T73" s="1040"/>
      <c r="U73" s="1040"/>
      <c r="V73" s="1040">
        <v>
1314493</v>
      </c>
      <c r="W73" s="1040"/>
      <c r="X73" s="1040"/>
      <c r="Y73" s="1040"/>
      <c r="Z73" s="1040"/>
      <c r="AA73" s="1040">
        <v>
35326</v>
      </c>
      <c r="AB73" s="1040"/>
      <c r="AC73" s="1040"/>
      <c r="AD73" s="1040"/>
      <c r="AE73" s="1040"/>
      <c r="AF73" s="1040">
        <v>
35326</v>
      </c>
      <c r="AG73" s="1040"/>
      <c r="AH73" s="1040"/>
      <c r="AI73" s="1040"/>
      <c r="AJ73" s="1040"/>
      <c r="AK73" s="1040">
        <v>
9983</v>
      </c>
      <c r="AL73" s="1040"/>
      <c r="AM73" s="1040"/>
      <c r="AN73" s="1040"/>
      <c r="AO73" s="1040"/>
      <c r="AP73" s="1040" t="s">
        <v>
486</v>
      </c>
      <c r="AQ73" s="1040"/>
      <c r="AR73" s="1040"/>
      <c r="AS73" s="1040"/>
      <c r="AT73" s="1040"/>
      <c r="AU73" s="1040" t="s">
        <v>
486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
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
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
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
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
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
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
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
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
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
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
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
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
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
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
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
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
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
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
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
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
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
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
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
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
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
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
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
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
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
370</v>
      </c>
      <c r="B88" s="1013" t="s">
        <v>
396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
36326</v>
      </c>
      <c r="AG88" s="1028"/>
      <c r="AH88" s="1028"/>
      <c r="AI88" s="1028"/>
      <c r="AJ88" s="1028"/>
      <c r="AK88" s="1032"/>
      <c r="AL88" s="1032"/>
      <c r="AM88" s="1032"/>
      <c r="AN88" s="1032"/>
      <c r="AO88" s="1032"/>
      <c r="AP88" s="1028">
        <v>
6025</v>
      </c>
      <c r="AQ88" s="1028"/>
      <c r="AR88" s="1028"/>
      <c r="AS88" s="1028"/>
      <c r="AT88" s="1028"/>
      <c r="AU88" s="1028">
        <v>
1304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
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370</v>
      </c>
      <c r="BR102" s="1013" t="s">
        <v>
397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
915</v>
      </c>
      <c r="CS102" s="1020"/>
      <c r="CT102" s="1020"/>
      <c r="CU102" s="1020"/>
      <c r="CV102" s="1021"/>
      <c r="CW102" s="1019">
        <v>
393</v>
      </c>
      <c r="CX102" s="1020"/>
      <c r="CY102" s="1020"/>
      <c r="CZ102" s="1020"/>
      <c r="DA102" s="1021"/>
      <c r="DB102" s="1019">
        <v>
0</v>
      </c>
      <c r="DC102" s="1020"/>
      <c r="DD102" s="1020"/>
      <c r="DE102" s="1020"/>
      <c r="DF102" s="1021"/>
      <c r="DG102" s="1019">
        <v>
2263</v>
      </c>
      <c r="DH102" s="1020"/>
      <c r="DI102" s="1020"/>
      <c r="DJ102" s="1020"/>
      <c r="DK102" s="1021"/>
      <c r="DL102" s="1019">
        <v>
103</v>
      </c>
      <c r="DM102" s="1020"/>
      <c r="DN102" s="1020"/>
      <c r="DO102" s="1020"/>
      <c r="DP102" s="1021"/>
      <c r="DQ102" s="1019">
        <v>
10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
398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
399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400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401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
402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
403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
404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
405</v>
      </c>
      <c r="AB109" s="963"/>
      <c r="AC109" s="963"/>
      <c r="AD109" s="963"/>
      <c r="AE109" s="964"/>
      <c r="AF109" s="965" t="s">
        <v>
289</v>
      </c>
      <c r="AG109" s="963"/>
      <c r="AH109" s="963"/>
      <c r="AI109" s="963"/>
      <c r="AJ109" s="964"/>
      <c r="AK109" s="965" t="s">
        <v>
288</v>
      </c>
      <c r="AL109" s="963"/>
      <c r="AM109" s="963"/>
      <c r="AN109" s="963"/>
      <c r="AO109" s="964"/>
      <c r="AP109" s="965" t="s">
        <v>
406</v>
      </c>
      <c r="AQ109" s="963"/>
      <c r="AR109" s="963"/>
      <c r="AS109" s="963"/>
      <c r="AT109" s="994"/>
      <c r="AU109" s="962" t="s">
        <v>
404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
405</v>
      </c>
      <c r="BR109" s="963"/>
      <c r="BS109" s="963"/>
      <c r="BT109" s="963"/>
      <c r="BU109" s="964"/>
      <c r="BV109" s="965" t="s">
        <v>
289</v>
      </c>
      <c r="BW109" s="963"/>
      <c r="BX109" s="963"/>
      <c r="BY109" s="963"/>
      <c r="BZ109" s="964"/>
      <c r="CA109" s="965" t="s">
        <v>
288</v>
      </c>
      <c r="CB109" s="963"/>
      <c r="CC109" s="963"/>
      <c r="CD109" s="963"/>
      <c r="CE109" s="964"/>
      <c r="CF109" s="1001" t="s">
        <v>
406</v>
      </c>
      <c r="CG109" s="1001"/>
      <c r="CH109" s="1001"/>
      <c r="CI109" s="1001"/>
      <c r="CJ109" s="1001"/>
      <c r="CK109" s="965" t="s">
        <v>
407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
405</v>
      </c>
      <c r="DH109" s="963"/>
      <c r="DI109" s="963"/>
      <c r="DJ109" s="963"/>
      <c r="DK109" s="964"/>
      <c r="DL109" s="965" t="s">
        <v>
289</v>
      </c>
      <c r="DM109" s="963"/>
      <c r="DN109" s="963"/>
      <c r="DO109" s="963"/>
      <c r="DP109" s="964"/>
      <c r="DQ109" s="965" t="s">
        <v>
288</v>
      </c>
      <c r="DR109" s="963"/>
      <c r="DS109" s="963"/>
      <c r="DT109" s="963"/>
      <c r="DU109" s="964"/>
      <c r="DV109" s="965" t="s">
        <v>
406</v>
      </c>
      <c r="DW109" s="963"/>
      <c r="DX109" s="963"/>
      <c r="DY109" s="963"/>
      <c r="DZ109" s="994"/>
    </row>
    <row r="110" spans="1:131" s="226" customFormat="1" ht="26.25" customHeight="1">
      <c r="A110" s="865" t="s">
        <v>
408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
3913971</v>
      </c>
      <c r="AB110" s="956"/>
      <c r="AC110" s="956"/>
      <c r="AD110" s="956"/>
      <c r="AE110" s="957"/>
      <c r="AF110" s="958">
        <v>
4086956</v>
      </c>
      <c r="AG110" s="956"/>
      <c r="AH110" s="956"/>
      <c r="AI110" s="956"/>
      <c r="AJ110" s="957"/>
      <c r="AK110" s="958">
        <v>
4008391</v>
      </c>
      <c r="AL110" s="956"/>
      <c r="AM110" s="956"/>
      <c r="AN110" s="956"/>
      <c r="AO110" s="957"/>
      <c r="AP110" s="959">
        <v>
10.5</v>
      </c>
      <c r="AQ110" s="960"/>
      <c r="AR110" s="960"/>
      <c r="AS110" s="960"/>
      <c r="AT110" s="961"/>
      <c r="AU110" s="995" t="s">
        <v>
54</v>
      </c>
      <c r="AV110" s="996"/>
      <c r="AW110" s="996"/>
      <c r="AX110" s="996"/>
      <c r="AY110" s="996"/>
      <c r="AZ110" s="921" t="s">
        <v>
409</v>
      </c>
      <c r="BA110" s="866"/>
      <c r="BB110" s="866"/>
      <c r="BC110" s="866"/>
      <c r="BD110" s="866"/>
      <c r="BE110" s="866"/>
      <c r="BF110" s="866"/>
      <c r="BG110" s="866"/>
      <c r="BH110" s="866"/>
      <c r="BI110" s="866"/>
      <c r="BJ110" s="866"/>
      <c r="BK110" s="866"/>
      <c r="BL110" s="866"/>
      <c r="BM110" s="866"/>
      <c r="BN110" s="866"/>
      <c r="BO110" s="866"/>
      <c r="BP110" s="867"/>
      <c r="BQ110" s="922">
        <v>
44697916</v>
      </c>
      <c r="BR110" s="903"/>
      <c r="BS110" s="903"/>
      <c r="BT110" s="903"/>
      <c r="BU110" s="903"/>
      <c r="BV110" s="903">
        <v>
43537065</v>
      </c>
      <c r="BW110" s="903"/>
      <c r="BX110" s="903"/>
      <c r="BY110" s="903"/>
      <c r="BZ110" s="903"/>
      <c r="CA110" s="903">
        <v>
41337061</v>
      </c>
      <c r="CB110" s="903"/>
      <c r="CC110" s="903"/>
      <c r="CD110" s="903"/>
      <c r="CE110" s="903"/>
      <c r="CF110" s="927">
        <v>
108.7</v>
      </c>
      <c r="CG110" s="928"/>
      <c r="CH110" s="928"/>
      <c r="CI110" s="928"/>
      <c r="CJ110" s="928"/>
      <c r="CK110" s="991" t="s">
        <v>
410</v>
      </c>
      <c r="CL110" s="877"/>
      <c r="CM110" s="952" t="s">
        <v>
411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
412</v>
      </c>
      <c r="DH110" s="903"/>
      <c r="DI110" s="903"/>
      <c r="DJ110" s="903"/>
      <c r="DK110" s="903"/>
      <c r="DL110" s="903" t="s">
        <v>
412</v>
      </c>
      <c r="DM110" s="903"/>
      <c r="DN110" s="903"/>
      <c r="DO110" s="903"/>
      <c r="DP110" s="903"/>
      <c r="DQ110" s="903" t="s">
        <v>
118</v>
      </c>
      <c r="DR110" s="903"/>
      <c r="DS110" s="903"/>
      <c r="DT110" s="903"/>
      <c r="DU110" s="903"/>
      <c r="DV110" s="904" t="s">
        <v>
413</v>
      </c>
      <c r="DW110" s="904"/>
      <c r="DX110" s="904"/>
      <c r="DY110" s="904"/>
      <c r="DZ110" s="905"/>
    </row>
    <row r="111" spans="1:131" s="226" customFormat="1" ht="26.25" customHeight="1">
      <c r="A111" s="832" t="s">
        <v>
414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
118</v>
      </c>
      <c r="AB111" s="984"/>
      <c r="AC111" s="984"/>
      <c r="AD111" s="984"/>
      <c r="AE111" s="985"/>
      <c r="AF111" s="986" t="s">
        <v>
118</v>
      </c>
      <c r="AG111" s="984"/>
      <c r="AH111" s="984"/>
      <c r="AI111" s="984"/>
      <c r="AJ111" s="985"/>
      <c r="AK111" s="986" t="s">
        <v>
413</v>
      </c>
      <c r="AL111" s="984"/>
      <c r="AM111" s="984"/>
      <c r="AN111" s="984"/>
      <c r="AO111" s="985"/>
      <c r="AP111" s="987" t="s">
        <v>
412</v>
      </c>
      <c r="AQ111" s="988"/>
      <c r="AR111" s="988"/>
      <c r="AS111" s="988"/>
      <c r="AT111" s="989"/>
      <c r="AU111" s="997"/>
      <c r="AV111" s="998"/>
      <c r="AW111" s="998"/>
      <c r="AX111" s="998"/>
      <c r="AY111" s="998"/>
      <c r="AZ111" s="873" t="s">
        <v>
415</v>
      </c>
      <c r="BA111" s="808"/>
      <c r="BB111" s="808"/>
      <c r="BC111" s="808"/>
      <c r="BD111" s="808"/>
      <c r="BE111" s="808"/>
      <c r="BF111" s="808"/>
      <c r="BG111" s="808"/>
      <c r="BH111" s="808"/>
      <c r="BI111" s="808"/>
      <c r="BJ111" s="808"/>
      <c r="BK111" s="808"/>
      <c r="BL111" s="808"/>
      <c r="BM111" s="808"/>
      <c r="BN111" s="808"/>
      <c r="BO111" s="808"/>
      <c r="BP111" s="809"/>
      <c r="BQ111" s="874">
        <v>
5389424</v>
      </c>
      <c r="BR111" s="875"/>
      <c r="BS111" s="875"/>
      <c r="BT111" s="875"/>
      <c r="BU111" s="875"/>
      <c r="BV111" s="875">
        <v>
4341598</v>
      </c>
      <c r="BW111" s="875"/>
      <c r="BX111" s="875"/>
      <c r="BY111" s="875"/>
      <c r="BZ111" s="875"/>
      <c r="CA111" s="875">
        <v>
3322054</v>
      </c>
      <c r="CB111" s="875"/>
      <c r="CC111" s="875"/>
      <c r="CD111" s="875"/>
      <c r="CE111" s="875"/>
      <c r="CF111" s="936">
        <v>
8.6999999999999993</v>
      </c>
      <c r="CG111" s="937"/>
      <c r="CH111" s="937"/>
      <c r="CI111" s="937"/>
      <c r="CJ111" s="937"/>
      <c r="CK111" s="992"/>
      <c r="CL111" s="879"/>
      <c r="CM111" s="882" t="s">
        <v>
416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
118</v>
      </c>
      <c r="DH111" s="875"/>
      <c r="DI111" s="875"/>
      <c r="DJ111" s="875"/>
      <c r="DK111" s="875"/>
      <c r="DL111" s="875" t="s">
        <v>
417</v>
      </c>
      <c r="DM111" s="875"/>
      <c r="DN111" s="875"/>
      <c r="DO111" s="875"/>
      <c r="DP111" s="875"/>
      <c r="DQ111" s="875" t="s">
        <v>
413</v>
      </c>
      <c r="DR111" s="875"/>
      <c r="DS111" s="875"/>
      <c r="DT111" s="875"/>
      <c r="DU111" s="875"/>
      <c r="DV111" s="852" t="s">
        <v>
417</v>
      </c>
      <c r="DW111" s="852"/>
      <c r="DX111" s="852"/>
      <c r="DY111" s="852"/>
      <c r="DZ111" s="853"/>
    </row>
    <row r="112" spans="1:131" s="226" customFormat="1" ht="26.25" customHeight="1">
      <c r="A112" s="977" t="s">
        <v>
418</v>
      </c>
      <c r="B112" s="978"/>
      <c r="C112" s="808" t="s">
        <v>
419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
417</v>
      </c>
      <c r="AB112" s="838"/>
      <c r="AC112" s="838"/>
      <c r="AD112" s="838"/>
      <c r="AE112" s="839"/>
      <c r="AF112" s="840" t="s">
        <v>
118</v>
      </c>
      <c r="AG112" s="838"/>
      <c r="AH112" s="838"/>
      <c r="AI112" s="838"/>
      <c r="AJ112" s="839"/>
      <c r="AK112" s="840" t="s">
        <v>
412</v>
      </c>
      <c r="AL112" s="838"/>
      <c r="AM112" s="838"/>
      <c r="AN112" s="838"/>
      <c r="AO112" s="839"/>
      <c r="AP112" s="885" t="s">
        <v>
417</v>
      </c>
      <c r="AQ112" s="886"/>
      <c r="AR112" s="886"/>
      <c r="AS112" s="886"/>
      <c r="AT112" s="887"/>
      <c r="AU112" s="997"/>
      <c r="AV112" s="998"/>
      <c r="AW112" s="998"/>
      <c r="AX112" s="998"/>
      <c r="AY112" s="998"/>
      <c r="AZ112" s="873" t="s">
        <v>
420</v>
      </c>
      <c r="BA112" s="808"/>
      <c r="BB112" s="808"/>
      <c r="BC112" s="808"/>
      <c r="BD112" s="808"/>
      <c r="BE112" s="808"/>
      <c r="BF112" s="808"/>
      <c r="BG112" s="808"/>
      <c r="BH112" s="808"/>
      <c r="BI112" s="808"/>
      <c r="BJ112" s="808"/>
      <c r="BK112" s="808"/>
      <c r="BL112" s="808"/>
      <c r="BM112" s="808"/>
      <c r="BN112" s="808"/>
      <c r="BO112" s="808"/>
      <c r="BP112" s="809"/>
      <c r="BQ112" s="874">
        <v>
6258868</v>
      </c>
      <c r="BR112" s="875"/>
      <c r="BS112" s="875"/>
      <c r="BT112" s="875"/>
      <c r="BU112" s="875"/>
      <c r="BV112" s="875">
        <v>
6081095</v>
      </c>
      <c r="BW112" s="875"/>
      <c r="BX112" s="875"/>
      <c r="BY112" s="875"/>
      <c r="BZ112" s="875"/>
      <c r="CA112" s="875">
        <v>
5916505</v>
      </c>
      <c r="CB112" s="875"/>
      <c r="CC112" s="875"/>
      <c r="CD112" s="875"/>
      <c r="CE112" s="875"/>
      <c r="CF112" s="936">
        <v>
15.6</v>
      </c>
      <c r="CG112" s="937"/>
      <c r="CH112" s="937"/>
      <c r="CI112" s="937"/>
      <c r="CJ112" s="937"/>
      <c r="CK112" s="992"/>
      <c r="CL112" s="879"/>
      <c r="CM112" s="882" t="s">
        <v>
421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
413</v>
      </c>
      <c r="DH112" s="875"/>
      <c r="DI112" s="875"/>
      <c r="DJ112" s="875"/>
      <c r="DK112" s="875"/>
      <c r="DL112" s="875" t="s">
        <v>
417</v>
      </c>
      <c r="DM112" s="875"/>
      <c r="DN112" s="875"/>
      <c r="DO112" s="875"/>
      <c r="DP112" s="875"/>
      <c r="DQ112" s="875" t="s">
        <v>
417</v>
      </c>
      <c r="DR112" s="875"/>
      <c r="DS112" s="875"/>
      <c r="DT112" s="875"/>
      <c r="DU112" s="875"/>
      <c r="DV112" s="852" t="s">
        <v>
118</v>
      </c>
      <c r="DW112" s="852"/>
      <c r="DX112" s="852"/>
      <c r="DY112" s="852"/>
      <c r="DZ112" s="853"/>
    </row>
    <row r="113" spans="1:130" s="226" customFormat="1" ht="26.25" customHeight="1">
      <c r="A113" s="979"/>
      <c r="B113" s="980"/>
      <c r="C113" s="808" t="s">
        <v>
422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
497993</v>
      </c>
      <c r="AB113" s="984"/>
      <c r="AC113" s="984"/>
      <c r="AD113" s="984"/>
      <c r="AE113" s="985"/>
      <c r="AF113" s="986">
        <v>
481564</v>
      </c>
      <c r="AG113" s="984"/>
      <c r="AH113" s="984"/>
      <c r="AI113" s="984"/>
      <c r="AJ113" s="985"/>
      <c r="AK113" s="986">
        <v>
473713</v>
      </c>
      <c r="AL113" s="984"/>
      <c r="AM113" s="984"/>
      <c r="AN113" s="984"/>
      <c r="AO113" s="985"/>
      <c r="AP113" s="987">
        <v>
1.2</v>
      </c>
      <c r="AQ113" s="988"/>
      <c r="AR113" s="988"/>
      <c r="AS113" s="988"/>
      <c r="AT113" s="989"/>
      <c r="AU113" s="997"/>
      <c r="AV113" s="998"/>
      <c r="AW113" s="998"/>
      <c r="AX113" s="998"/>
      <c r="AY113" s="998"/>
      <c r="AZ113" s="873" t="s">
        <v>
423</v>
      </c>
      <c r="BA113" s="808"/>
      <c r="BB113" s="808"/>
      <c r="BC113" s="808"/>
      <c r="BD113" s="808"/>
      <c r="BE113" s="808"/>
      <c r="BF113" s="808"/>
      <c r="BG113" s="808"/>
      <c r="BH113" s="808"/>
      <c r="BI113" s="808"/>
      <c r="BJ113" s="808"/>
      <c r="BK113" s="808"/>
      <c r="BL113" s="808"/>
      <c r="BM113" s="808"/>
      <c r="BN113" s="808"/>
      <c r="BO113" s="808"/>
      <c r="BP113" s="809"/>
      <c r="BQ113" s="874">
        <v>
1567941</v>
      </c>
      <c r="BR113" s="875"/>
      <c r="BS113" s="875"/>
      <c r="BT113" s="875"/>
      <c r="BU113" s="875"/>
      <c r="BV113" s="875">
        <v>
1417819</v>
      </c>
      <c r="BW113" s="875"/>
      <c r="BX113" s="875"/>
      <c r="BY113" s="875"/>
      <c r="BZ113" s="875"/>
      <c r="CA113" s="875">
        <v>
1304672</v>
      </c>
      <c r="CB113" s="875"/>
      <c r="CC113" s="875"/>
      <c r="CD113" s="875"/>
      <c r="CE113" s="875"/>
      <c r="CF113" s="936">
        <v>
3.4</v>
      </c>
      <c r="CG113" s="937"/>
      <c r="CH113" s="937"/>
      <c r="CI113" s="937"/>
      <c r="CJ113" s="937"/>
      <c r="CK113" s="992"/>
      <c r="CL113" s="879"/>
      <c r="CM113" s="882" t="s">
        <v>
424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
413</v>
      </c>
      <c r="DH113" s="838"/>
      <c r="DI113" s="838"/>
      <c r="DJ113" s="838"/>
      <c r="DK113" s="839"/>
      <c r="DL113" s="840" t="s">
        <v>
118</v>
      </c>
      <c r="DM113" s="838"/>
      <c r="DN113" s="838"/>
      <c r="DO113" s="838"/>
      <c r="DP113" s="839"/>
      <c r="DQ113" s="840" t="s">
        <v>
118</v>
      </c>
      <c r="DR113" s="838"/>
      <c r="DS113" s="838"/>
      <c r="DT113" s="838"/>
      <c r="DU113" s="839"/>
      <c r="DV113" s="885" t="s">
        <v>
118</v>
      </c>
      <c r="DW113" s="886"/>
      <c r="DX113" s="886"/>
      <c r="DY113" s="886"/>
      <c r="DZ113" s="887"/>
    </row>
    <row r="114" spans="1:130" s="226" customFormat="1" ht="26.25" customHeight="1">
      <c r="A114" s="979"/>
      <c r="B114" s="980"/>
      <c r="C114" s="808" t="s">
        <v>
425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
129830</v>
      </c>
      <c r="AB114" s="838"/>
      <c r="AC114" s="838"/>
      <c r="AD114" s="838"/>
      <c r="AE114" s="839"/>
      <c r="AF114" s="840">
        <v>
183285</v>
      </c>
      <c r="AG114" s="838"/>
      <c r="AH114" s="838"/>
      <c r="AI114" s="838"/>
      <c r="AJ114" s="839"/>
      <c r="AK114" s="840">
        <v>
168915</v>
      </c>
      <c r="AL114" s="838"/>
      <c r="AM114" s="838"/>
      <c r="AN114" s="838"/>
      <c r="AO114" s="839"/>
      <c r="AP114" s="885">
        <v>
0.4</v>
      </c>
      <c r="AQ114" s="886"/>
      <c r="AR114" s="886"/>
      <c r="AS114" s="886"/>
      <c r="AT114" s="887"/>
      <c r="AU114" s="997"/>
      <c r="AV114" s="998"/>
      <c r="AW114" s="998"/>
      <c r="AX114" s="998"/>
      <c r="AY114" s="998"/>
      <c r="AZ114" s="873" t="s">
        <v>
426</v>
      </c>
      <c r="BA114" s="808"/>
      <c r="BB114" s="808"/>
      <c r="BC114" s="808"/>
      <c r="BD114" s="808"/>
      <c r="BE114" s="808"/>
      <c r="BF114" s="808"/>
      <c r="BG114" s="808"/>
      <c r="BH114" s="808"/>
      <c r="BI114" s="808"/>
      <c r="BJ114" s="808"/>
      <c r="BK114" s="808"/>
      <c r="BL114" s="808"/>
      <c r="BM114" s="808"/>
      <c r="BN114" s="808"/>
      <c r="BO114" s="808"/>
      <c r="BP114" s="809"/>
      <c r="BQ114" s="874">
        <v>
9617090</v>
      </c>
      <c r="BR114" s="875"/>
      <c r="BS114" s="875"/>
      <c r="BT114" s="875"/>
      <c r="BU114" s="875"/>
      <c r="BV114" s="875">
        <v>
9634823</v>
      </c>
      <c r="BW114" s="875"/>
      <c r="BX114" s="875"/>
      <c r="BY114" s="875"/>
      <c r="BZ114" s="875"/>
      <c r="CA114" s="875">
        <v>
9113116</v>
      </c>
      <c r="CB114" s="875"/>
      <c r="CC114" s="875"/>
      <c r="CD114" s="875"/>
      <c r="CE114" s="875"/>
      <c r="CF114" s="936">
        <v>
24</v>
      </c>
      <c r="CG114" s="937"/>
      <c r="CH114" s="937"/>
      <c r="CI114" s="937"/>
      <c r="CJ114" s="937"/>
      <c r="CK114" s="992"/>
      <c r="CL114" s="879"/>
      <c r="CM114" s="882" t="s">
        <v>
427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
413</v>
      </c>
      <c r="DH114" s="838"/>
      <c r="DI114" s="838"/>
      <c r="DJ114" s="838"/>
      <c r="DK114" s="839"/>
      <c r="DL114" s="840" t="s">
        <v>
118</v>
      </c>
      <c r="DM114" s="838"/>
      <c r="DN114" s="838"/>
      <c r="DO114" s="838"/>
      <c r="DP114" s="839"/>
      <c r="DQ114" s="840" t="s">
        <v>
413</v>
      </c>
      <c r="DR114" s="838"/>
      <c r="DS114" s="838"/>
      <c r="DT114" s="838"/>
      <c r="DU114" s="839"/>
      <c r="DV114" s="885" t="s">
        <v>
413</v>
      </c>
      <c r="DW114" s="886"/>
      <c r="DX114" s="886"/>
      <c r="DY114" s="886"/>
      <c r="DZ114" s="887"/>
    </row>
    <row r="115" spans="1:130" s="226" customFormat="1" ht="26.25" customHeight="1">
      <c r="A115" s="979"/>
      <c r="B115" s="980"/>
      <c r="C115" s="808" t="s">
        <v>
428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
1339625</v>
      </c>
      <c r="AB115" s="984"/>
      <c r="AC115" s="984"/>
      <c r="AD115" s="984"/>
      <c r="AE115" s="985"/>
      <c r="AF115" s="986">
        <v>
924763</v>
      </c>
      <c r="AG115" s="984"/>
      <c r="AH115" s="984"/>
      <c r="AI115" s="984"/>
      <c r="AJ115" s="985"/>
      <c r="AK115" s="986">
        <v>
499834</v>
      </c>
      <c r="AL115" s="984"/>
      <c r="AM115" s="984"/>
      <c r="AN115" s="984"/>
      <c r="AO115" s="985"/>
      <c r="AP115" s="987">
        <v>
1.3</v>
      </c>
      <c r="AQ115" s="988"/>
      <c r="AR115" s="988"/>
      <c r="AS115" s="988"/>
      <c r="AT115" s="989"/>
      <c r="AU115" s="997"/>
      <c r="AV115" s="998"/>
      <c r="AW115" s="998"/>
      <c r="AX115" s="998"/>
      <c r="AY115" s="998"/>
      <c r="AZ115" s="873" t="s">
        <v>
429</v>
      </c>
      <c r="BA115" s="808"/>
      <c r="BB115" s="808"/>
      <c r="BC115" s="808"/>
      <c r="BD115" s="808"/>
      <c r="BE115" s="808"/>
      <c r="BF115" s="808"/>
      <c r="BG115" s="808"/>
      <c r="BH115" s="808"/>
      <c r="BI115" s="808"/>
      <c r="BJ115" s="808"/>
      <c r="BK115" s="808"/>
      <c r="BL115" s="808"/>
      <c r="BM115" s="808"/>
      <c r="BN115" s="808"/>
      <c r="BO115" s="808"/>
      <c r="BP115" s="809"/>
      <c r="BQ115" s="874">
        <v>
14412</v>
      </c>
      <c r="BR115" s="875"/>
      <c r="BS115" s="875"/>
      <c r="BT115" s="875"/>
      <c r="BU115" s="875"/>
      <c r="BV115" s="875">
        <v>
12353</v>
      </c>
      <c r="BW115" s="875"/>
      <c r="BX115" s="875"/>
      <c r="BY115" s="875"/>
      <c r="BZ115" s="875"/>
      <c r="CA115" s="875">
        <v>
10294</v>
      </c>
      <c r="CB115" s="875"/>
      <c r="CC115" s="875"/>
      <c r="CD115" s="875"/>
      <c r="CE115" s="875"/>
      <c r="CF115" s="936">
        <v>
0</v>
      </c>
      <c r="CG115" s="937"/>
      <c r="CH115" s="937"/>
      <c r="CI115" s="937"/>
      <c r="CJ115" s="937"/>
      <c r="CK115" s="992"/>
      <c r="CL115" s="879"/>
      <c r="CM115" s="873" t="s">
        <v>
430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
4907776</v>
      </c>
      <c r="DH115" s="838"/>
      <c r="DI115" s="838"/>
      <c r="DJ115" s="838"/>
      <c r="DK115" s="839"/>
      <c r="DL115" s="840">
        <v>
3206972</v>
      </c>
      <c r="DM115" s="838"/>
      <c r="DN115" s="838"/>
      <c r="DO115" s="838"/>
      <c r="DP115" s="839"/>
      <c r="DQ115" s="840">
        <v>
2263141</v>
      </c>
      <c r="DR115" s="838"/>
      <c r="DS115" s="838"/>
      <c r="DT115" s="838"/>
      <c r="DU115" s="839"/>
      <c r="DV115" s="885">
        <v>
5.9</v>
      </c>
      <c r="DW115" s="886"/>
      <c r="DX115" s="886"/>
      <c r="DY115" s="886"/>
      <c r="DZ115" s="887"/>
    </row>
    <row r="116" spans="1:130" s="226" customFormat="1" ht="26.25" customHeight="1">
      <c r="A116" s="981"/>
      <c r="B116" s="982"/>
      <c r="C116" s="941" t="s">
        <v>
431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
412</v>
      </c>
      <c r="AB116" s="838"/>
      <c r="AC116" s="838"/>
      <c r="AD116" s="838"/>
      <c r="AE116" s="839"/>
      <c r="AF116" s="840" t="s">
        <v>
413</v>
      </c>
      <c r="AG116" s="838"/>
      <c r="AH116" s="838"/>
      <c r="AI116" s="838"/>
      <c r="AJ116" s="839"/>
      <c r="AK116" s="840" t="s">
        <v>
413</v>
      </c>
      <c r="AL116" s="838"/>
      <c r="AM116" s="838"/>
      <c r="AN116" s="838"/>
      <c r="AO116" s="839"/>
      <c r="AP116" s="885" t="s">
        <v>
417</v>
      </c>
      <c r="AQ116" s="886"/>
      <c r="AR116" s="886"/>
      <c r="AS116" s="886"/>
      <c r="AT116" s="887"/>
      <c r="AU116" s="997"/>
      <c r="AV116" s="998"/>
      <c r="AW116" s="998"/>
      <c r="AX116" s="998"/>
      <c r="AY116" s="998"/>
      <c r="AZ116" s="924" t="s">
        <v>
432</v>
      </c>
      <c r="BA116" s="925"/>
      <c r="BB116" s="925"/>
      <c r="BC116" s="925"/>
      <c r="BD116" s="925"/>
      <c r="BE116" s="925"/>
      <c r="BF116" s="925"/>
      <c r="BG116" s="925"/>
      <c r="BH116" s="925"/>
      <c r="BI116" s="925"/>
      <c r="BJ116" s="925"/>
      <c r="BK116" s="925"/>
      <c r="BL116" s="925"/>
      <c r="BM116" s="925"/>
      <c r="BN116" s="925"/>
      <c r="BO116" s="925"/>
      <c r="BP116" s="926"/>
      <c r="BQ116" s="874" t="s">
        <v>
412</v>
      </c>
      <c r="BR116" s="875"/>
      <c r="BS116" s="875"/>
      <c r="BT116" s="875"/>
      <c r="BU116" s="875"/>
      <c r="BV116" s="875" t="s">
        <v>
412</v>
      </c>
      <c r="BW116" s="875"/>
      <c r="BX116" s="875"/>
      <c r="BY116" s="875"/>
      <c r="BZ116" s="875"/>
      <c r="CA116" s="875" t="s">
        <v>
412</v>
      </c>
      <c r="CB116" s="875"/>
      <c r="CC116" s="875"/>
      <c r="CD116" s="875"/>
      <c r="CE116" s="875"/>
      <c r="CF116" s="936" t="s">
        <v>
118</v>
      </c>
      <c r="CG116" s="937"/>
      <c r="CH116" s="937"/>
      <c r="CI116" s="937"/>
      <c r="CJ116" s="937"/>
      <c r="CK116" s="992"/>
      <c r="CL116" s="879"/>
      <c r="CM116" s="882" t="s">
        <v>
433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
481648</v>
      </c>
      <c r="DH116" s="838"/>
      <c r="DI116" s="838"/>
      <c r="DJ116" s="838"/>
      <c r="DK116" s="839"/>
      <c r="DL116" s="840">
        <v>
396626</v>
      </c>
      <c r="DM116" s="838"/>
      <c r="DN116" s="838"/>
      <c r="DO116" s="838"/>
      <c r="DP116" s="839"/>
      <c r="DQ116" s="840">
        <v>
320913</v>
      </c>
      <c r="DR116" s="838"/>
      <c r="DS116" s="838"/>
      <c r="DT116" s="838"/>
      <c r="DU116" s="839"/>
      <c r="DV116" s="885">
        <v>
0.8</v>
      </c>
      <c r="DW116" s="886"/>
      <c r="DX116" s="886"/>
      <c r="DY116" s="886"/>
      <c r="DZ116" s="887"/>
    </row>
    <row r="117" spans="1:130" s="226" customFormat="1" ht="26.25" customHeight="1">
      <c r="A117" s="962" t="s">
        <v>
169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
434</v>
      </c>
      <c r="Z117" s="964"/>
      <c r="AA117" s="969">
        <v>
5881419</v>
      </c>
      <c r="AB117" s="970"/>
      <c r="AC117" s="970"/>
      <c r="AD117" s="970"/>
      <c r="AE117" s="971"/>
      <c r="AF117" s="972">
        <v>
5676568</v>
      </c>
      <c r="AG117" s="970"/>
      <c r="AH117" s="970"/>
      <c r="AI117" s="970"/>
      <c r="AJ117" s="971"/>
      <c r="AK117" s="972">
        <v>
5150853</v>
      </c>
      <c r="AL117" s="970"/>
      <c r="AM117" s="970"/>
      <c r="AN117" s="970"/>
      <c r="AO117" s="971"/>
      <c r="AP117" s="973"/>
      <c r="AQ117" s="974"/>
      <c r="AR117" s="974"/>
      <c r="AS117" s="974"/>
      <c r="AT117" s="975"/>
      <c r="AU117" s="997"/>
      <c r="AV117" s="998"/>
      <c r="AW117" s="998"/>
      <c r="AX117" s="998"/>
      <c r="AY117" s="998"/>
      <c r="AZ117" s="924" t="s">
        <v>
435</v>
      </c>
      <c r="BA117" s="925"/>
      <c r="BB117" s="925"/>
      <c r="BC117" s="925"/>
      <c r="BD117" s="925"/>
      <c r="BE117" s="925"/>
      <c r="BF117" s="925"/>
      <c r="BG117" s="925"/>
      <c r="BH117" s="925"/>
      <c r="BI117" s="925"/>
      <c r="BJ117" s="925"/>
      <c r="BK117" s="925"/>
      <c r="BL117" s="925"/>
      <c r="BM117" s="925"/>
      <c r="BN117" s="925"/>
      <c r="BO117" s="925"/>
      <c r="BP117" s="926"/>
      <c r="BQ117" s="874" t="s">
        <v>
417</v>
      </c>
      <c r="BR117" s="875"/>
      <c r="BS117" s="875"/>
      <c r="BT117" s="875"/>
      <c r="BU117" s="875"/>
      <c r="BV117" s="875" t="s">
        <v>
417</v>
      </c>
      <c r="BW117" s="875"/>
      <c r="BX117" s="875"/>
      <c r="BY117" s="875"/>
      <c r="BZ117" s="875"/>
      <c r="CA117" s="875" t="s">
        <v>
413</v>
      </c>
      <c r="CB117" s="875"/>
      <c r="CC117" s="875"/>
      <c r="CD117" s="875"/>
      <c r="CE117" s="875"/>
      <c r="CF117" s="936" t="s">
        <v>
417</v>
      </c>
      <c r="CG117" s="937"/>
      <c r="CH117" s="937"/>
      <c r="CI117" s="937"/>
      <c r="CJ117" s="937"/>
      <c r="CK117" s="992"/>
      <c r="CL117" s="879"/>
      <c r="CM117" s="882" t="s">
        <v>
436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
413</v>
      </c>
      <c r="DH117" s="838"/>
      <c r="DI117" s="838"/>
      <c r="DJ117" s="838"/>
      <c r="DK117" s="839"/>
      <c r="DL117" s="840" t="s">
        <v>
412</v>
      </c>
      <c r="DM117" s="838"/>
      <c r="DN117" s="838"/>
      <c r="DO117" s="838"/>
      <c r="DP117" s="839"/>
      <c r="DQ117" s="840" t="s">
        <v>
118</v>
      </c>
      <c r="DR117" s="838"/>
      <c r="DS117" s="838"/>
      <c r="DT117" s="838"/>
      <c r="DU117" s="839"/>
      <c r="DV117" s="885" t="s">
        <v>
413</v>
      </c>
      <c r="DW117" s="886"/>
      <c r="DX117" s="886"/>
      <c r="DY117" s="886"/>
      <c r="DZ117" s="887"/>
    </row>
    <row r="118" spans="1:130" s="226" customFormat="1" ht="26.25" customHeight="1">
      <c r="A118" s="962" t="s">
        <v>
407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
405</v>
      </c>
      <c r="AB118" s="963"/>
      <c r="AC118" s="963"/>
      <c r="AD118" s="963"/>
      <c r="AE118" s="964"/>
      <c r="AF118" s="965" t="s">
        <v>
289</v>
      </c>
      <c r="AG118" s="963"/>
      <c r="AH118" s="963"/>
      <c r="AI118" s="963"/>
      <c r="AJ118" s="964"/>
      <c r="AK118" s="965" t="s">
        <v>
288</v>
      </c>
      <c r="AL118" s="963"/>
      <c r="AM118" s="963"/>
      <c r="AN118" s="963"/>
      <c r="AO118" s="964"/>
      <c r="AP118" s="966" t="s">
        <v>
406</v>
      </c>
      <c r="AQ118" s="967"/>
      <c r="AR118" s="967"/>
      <c r="AS118" s="967"/>
      <c r="AT118" s="968"/>
      <c r="AU118" s="997"/>
      <c r="AV118" s="998"/>
      <c r="AW118" s="998"/>
      <c r="AX118" s="998"/>
      <c r="AY118" s="998"/>
      <c r="AZ118" s="940" t="s">
        <v>
437</v>
      </c>
      <c r="BA118" s="941"/>
      <c r="BB118" s="941"/>
      <c r="BC118" s="941"/>
      <c r="BD118" s="941"/>
      <c r="BE118" s="941"/>
      <c r="BF118" s="941"/>
      <c r="BG118" s="941"/>
      <c r="BH118" s="941"/>
      <c r="BI118" s="941"/>
      <c r="BJ118" s="941"/>
      <c r="BK118" s="941"/>
      <c r="BL118" s="941"/>
      <c r="BM118" s="941"/>
      <c r="BN118" s="941"/>
      <c r="BO118" s="941"/>
      <c r="BP118" s="942"/>
      <c r="BQ118" s="943" t="s">
        <v>
413</v>
      </c>
      <c r="BR118" s="906"/>
      <c r="BS118" s="906"/>
      <c r="BT118" s="906"/>
      <c r="BU118" s="906"/>
      <c r="BV118" s="906" t="s">
        <v>
413</v>
      </c>
      <c r="BW118" s="906"/>
      <c r="BX118" s="906"/>
      <c r="BY118" s="906"/>
      <c r="BZ118" s="906"/>
      <c r="CA118" s="906" t="s">
        <v>
118</v>
      </c>
      <c r="CB118" s="906"/>
      <c r="CC118" s="906"/>
      <c r="CD118" s="906"/>
      <c r="CE118" s="906"/>
      <c r="CF118" s="936" t="s">
        <v>
412</v>
      </c>
      <c r="CG118" s="937"/>
      <c r="CH118" s="937"/>
      <c r="CI118" s="937"/>
      <c r="CJ118" s="937"/>
      <c r="CK118" s="992"/>
      <c r="CL118" s="879"/>
      <c r="CM118" s="882" t="s">
        <v>
438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
118</v>
      </c>
      <c r="DH118" s="838"/>
      <c r="DI118" s="838"/>
      <c r="DJ118" s="838"/>
      <c r="DK118" s="839"/>
      <c r="DL118" s="840" t="s">
        <v>
413</v>
      </c>
      <c r="DM118" s="838"/>
      <c r="DN118" s="838"/>
      <c r="DO118" s="838"/>
      <c r="DP118" s="839"/>
      <c r="DQ118" s="840" t="s">
        <v>
413</v>
      </c>
      <c r="DR118" s="838"/>
      <c r="DS118" s="838"/>
      <c r="DT118" s="838"/>
      <c r="DU118" s="839"/>
      <c r="DV118" s="885" t="s">
        <v>
417</v>
      </c>
      <c r="DW118" s="886"/>
      <c r="DX118" s="886"/>
      <c r="DY118" s="886"/>
      <c r="DZ118" s="887"/>
    </row>
    <row r="119" spans="1:130" s="226" customFormat="1" ht="26.25" customHeight="1">
      <c r="A119" s="876" t="s">
        <v>
410</v>
      </c>
      <c r="B119" s="877"/>
      <c r="C119" s="952" t="s">
        <v>
411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
413</v>
      </c>
      <c r="AB119" s="956"/>
      <c r="AC119" s="956"/>
      <c r="AD119" s="956"/>
      <c r="AE119" s="957"/>
      <c r="AF119" s="958" t="s">
        <v>
118</v>
      </c>
      <c r="AG119" s="956"/>
      <c r="AH119" s="956"/>
      <c r="AI119" s="956"/>
      <c r="AJ119" s="957"/>
      <c r="AK119" s="958" t="s">
        <v>
413</v>
      </c>
      <c r="AL119" s="956"/>
      <c r="AM119" s="956"/>
      <c r="AN119" s="956"/>
      <c r="AO119" s="957"/>
      <c r="AP119" s="959" t="s">
        <v>
118</v>
      </c>
      <c r="AQ119" s="960"/>
      <c r="AR119" s="960"/>
      <c r="AS119" s="960"/>
      <c r="AT119" s="961"/>
      <c r="AU119" s="999"/>
      <c r="AV119" s="1000"/>
      <c r="AW119" s="1000"/>
      <c r="AX119" s="1000"/>
      <c r="AY119" s="1000"/>
      <c r="AZ119" s="257" t="s">
        <v>
169</v>
      </c>
      <c r="BA119" s="257"/>
      <c r="BB119" s="257"/>
      <c r="BC119" s="257"/>
      <c r="BD119" s="257"/>
      <c r="BE119" s="257"/>
      <c r="BF119" s="257"/>
      <c r="BG119" s="257"/>
      <c r="BH119" s="257"/>
      <c r="BI119" s="257"/>
      <c r="BJ119" s="257"/>
      <c r="BK119" s="257"/>
      <c r="BL119" s="257"/>
      <c r="BM119" s="257"/>
      <c r="BN119" s="257"/>
      <c r="BO119" s="938" t="s">
        <v>
439</v>
      </c>
      <c r="BP119" s="939"/>
      <c r="BQ119" s="943">
        <v>
67545651</v>
      </c>
      <c r="BR119" s="906"/>
      <c r="BS119" s="906"/>
      <c r="BT119" s="906"/>
      <c r="BU119" s="906"/>
      <c r="BV119" s="906">
        <v>
65024753</v>
      </c>
      <c r="BW119" s="906"/>
      <c r="BX119" s="906"/>
      <c r="BY119" s="906"/>
      <c r="BZ119" s="906"/>
      <c r="CA119" s="906">
        <v>
61003702</v>
      </c>
      <c r="CB119" s="906"/>
      <c r="CC119" s="906"/>
      <c r="CD119" s="906"/>
      <c r="CE119" s="906"/>
      <c r="CF119" s="804"/>
      <c r="CG119" s="805"/>
      <c r="CH119" s="805"/>
      <c r="CI119" s="805"/>
      <c r="CJ119" s="895"/>
      <c r="CK119" s="993"/>
      <c r="CL119" s="881"/>
      <c r="CM119" s="899" t="s">
        <v>
440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
118</v>
      </c>
      <c r="DH119" s="821"/>
      <c r="DI119" s="821"/>
      <c r="DJ119" s="821"/>
      <c r="DK119" s="822"/>
      <c r="DL119" s="823">
        <v>
738000</v>
      </c>
      <c r="DM119" s="821"/>
      <c r="DN119" s="821"/>
      <c r="DO119" s="821"/>
      <c r="DP119" s="822"/>
      <c r="DQ119" s="823">
        <v>
738000</v>
      </c>
      <c r="DR119" s="821"/>
      <c r="DS119" s="821"/>
      <c r="DT119" s="821"/>
      <c r="DU119" s="822"/>
      <c r="DV119" s="909">
        <v>
1.9</v>
      </c>
      <c r="DW119" s="910"/>
      <c r="DX119" s="910"/>
      <c r="DY119" s="910"/>
      <c r="DZ119" s="911"/>
    </row>
    <row r="120" spans="1:130" s="226" customFormat="1" ht="26.25" customHeight="1">
      <c r="A120" s="878"/>
      <c r="B120" s="879"/>
      <c r="C120" s="882" t="s">
        <v>
416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
441</v>
      </c>
      <c r="AB120" s="838"/>
      <c r="AC120" s="838"/>
      <c r="AD120" s="838"/>
      <c r="AE120" s="839"/>
      <c r="AF120" s="840" t="s">
        <v>
118</v>
      </c>
      <c r="AG120" s="838"/>
      <c r="AH120" s="838"/>
      <c r="AI120" s="838"/>
      <c r="AJ120" s="839"/>
      <c r="AK120" s="840" t="s">
        <v>
118</v>
      </c>
      <c r="AL120" s="838"/>
      <c r="AM120" s="838"/>
      <c r="AN120" s="838"/>
      <c r="AO120" s="839"/>
      <c r="AP120" s="885" t="s">
        <v>
118</v>
      </c>
      <c r="AQ120" s="886"/>
      <c r="AR120" s="886"/>
      <c r="AS120" s="886"/>
      <c r="AT120" s="887"/>
      <c r="AU120" s="944" t="s">
        <v>
442</v>
      </c>
      <c r="AV120" s="945"/>
      <c r="AW120" s="945"/>
      <c r="AX120" s="945"/>
      <c r="AY120" s="946"/>
      <c r="AZ120" s="921" t="s">
        <v>
443</v>
      </c>
      <c r="BA120" s="866"/>
      <c r="BB120" s="866"/>
      <c r="BC120" s="866"/>
      <c r="BD120" s="866"/>
      <c r="BE120" s="866"/>
      <c r="BF120" s="866"/>
      <c r="BG120" s="866"/>
      <c r="BH120" s="866"/>
      <c r="BI120" s="866"/>
      <c r="BJ120" s="866"/>
      <c r="BK120" s="866"/>
      <c r="BL120" s="866"/>
      <c r="BM120" s="866"/>
      <c r="BN120" s="866"/>
      <c r="BO120" s="866"/>
      <c r="BP120" s="867"/>
      <c r="BQ120" s="922">
        <v>
12773812</v>
      </c>
      <c r="BR120" s="903"/>
      <c r="BS120" s="903"/>
      <c r="BT120" s="903"/>
      <c r="BU120" s="903"/>
      <c r="BV120" s="903">
        <v>
13676018</v>
      </c>
      <c r="BW120" s="903"/>
      <c r="BX120" s="903"/>
      <c r="BY120" s="903"/>
      <c r="BZ120" s="903"/>
      <c r="CA120" s="903">
        <v>
13939648</v>
      </c>
      <c r="CB120" s="903"/>
      <c r="CC120" s="903"/>
      <c r="CD120" s="903"/>
      <c r="CE120" s="903"/>
      <c r="CF120" s="927">
        <v>
36.6</v>
      </c>
      <c r="CG120" s="928"/>
      <c r="CH120" s="928"/>
      <c r="CI120" s="928"/>
      <c r="CJ120" s="928"/>
      <c r="CK120" s="929" t="s">
        <v>
444</v>
      </c>
      <c r="CL120" s="913"/>
      <c r="CM120" s="913"/>
      <c r="CN120" s="913"/>
      <c r="CO120" s="914"/>
      <c r="CP120" s="933" t="s">
        <v>
445</v>
      </c>
      <c r="CQ120" s="934"/>
      <c r="CR120" s="934"/>
      <c r="CS120" s="934"/>
      <c r="CT120" s="934"/>
      <c r="CU120" s="934"/>
      <c r="CV120" s="934"/>
      <c r="CW120" s="934"/>
      <c r="CX120" s="934"/>
      <c r="CY120" s="934"/>
      <c r="CZ120" s="934"/>
      <c r="DA120" s="934"/>
      <c r="DB120" s="934"/>
      <c r="DC120" s="934"/>
      <c r="DD120" s="934"/>
      <c r="DE120" s="934"/>
      <c r="DF120" s="935"/>
      <c r="DG120" s="922">
        <v>
6150769</v>
      </c>
      <c r="DH120" s="903"/>
      <c r="DI120" s="903"/>
      <c r="DJ120" s="903"/>
      <c r="DK120" s="903"/>
      <c r="DL120" s="903">
        <v>
5996428</v>
      </c>
      <c r="DM120" s="903"/>
      <c r="DN120" s="903"/>
      <c r="DO120" s="903"/>
      <c r="DP120" s="903"/>
      <c r="DQ120" s="903">
        <v>
5858663</v>
      </c>
      <c r="DR120" s="903"/>
      <c r="DS120" s="903"/>
      <c r="DT120" s="903"/>
      <c r="DU120" s="903"/>
      <c r="DV120" s="904">
        <v>
15.4</v>
      </c>
      <c r="DW120" s="904"/>
      <c r="DX120" s="904"/>
      <c r="DY120" s="904"/>
      <c r="DZ120" s="905"/>
    </row>
    <row r="121" spans="1:130" s="226" customFormat="1" ht="26.25" customHeight="1">
      <c r="A121" s="878"/>
      <c r="B121" s="879"/>
      <c r="C121" s="924" t="s">
        <v>
446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
118</v>
      </c>
      <c r="AB121" s="838"/>
      <c r="AC121" s="838"/>
      <c r="AD121" s="838"/>
      <c r="AE121" s="839"/>
      <c r="AF121" s="840" t="s">
        <v>
118</v>
      </c>
      <c r="AG121" s="838"/>
      <c r="AH121" s="838"/>
      <c r="AI121" s="838"/>
      <c r="AJ121" s="839"/>
      <c r="AK121" s="840" t="s">
        <v>
118</v>
      </c>
      <c r="AL121" s="838"/>
      <c r="AM121" s="838"/>
      <c r="AN121" s="838"/>
      <c r="AO121" s="839"/>
      <c r="AP121" s="885" t="s">
        <v>
412</v>
      </c>
      <c r="AQ121" s="886"/>
      <c r="AR121" s="886"/>
      <c r="AS121" s="886"/>
      <c r="AT121" s="887"/>
      <c r="AU121" s="947"/>
      <c r="AV121" s="948"/>
      <c r="AW121" s="948"/>
      <c r="AX121" s="948"/>
      <c r="AY121" s="949"/>
      <c r="AZ121" s="873" t="s">
        <v>
447</v>
      </c>
      <c r="BA121" s="808"/>
      <c r="BB121" s="808"/>
      <c r="BC121" s="808"/>
      <c r="BD121" s="808"/>
      <c r="BE121" s="808"/>
      <c r="BF121" s="808"/>
      <c r="BG121" s="808"/>
      <c r="BH121" s="808"/>
      <c r="BI121" s="808"/>
      <c r="BJ121" s="808"/>
      <c r="BK121" s="808"/>
      <c r="BL121" s="808"/>
      <c r="BM121" s="808"/>
      <c r="BN121" s="808"/>
      <c r="BO121" s="808"/>
      <c r="BP121" s="809"/>
      <c r="BQ121" s="874">
        <v>
23238710</v>
      </c>
      <c r="BR121" s="875"/>
      <c r="BS121" s="875"/>
      <c r="BT121" s="875"/>
      <c r="BU121" s="875"/>
      <c r="BV121" s="875">
        <v>
23056276</v>
      </c>
      <c r="BW121" s="875"/>
      <c r="BX121" s="875"/>
      <c r="BY121" s="875"/>
      <c r="BZ121" s="875"/>
      <c r="CA121" s="875">
        <v>
23209041</v>
      </c>
      <c r="CB121" s="875"/>
      <c r="CC121" s="875"/>
      <c r="CD121" s="875"/>
      <c r="CE121" s="875"/>
      <c r="CF121" s="936">
        <v>
61</v>
      </c>
      <c r="CG121" s="937"/>
      <c r="CH121" s="937"/>
      <c r="CI121" s="937"/>
      <c r="CJ121" s="937"/>
      <c r="CK121" s="930"/>
      <c r="CL121" s="916"/>
      <c r="CM121" s="916"/>
      <c r="CN121" s="916"/>
      <c r="CO121" s="917"/>
      <c r="CP121" s="896" t="s">
        <v>
537</v>
      </c>
      <c r="CQ121" s="897"/>
      <c r="CR121" s="897"/>
      <c r="CS121" s="897"/>
      <c r="CT121" s="897"/>
      <c r="CU121" s="897"/>
      <c r="CV121" s="897"/>
      <c r="CW121" s="897"/>
      <c r="CX121" s="897"/>
      <c r="CY121" s="897"/>
      <c r="CZ121" s="897"/>
      <c r="DA121" s="897"/>
      <c r="DB121" s="897"/>
      <c r="DC121" s="897"/>
      <c r="DD121" s="897"/>
      <c r="DE121" s="897"/>
      <c r="DF121" s="898"/>
      <c r="DG121" s="874">
        <v>
108099</v>
      </c>
      <c r="DH121" s="875"/>
      <c r="DI121" s="875"/>
      <c r="DJ121" s="875"/>
      <c r="DK121" s="875"/>
      <c r="DL121" s="875">
        <v>
84667</v>
      </c>
      <c r="DM121" s="875"/>
      <c r="DN121" s="875"/>
      <c r="DO121" s="875"/>
      <c r="DP121" s="875"/>
      <c r="DQ121" s="875">
        <v>
57842</v>
      </c>
      <c r="DR121" s="875"/>
      <c r="DS121" s="875"/>
      <c r="DT121" s="875"/>
      <c r="DU121" s="875"/>
      <c r="DV121" s="852">
        <v>
0.2</v>
      </c>
      <c r="DW121" s="852"/>
      <c r="DX121" s="852"/>
      <c r="DY121" s="852"/>
      <c r="DZ121" s="853"/>
    </row>
    <row r="122" spans="1:130" s="226" customFormat="1" ht="26.25" customHeight="1">
      <c r="A122" s="878"/>
      <c r="B122" s="879"/>
      <c r="C122" s="882" t="s">
        <v>
427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
413</v>
      </c>
      <c r="AB122" s="838"/>
      <c r="AC122" s="838"/>
      <c r="AD122" s="838"/>
      <c r="AE122" s="839"/>
      <c r="AF122" s="840" t="s">
        <v>
118</v>
      </c>
      <c r="AG122" s="838"/>
      <c r="AH122" s="838"/>
      <c r="AI122" s="838"/>
      <c r="AJ122" s="839"/>
      <c r="AK122" s="840" t="s">
        <v>
413</v>
      </c>
      <c r="AL122" s="838"/>
      <c r="AM122" s="838"/>
      <c r="AN122" s="838"/>
      <c r="AO122" s="839"/>
      <c r="AP122" s="885" t="s">
        <v>
412</v>
      </c>
      <c r="AQ122" s="886"/>
      <c r="AR122" s="886"/>
      <c r="AS122" s="886"/>
      <c r="AT122" s="887"/>
      <c r="AU122" s="947"/>
      <c r="AV122" s="948"/>
      <c r="AW122" s="948"/>
      <c r="AX122" s="948"/>
      <c r="AY122" s="949"/>
      <c r="AZ122" s="940" t="s">
        <v>
448</v>
      </c>
      <c r="BA122" s="941"/>
      <c r="BB122" s="941"/>
      <c r="BC122" s="941"/>
      <c r="BD122" s="941"/>
      <c r="BE122" s="941"/>
      <c r="BF122" s="941"/>
      <c r="BG122" s="941"/>
      <c r="BH122" s="941"/>
      <c r="BI122" s="941"/>
      <c r="BJ122" s="941"/>
      <c r="BK122" s="941"/>
      <c r="BL122" s="941"/>
      <c r="BM122" s="941"/>
      <c r="BN122" s="941"/>
      <c r="BO122" s="941"/>
      <c r="BP122" s="942"/>
      <c r="BQ122" s="943">
        <v>
23429922</v>
      </c>
      <c r="BR122" s="906"/>
      <c r="BS122" s="906"/>
      <c r="BT122" s="906"/>
      <c r="BU122" s="906"/>
      <c r="BV122" s="906">
        <v>
21309060</v>
      </c>
      <c r="BW122" s="906"/>
      <c r="BX122" s="906"/>
      <c r="BY122" s="906"/>
      <c r="BZ122" s="906"/>
      <c r="CA122" s="906">
        <v>
19363460</v>
      </c>
      <c r="CB122" s="906"/>
      <c r="CC122" s="906"/>
      <c r="CD122" s="906"/>
      <c r="CE122" s="906"/>
      <c r="CF122" s="907">
        <v>
50.9</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
433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
85538</v>
      </c>
      <c r="AB123" s="838"/>
      <c r="AC123" s="838"/>
      <c r="AD123" s="838"/>
      <c r="AE123" s="839"/>
      <c r="AF123" s="840">
        <v>
85022</v>
      </c>
      <c r="AG123" s="838"/>
      <c r="AH123" s="838"/>
      <c r="AI123" s="838"/>
      <c r="AJ123" s="839"/>
      <c r="AK123" s="840">
        <v>
75713</v>
      </c>
      <c r="AL123" s="838"/>
      <c r="AM123" s="838"/>
      <c r="AN123" s="838"/>
      <c r="AO123" s="839"/>
      <c r="AP123" s="885">
        <v>
0.2</v>
      </c>
      <c r="AQ123" s="886"/>
      <c r="AR123" s="886"/>
      <c r="AS123" s="886"/>
      <c r="AT123" s="887"/>
      <c r="AU123" s="950"/>
      <c r="AV123" s="951"/>
      <c r="AW123" s="951"/>
      <c r="AX123" s="951"/>
      <c r="AY123" s="951"/>
      <c r="AZ123" s="257" t="s">
        <v>
169</v>
      </c>
      <c r="BA123" s="257"/>
      <c r="BB123" s="257"/>
      <c r="BC123" s="257"/>
      <c r="BD123" s="257"/>
      <c r="BE123" s="257"/>
      <c r="BF123" s="257"/>
      <c r="BG123" s="257"/>
      <c r="BH123" s="257"/>
      <c r="BI123" s="257"/>
      <c r="BJ123" s="257"/>
      <c r="BK123" s="257"/>
      <c r="BL123" s="257"/>
      <c r="BM123" s="257"/>
      <c r="BN123" s="257"/>
      <c r="BO123" s="938" t="s">
        <v>
449</v>
      </c>
      <c r="BP123" s="939"/>
      <c r="BQ123" s="893">
        <v>
59442444</v>
      </c>
      <c r="BR123" s="894"/>
      <c r="BS123" s="894"/>
      <c r="BT123" s="894"/>
      <c r="BU123" s="894"/>
      <c r="BV123" s="894">
        <v>
58041354</v>
      </c>
      <c r="BW123" s="894"/>
      <c r="BX123" s="894"/>
      <c r="BY123" s="894"/>
      <c r="BZ123" s="894"/>
      <c r="CA123" s="894">
        <v>
56512149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
436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
413</v>
      </c>
      <c r="AB124" s="838"/>
      <c r="AC124" s="838"/>
      <c r="AD124" s="838"/>
      <c r="AE124" s="839"/>
      <c r="AF124" s="840" t="s">
        <v>
118</v>
      </c>
      <c r="AG124" s="838"/>
      <c r="AH124" s="838"/>
      <c r="AI124" s="838"/>
      <c r="AJ124" s="839"/>
      <c r="AK124" s="840" t="s">
        <v>
413</v>
      </c>
      <c r="AL124" s="838"/>
      <c r="AM124" s="838"/>
      <c r="AN124" s="838"/>
      <c r="AO124" s="839"/>
      <c r="AP124" s="885" t="s">
        <v>
118</v>
      </c>
      <c r="AQ124" s="886"/>
      <c r="AR124" s="886"/>
      <c r="AS124" s="886"/>
      <c r="AT124" s="887"/>
      <c r="AU124" s="888" t="s">
        <v>
450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
21.7</v>
      </c>
      <c r="BR124" s="892"/>
      <c r="BS124" s="892"/>
      <c r="BT124" s="892"/>
      <c r="BU124" s="892"/>
      <c r="BV124" s="892">
        <v>
18.600000000000001</v>
      </c>
      <c r="BW124" s="892"/>
      <c r="BX124" s="892"/>
      <c r="BY124" s="892"/>
      <c r="BZ124" s="892"/>
      <c r="CA124" s="892">
        <v>
11.8</v>
      </c>
      <c r="CB124" s="892"/>
      <c r="CC124" s="892"/>
      <c r="CD124" s="892"/>
      <c r="CE124" s="892"/>
      <c r="CF124" s="782"/>
      <c r="CG124" s="783"/>
      <c r="CH124" s="783"/>
      <c r="CI124" s="783"/>
      <c r="CJ124" s="923"/>
      <c r="CK124" s="931"/>
      <c r="CL124" s="931"/>
      <c r="CM124" s="931"/>
      <c r="CN124" s="931"/>
      <c r="CO124" s="932"/>
      <c r="CP124" s="896" t="s">
        <v>
451</v>
      </c>
      <c r="CQ124" s="897"/>
      <c r="CR124" s="897"/>
      <c r="CS124" s="897"/>
      <c r="CT124" s="897"/>
      <c r="CU124" s="897"/>
      <c r="CV124" s="897"/>
      <c r="CW124" s="897"/>
      <c r="CX124" s="897"/>
      <c r="CY124" s="897"/>
      <c r="CZ124" s="897"/>
      <c r="DA124" s="897"/>
      <c r="DB124" s="897"/>
      <c r="DC124" s="897"/>
      <c r="DD124" s="897"/>
      <c r="DE124" s="897"/>
      <c r="DF124" s="898"/>
      <c r="DG124" s="820" t="s">
        <v>
486</v>
      </c>
      <c r="DH124" s="821"/>
      <c r="DI124" s="821"/>
      <c r="DJ124" s="821"/>
      <c r="DK124" s="822"/>
      <c r="DL124" s="823" t="s">
        <v>
486</v>
      </c>
      <c r="DM124" s="821"/>
      <c r="DN124" s="821"/>
      <c r="DO124" s="821"/>
      <c r="DP124" s="822"/>
      <c r="DQ124" s="823" t="s">
        <v>
118</v>
      </c>
      <c r="DR124" s="821"/>
      <c r="DS124" s="821"/>
      <c r="DT124" s="821"/>
      <c r="DU124" s="822"/>
      <c r="DV124" s="909" t="s">
        <v>
417</v>
      </c>
      <c r="DW124" s="910"/>
      <c r="DX124" s="910"/>
      <c r="DY124" s="910"/>
      <c r="DZ124" s="911"/>
    </row>
    <row r="125" spans="1:130" s="226" customFormat="1" ht="26.25" customHeight="1">
      <c r="A125" s="878"/>
      <c r="B125" s="879"/>
      <c r="C125" s="882" t="s">
        <v>
438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
417</v>
      </c>
      <c r="AB125" s="838"/>
      <c r="AC125" s="838"/>
      <c r="AD125" s="838"/>
      <c r="AE125" s="839"/>
      <c r="AF125" s="840" t="s">
        <v>
417</v>
      </c>
      <c r="AG125" s="838"/>
      <c r="AH125" s="838"/>
      <c r="AI125" s="838"/>
      <c r="AJ125" s="839"/>
      <c r="AK125" s="840" t="s">
        <v>
118</v>
      </c>
      <c r="AL125" s="838"/>
      <c r="AM125" s="838"/>
      <c r="AN125" s="838"/>
      <c r="AO125" s="839"/>
      <c r="AP125" s="885" t="s">
        <v>
417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
452</v>
      </c>
      <c r="CL125" s="913"/>
      <c r="CM125" s="913"/>
      <c r="CN125" s="913"/>
      <c r="CO125" s="914"/>
      <c r="CP125" s="921" t="s">
        <v>
453</v>
      </c>
      <c r="CQ125" s="866"/>
      <c r="CR125" s="866"/>
      <c r="CS125" s="866"/>
      <c r="CT125" s="866"/>
      <c r="CU125" s="866"/>
      <c r="CV125" s="866"/>
      <c r="CW125" s="866"/>
      <c r="CX125" s="866"/>
      <c r="CY125" s="866"/>
      <c r="CZ125" s="866"/>
      <c r="DA125" s="866"/>
      <c r="DB125" s="866"/>
      <c r="DC125" s="866"/>
      <c r="DD125" s="866"/>
      <c r="DE125" s="866"/>
      <c r="DF125" s="867"/>
      <c r="DG125" s="922" t="s">
        <v>
118</v>
      </c>
      <c r="DH125" s="903"/>
      <c r="DI125" s="903"/>
      <c r="DJ125" s="903"/>
      <c r="DK125" s="903"/>
      <c r="DL125" s="903" t="s">
        <v>
118</v>
      </c>
      <c r="DM125" s="903"/>
      <c r="DN125" s="903"/>
      <c r="DO125" s="903"/>
      <c r="DP125" s="903"/>
      <c r="DQ125" s="903" t="s">
        <v>
441</v>
      </c>
      <c r="DR125" s="903"/>
      <c r="DS125" s="903"/>
      <c r="DT125" s="903"/>
      <c r="DU125" s="903"/>
      <c r="DV125" s="904" t="s">
        <v>
417</v>
      </c>
      <c r="DW125" s="904"/>
      <c r="DX125" s="904"/>
      <c r="DY125" s="904"/>
      <c r="DZ125" s="905"/>
    </row>
    <row r="126" spans="1:130" s="226" customFormat="1" ht="26.25" customHeight="1" thickBot="1">
      <c r="A126" s="878"/>
      <c r="B126" s="879"/>
      <c r="C126" s="882" t="s">
        <v>
440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
1254087</v>
      </c>
      <c r="AB126" s="838"/>
      <c r="AC126" s="838"/>
      <c r="AD126" s="838"/>
      <c r="AE126" s="839"/>
      <c r="AF126" s="840">
        <v>
839741</v>
      </c>
      <c r="AG126" s="838"/>
      <c r="AH126" s="838"/>
      <c r="AI126" s="838"/>
      <c r="AJ126" s="839"/>
      <c r="AK126" s="840">
        <v>
424121</v>
      </c>
      <c r="AL126" s="838"/>
      <c r="AM126" s="838"/>
      <c r="AN126" s="838"/>
      <c r="AO126" s="839"/>
      <c r="AP126" s="885">
        <v>
1.1000000000000001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
454</v>
      </c>
      <c r="CQ126" s="808"/>
      <c r="CR126" s="808"/>
      <c r="CS126" s="808"/>
      <c r="CT126" s="808"/>
      <c r="CU126" s="808"/>
      <c r="CV126" s="808"/>
      <c r="CW126" s="808"/>
      <c r="CX126" s="808"/>
      <c r="CY126" s="808"/>
      <c r="CZ126" s="808"/>
      <c r="DA126" s="808"/>
      <c r="DB126" s="808"/>
      <c r="DC126" s="808"/>
      <c r="DD126" s="808"/>
      <c r="DE126" s="808"/>
      <c r="DF126" s="809"/>
      <c r="DG126" s="874" t="s">
        <v>
417</v>
      </c>
      <c r="DH126" s="875"/>
      <c r="DI126" s="875"/>
      <c r="DJ126" s="875"/>
      <c r="DK126" s="875"/>
      <c r="DL126" s="875" t="s">
        <v>
118</v>
      </c>
      <c r="DM126" s="875"/>
      <c r="DN126" s="875"/>
      <c r="DO126" s="875"/>
      <c r="DP126" s="875"/>
      <c r="DQ126" s="875" t="s">
        <v>
441</v>
      </c>
      <c r="DR126" s="875"/>
      <c r="DS126" s="875"/>
      <c r="DT126" s="875"/>
      <c r="DU126" s="875"/>
      <c r="DV126" s="852" t="s">
        <v>
417</v>
      </c>
      <c r="DW126" s="852"/>
      <c r="DX126" s="852"/>
      <c r="DY126" s="852"/>
      <c r="DZ126" s="853"/>
    </row>
    <row r="127" spans="1:130" s="226" customFormat="1" ht="26.25" customHeight="1">
      <c r="A127" s="880"/>
      <c r="B127" s="881"/>
      <c r="C127" s="899" t="s">
        <v>
455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
417</v>
      </c>
      <c r="AB127" s="838"/>
      <c r="AC127" s="838"/>
      <c r="AD127" s="838"/>
      <c r="AE127" s="839"/>
      <c r="AF127" s="840" t="s">
        <v>
441</v>
      </c>
      <c r="AG127" s="838"/>
      <c r="AH127" s="838"/>
      <c r="AI127" s="838"/>
      <c r="AJ127" s="839"/>
      <c r="AK127" s="840" t="s">
        <v>
417</v>
      </c>
      <c r="AL127" s="838"/>
      <c r="AM127" s="838"/>
      <c r="AN127" s="838"/>
      <c r="AO127" s="839"/>
      <c r="AP127" s="885" t="s">
        <v>
417</v>
      </c>
      <c r="AQ127" s="886"/>
      <c r="AR127" s="886"/>
      <c r="AS127" s="886"/>
      <c r="AT127" s="887"/>
      <c r="AU127" s="262"/>
      <c r="AV127" s="262"/>
      <c r="AW127" s="262"/>
      <c r="AX127" s="902" t="s">
        <v>
456</v>
      </c>
      <c r="AY127" s="870"/>
      <c r="AZ127" s="870"/>
      <c r="BA127" s="870"/>
      <c r="BB127" s="870"/>
      <c r="BC127" s="870"/>
      <c r="BD127" s="870"/>
      <c r="BE127" s="871"/>
      <c r="BF127" s="869" t="s">
        <v>
457</v>
      </c>
      <c r="BG127" s="870"/>
      <c r="BH127" s="870"/>
      <c r="BI127" s="870"/>
      <c r="BJ127" s="870"/>
      <c r="BK127" s="870"/>
      <c r="BL127" s="871"/>
      <c r="BM127" s="869" t="s">
        <v>
458</v>
      </c>
      <c r="BN127" s="870"/>
      <c r="BO127" s="870"/>
      <c r="BP127" s="870"/>
      <c r="BQ127" s="870"/>
      <c r="BR127" s="870"/>
      <c r="BS127" s="871"/>
      <c r="BT127" s="869" t="s">
        <v>
459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
460</v>
      </c>
      <c r="CQ127" s="808"/>
      <c r="CR127" s="808"/>
      <c r="CS127" s="808"/>
      <c r="CT127" s="808"/>
      <c r="CU127" s="808"/>
      <c r="CV127" s="808"/>
      <c r="CW127" s="808"/>
      <c r="CX127" s="808"/>
      <c r="CY127" s="808"/>
      <c r="CZ127" s="808"/>
      <c r="DA127" s="808"/>
      <c r="DB127" s="808"/>
      <c r="DC127" s="808"/>
      <c r="DD127" s="808"/>
      <c r="DE127" s="808"/>
      <c r="DF127" s="809"/>
      <c r="DG127" s="874" t="s">
        <v>
417</v>
      </c>
      <c r="DH127" s="875"/>
      <c r="DI127" s="875"/>
      <c r="DJ127" s="875"/>
      <c r="DK127" s="875"/>
      <c r="DL127" s="875" t="s">
        <v>
417</v>
      </c>
      <c r="DM127" s="875"/>
      <c r="DN127" s="875"/>
      <c r="DO127" s="875"/>
      <c r="DP127" s="875"/>
      <c r="DQ127" s="875" t="s">
        <v>
417</v>
      </c>
      <c r="DR127" s="875"/>
      <c r="DS127" s="875"/>
      <c r="DT127" s="875"/>
      <c r="DU127" s="875"/>
      <c r="DV127" s="852" t="s">
        <v>
417</v>
      </c>
      <c r="DW127" s="852"/>
      <c r="DX127" s="852"/>
      <c r="DY127" s="852"/>
      <c r="DZ127" s="853"/>
    </row>
    <row r="128" spans="1:130" s="226" customFormat="1" ht="26.25" customHeight="1" thickBot="1">
      <c r="A128" s="854" t="s">
        <v>
461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
462</v>
      </c>
      <c r="X128" s="856"/>
      <c r="Y128" s="856"/>
      <c r="Z128" s="857"/>
      <c r="AA128" s="858">
        <v>
1731733</v>
      </c>
      <c r="AB128" s="859"/>
      <c r="AC128" s="859"/>
      <c r="AD128" s="859"/>
      <c r="AE128" s="860"/>
      <c r="AF128" s="861">
        <v>
1798373</v>
      </c>
      <c r="AG128" s="859"/>
      <c r="AH128" s="859"/>
      <c r="AI128" s="859"/>
      <c r="AJ128" s="860"/>
      <c r="AK128" s="861">
        <v>
1851017</v>
      </c>
      <c r="AL128" s="859"/>
      <c r="AM128" s="859"/>
      <c r="AN128" s="859"/>
      <c r="AO128" s="860"/>
      <c r="AP128" s="862"/>
      <c r="AQ128" s="863"/>
      <c r="AR128" s="863"/>
      <c r="AS128" s="863"/>
      <c r="AT128" s="864"/>
      <c r="AU128" s="262"/>
      <c r="AV128" s="262"/>
      <c r="AW128" s="262"/>
      <c r="AX128" s="865" t="s">
        <v>
463</v>
      </c>
      <c r="AY128" s="866"/>
      <c r="AZ128" s="866"/>
      <c r="BA128" s="866"/>
      <c r="BB128" s="866"/>
      <c r="BC128" s="866"/>
      <c r="BD128" s="866"/>
      <c r="BE128" s="867"/>
      <c r="BF128" s="844" t="s">
        <v>
412</v>
      </c>
      <c r="BG128" s="845"/>
      <c r="BH128" s="845"/>
      <c r="BI128" s="845"/>
      <c r="BJ128" s="845"/>
      <c r="BK128" s="845"/>
      <c r="BL128" s="868"/>
      <c r="BM128" s="844">
        <v>
11.45</v>
      </c>
      <c r="BN128" s="845"/>
      <c r="BO128" s="845"/>
      <c r="BP128" s="845"/>
      <c r="BQ128" s="845"/>
      <c r="BR128" s="845"/>
      <c r="BS128" s="868"/>
      <c r="BT128" s="844">
        <v>
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
464</v>
      </c>
      <c r="CQ128" s="786"/>
      <c r="CR128" s="786"/>
      <c r="CS128" s="786"/>
      <c r="CT128" s="786"/>
      <c r="CU128" s="786"/>
      <c r="CV128" s="786"/>
      <c r="CW128" s="786"/>
      <c r="CX128" s="786"/>
      <c r="CY128" s="786"/>
      <c r="CZ128" s="786"/>
      <c r="DA128" s="786"/>
      <c r="DB128" s="786"/>
      <c r="DC128" s="786"/>
      <c r="DD128" s="786"/>
      <c r="DE128" s="786"/>
      <c r="DF128" s="787"/>
      <c r="DG128" s="848">
        <v>
14412</v>
      </c>
      <c r="DH128" s="849"/>
      <c r="DI128" s="849"/>
      <c r="DJ128" s="849"/>
      <c r="DK128" s="849"/>
      <c r="DL128" s="849">
        <v>
12353</v>
      </c>
      <c r="DM128" s="849"/>
      <c r="DN128" s="849"/>
      <c r="DO128" s="849"/>
      <c r="DP128" s="849"/>
      <c r="DQ128" s="849">
        <v>
10294</v>
      </c>
      <c r="DR128" s="849"/>
      <c r="DS128" s="849"/>
      <c r="DT128" s="849"/>
      <c r="DU128" s="849"/>
      <c r="DV128" s="850">
        <v>
0</v>
      </c>
      <c r="DW128" s="850"/>
      <c r="DX128" s="850"/>
      <c r="DY128" s="850"/>
      <c r="DZ128" s="851"/>
    </row>
    <row r="129" spans="1:131" s="226" customFormat="1" ht="26.25" customHeight="1">
      <c r="A129" s="832" t="s">
        <v>
88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
465</v>
      </c>
      <c r="X129" s="835"/>
      <c r="Y129" s="835"/>
      <c r="Z129" s="836"/>
      <c r="AA129" s="837">
        <v>
39654091</v>
      </c>
      <c r="AB129" s="838"/>
      <c r="AC129" s="838"/>
      <c r="AD129" s="838"/>
      <c r="AE129" s="839"/>
      <c r="AF129" s="840">
        <v>
39840416</v>
      </c>
      <c r="AG129" s="838"/>
      <c r="AH129" s="838"/>
      <c r="AI129" s="838"/>
      <c r="AJ129" s="839"/>
      <c r="AK129" s="840">
        <v>
40498162</v>
      </c>
      <c r="AL129" s="838"/>
      <c r="AM129" s="838"/>
      <c r="AN129" s="838"/>
      <c r="AO129" s="839"/>
      <c r="AP129" s="841"/>
      <c r="AQ129" s="842"/>
      <c r="AR129" s="842"/>
      <c r="AS129" s="842"/>
      <c r="AT129" s="843"/>
      <c r="AU129" s="264"/>
      <c r="AV129" s="264"/>
      <c r="AW129" s="264"/>
      <c r="AX129" s="807" t="s">
        <v>
466</v>
      </c>
      <c r="AY129" s="808"/>
      <c r="AZ129" s="808"/>
      <c r="BA129" s="808"/>
      <c r="BB129" s="808"/>
      <c r="BC129" s="808"/>
      <c r="BD129" s="808"/>
      <c r="BE129" s="809"/>
      <c r="BF129" s="827" t="s">
        <v>
118</v>
      </c>
      <c r="BG129" s="828"/>
      <c r="BH129" s="828"/>
      <c r="BI129" s="828"/>
      <c r="BJ129" s="828"/>
      <c r="BK129" s="828"/>
      <c r="BL129" s="829"/>
      <c r="BM129" s="827">
        <v>
16.45</v>
      </c>
      <c r="BN129" s="828"/>
      <c r="BO129" s="828"/>
      <c r="BP129" s="828"/>
      <c r="BQ129" s="828"/>
      <c r="BR129" s="828"/>
      <c r="BS129" s="829"/>
      <c r="BT129" s="827">
        <v>
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
467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
468</v>
      </c>
      <c r="X130" s="835"/>
      <c r="Y130" s="835"/>
      <c r="Z130" s="836"/>
      <c r="AA130" s="837">
        <v>
2428512</v>
      </c>
      <c r="AB130" s="838"/>
      <c r="AC130" s="838"/>
      <c r="AD130" s="838"/>
      <c r="AE130" s="839"/>
      <c r="AF130" s="840">
        <v>
2481745</v>
      </c>
      <c r="AG130" s="838"/>
      <c r="AH130" s="838"/>
      <c r="AI130" s="838"/>
      <c r="AJ130" s="839"/>
      <c r="AK130" s="840">
        <v>
2459011</v>
      </c>
      <c r="AL130" s="838"/>
      <c r="AM130" s="838"/>
      <c r="AN130" s="838"/>
      <c r="AO130" s="839"/>
      <c r="AP130" s="841"/>
      <c r="AQ130" s="842"/>
      <c r="AR130" s="842"/>
      <c r="AS130" s="842"/>
      <c r="AT130" s="843"/>
      <c r="AU130" s="264"/>
      <c r="AV130" s="264"/>
      <c r="AW130" s="264"/>
      <c r="AX130" s="807" t="s">
        <v>
469</v>
      </c>
      <c r="AY130" s="808"/>
      <c r="AZ130" s="808"/>
      <c r="BA130" s="808"/>
      <c r="BB130" s="808"/>
      <c r="BC130" s="808"/>
      <c r="BD130" s="808"/>
      <c r="BE130" s="809"/>
      <c r="BF130" s="810">
        <v>
3.5</v>
      </c>
      <c r="BG130" s="811"/>
      <c r="BH130" s="811"/>
      <c r="BI130" s="811"/>
      <c r="BJ130" s="811"/>
      <c r="BK130" s="811"/>
      <c r="BL130" s="812"/>
      <c r="BM130" s="810">
        <v>
25</v>
      </c>
      <c r="BN130" s="811"/>
      <c r="BO130" s="811"/>
      <c r="BP130" s="811"/>
      <c r="BQ130" s="811"/>
      <c r="BR130" s="811"/>
      <c r="BS130" s="812"/>
      <c r="BT130" s="810">
        <v>
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
470</v>
      </c>
      <c r="X131" s="818"/>
      <c r="Y131" s="818"/>
      <c r="Z131" s="819"/>
      <c r="AA131" s="820">
        <v>
37225579</v>
      </c>
      <c r="AB131" s="821"/>
      <c r="AC131" s="821"/>
      <c r="AD131" s="821"/>
      <c r="AE131" s="822"/>
      <c r="AF131" s="823">
        <v>
37358671</v>
      </c>
      <c r="AG131" s="821"/>
      <c r="AH131" s="821"/>
      <c r="AI131" s="821"/>
      <c r="AJ131" s="822"/>
      <c r="AK131" s="823">
        <v>
38039151</v>
      </c>
      <c r="AL131" s="821"/>
      <c r="AM131" s="821"/>
      <c r="AN131" s="821"/>
      <c r="AO131" s="822"/>
      <c r="AP131" s="824"/>
      <c r="AQ131" s="825"/>
      <c r="AR131" s="825"/>
      <c r="AS131" s="825"/>
      <c r="AT131" s="826"/>
      <c r="AU131" s="264"/>
      <c r="AV131" s="264"/>
      <c r="AW131" s="264"/>
      <c r="AX131" s="785" t="s">
        <v>
471</v>
      </c>
      <c r="AY131" s="786"/>
      <c r="AZ131" s="786"/>
      <c r="BA131" s="786"/>
      <c r="BB131" s="786"/>
      <c r="BC131" s="786"/>
      <c r="BD131" s="786"/>
      <c r="BE131" s="787"/>
      <c r="BF131" s="788">
        <v>
11.8</v>
      </c>
      <c r="BG131" s="789"/>
      <c r="BH131" s="789"/>
      <c r="BI131" s="789"/>
      <c r="BJ131" s="789"/>
      <c r="BK131" s="789"/>
      <c r="BL131" s="790"/>
      <c r="BM131" s="788">
        <v>
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
472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
473</v>
      </c>
      <c r="W132" s="798"/>
      <c r="X132" s="798"/>
      <c r="Y132" s="798"/>
      <c r="Z132" s="799"/>
      <c r="AA132" s="800">
        <v>
4.6236316430000004</v>
      </c>
      <c r="AB132" s="801"/>
      <c r="AC132" s="801"/>
      <c r="AD132" s="801"/>
      <c r="AE132" s="802"/>
      <c r="AF132" s="803">
        <v>
3.737954169</v>
      </c>
      <c r="AG132" s="801"/>
      <c r="AH132" s="801"/>
      <c r="AI132" s="801"/>
      <c r="AJ132" s="802"/>
      <c r="AK132" s="803">
        <v>
2.2104199960000002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
474</v>
      </c>
      <c r="W133" s="777"/>
      <c r="X133" s="777"/>
      <c r="Y133" s="777"/>
      <c r="Z133" s="778"/>
      <c r="AA133" s="779">
        <v>
3.9</v>
      </c>
      <c r="AB133" s="780"/>
      <c r="AC133" s="780"/>
      <c r="AD133" s="780"/>
      <c r="AE133" s="781"/>
      <c r="AF133" s="779">
        <v>
3.8</v>
      </c>
      <c r="AG133" s="780"/>
      <c r="AH133" s="780"/>
      <c r="AI133" s="780"/>
      <c r="AJ133" s="781"/>
      <c r="AK133" s="779">
        <v>
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GamHHI9mwvPi36pscQjom4vtx9AqeK6wu9+iweaXst1eQRCkmc6OOzNMX9BpznqeB82Pvb5ABDtY+av4S40Vw==" saltValue="437VGW0IwTsPeL0gh3JR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550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RpiTPILkHwpsV3II023FCzQHoCqbiO8fKTVcmwkW08CAwjo1WPe5KgmpRqyzyN4tVYuiZoDp92O+SLN8Brb0A==" saltValue="VTj4eNAgbzEfPBjpOqrNC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H15" sqref="AH15:AL15"/>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MbtwOfU/foNKLIo/qVCEvkZ7Qz+YZU189GaeDYIEbNGiKG7mXXLpXtNdlMEW84M76gG3QXFiTHkmZWHtgKD3w==" saltValue="cGXoKIsXV0dxcSo4A6IpS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4" sqref="A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475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476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
477</v>
      </c>
      <c r="AP7" s="283"/>
      <c r="AQ7" s="284" t="s">
        <v>
478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
479</v>
      </c>
      <c r="AQ8" s="290" t="s">
        <v>
480</v>
      </c>
      <c r="AR8" s="291" t="s">
        <v>
481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
482</v>
      </c>
      <c r="AL9" s="1193"/>
      <c r="AM9" s="1193"/>
      <c r="AN9" s="1194"/>
      <c r="AO9" s="292">
        <v>
9708050</v>
      </c>
      <c r="AP9" s="292">
        <v>
52089</v>
      </c>
      <c r="AQ9" s="293">
        <v>
56379</v>
      </c>
      <c r="AR9" s="294">
        <v>
-7.6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
483</v>
      </c>
      <c r="AL10" s="1193"/>
      <c r="AM10" s="1193"/>
      <c r="AN10" s="1194"/>
      <c r="AO10" s="295">
        <v>
270064</v>
      </c>
      <c r="AP10" s="295">
        <v>
1449</v>
      </c>
      <c r="AQ10" s="296">
        <v>
2875</v>
      </c>
      <c r="AR10" s="297">
        <v>
-49.6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
484</v>
      </c>
      <c r="AL11" s="1193"/>
      <c r="AM11" s="1193"/>
      <c r="AN11" s="1194"/>
      <c r="AO11" s="295">
        <v>
54911</v>
      </c>
      <c r="AP11" s="295">
        <v>
295</v>
      </c>
      <c r="AQ11" s="296">
        <v>
2286</v>
      </c>
      <c r="AR11" s="297">
        <v>
-87.1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
485</v>
      </c>
      <c r="AL12" s="1193"/>
      <c r="AM12" s="1193"/>
      <c r="AN12" s="1194"/>
      <c r="AO12" s="295" t="s">
        <v>
486</v>
      </c>
      <c r="AP12" s="295" t="s">
        <v>
486</v>
      </c>
      <c r="AQ12" s="296">
        <v>
389</v>
      </c>
      <c r="AR12" s="297" t="s">
        <v>
486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
487</v>
      </c>
      <c r="AL13" s="1193"/>
      <c r="AM13" s="1193"/>
      <c r="AN13" s="1194"/>
      <c r="AO13" s="295" t="s">
        <v>
486</v>
      </c>
      <c r="AP13" s="295" t="s">
        <v>
486</v>
      </c>
      <c r="AQ13" s="296">
        <v>
18</v>
      </c>
      <c r="AR13" s="297" t="s">
        <v>
486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
488</v>
      </c>
      <c r="AL14" s="1193"/>
      <c r="AM14" s="1193"/>
      <c r="AN14" s="1194"/>
      <c r="AO14" s="295">
        <v>
388247</v>
      </c>
      <c r="AP14" s="295">
        <v>
2083</v>
      </c>
      <c r="AQ14" s="296">
        <v>
2591</v>
      </c>
      <c r="AR14" s="297">
        <v>
-19.600000000000001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
489</v>
      </c>
      <c r="AL15" s="1193"/>
      <c r="AM15" s="1193"/>
      <c r="AN15" s="1194"/>
      <c r="AO15" s="295">
        <v>
128854</v>
      </c>
      <c r="AP15" s="295">
        <v>
691</v>
      </c>
      <c r="AQ15" s="296">
        <v>
1153</v>
      </c>
      <c r="AR15" s="297">
        <v>
-40.1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
490</v>
      </c>
      <c r="AL16" s="1196"/>
      <c r="AM16" s="1196"/>
      <c r="AN16" s="1197"/>
      <c r="AO16" s="295">
        <v>
-604895</v>
      </c>
      <c r="AP16" s="295">
        <v>
-3246</v>
      </c>
      <c r="AQ16" s="296">
        <v>
-4687</v>
      </c>
      <c r="AR16" s="297">
        <v>
-30.7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
169</v>
      </c>
      <c r="AL17" s="1196"/>
      <c r="AM17" s="1196"/>
      <c r="AN17" s="1197"/>
      <c r="AO17" s="295">
        <v>
9945231</v>
      </c>
      <c r="AP17" s="295">
        <v>
53361</v>
      </c>
      <c r="AQ17" s="296">
        <v>
61004</v>
      </c>
      <c r="AR17" s="297">
        <v>
-12.5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491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492</v>
      </c>
      <c r="AP20" s="303" t="s">
        <v>
493</v>
      </c>
      <c r="AQ20" s="304" t="s">
        <v>
494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
495</v>
      </c>
      <c r="AL21" s="1188"/>
      <c r="AM21" s="1188"/>
      <c r="AN21" s="1189"/>
      <c r="AO21" s="307">
        <v>
4.92</v>
      </c>
      <c r="AP21" s="308">
        <v>
6.03</v>
      </c>
      <c r="AQ21" s="309">
        <v>
-1.1100000000000001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
496</v>
      </c>
      <c r="AL22" s="1188"/>
      <c r="AM22" s="1188"/>
      <c r="AN22" s="1189"/>
      <c r="AO22" s="312">
        <v>
99.6</v>
      </c>
      <c r="AP22" s="313">
        <v>
98.9</v>
      </c>
      <c r="AQ22" s="314">
        <v>
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551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497</v>
      </c>
      <c r="AO27" s="273"/>
      <c r="AP27" s="273"/>
      <c r="AQ27" s="273"/>
      <c r="AR27" s="273"/>
      <c r="AS27" s="273"/>
      <c r="AT27" s="273"/>
    </row>
    <row r="28" spans="1:46" ht="17.25">
      <c r="A28" s="274" t="s">
        <v>
498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499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
477</v>
      </c>
      <c r="AP30" s="283"/>
      <c r="AQ30" s="284" t="s">
        <v>
478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
479</v>
      </c>
      <c r="AQ31" s="290" t="s">
        <v>
480</v>
      </c>
      <c r="AR31" s="291" t="s">
        <v>
481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
500</v>
      </c>
      <c r="AL32" s="1204"/>
      <c r="AM32" s="1204"/>
      <c r="AN32" s="1205"/>
      <c r="AO32" s="322">
        <v>
4008391</v>
      </c>
      <c r="AP32" s="322">
        <v>
21507</v>
      </c>
      <c r="AQ32" s="323">
        <v>
35909</v>
      </c>
      <c r="AR32" s="324">
        <v>
-40.1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
501</v>
      </c>
      <c r="AL33" s="1204"/>
      <c r="AM33" s="1204"/>
      <c r="AN33" s="1205"/>
      <c r="AO33" s="322" t="s">
        <v>
486</v>
      </c>
      <c r="AP33" s="322" t="s">
        <v>
486</v>
      </c>
      <c r="AQ33" s="323">
        <v>
21</v>
      </c>
      <c r="AR33" s="324" t="s">
        <v>
486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
502</v>
      </c>
      <c r="AL34" s="1204"/>
      <c r="AM34" s="1204"/>
      <c r="AN34" s="1205"/>
      <c r="AO34" s="322" t="s">
        <v>
486</v>
      </c>
      <c r="AP34" s="322" t="s">
        <v>
486</v>
      </c>
      <c r="AQ34" s="323">
        <v>
14</v>
      </c>
      <c r="AR34" s="324" t="s">
        <v>
486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
552</v>
      </c>
      <c r="AL35" s="1204"/>
      <c r="AM35" s="1204"/>
      <c r="AN35" s="1205"/>
      <c r="AO35" s="322">
        <v>
473713</v>
      </c>
      <c r="AP35" s="322">
        <v>
2542</v>
      </c>
      <c r="AQ35" s="323">
        <v>
5374</v>
      </c>
      <c r="AR35" s="324">
        <v>
-52.7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
553</v>
      </c>
      <c r="AL36" s="1204"/>
      <c r="AM36" s="1204"/>
      <c r="AN36" s="1205"/>
      <c r="AO36" s="322">
        <v>
168915</v>
      </c>
      <c r="AP36" s="322">
        <v>
906</v>
      </c>
      <c r="AQ36" s="323">
        <v>
1388</v>
      </c>
      <c r="AR36" s="324">
        <v>
-34.700000000000003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
554</v>
      </c>
      <c r="AL37" s="1204"/>
      <c r="AM37" s="1204"/>
      <c r="AN37" s="1205"/>
      <c r="AO37" s="322">
        <v>
499834</v>
      </c>
      <c r="AP37" s="322">
        <v>
2682</v>
      </c>
      <c r="AQ37" s="323">
        <v>
1331</v>
      </c>
      <c r="AR37" s="324">
        <v>
101.5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
503</v>
      </c>
      <c r="AL38" s="1207"/>
      <c r="AM38" s="1207"/>
      <c r="AN38" s="1208"/>
      <c r="AO38" s="325" t="s">
        <v>
486</v>
      </c>
      <c r="AP38" s="325" t="s">
        <v>
486</v>
      </c>
      <c r="AQ38" s="326">
        <v>
1</v>
      </c>
      <c r="AR38" s="314" t="s">
        <v>
486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
504</v>
      </c>
      <c r="AL39" s="1207"/>
      <c r="AM39" s="1207"/>
      <c r="AN39" s="1208"/>
      <c r="AO39" s="322">
        <v>
-1851017</v>
      </c>
      <c r="AP39" s="322">
        <v>
-9932</v>
      </c>
      <c r="AQ39" s="323">
        <v>
-8211</v>
      </c>
      <c r="AR39" s="324">
        <v>
21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
505</v>
      </c>
      <c r="AL40" s="1204"/>
      <c r="AM40" s="1204"/>
      <c r="AN40" s="1205"/>
      <c r="AO40" s="322">
        <v>
-2459011</v>
      </c>
      <c r="AP40" s="322">
        <v>
-13194</v>
      </c>
      <c r="AQ40" s="323">
        <v>
-26164</v>
      </c>
      <c r="AR40" s="324">
        <v>
-49.6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
283</v>
      </c>
      <c r="AL41" s="1210"/>
      <c r="AM41" s="1210"/>
      <c r="AN41" s="1211"/>
      <c r="AO41" s="322">
        <v>
840825</v>
      </c>
      <c r="AP41" s="322">
        <v>
4511</v>
      </c>
      <c r="AQ41" s="323">
        <v>
9663</v>
      </c>
      <c r="AR41" s="324">
        <v>
-53.3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555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506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507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
477</v>
      </c>
      <c r="AN49" s="1200" t="s">
        <v>
508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
509</v>
      </c>
      <c r="AO50" s="339" t="s">
        <v>
510</v>
      </c>
      <c r="AP50" s="340" t="s">
        <v>
511</v>
      </c>
      <c r="AQ50" s="341" t="s">
        <v>
512</v>
      </c>
      <c r="AR50" s="342" t="s">
        <v>
513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514</v>
      </c>
      <c r="AL51" s="335"/>
      <c r="AM51" s="343">
        <v>
7167831</v>
      </c>
      <c r="AN51" s="344">
        <v>
39778</v>
      </c>
      <c r="AO51" s="345">
        <v>
-34</v>
      </c>
      <c r="AP51" s="346">
        <v>
43141</v>
      </c>
      <c r="AQ51" s="347">
        <v>
9.4</v>
      </c>
      <c r="AR51" s="348">
        <v>
-43.4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515</v>
      </c>
      <c r="AM52" s="351">
        <v>
5273964</v>
      </c>
      <c r="AN52" s="352">
        <v>
29268</v>
      </c>
      <c r="AO52" s="353">
        <v>
-25</v>
      </c>
      <c r="AP52" s="354">
        <v>
21887</v>
      </c>
      <c r="AQ52" s="355">
        <v>
-2.4</v>
      </c>
      <c r="AR52" s="356">
        <v>
-22.6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516</v>
      </c>
      <c r="AL53" s="335"/>
      <c r="AM53" s="343">
        <v>
7920172</v>
      </c>
      <c r="AN53" s="344">
        <v>
43495</v>
      </c>
      <c r="AO53" s="345">
        <v>
9.3000000000000007</v>
      </c>
      <c r="AP53" s="346">
        <v>
45117</v>
      </c>
      <c r="AQ53" s="347">
        <v>
4.5999999999999996</v>
      </c>
      <c r="AR53" s="348">
        <v>
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515</v>
      </c>
      <c r="AM54" s="351">
        <v>
6108689</v>
      </c>
      <c r="AN54" s="352">
        <v>
33547</v>
      </c>
      <c r="AO54" s="353">
        <v>
14.6</v>
      </c>
      <c r="AP54" s="354">
        <v>
25589</v>
      </c>
      <c r="AQ54" s="355">
        <v>
16.899999999999999</v>
      </c>
      <c r="AR54" s="356">
        <v>
-2.2999999999999998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517</v>
      </c>
      <c r="AL55" s="335"/>
      <c r="AM55" s="343">
        <v>
11323633</v>
      </c>
      <c r="AN55" s="344">
        <v>
61913</v>
      </c>
      <c r="AO55" s="345">
        <v>
42.3</v>
      </c>
      <c r="AP55" s="346">
        <v>
43532</v>
      </c>
      <c r="AQ55" s="347">
        <v>
-3.5</v>
      </c>
      <c r="AR55" s="348">
        <v>
45.8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515</v>
      </c>
      <c r="AM56" s="351">
        <v>
8151373</v>
      </c>
      <c r="AN56" s="352">
        <v>
44568</v>
      </c>
      <c r="AO56" s="353">
        <v>
32.9</v>
      </c>
      <c r="AP56" s="354">
        <v>
25435</v>
      </c>
      <c r="AQ56" s="355">
        <v>
-0.6</v>
      </c>
      <c r="AR56" s="356">
        <v>
33.5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518</v>
      </c>
      <c r="AL57" s="335"/>
      <c r="AM57" s="343">
        <v>
8337431</v>
      </c>
      <c r="AN57" s="344">
        <v>
45043</v>
      </c>
      <c r="AO57" s="345">
        <v>
-27.2</v>
      </c>
      <c r="AP57" s="346">
        <v>
47673</v>
      </c>
      <c r="AQ57" s="347">
        <v>
9.5</v>
      </c>
      <c r="AR57" s="348">
        <v>
-36.700000000000003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515</v>
      </c>
      <c r="AM58" s="351">
        <v>
7062596</v>
      </c>
      <c r="AN58" s="352">
        <v>
38155</v>
      </c>
      <c r="AO58" s="353">
        <v>
-14.4</v>
      </c>
      <c r="AP58" s="354">
        <v>
28383</v>
      </c>
      <c r="AQ58" s="355">
        <v>
11.6</v>
      </c>
      <c r="AR58" s="356">
        <v>
-26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519</v>
      </c>
      <c r="AL59" s="335"/>
      <c r="AM59" s="343">
        <v>
6134081</v>
      </c>
      <c r="AN59" s="344">
        <v>
32913</v>
      </c>
      <c r="AO59" s="345">
        <v>
-26.9</v>
      </c>
      <c r="AP59" s="346">
        <v>
54233</v>
      </c>
      <c r="AQ59" s="347">
        <v>
13.8</v>
      </c>
      <c r="AR59" s="348">
        <v>
-40.700000000000003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515</v>
      </c>
      <c r="AM60" s="351">
        <v>
5053191</v>
      </c>
      <c r="AN60" s="352">
        <v>
27113</v>
      </c>
      <c r="AO60" s="353">
        <v>
-28.9</v>
      </c>
      <c r="AP60" s="354">
        <v>
26058</v>
      </c>
      <c r="AQ60" s="355">
        <v>
-8.1999999999999993</v>
      </c>
      <c r="AR60" s="356">
        <v>
-20.7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520</v>
      </c>
      <c r="AL61" s="357"/>
      <c r="AM61" s="358">
        <v>
8176630</v>
      </c>
      <c r="AN61" s="359">
        <v>
44628</v>
      </c>
      <c r="AO61" s="360">
        <v>
-7.3</v>
      </c>
      <c r="AP61" s="361">
        <v>
46739</v>
      </c>
      <c r="AQ61" s="362">
        <v>
6.8</v>
      </c>
      <c r="AR61" s="348">
        <v>
-14.1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515</v>
      </c>
      <c r="AM62" s="351">
        <v>
6329963</v>
      </c>
      <c r="AN62" s="352">
        <v>
34530</v>
      </c>
      <c r="AO62" s="353">
        <v>
-4.2</v>
      </c>
      <c r="AP62" s="354">
        <v>
25470</v>
      </c>
      <c r="AQ62" s="355">
        <v>
3.5</v>
      </c>
      <c r="AR62" s="356">
        <v>
-7.7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0pxJMiv2DxqAgFqLuSbq89ey1gmLitLLbGmjOvXayxkyT6WVVsIy/7bOOW7DyiOtA/C+RAinTlSetT5OSM8bA==" saltValue="6167tnksBbY3smeH+mfK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sH/58L92ac+B1UmRVZtLmPXkB7IEFrYXuGH4s0+lLsthldrOuHSH3X2KXs8IqoKbnz9gSZdgFdyn6VAGdEh/g==" saltValue="+AwmgGz2YiSrUlEOjwDBZ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dhJC2KdPKFKT50mB/gYJAixpXvIT+QW1LSUjwsmaK3VIlxDgWHWNuSkeA/VdxAIECVoKxjHOKA4j1hdjWV2mg==" saltValue="V0Z9HkXANs2hLLRu2eI1k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election activeCell="I2" sqref="I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558</v>
      </c>
    </row>
    <row r="46" spans="2:10" ht="29.25" customHeight="1" thickBot="1">
      <c r="B46" s="4" t="s">
        <v>
0</v>
      </c>
      <c r="C46" s="5"/>
      <c r="D46" s="5"/>
      <c r="E46" s="6" t="s">
        <v>
1</v>
      </c>
      <c r="F46" s="7" t="s">
        <v>
522</v>
      </c>
      <c r="G46" s="8" t="s">
        <v>
523</v>
      </c>
      <c r="H46" s="8" t="s">
        <v>
524</v>
      </c>
      <c r="I46" s="8" t="s">
        <v>
525</v>
      </c>
      <c r="J46" s="9" t="s">
        <v>
526</v>
      </c>
    </row>
    <row r="47" spans="2:10" ht="57.75" customHeight="1">
      <c r="B47" s="10"/>
      <c r="C47" s="1212" t="s">
        <v>
2</v>
      </c>
      <c r="D47" s="1212"/>
      <c r="E47" s="1213"/>
      <c r="F47" s="11">
        <v>
10.72</v>
      </c>
      <c r="G47" s="12">
        <v>
10.54</v>
      </c>
      <c r="H47" s="12">
        <v>
9.82</v>
      </c>
      <c r="I47" s="12">
        <v>
10.220000000000001</v>
      </c>
      <c r="J47" s="13">
        <v>
10.27</v>
      </c>
    </row>
    <row r="48" spans="2:10" ht="57.75" customHeight="1">
      <c r="B48" s="14"/>
      <c r="C48" s="1214" t="s">
        <v>
3</v>
      </c>
      <c r="D48" s="1214"/>
      <c r="E48" s="1215"/>
      <c r="F48" s="15">
        <v>
4.09</v>
      </c>
      <c r="G48" s="16">
        <v>
3.83</v>
      </c>
      <c r="H48" s="16">
        <v>
3.63</v>
      </c>
      <c r="I48" s="16">
        <v>
2.81</v>
      </c>
      <c r="J48" s="17">
        <v>
4.21</v>
      </c>
    </row>
    <row r="49" spans="2:10" ht="57.75" customHeight="1" thickBot="1">
      <c r="B49" s="18"/>
      <c r="C49" s="1216" t="s">
        <v>
4</v>
      </c>
      <c r="D49" s="1216"/>
      <c r="E49" s="1217"/>
      <c r="F49" s="19" t="s">
        <v>
527</v>
      </c>
      <c r="G49" s="20">
        <v>
7.0000000000000007E-2</v>
      </c>
      <c r="H49" s="20">
        <v>
0.45</v>
      </c>
      <c r="I49" s="20" t="s">
        <v>
528</v>
      </c>
      <c r="J49" s="21">
        <v>
1.72</v>
      </c>
    </row>
    <row r="50" spans="2:10" ht="13.5" customHeight="1"/>
    <row r="51" spans="2:10" ht="13.5" hidden="1" customHeight="1"/>
    <row r="52" spans="2:10" ht="13.5" hidden="1" customHeight="1"/>
    <row r="53" spans="2:10" ht="13.5" hidden="1" customHeight="1"/>
  </sheetData>
  <sheetProtection algorithmName="SHA-512" hashValue="4s/w+/mZ+fj+scA9wcVimvA6XDod+SZcDVguvYoDADiPxKTlLFWR6GKDW1KCHHRHLvw5FHvBQBcJ0l6tz9SKtQ==" saltValue="BEtUv2cWFc8Rc6SqCr61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2019-10-29T05:41:59Z</cp:lastPrinted>
  <dcterms:created xsi:type="dcterms:W3CDTF">2019-02-14T02:22:36Z</dcterms:created>
  <dcterms:modified xsi:type="dcterms:W3CDTF">2019-10-29T07:17:04Z</dcterms:modified>
</cp:coreProperties>
</file>