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23" r:id="rId1"/>
    <sheet name="普通会計の状況" sheetId="24" r:id="rId2"/>
    <sheet name="各会計、関係団体の財政状況及び健全化判断比率" sheetId="25" r:id="rId3"/>
    <sheet name="財政比較分析表" sheetId="26" r:id="rId4"/>
    <sheet name="経常経費分析表（経常収支比率の分析）" sheetId="27" r:id="rId5"/>
    <sheet name="経常経費分析表（人件費・公債費・普通建設事業費の分析）" sheetId="28" r:id="rId6"/>
    <sheet name="性質別歳出決算分析表（住民一人当たりのコスト）" sheetId="29" r:id="rId7"/>
    <sheet name="目的別歳出決算分析表（住民一人当たりのコスト）" sheetId="30" r:id="rId8"/>
    <sheet name="実質収支比率等に係る経年分析" sheetId="31" r:id="rId9"/>
    <sheet name="連結実質赤字比率に係る赤字・黒字の構成分析" sheetId="32" r:id="rId10"/>
    <sheet name="実質公債費比率（分子）の構造" sheetId="33" r:id="rId11"/>
    <sheet name="将来負担比率（分子）の構造" sheetId="34" r:id="rId12"/>
    <sheet name="基金残高に係る経年分析" sheetId="35"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3" l="1"/>
  <c r="CQ43" i="23"/>
  <c r="CO43" i="23"/>
  <c r="BY43" i="23"/>
  <c r="BW43" i="23"/>
  <c r="BE43" i="23"/>
  <c r="AM43" i="23"/>
  <c r="U43" i="23"/>
  <c r="E43" i="23"/>
  <c r="C43" i="23" s="1"/>
  <c r="DG42" i="23"/>
  <c r="CQ42" i="23"/>
  <c r="CO42" i="23"/>
  <c r="BY42" i="23"/>
  <c r="BE42" i="23"/>
  <c r="AM42" i="23"/>
  <c r="U42" i="23"/>
  <c r="E42" i="23"/>
  <c r="C42" i="23" s="1"/>
  <c r="DG41" i="23"/>
  <c r="CQ41" i="23"/>
  <c r="CO41" i="23"/>
  <c r="BY41" i="23"/>
  <c r="BE41" i="23"/>
  <c r="AM41" i="23"/>
  <c r="U41" i="23"/>
  <c r="E41" i="23"/>
  <c r="C41" i="23" s="1"/>
  <c r="DG40" i="23"/>
  <c r="CQ40" i="23"/>
  <c r="CO40" i="23"/>
  <c r="BY40" i="23"/>
  <c r="BE40" i="23"/>
  <c r="AM40" i="23"/>
  <c r="U40" i="23"/>
  <c r="E40" i="23"/>
  <c r="C40" i="23" s="1"/>
  <c r="DG39" i="23"/>
  <c r="CQ39" i="23"/>
  <c r="CO39" i="23"/>
  <c r="BY39" i="23"/>
  <c r="BE39" i="23"/>
  <c r="AM39" i="23"/>
  <c r="U39" i="23"/>
  <c r="E39" i="23"/>
  <c r="C39" i="23" s="1"/>
  <c r="DG38" i="23"/>
  <c r="CQ38" i="23"/>
  <c r="CO38" i="23"/>
  <c r="BY38" i="23"/>
  <c r="BE38" i="23"/>
  <c r="AM38" i="23"/>
  <c r="U38" i="23"/>
  <c r="E38" i="23"/>
  <c r="C38" i="23" s="1"/>
  <c r="DG37" i="23"/>
  <c r="CQ37" i="23"/>
  <c r="BY37" i="23"/>
  <c r="BE37" i="23"/>
  <c r="AM37" i="23"/>
  <c r="U37" i="23"/>
  <c r="E37" i="23"/>
  <c r="C37" i="23" s="1"/>
  <c r="DG36" i="23"/>
  <c r="CQ36" i="23"/>
  <c r="BY36" i="23"/>
  <c r="BE36" i="23"/>
  <c r="AM36" i="23"/>
  <c r="W36" i="23"/>
  <c r="E36" i="23"/>
  <c r="C36" i="23"/>
  <c r="DG35" i="23"/>
  <c r="CQ35" i="23"/>
  <c r="BY35" i="23"/>
  <c r="BE35" i="23"/>
  <c r="AM35" i="23"/>
  <c r="W35" i="23"/>
  <c r="E35" i="23"/>
  <c r="C35" i="23" s="1"/>
  <c r="U34" i="23" s="1"/>
  <c r="DG34" i="23"/>
  <c r="CQ34" i="23"/>
  <c r="BY34" i="23"/>
  <c r="BG34" i="23"/>
  <c r="AO34" i="23"/>
  <c r="W34" i="23"/>
  <c r="E34" i="23"/>
  <c r="C34" i="23"/>
  <c r="U35" i="23" l="1"/>
  <c r="U36" i="23" s="1"/>
  <c r="AM34" i="23"/>
  <c r="BW34" i="23" l="1"/>
  <c r="BW35" i="23" s="1"/>
  <c r="BW36" i="23" s="1"/>
  <c r="BW37" i="23" s="1"/>
  <c r="BW38" i="23" s="1"/>
  <c r="BW39" i="23" s="1"/>
  <c r="BW40" i="23" s="1"/>
  <c r="BW41" i="23" s="1"/>
  <c r="BW42" i="23" s="1"/>
  <c r="BE34" i="23"/>
  <c r="CO34" i="23" l="1"/>
  <c r="CO35" i="23" s="1"/>
  <c r="CO36" i="23" s="1"/>
  <c r="CO37" i="23" s="1"/>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<sst xmlns="http://schemas.openxmlformats.org/spreadsheetml/2006/main" count="1080" uniqueCount="589">
  <si>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</si>
  <si>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</si>
  <si>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</si>
  <si>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</si>
  <si>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</si>
  <si>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</si>
  <si>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</si>
  <si>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</si>
  <si>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</si>
  <si>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</si>
  <si>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</si>
  <si>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</si>
  <si>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</si>
  <si>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</si>
  <si>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</si>
  <si>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</si>
  <si>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</si>
  <si>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</si>
  <si>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</si>
  <si>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</si>
  <si>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</si>
  <si>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</si>
  <si>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</si>
  <si>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</si>
  <si>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</si>
  <si>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</si>
  <si>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</si>
  <si>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</si>
  <si>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</si>
  <si>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</si>
  <si>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</si>
  <si>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</si>
  <si>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</si>
  <si>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</si>
  <si>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</si>
  <si>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</si>
  <si>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</si>
  <si>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</si>
  <si>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</si>
  <si>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</si>
  <si>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</si>
  <si>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</si>
  <si>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</si>
  <si>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</si>
  <si>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</si>
  <si>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</si>
  <si>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</si>
  <si>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</si>
  <si>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</si>
  <si>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</si>
  <si>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</si>
  <si>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</si>
  <si>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</si>
  <si>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</si>
  <si>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</si>
  <si>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</si>
  <si>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</si>
  <si>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</si>
  <si>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</si>
  <si>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</si>
  <si>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</si>
  <si>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</si>
  <si>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</si>
  <si>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</si>
  <si>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</si>
  <si>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</si>
  <si>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</si>
  <si>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</si>
  <si>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</si>
  <si>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</si>
  <si>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</si>
  <si>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</si>
  <si>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</si>
  <si>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</si>
  <si>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</si>
  <si>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</si>
  <si>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</si>
  <si>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</si>
  <si>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</si>
  <si>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</si>
  <si>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</si>
  <si>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</si>
  <si>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</si>
  <si>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</si>
  <si>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</si>
  <si>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</si>
  <si>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</si>
  <si>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</si>
  <si>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</si>
  <si>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</si>
  <si>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</si>
  <si>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</si>
  <si>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</si>
  <si>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</si>
  <si>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</si>
  <si>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</si>
  <si>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</si>
  <si>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</si>
  <si>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</si>
  <si>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</si>
  <si>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</si>
  <si>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</si>
  <si>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</si>
  <si>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</si>
  <si>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</si>
  <si>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</si>
  <si>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</si>
  <si>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</si>
  <si>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</si>
  <si>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</si>
  <si>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</si>
  <si>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</si>
  <si>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</si>
  <si>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</si>
  <si>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</si>
  <si>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</si>
  <si>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</si>
  <si>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</si>
  <si>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</si>
  <si>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</si>
  <si>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</si>
  <si>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</si>
  <si>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</si>
  <si>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</si>
  <si>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</si>
  <si>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</si>
  <si>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</si>
  <si>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</si>
  <si>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</si>
  <si>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</si>
  <si>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</si>
  <si>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</si>
  <si>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</si>
  <si>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</si>
  <si>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rPh sb="0" eb="2">
      <t>コウバン</t>
    </rPh>
    <phoneticPr fontId="5"/>
  </si>
  <si>
    <t>会計名</t>
    <rPh sb="0" eb="2">
      <t>カイケイ</t>
    </rPh>
    <rPh sb="2" eb="3">
      <t>メイ</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</si>
  <si>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</si>
  <si>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</si>
  <si>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</si>
  <si>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</si>
  <si>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</si>
  <si>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</si>
  <si>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</si>
  <si>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</si>
  <si>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</si>
  <si>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</si>
  <si>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</si>
  <si>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</si>
  <si>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</si>
  <si>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</si>
  <si>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</si>
  <si>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</si>
  <si>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</si>
  <si>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</si>
  <si>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</si>
  <si>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</si>
  <si>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</si>
  <si>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</si>
  <si>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</si>
  <si>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</si>
  <si>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</si>
  <si>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</si>
  <si>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</si>
  <si>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</si>
  <si>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</si>
  <si>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労働費</t>
  </si>
  <si>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</si>
  <si>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</si>
  <si>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</si>
  <si>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</si>
  <si>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</si>
  <si>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</si>
  <si>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</si>
  <si>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</si>
  <si>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</si>
  <si>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</si>
  <si>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</si>
  <si>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</si>
  <si>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</si>
  <si>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</si>
  <si>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</si>
  <si>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</si>
  <si>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</si>
  <si>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</si>
  <si>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</si>
  <si>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</si>
  <si>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</si>
  <si>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</si>
  <si>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</si>
  <si>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手数料</t>
  </si>
  <si>
    <t>旧法による税</t>
  </si>
  <si>
    <t>　　うち職員給</t>
    <rPh sb="4" eb="6">
      <t>ショクイン</t>
    </rPh>
    <rPh sb="6" eb="7">
      <t>キュウ</t>
    </rPh>
    <phoneticPr fontId="5"/>
  </si>
  <si>
    <t>国庫支出金</t>
  </si>
  <si>
    <t>合計</t>
  </si>
  <si>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</si>
  <si>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</si>
  <si>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</si>
  <si>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</si>
  <si>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</si>
  <si>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</si>
  <si>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</si>
  <si>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</si>
  <si>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</si>
  <si>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</si>
  <si>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</si>
  <si>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</si>
  <si>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</si>
  <si>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</si>
  <si>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</si>
  <si>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</si>
  <si>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</si>
  <si>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</si>
  <si>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</si>
  <si>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</si>
  <si>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</si>
  <si>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</si>
  <si>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</si>
  <si>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</si>
  <si>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</si>
  <si>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</si>
  <si>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</si>
  <si>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</si>
  <si>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</si>
  <si>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平成29年度</t>
  </si>
  <si>
    <t>東京都日野市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</si>
  <si>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</si>
  <si>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</si>
  <si>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</si>
  <si>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</si>
  <si>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</si>
  <si>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</si>
  <si>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</si>
  <si>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</si>
  <si>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</si>
  <si>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</si>
  <si>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</si>
  <si>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</si>
  <si>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</si>
  <si>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</si>
  <si>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</si>
  <si>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</si>
  <si>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</si>
  <si>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</si>
  <si>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</si>
  <si>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</si>
  <si>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</si>
  <si>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</si>
  <si>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</si>
  <si>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</si>
  <si>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</si>
  <si>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</si>
  <si>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</si>
  <si>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</si>
  <si>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</si>
  <si>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</si>
  <si>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</si>
  <si>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</si>
  <si>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</si>
  <si>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</si>
  <si>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</si>
  <si>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</si>
  <si>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</si>
  <si>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</si>
  <si>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</si>
  <si>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</si>
  <si>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</si>
  <si>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</si>
  <si>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</si>
  <si>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</si>
  <si>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</si>
  <si>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</si>
  <si>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</si>
  <si>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</si>
  <si>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</si>
  <si>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</si>
  <si>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</si>
  <si>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</si>
  <si>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</si>
  <si>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</si>
  <si>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</si>
  <si>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</si>
  <si>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</si>
  <si>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</si>
  <si>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</si>
  <si>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</si>
  <si>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</si>
  <si>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</si>
  <si>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</si>
  <si>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</si>
  <si>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</si>
  <si>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</si>
  <si>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</si>
  <si>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</si>
  <si>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</si>
  <si>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</si>
  <si>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</si>
  <si>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</si>
  <si>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</si>
  <si>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</si>
  <si>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</si>
  <si>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</si>
  <si>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</si>
  <si>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</si>
  <si>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</si>
  <si>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</si>
  <si>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</si>
  <si>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</si>
  <si>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</si>
  <si>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</si>
  <si>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</si>
  <si>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</si>
  <si>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</si>
  <si>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</si>
  <si>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</si>
  <si>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</si>
  <si>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</si>
  <si>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</si>
  <si>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</si>
  <si>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</si>
  <si>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</si>
  <si>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</si>
  <si>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</si>
  <si>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</si>
  <si>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</si>
  <si>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</si>
  <si>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</si>
  <si>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</si>
  <si>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</si>
  <si>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</si>
  <si>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</si>
  <si>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</si>
  <si>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</si>
  <si>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</si>
  <si>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</si>
  <si>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</si>
  <si>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</si>
  <si>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</si>
  <si>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</si>
  <si>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</si>
  <si>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</si>
  <si>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</si>
  <si>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</si>
  <si>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</si>
  <si>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</si>
  <si>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</si>
  <si>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</si>
  <si>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</si>
  <si>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</si>
  <si>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</si>
  <si>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</si>
  <si>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</si>
  <si>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</si>
  <si>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1.66</t>
  </si>
  <si>
    <t>▲ 0.07</t>
  </si>
  <si>
    <t>▲ 1.86</t>
  </si>
  <si>
    <t>一般会計</t>
  </si>
  <si>
    <t>市立病院事業会計</t>
  </si>
  <si>
    <t>国民健康保険特別会計</t>
  </si>
  <si>
    <t>土地区画整理事業特別会計</t>
  </si>
  <si>
    <t>介護保険特別会計</t>
  </si>
  <si>
    <t>後期高齢者医療特別会計</t>
  </si>
  <si>
    <t>下水道事業特別会計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</si>
  <si>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</si>
  <si>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</si>
  <si>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</si>
  <si>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</si>
  <si>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</si>
  <si>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類似団体との比較では、これまで同様に、将来負担比率は平均より低く、有形固定資産減価償却率は高いという状況である。
現在、市役所本庁舎の耐震・長寿命化工事、ごみ処理施設と体育館の更新を予定しており、将来負担比率の増、有形固定資産減価償却率の減を見込んでいる。
公共施設の老朽化対策は必要であるが、過度な将来負担比率とならないように留意しながら、長期的な視点を持って進めていく。
</t>
    <rPh sb="0" eb="2">
      <t>ルイジ</t>
    </rPh>
    <rPh sb="2" eb="4">
      <t>ダンタイ</t>
    </rPh>
    <rPh sb="6" eb="8">
      <t>ヒカク</t>
    </rPh>
    <rPh sb="15" eb="17">
      <t>ドウヨウ</t>
    </rPh>
    <rPh sb="19" eb="21">
      <t>ショウライ</t>
    </rPh>
    <rPh sb="21" eb="23">
      <t>フタン</t>
    </rPh>
    <rPh sb="23" eb="25">
      <t>ヒリツ</t>
    </rPh>
    <rPh sb="26" eb="28">
      <t>ヘイキン</t>
    </rPh>
    <rPh sb="30" eb="31">
      <t>ヒク</t>
    </rPh>
    <rPh sb="33" eb="35">
      <t>ユウケイ</t>
    </rPh>
    <rPh sb="35" eb="37">
      <t>コテイ</t>
    </rPh>
    <rPh sb="37" eb="39">
      <t>シサン</t>
    </rPh>
    <rPh sb="39" eb="41">
      <t>ゲンカ</t>
    </rPh>
    <rPh sb="41" eb="43">
      <t>ショウキャク</t>
    </rPh>
    <rPh sb="43" eb="44">
      <t>リツ</t>
    </rPh>
    <rPh sb="45" eb="46">
      <t>タカ</t>
    </rPh>
    <rPh sb="50" eb="52">
      <t>ジョウキョウ</t>
    </rPh>
    <rPh sb="57" eb="59">
      <t>ゲンザイ</t>
    </rPh>
    <rPh sb="60" eb="63">
      <t>シヤクショ</t>
    </rPh>
    <rPh sb="63" eb="64">
      <t>ホン</t>
    </rPh>
    <rPh sb="64" eb="66">
      <t>チョウシャ</t>
    </rPh>
    <rPh sb="67" eb="69">
      <t>タイシン</t>
    </rPh>
    <rPh sb="70" eb="73">
      <t>チョウジュミョウ</t>
    </rPh>
    <rPh sb="73" eb="74">
      <t>カ</t>
    </rPh>
    <rPh sb="74" eb="76">
      <t>コウジ</t>
    </rPh>
    <rPh sb="79" eb="81">
      <t>ショリ</t>
    </rPh>
    <rPh sb="81" eb="83">
      <t>シセツ</t>
    </rPh>
    <rPh sb="84" eb="87">
      <t>タイイクカン</t>
    </rPh>
    <rPh sb="88" eb="90">
      <t>コウシン</t>
    </rPh>
    <rPh sb="91" eb="93">
      <t>ヨテイ</t>
    </rPh>
    <rPh sb="98" eb="100">
      <t>ショウライ</t>
    </rPh>
    <rPh sb="100" eb="102">
      <t>フタン</t>
    </rPh>
    <rPh sb="102" eb="104">
      <t>ヒリツ</t>
    </rPh>
    <rPh sb="105" eb="106">
      <t>ゾウ</t>
    </rPh>
    <rPh sb="107" eb="109">
      <t>ユウケイ</t>
    </rPh>
    <rPh sb="109" eb="111">
      <t>コテイ</t>
    </rPh>
    <rPh sb="111" eb="113">
      <t>シサン</t>
    </rPh>
    <rPh sb="113" eb="115">
      <t>ゲンカ</t>
    </rPh>
    <rPh sb="115" eb="117">
      <t>ショウキャク</t>
    </rPh>
    <rPh sb="117" eb="118">
      <t>リツ</t>
    </rPh>
    <rPh sb="119" eb="120">
      <t>ゲン</t>
    </rPh>
    <rPh sb="121" eb="123">
      <t>ミコ</t>
    </rPh>
    <rPh sb="129" eb="131">
      <t>コウキョウ</t>
    </rPh>
    <rPh sb="131" eb="133">
      <t>シセツ</t>
    </rPh>
    <rPh sb="134" eb="137">
      <t>ロウキュウカ</t>
    </rPh>
    <rPh sb="137" eb="139">
      <t>タイサク</t>
    </rPh>
    <rPh sb="140" eb="142">
      <t>ヒツヨウ</t>
    </rPh>
    <rPh sb="147" eb="149">
      <t>カド</t>
    </rPh>
    <rPh sb="150" eb="152">
      <t>ショウライ</t>
    </rPh>
    <rPh sb="152" eb="154">
      <t>フタン</t>
    </rPh>
    <rPh sb="154" eb="156">
      <t>ヒリツ</t>
    </rPh>
    <rPh sb="164" eb="166">
      <t>リュウイ</t>
    </rPh>
    <rPh sb="171" eb="174">
      <t>チョウキテキ</t>
    </rPh>
    <rPh sb="175" eb="177">
      <t>シテン</t>
    </rPh>
    <rPh sb="178" eb="179">
      <t>モ</t>
    </rPh>
    <rPh sb="181" eb="182">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</si>
  <si>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</si>
  <si>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</si>
  <si>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</si>
  <si>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</si>
  <si>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</si>
  <si>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</si>
  <si>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将来負担比率、実質公債費比率ともに類似団体との比較では低い水準となっている。
しかし、今後は公共施設の老朽化対策などにより市債残高の増加が見込まれており、実質公債費比率の上昇も懸念される。
このため、本指標の多団体比較や経年比較wも参考に、公債費負担が課題とならないよう留意しながら公共施設等の総合的な管理に取り組んでいく。</t>
    <rPh sb="0" eb="2">
      <t>ショウライ</t>
    </rPh>
    <rPh sb="2" eb="4">
      <t>フタン</t>
    </rPh>
    <rPh sb="4" eb="6">
      <t>ヒリツ</t>
    </rPh>
    <rPh sb="7" eb="9">
      <t>ジッシツ</t>
    </rPh>
    <rPh sb="9" eb="12">
      <t>コウサイヒ</t>
    </rPh>
    <rPh sb="12" eb="14">
      <t>ヒリツ</t>
    </rPh>
    <rPh sb="17" eb="19">
      <t>ルイジ</t>
    </rPh>
    <rPh sb="19" eb="21">
      <t>ダンタイ</t>
    </rPh>
    <rPh sb="23" eb="25">
      <t>ヒカク</t>
    </rPh>
    <rPh sb="27" eb="28">
      <t>ヒク</t>
    </rPh>
    <rPh sb="29" eb="31">
      <t>スイジュン</t>
    </rPh>
    <rPh sb="43" eb="45">
      <t>コンゴ</t>
    </rPh>
    <rPh sb="46" eb="48">
      <t>コウキョウ</t>
    </rPh>
    <rPh sb="48" eb="50">
      <t>シセツ</t>
    </rPh>
    <rPh sb="51" eb="54">
      <t>ロウキュウカ</t>
    </rPh>
    <rPh sb="54" eb="56">
      <t>タイサク</t>
    </rPh>
    <rPh sb="61" eb="63">
      <t>シサイ</t>
    </rPh>
    <rPh sb="63" eb="65">
      <t>ザンダカ</t>
    </rPh>
    <rPh sb="66" eb="68">
      <t>ゾウカ</t>
    </rPh>
    <rPh sb="69" eb="71">
      <t>ミコ</t>
    </rPh>
    <rPh sb="77" eb="79">
      <t>ジッシツ</t>
    </rPh>
    <rPh sb="79" eb="82">
      <t>コウサイヒ</t>
    </rPh>
    <rPh sb="82" eb="84">
      <t>ヒリツ</t>
    </rPh>
    <rPh sb="85" eb="87">
      <t>ジョウショウ</t>
    </rPh>
    <rPh sb="88" eb="90">
      <t>ケネン</t>
    </rPh>
    <rPh sb="100" eb="101">
      <t>ホン</t>
    </rPh>
    <rPh sb="101" eb="103">
      <t>シヒョウ</t>
    </rPh>
    <rPh sb="104" eb="105">
      <t>タ</t>
    </rPh>
    <rPh sb="105" eb="107">
      <t>ダンタイ</t>
    </rPh>
    <rPh sb="107" eb="109">
      <t>ヒカク</t>
    </rPh>
    <rPh sb="110" eb="112">
      <t>ケイネン</t>
    </rPh>
    <rPh sb="112" eb="114">
      <t>ヒカク</t>
    </rPh>
    <rPh sb="116" eb="118">
      <t>サンコウ</t>
    </rPh>
    <rPh sb="120" eb="123">
      <t>コウサイヒ</t>
    </rPh>
    <rPh sb="123" eb="125">
      <t>フタン</t>
    </rPh>
    <rPh sb="126" eb="128">
      <t>カダイ</t>
    </rPh>
    <rPh sb="135" eb="137">
      <t>リュウイ</t>
    </rPh>
    <rPh sb="141" eb="143">
      <t>コウキョウ</t>
    </rPh>
    <rPh sb="143" eb="145">
      <t>シセツ</t>
    </rPh>
    <rPh sb="145" eb="146">
      <t>トウ</t>
    </rPh>
    <rPh sb="147" eb="150">
      <t>ソウゴウテキ</t>
    </rPh>
    <rPh sb="151" eb="153">
      <t>カンリ</t>
    </rPh>
    <rPh sb="154" eb="155">
      <t>ト</t>
    </rPh>
    <rPh sb="156" eb="157">
      <t>ク</t>
    </rPh>
    <phoneticPr fontId="5"/>
  </si>
  <si>
    <t>実質公債費比率</t>
    <phoneticPr fontId="5"/>
  </si>
  <si>
    <t>平成29年度　財政状況資料集</t>
    <phoneticPr fontId="5"/>
  </si>
  <si>
    <t>都道府県名</t>
    <phoneticPr fontId="5"/>
  </si>
  <si>
    <t>東京都</t>
    <phoneticPr fontId="5"/>
  </si>
  <si>
    <t>市町村類型</t>
    <phoneticPr fontId="5"/>
  </si>
  <si>
    <t>Ⅳ－３</t>
    <phoneticPr fontId="5"/>
  </si>
  <si>
    <t>指定団体等の指定状況</t>
    <phoneticPr fontId="5"/>
  </si>
  <si>
    <t>歳入総額</t>
    <phoneticPr fontId="20"/>
  </si>
  <si>
    <t>×</t>
    <phoneticPr fontId="5"/>
  </si>
  <si>
    <t>歳出総額</t>
    <phoneticPr fontId="20"/>
  </si>
  <si>
    <t>日野市</t>
    <phoneticPr fontId="5"/>
  </si>
  <si>
    <t>2-9</t>
    <phoneticPr fontId="5"/>
  </si>
  <si>
    <t>歳入歳出差引</t>
    <phoneticPr fontId="20"/>
  </si>
  <si>
    <t>　　(※1)</t>
    <phoneticPr fontId="5"/>
  </si>
  <si>
    <t>○</t>
    <phoneticPr fontId="5"/>
  </si>
  <si>
    <t>翌年度に繰越すべき財源</t>
    <phoneticPr fontId="5"/>
  </si>
  <si>
    <t>×</t>
    <phoneticPr fontId="5"/>
  </si>
  <si>
    <t>実質収支</t>
    <phoneticPr fontId="20"/>
  </si>
  <si>
    <t>単年度収支</t>
    <phoneticPr fontId="20"/>
  </si>
  <si>
    <t>×</t>
    <phoneticPr fontId="5"/>
  </si>
  <si>
    <t>積立金</t>
    <phoneticPr fontId="20"/>
  </si>
  <si>
    <t>健全化判断比率</t>
    <phoneticPr fontId="5"/>
  </si>
  <si>
    <t>3.5</t>
    <phoneticPr fontId="5"/>
  </si>
  <si>
    <t>繰上償還金</t>
    <phoneticPr fontId="20"/>
  </si>
  <si>
    <t>-</t>
    <phoneticPr fontId="5"/>
  </si>
  <si>
    <t>30.01.01(人)</t>
    <phoneticPr fontId="5"/>
  </si>
  <si>
    <t>積立金取崩し額</t>
    <phoneticPr fontId="20"/>
  </si>
  <si>
    <t>-</t>
    <phoneticPr fontId="5"/>
  </si>
  <si>
    <t>うち日本人(人)</t>
    <phoneticPr fontId="5"/>
  </si>
  <si>
    <t>○</t>
    <phoneticPr fontId="5"/>
  </si>
  <si>
    <t>実質単年度収支</t>
    <phoneticPr fontId="20"/>
  </si>
  <si>
    <t>29.01.01(人)</t>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</si>
  <si>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</si>
  <si>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</si>
  <si>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0.6</t>
    <phoneticPr fontId="5"/>
  </si>
  <si>
    <t>基準財政需要額</t>
    <phoneticPr fontId="20"/>
  </si>
  <si>
    <t>うち日本人(％)</t>
    <phoneticPr fontId="5"/>
  </si>
  <si>
    <t>0.5</t>
    <phoneticPr fontId="5"/>
  </si>
  <si>
    <t>標準税収入額等</t>
    <phoneticPr fontId="20"/>
  </si>
  <si>
    <t>教育長</t>
    <phoneticPr fontId="5"/>
  </si>
  <si>
    <t>一般会計等の一覧</t>
    <phoneticPr fontId="5"/>
  </si>
  <si>
    <t>項番</t>
    <phoneticPr fontId="5"/>
  </si>
  <si>
    <t>会計名</t>
    <phoneticPr fontId="5"/>
  </si>
  <si>
    <t>項番</t>
    <phoneticPr fontId="5"/>
  </si>
  <si>
    <t>会計名</t>
    <phoneticPr fontId="5"/>
  </si>
  <si>
    <t>組合等名</t>
    <phoneticPr fontId="5"/>
  </si>
  <si>
    <r>
      <t>(※</t>
    </r>
    <r>
      <rPr>
        <sz val="9"/>
        <color indexed="8"/>
        <rFont val="ＭＳ ゴシック"/>
        <family val="3"/>
        <charset val="128"/>
      </rPr>
      <t>3</t>
    </r>
    <r>
      <rPr>
        <sz val="9"/>
        <color indexed="8"/>
        <rFont val="ＭＳ ゴシック"/>
        <family val="3"/>
        <charset val="128"/>
      </rPr>
      <t>)</t>
    </r>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</si>
  <si>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</si>
  <si>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</si>
  <si>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</si>
  <si>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東京都日野市</t>
    <phoneticPr fontId="20"/>
  </si>
  <si>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</si>
  <si>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</si>
  <si>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</si>
  <si>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</si>
  <si>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</si>
  <si>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</si>
  <si>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　　　所得割</t>
    <phoneticPr fontId="5"/>
  </si>
  <si>
    <t>分離課税所得割交付金</t>
    <phoneticPr fontId="20"/>
  </si>
  <si>
    <t>　　　法人均等割</t>
    <phoneticPr fontId="5"/>
  </si>
  <si>
    <t>道府県民税所得割臨時交付金</t>
    <phoneticPr fontId="20"/>
  </si>
  <si>
    <t>　　　法人税割</t>
    <phoneticPr fontId="5"/>
  </si>
  <si>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</si>
  <si>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</si>
  <si>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</si>
  <si>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</si>
  <si>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</si>
  <si>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</si>
  <si>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</si>
  <si>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</si>
  <si>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</si>
  <si>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</si>
  <si>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</si>
  <si>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</si>
  <si>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</si>
  <si>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</si>
  <si>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</si>
  <si>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</si>
  <si>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</si>
  <si>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</si>
  <si>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</si>
  <si>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</si>
  <si>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</si>
  <si>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</si>
  <si>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</si>
  <si>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人件費</t>
    <phoneticPr fontId="5"/>
  </si>
  <si>
    <t>　扶助費</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</si>
  <si>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</si>
  <si>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</si>
  <si>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</si>
  <si>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</si>
  <si>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</si>
  <si>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</si>
  <si>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</si>
  <si>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</si>
  <si>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</si>
  <si>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</si>
  <si>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</si>
  <si>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病院</t>
    <phoneticPr fontId="5"/>
  </si>
  <si>
    <t>　　うち一部事務組合負担金</t>
    <phoneticPr fontId="5"/>
  </si>
  <si>
    <t>歳入合計</t>
    <phoneticPr fontId="5"/>
  </si>
  <si>
    <t>上水道</t>
    <phoneticPr fontId="5"/>
  </si>
  <si>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</si>
  <si>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</si>
  <si>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</si>
  <si>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</si>
  <si>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</si>
  <si>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</si>
  <si>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</si>
  <si>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</si>
  <si>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</si>
  <si>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</si>
  <si>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</si>
  <si>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</si>
  <si>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</si>
  <si>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</si>
  <si>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</si>
  <si>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</si>
  <si>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</si>
  <si>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</si>
  <si>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</si>
  <si>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</si>
  <si>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</si>
  <si>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</si>
  <si>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</si>
  <si>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</si>
  <si>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</si>
  <si>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</si>
  <si>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</si>
  <si>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</si>
  <si>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</si>
  <si>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</si>
  <si>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2"/>
  </si>
  <si>
    <t>日野市土地開発公社</t>
    <rPh sb="0" eb="3">
      <t>ヒノシ</t>
    </rPh>
    <rPh sb="3" eb="5">
      <t>トチ</t>
    </rPh>
    <rPh sb="5" eb="7">
      <t>カイハツ</t>
    </rPh>
    <rPh sb="7" eb="9">
      <t>コウシャ</t>
    </rPh>
    <phoneticPr fontId="5"/>
  </si>
  <si>
    <t>-</t>
    <phoneticPr fontId="2"/>
  </si>
  <si>
    <t>土地区画整理事業特別会計</t>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</si>
  <si>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</si>
  <si>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</si>
  <si>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</si>
  <si>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t>
    <phoneticPr fontId="5"/>
  </si>
  <si>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</si>
  <si>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</si>
  <si>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</si>
  <si>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</si>
  <si>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</si>
  <si>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</si>
  <si>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</si>
  <si>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</si>
  <si>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</si>
  <si>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介護保険特別会計</t>
    <phoneticPr fontId="5"/>
  </si>
  <si>
    <t>-</t>
    <phoneticPr fontId="2"/>
  </si>
  <si>
    <t>後期高齢者医療特別会計</t>
    <phoneticPr fontId="5"/>
  </si>
  <si>
    <t>市立病院事業会計</t>
    <phoneticPr fontId="5"/>
  </si>
  <si>
    <t>法適用企業</t>
    <phoneticPr fontId="5"/>
  </si>
  <si>
    <t>下水道事業特別会計</t>
    <phoneticPr fontId="5"/>
  </si>
  <si>
    <t>法非適用企業</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</si>
  <si>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</si>
  <si>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</si>
  <si>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</si>
  <si>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</si>
  <si>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</si>
  <si>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</si>
  <si>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</si>
  <si>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</si>
  <si>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</si>
  <si>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</si>
  <si>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phoneticPr fontId="5"/>
  </si>
  <si>
    <t>東京都後期高齢者医療広域連合（後期高齢者医療特別会計）</t>
    <phoneticPr fontId="5"/>
  </si>
  <si>
    <t>浅川清流環境組合</t>
    <rPh sb="0" eb="2">
      <t>アサカワ</t>
    </rPh>
    <rPh sb="2" eb="4">
      <t>セイリュウ</t>
    </rPh>
    <rPh sb="4" eb="6">
      <t>カンキョウ</t>
    </rPh>
    <rPh sb="6" eb="8">
      <t>クミアイ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</si>
  <si>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</si>
  <si>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</si>
  <si>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</si>
  <si>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</si>
  <si>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</si>
  <si>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</si>
  <si>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</si>
  <si>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</si>
  <si>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下水道事業特別会計</t>
    <phoneticPr fontId="5"/>
  </si>
  <si>
    <t>市立病院事業会計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</si>
  <si>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</si>
  <si>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</si>
  <si>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</si>
  <si>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</si>
  <si>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</si>
  <si>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</si>
  <si>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</si>
  <si>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</si>
  <si>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</si>
  <si>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</si>
  <si>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</si>
  <si>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</si>
  <si>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</si>
  <si>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</si>
  <si>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</si>
  <si>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</si>
  <si>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</si>
  <si>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</si>
  <si>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</si>
  <si>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</si>
  <si>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</si>
  <si>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</si>
  <si>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</si>
  <si>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</si>
  <si>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</si>
  <si>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</si>
  <si>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</si>
  <si>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</si>
  <si>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充当可能財源等(B)</t>
    <phoneticPr fontId="5"/>
  </si>
  <si>
    <t>(A)－(B)</t>
    <phoneticPr fontId="5"/>
  </si>
  <si>
    <t>ごみ処理関連施設及び周辺環境整備基金</t>
    <phoneticPr fontId="11"/>
  </si>
  <si>
    <t>土地区画整理事業基金</t>
    <phoneticPr fontId="11"/>
  </si>
  <si>
    <t>公共施設建設基金</t>
    <phoneticPr fontId="11"/>
  </si>
  <si>
    <t>職員退職手当基金</t>
    <phoneticPr fontId="11"/>
  </si>
  <si>
    <t>学校施設整備基金</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</si>
</sst>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2" fillId="0" borderId="0" xfId="6" applyBorder="1" applyAlignment="1">
      <alignment vertical="center"/>
    </xf>
    <xf numFmtId="181" fontId="1" fillId="0" borderId="85" xfId="11" applyNumberForma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tyles" Target="style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theme" Target="theme/theme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calcChain" Target="calcChain.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sharedStrings" Target="sharedString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43141</c:v>
                </c:pt>
                <c:pt idx="1">
                  <c:v>45117</c:v>
                </c:pt>
                <c:pt idx="2">
                  <c:v>43532</c:v>
                </c:pt>
                <c:pt idx="3">
                  <c:v>39893</c:v>
                </c:pt>
                <c:pt idx="4">
                  <c:v>41080</c:v>
                </c:pt>
              </c:numCache>
            </c:numRef>
          </c:val>
          <c:smooth val="0"/>
          <c:extLst xmlns:c16r2="http://schemas.microsoft.com/office/drawing/2015/06/chart">
            <c:ext xmlns:c16="http://schemas.microsoft.com/office/drawing/2014/chart" uri="{C3380CC4-5D6E-409C-BE32-E72D297353CC}">
              <c16:uniqueId val="{00000000-94FD-4B8E-AF0B-2FD5EE599BFF}"/>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29563</c:v>
                </c:pt>
                <c:pt idx="1">
                  <c:v>30021</c:v>
                </c:pt>
                <c:pt idx="2">
                  <c:v>42731</c:v>
                </c:pt>
                <c:pt idx="3">
                  <c:v>46737</c:v>
                </c:pt>
                <c:pt idx="4">
                  <c:v>45091</c:v>
                </c:pt>
              </c:numCache>
            </c:numRef>
          </c:val>
          <c:smooth val="0"/>
          <c:extLst xmlns:c16r2="http://schemas.microsoft.com/office/drawing/2015/06/chart">
            <c:ext xmlns:c16="http://schemas.microsoft.com/office/drawing/2014/chart" uri="{C3380CC4-5D6E-409C-BE32-E72D297353CC}">
              <c16:uniqueId val="{00000001-94FD-4B8E-AF0B-2FD5EE599BFF}"/>
            </c:ext>
          </c:extLst>
        </c:ser>
        <c:dLbls>
          <c:showLegendKey val="0"/>
          <c:showVal val="0"/>
          <c:showCatName val="0"/>
          <c:showSerName val="0"/>
          <c:showPercent val="0"/>
          <c:showBubbleSize val="0"/>
        </c:dLbls>
        <c:marker val="1"/>
        <c:smooth val="0"/>
        <c:axId val="72443776"/>
        <c:axId val="72470528"/>
      </c:lineChart>
      <c:catAx>
        <c:axId val="7244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470528"/>
        <c:crosses val="autoZero"/>
        <c:auto val="1"/>
        <c:lblAlgn val="ctr"/>
        <c:lblOffset val="100"/>
        <c:tickLblSkip val="1"/>
        <c:tickMarkSkip val="1"/>
        <c:noMultiLvlLbl val="0"/>
      </c:catAx>
      <c:valAx>
        <c:axId val="7247052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244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5.58</c:v>
                </c:pt>
                <c:pt idx="1">
                  <c:v>6.6</c:v>
                </c:pt>
                <c:pt idx="2">
                  <c:v>8.6300000000000008</c:v>
                </c:pt>
                <c:pt idx="3">
                  <c:v>6.68</c:v>
                </c:pt>
                <c:pt idx="4">
                  <c:v>8.49</c:v>
                </c:pt>
              </c:numCache>
            </c:numRef>
          </c:val>
          <c:extLst xmlns:c16r2="http://schemas.microsoft.com/office/drawing/2015/06/chart">
            <c:ext xmlns:c16="http://schemas.microsoft.com/office/drawing/2014/chart" uri="{C3380CC4-5D6E-409C-BE32-E72D297353CC}">
              <c16:uniqueId val="{00000000-0F81-4A39-843F-6BCDF7A9A2D2}"/>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9.89</c:v>
                </c:pt>
                <c:pt idx="1">
                  <c:v>15.37</c:v>
                </c:pt>
                <c:pt idx="2">
                  <c:v>12.76</c:v>
                </c:pt>
                <c:pt idx="3">
                  <c:v>12.33</c:v>
                </c:pt>
                <c:pt idx="4">
                  <c:v>12.41</c:v>
                </c:pt>
              </c:numCache>
            </c:numRef>
          </c:val>
          <c:extLst xmlns:c16r2="http://schemas.microsoft.com/office/drawing/2015/06/chart">
            <c:ext xmlns:c16="http://schemas.microsoft.com/office/drawing/2014/chart" uri="{C3380CC4-5D6E-409C-BE32-E72D297353CC}">
              <c16:uniqueId val="{00000001-0F81-4A39-843F-6BCDF7A9A2D2}"/>
            </c:ext>
          </c:extLst>
        </c:ser>
        <c:dLbls>
          <c:showLegendKey val="0"/>
          <c:showVal val="0"/>
          <c:showCatName val="0"/>
          <c:showSerName val="0"/>
          <c:showPercent val="0"/>
          <c:showBubbleSize val="0"/>
        </c:dLbls>
        <c:gapWidth val="250"/>
        <c:overlap val="100"/>
        <c:axId val="155040768"/>
        <c:axId val="1570195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-1.66</c:v>
                </c:pt>
                <c:pt idx="1">
                  <c:v>6.44</c:v>
                </c:pt>
                <c:pt idx="2">
                  <c:v>-7.0000000000000007E-2</c:v>
                </c:pt>
                <c:pt idx="3">
                  <c:v>-1.86</c:v>
                </c:pt>
                <c:pt idx="4">
                  <c:v>1.83</c:v>
                </c:pt>
              </c:numCache>
            </c:numRef>
          </c:val>
          <c:smooth val="0"/>
          <c:extLst xmlns:c16r2="http://schemas.microsoft.com/office/drawing/2015/06/chart">
            <c:ext xmlns:c16="http://schemas.microsoft.com/office/drawing/2014/chart" uri="{C3380CC4-5D6E-409C-BE32-E72D297353CC}">
              <c16:uniqueId val="{00000002-0F81-4A39-843F-6BCDF7A9A2D2}"/>
            </c:ext>
          </c:extLst>
        </c:ser>
        <c:dLbls>
          <c:showLegendKey val="0"/>
          <c:showVal val="0"/>
          <c:showCatName val="0"/>
          <c:showSerName val="0"/>
          <c:showPercent val="0"/>
          <c:showBubbleSize val="0"/>
        </c:dLbls>
        <c:marker val="1"/>
        <c:smooth val="0"/>
        <c:axId val="155040768"/>
        <c:axId val="157019520"/>
      </c:lineChart>
      <c:catAx>
        <c:axId val="15504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019520"/>
        <c:crosses val="autoZero"/>
        <c:auto val="1"/>
        <c:lblAlgn val="ctr"/>
        <c:lblOffset val="100"/>
        <c:tickLblSkip val="1"/>
        <c:tickMarkSkip val="1"/>
        <c:noMultiLvlLbl val="0"/>
      </c:catAx>
      <c:valAx>
        <c:axId val="15701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04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6B4-452D-AC67-978AA164540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6B4-452D-AC67-978AA164540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6B4-452D-AC67-978AA1645401}"/>
            </c:ext>
          </c:extLst>
        </c:ser>
        <c:ser>
          <c:idx val="3"/>
          <c:order val="3"/>
          <c:tx>
            <c:strRef>
              <c:f>[1]データシート!$A$30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0.34</c:v>
                </c:pt>
                <c:pt idx="2">
                  <c:v>#N/A</c:v>
                </c:pt>
                <c:pt idx="3">
                  <c:v>0.23</c:v>
                </c:pt>
                <c:pt idx="4">
                  <c:v>#N/A</c:v>
                </c:pt>
                <c:pt idx="5">
                  <c:v>0.3</c:v>
                </c:pt>
                <c:pt idx="6">
                  <c:v>#N/A</c:v>
                </c:pt>
                <c:pt idx="7">
                  <c:v>0.28999999999999998</c:v>
                </c:pt>
                <c:pt idx="8">
                  <c:v>#N/A</c:v>
                </c:pt>
                <c:pt idx="9">
                  <c:v>0.21</c:v>
                </c:pt>
              </c:numCache>
            </c:numRef>
          </c:val>
          <c:extLst xmlns:c16r2="http://schemas.microsoft.com/office/drawing/2015/06/chart">
            <c:ext xmlns:c16="http://schemas.microsoft.com/office/drawing/2014/chart" uri="{C3380CC4-5D6E-409C-BE32-E72D297353CC}">
              <c16:uniqueId val="{00000003-B6B4-452D-AC67-978AA1645401}"/>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0.02</c:v>
                </c:pt>
                <c:pt idx="2">
                  <c:v>#N/A</c:v>
                </c:pt>
                <c:pt idx="3">
                  <c:v>0.27</c:v>
                </c:pt>
                <c:pt idx="4">
                  <c:v>#N/A</c:v>
                </c:pt>
                <c:pt idx="5">
                  <c:v>0.04</c:v>
                </c:pt>
                <c:pt idx="6">
                  <c:v>#N/A</c:v>
                </c:pt>
                <c:pt idx="7">
                  <c:v>0.2</c:v>
                </c:pt>
                <c:pt idx="8">
                  <c:v>#N/A</c:v>
                </c:pt>
                <c:pt idx="9">
                  <c:v>0.24</c:v>
                </c:pt>
              </c:numCache>
            </c:numRef>
          </c:val>
          <c:extLst xmlns:c16r2="http://schemas.microsoft.com/office/drawing/2015/06/chart">
            <c:ext xmlns:c16="http://schemas.microsoft.com/office/drawing/2014/chart" uri="{C3380CC4-5D6E-409C-BE32-E72D297353CC}">
              <c16:uniqueId val="{00000004-B6B4-452D-AC67-978AA1645401}"/>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0.63</c:v>
                </c:pt>
                <c:pt idx="2">
                  <c:v>#N/A</c:v>
                </c:pt>
                <c:pt idx="3">
                  <c:v>0.06</c:v>
                </c:pt>
                <c:pt idx="4">
                  <c:v>#N/A</c:v>
                </c:pt>
                <c:pt idx="5">
                  <c:v>0.01</c:v>
                </c:pt>
                <c:pt idx="6">
                  <c:v>#N/A</c:v>
                </c:pt>
                <c:pt idx="7">
                  <c:v>0.61</c:v>
                </c:pt>
                <c:pt idx="8">
                  <c:v>#N/A</c:v>
                </c:pt>
                <c:pt idx="9">
                  <c:v>0.37</c:v>
                </c:pt>
              </c:numCache>
            </c:numRef>
          </c:val>
          <c:extLst xmlns:c16r2="http://schemas.microsoft.com/office/drawing/2015/06/chart">
            <c:ext xmlns:c16="http://schemas.microsoft.com/office/drawing/2014/chart" uri="{C3380CC4-5D6E-409C-BE32-E72D297353CC}">
              <c16:uniqueId val="{00000005-B6B4-452D-AC67-978AA1645401}"/>
            </c:ext>
          </c:extLst>
        </c:ser>
        <c:ser>
          <c:idx val="6"/>
          <c:order val="6"/>
          <c:tx>
            <c:strRef>
              <c:f>[1]データシート!$A$33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0.41</c:v>
                </c:pt>
                <c:pt idx="2">
                  <c:v>#N/A</c:v>
                </c:pt>
                <c:pt idx="3">
                  <c:v>1.01</c:v>
                </c:pt>
                <c:pt idx="4">
                  <c:v>#N/A</c:v>
                </c:pt>
                <c:pt idx="5">
                  <c:v>0.4</c:v>
                </c:pt>
                <c:pt idx="6">
                  <c:v>#N/A</c:v>
                </c:pt>
                <c:pt idx="7">
                  <c:v>0.61</c:v>
                </c:pt>
                <c:pt idx="8">
                  <c:v>#N/A</c:v>
                </c:pt>
                <c:pt idx="9">
                  <c:v>0.45</c:v>
                </c:pt>
              </c:numCache>
            </c:numRef>
          </c:val>
          <c:extLst xmlns:c16r2="http://schemas.microsoft.com/office/drawing/2015/06/chart">
            <c:ext xmlns:c16="http://schemas.microsoft.com/office/drawing/2014/chart" uri="{C3380CC4-5D6E-409C-BE32-E72D297353CC}">
              <c16:uniqueId val="{00000006-B6B4-452D-AC67-978AA1645401}"/>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0.79</c:v>
                </c:pt>
                <c:pt idx="2">
                  <c:v>#N/A</c:v>
                </c:pt>
                <c:pt idx="3">
                  <c:v>0.74</c:v>
                </c:pt>
                <c:pt idx="4">
                  <c:v>#N/A</c:v>
                </c:pt>
                <c:pt idx="5">
                  <c:v>0.48</c:v>
                </c:pt>
                <c:pt idx="6">
                  <c:v>#N/A</c:v>
                </c:pt>
                <c:pt idx="7">
                  <c:v>0.42</c:v>
                </c:pt>
                <c:pt idx="8">
                  <c:v>#N/A</c:v>
                </c:pt>
                <c:pt idx="9">
                  <c:v>1.44</c:v>
                </c:pt>
              </c:numCache>
            </c:numRef>
          </c:val>
          <c:extLst xmlns:c16r2="http://schemas.microsoft.com/office/drawing/2015/06/chart">
            <c:ext xmlns:c16="http://schemas.microsoft.com/office/drawing/2014/chart" uri="{C3380CC4-5D6E-409C-BE32-E72D297353CC}">
              <c16:uniqueId val="{00000007-B6B4-452D-AC67-978AA1645401}"/>
            </c:ext>
          </c:extLst>
        </c:ser>
        <c:ser>
          <c:idx val="8"/>
          <c:order val="8"/>
          <c:tx>
            <c:strRef>
              <c:f>[1]データシート!$A$35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4.1399999999999997</c:v>
                </c:pt>
                <c:pt idx="2">
                  <c:v>#N/A</c:v>
                </c:pt>
                <c:pt idx="3">
                  <c:v>3.3</c:v>
                </c:pt>
                <c:pt idx="4">
                  <c:v>#N/A</c:v>
                </c:pt>
                <c:pt idx="5">
                  <c:v>3.92</c:v>
                </c:pt>
                <c:pt idx="6">
                  <c:v>#N/A</c:v>
                </c:pt>
                <c:pt idx="7">
                  <c:v>3.77</c:v>
                </c:pt>
                <c:pt idx="8">
                  <c:v>#N/A</c:v>
                </c:pt>
                <c:pt idx="9">
                  <c:v>2.58</c:v>
                </c:pt>
              </c:numCache>
            </c:numRef>
          </c:val>
          <c:extLst xmlns:c16r2="http://schemas.microsoft.com/office/drawing/2015/06/chart">
            <c:ext xmlns:c16="http://schemas.microsoft.com/office/drawing/2014/chart" uri="{C3380CC4-5D6E-409C-BE32-E72D297353CC}">
              <c16:uniqueId val="{00000008-B6B4-452D-AC67-978AA1645401}"/>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5.16</c:v>
                </c:pt>
                <c:pt idx="2">
                  <c:v>#N/A</c:v>
                </c:pt>
                <c:pt idx="3">
                  <c:v>5.58</c:v>
                </c:pt>
                <c:pt idx="4">
                  <c:v>#N/A</c:v>
                </c:pt>
                <c:pt idx="5">
                  <c:v>8.2200000000000006</c:v>
                </c:pt>
                <c:pt idx="6">
                  <c:v>#N/A</c:v>
                </c:pt>
                <c:pt idx="7">
                  <c:v>6.06</c:v>
                </c:pt>
                <c:pt idx="8">
                  <c:v>#N/A</c:v>
                </c:pt>
                <c:pt idx="9">
                  <c:v>8.0299999999999994</c:v>
                </c:pt>
              </c:numCache>
            </c:numRef>
          </c:val>
          <c:extLst xmlns:c16r2="http://schemas.microsoft.com/office/drawing/2015/06/chart">
            <c:ext xmlns:c16="http://schemas.microsoft.com/office/drawing/2014/chart" uri="{C3380CC4-5D6E-409C-BE32-E72D297353CC}">
              <c16:uniqueId val="{00000009-B6B4-452D-AC67-978AA1645401}"/>
            </c:ext>
          </c:extLst>
        </c:ser>
        <c:dLbls>
          <c:showLegendKey val="0"/>
          <c:showVal val="0"/>
          <c:showCatName val="0"/>
          <c:showSerName val="0"/>
          <c:showPercent val="0"/>
          <c:showBubbleSize val="0"/>
        </c:dLbls>
        <c:gapWidth val="150"/>
        <c:overlap val="100"/>
        <c:axId val="141109120"/>
        <c:axId val="141110656"/>
      </c:barChart>
      <c:catAx>
        <c:axId val="1411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10656"/>
        <c:crosses val="autoZero"/>
        <c:auto val="1"/>
        <c:lblAlgn val="ctr"/>
        <c:lblOffset val="100"/>
        <c:tickLblSkip val="1"/>
        <c:tickMarkSkip val="1"/>
        <c:noMultiLvlLbl val="0"/>
      </c:catAx>
      <c:valAx>
        <c:axId val="1411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5697</c:v>
                </c:pt>
                <c:pt idx="5">
                  <c:v>5746</c:v>
                </c:pt>
                <c:pt idx="8">
                  <c:v>5384</c:v>
                </c:pt>
                <c:pt idx="11">
                  <c:v>5663</c:v>
                </c:pt>
                <c:pt idx="14">
                  <c:v>5535</c:v>
                </c:pt>
              </c:numCache>
            </c:numRef>
          </c:val>
          <c:extLst xmlns:c16r2="http://schemas.microsoft.com/office/drawing/2015/06/chart">
            <c:ext xmlns:c16="http://schemas.microsoft.com/office/drawing/2014/chart" uri="{C3380CC4-5D6E-409C-BE32-E72D297353CC}">
              <c16:uniqueId val="{00000000-1F1C-483F-9483-7C78C4E7582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F1C-483F-9483-7C78C4E7582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150</c:v>
                </c:pt>
                <c:pt idx="3">
                  <c:v>150</c:v>
                </c:pt>
                <c:pt idx="6">
                  <c:v>178</c:v>
                </c:pt>
                <c:pt idx="9">
                  <c:v>178</c:v>
                </c:pt>
                <c:pt idx="12">
                  <c:v>177</c:v>
                </c:pt>
              </c:numCache>
            </c:numRef>
          </c:val>
          <c:extLst xmlns:c16r2="http://schemas.microsoft.com/office/drawing/2015/06/chart">
            <c:ext xmlns:c16="http://schemas.microsoft.com/office/drawing/2014/chart" uri="{C3380CC4-5D6E-409C-BE32-E72D297353CC}">
              <c16:uniqueId val="{00000002-1F1C-483F-9483-7C78C4E7582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98</c:v>
                </c:pt>
                <c:pt idx="3">
                  <c:v>81</c:v>
                </c:pt>
                <c:pt idx="6">
                  <c:v>83</c:v>
                </c:pt>
                <c:pt idx="9">
                  <c:v>83</c:v>
                </c:pt>
                <c:pt idx="12">
                  <c:v>76</c:v>
                </c:pt>
              </c:numCache>
            </c:numRef>
          </c:val>
          <c:extLst xmlns:c16r2="http://schemas.microsoft.com/office/drawing/2015/06/chart">
            <c:ext xmlns:c16="http://schemas.microsoft.com/office/drawing/2014/chart" uri="{C3380CC4-5D6E-409C-BE32-E72D297353CC}">
              <c16:uniqueId val="{00000003-1F1C-483F-9483-7C78C4E7582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1712</c:v>
                </c:pt>
                <c:pt idx="3">
                  <c:v>1780</c:v>
                </c:pt>
                <c:pt idx="6">
                  <c:v>1804</c:v>
                </c:pt>
                <c:pt idx="9">
                  <c:v>1779</c:v>
                </c:pt>
                <c:pt idx="12">
                  <c:v>1385</c:v>
                </c:pt>
              </c:numCache>
            </c:numRef>
          </c:val>
          <c:extLst xmlns:c16r2="http://schemas.microsoft.com/office/drawing/2015/06/chart">
            <c:ext xmlns:c16="http://schemas.microsoft.com/office/drawing/2014/chart" uri="{C3380CC4-5D6E-409C-BE32-E72D297353CC}">
              <c16:uniqueId val="{00000004-1F1C-483F-9483-7C78C4E7582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F1C-483F-9483-7C78C4E7582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F1C-483F-9483-7C78C4E7582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3714</c:v>
                </c:pt>
                <c:pt idx="3">
                  <c:v>3487</c:v>
                </c:pt>
                <c:pt idx="6">
                  <c:v>3094</c:v>
                </c:pt>
                <c:pt idx="9">
                  <c:v>3035</c:v>
                </c:pt>
                <c:pt idx="12">
                  <c:v>3132</c:v>
                </c:pt>
              </c:numCache>
            </c:numRef>
          </c:val>
          <c:extLst xmlns:c16r2="http://schemas.microsoft.com/office/drawing/2015/06/chart">
            <c:ext xmlns:c16="http://schemas.microsoft.com/office/drawing/2014/chart" uri="{C3380CC4-5D6E-409C-BE32-E72D297353CC}">
              <c16:uniqueId val="{00000007-1F1C-483F-9483-7C78C4E75823}"/>
            </c:ext>
          </c:extLst>
        </c:ser>
        <c:dLbls>
          <c:showLegendKey val="0"/>
          <c:showVal val="0"/>
          <c:showCatName val="0"/>
          <c:showSerName val="0"/>
          <c:showPercent val="0"/>
          <c:showBubbleSize val="0"/>
        </c:dLbls>
        <c:gapWidth val="100"/>
        <c:overlap val="100"/>
        <c:axId val="157137920"/>
        <c:axId val="15890547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-23</c:v>
                </c:pt>
                <c:pt idx="2">
                  <c:v>#N/A</c:v>
                </c:pt>
                <c:pt idx="3">
                  <c:v>#N/A</c:v>
                </c:pt>
                <c:pt idx="4">
                  <c:v>-248</c:v>
                </c:pt>
                <c:pt idx="5">
                  <c:v>#N/A</c:v>
                </c:pt>
                <c:pt idx="6">
                  <c:v>#N/A</c:v>
                </c:pt>
                <c:pt idx="7">
                  <c:v>-225</c:v>
                </c:pt>
                <c:pt idx="8">
                  <c:v>#N/A</c:v>
                </c:pt>
                <c:pt idx="9">
                  <c:v>#N/A</c:v>
                </c:pt>
                <c:pt idx="10">
                  <c:v>-588</c:v>
                </c:pt>
                <c:pt idx="11">
                  <c:v>#N/A</c:v>
                </c:pt>
                <c:pt idx="12">
                  <c:v>#N/A</c:v>
                </c:pt>
                <c:pt idx="13">
                  <c:v>-765</c:v>
                </c:pt>
                <c:pt idx="14">
                  <c:v>#N/A</c:v>
                </c:pt>
              </c:numCache>
            </c:numRef>
          </c:val>
          <c:smooth val="0"/>
          <c:extLst xmlns:c16r2="http://schemas.microsoft.com/office/drawing/2015/06/chart">
            <c:ext xmlns:c16="http://schemas.microsoft.com/office/drawing/2014/chart" uri="{C3380CC4-5D6E-409C-BE32-E72D297353CC}">
              <c16:uniqueId val="{00000008-1F1C-483F-9483-7C78C4E75823}"/>
            </c:ext>
          </c:extLst>
        </c:ser>
        <c:dLbls>
          <c:showLegendKey val="0"/>
          <c:showVal val="0"/>
          <c:showCatName val="0"/>
          <c:showSerName val="0"/>
          <c:showPercent val="0"/>
          <c:showBubbleSize val="0"/>
        </c:dLbls>
        <c:marker val="1"/>
        <c:smooth val="0"/>
        <c:axId val="157137920"/>
        <c:axId val="158905472"/>
      </c:lineChart>
      <c:catAx>
        <c:axId val="15713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905472"/>
        <c:crosses val="autoZero"/>
        <c:auto val="1"/>
        <c:lblAlgn val="ctr"/>
        <c:lblOffset val="100"/>
        <c:tickLblSkip val="1"/>
        <c:tickMarkSkip val="1"/>
        <c:noMultiLvlLbl val="0"/>
      </c:catAx>
      <c:valAx>
        <c:axId val="15890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3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40070</c:v>
                </c:pt>
                <c:pt idx="5">
                  <c:v>39333</c:v>
                </c:pt>
                <c:pt idx="8">
                  <c:v>37973</c:v>
                </c:pt>
                <c:pt idx="11">
                  <c:v>36273</c:v>
                </c:pt>
                <c:pt idx="14">
                  <c:v>34770</c:v>
                </c:pt>
              </c:numCache>
            </c:numRef>
          </c:val>
          <c:extLst xmlns:c16r2="http://schemas.microsoft.com/office/drawing/2015/06/chart">
            <c:ext xmlns:c16="http://schemas.microsoft.com/office/drawing/2014/chart" uri="{C3380CC4-5D6E-409C-BE32-E72D297353CC}">
              <c16:uniqueId val="{00000000-4DB9-4481-A4AE-C2A5AB43E7D8}"/>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18442</c:v>
                </c:pt>
                <c:pt idx="5">
                  <c:v>18288</c:v>
                </c:pt>
                <c:pt idx="8">
                  <c:v>17869</c:v>
                </c:pt>
                <c:pt idx="11">
                  <c:v>16246</c:v>
                </c:pt>
                <c:pt idx="14">
                  <c:v>17169</c:v>
                </c:pt>
              </c:numCache>
            </c:numRef>
          </c:val>
          <c:extLst xmlns:c16r2="http://schemas.microsoft.com/office/drawing/2015/06/chart">
            <c:ext xmlns:c16="http://schemas.microsoft.com/office/drawing/2014/chart" uri="{C3380CC4-5D6E-409C-BE32-E72D297353CC}">
              <c16:uniqueId val="{00000001-4DB9-4481-A4AE-C2A5AB43E7D8}"/>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12145</c:v>
                </c:pt>
                <c:pt idx="5">
                  <c:v>14200</c:v>
                </c:pt>
                <c:pt idx="8">
                  <c:v>14819</c:v>
                </c:pt>
                <c:pt idx="11">
                  <c:v>14427</c:v>
                </c:pt>
                <c:pt idx="14">
                  <c:v>14595</c:v>
                </c:pt>
              </c:numCache>
            </c:numRef>
          </c:val>
          <c:extLst xmlns:c16r2="http://schemas.microsoft.com/office/drawing/2015/06/chart">
            <c:ext xmlns:c16="http://schemas.microsoft.com/office/drawing/2014/chart" uri="{C3380CC4-5D6E-409C-BE32-E72D297353CC}">
              <c16:uniqueId val="{00000002-4DB9-4481-A4AE-C2A5AB43E7D8}"/>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DB9-4481-A4AE-C2A5AB43E7D8}"/>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DB9-4481-A4AE-C2A5AB43E7D8}"/>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523</c:v>
                </c:pt>
                <c:pt idx="3">
                  <c:v>457</c:v>
                </c:pt>
                <c:pt idx="6">
                  <c:v>313</c:v>
                </c:pt>
                <c:pt idx="9">
                  <c:v>266</c:v>
                </c:pt>
                <c:pt idx="12">
                  <c:v>443</c:v>
                </c:pt>
              </c:numCache>
            </c:numRef>
          </c:val>
          <c:extLst xmlns:c16r2="http://schemas.microsoft.com/office/drawing/2015/06/chart">
            <c:ext xmlns:c16="http://schemas.microsoft.com/office/drawing/2014/chart" uri="{C3380CC4-5D6E-409C-BE32-E72D297353CC}">
              <c16:uniqueId val="{00000005-4DB9-4481-A4AE-C2A5AB43E7D8}"/>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9903</c:v>
                </c:pt>
                <c:pt idx="3">
                  <c:v>9175</c:v>
                </c:pt>
                <c:pt idx="6">
                  <c:v>8982</c:v>
                </c:pt>
                <c:pt idx="9">
                  <c:v>9072</c:v>
                </c:pt>
                <c:pt idx="12">
                  <c:v>9305</c:v>
                </c:pt>
              </c:numCache>
            </c:numRef>
          </c:val>
          <c:extLst xmlns:c16r2="http://schemas.microsoft.com/office/drawing/2015/06/chart">
            <c:ext xmlns:c16="http://schemas.microsoft.com/office/drawing/2014/chart" uri="{C3380CC4-5D6E-409C-BE32-E72D297353CC}">
              <c16:uniqueId val="{00000006-4DB9-4481-A4AE-C2A5AB43E7D8}"/>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511</c:v>
                </c:pt>
                <c:pt idx="3">
                  <c:v>425</c:v>
                </c:pt>
                <c:pt idx="6">
                  <c:v>330</c:v>
                </c:pt>
                <c:pt idx="9">
                  <c:v>244</c:v>
                </c:pt>
                <c:pt idx="12">
                  <c:v>258</c:v>
                </c:pt>
              </c:numCache>
            </c:numRef>
          </c:val>
          <c:extLst xmlns:c16r2="http://schemas.microsoft.com/office/drawing/2015/06/chart">
            <c:ext xmlns:c16="http://schemas.microsoft.com/office/drawing/2014/chart" uri="{C3380CC4-5D6E-409C-BE32-E72D297353CC}">
              <c16:uniqueId val="{00000007-4DB9-4481-A4AE-C2A5AB43E7D8}"/>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20772</c:v>
                </c:pt>
                <c:pt idx="3">
                  <c:v>19531</c:v>
                </c:pt>
                <c:pt idx="6">
                  <c:v>18238</c:v>
                </c:pt>
                <c:pt idx="9">
                  <c:v>17151</c:v>
                </c:pt>
                <c:pt idx="12">
                  <c:v>15299</c:v>
                </c:pt>
              </c:numCache>
            </c:numRef>
          </c:val>
          <c:extLst xmlns:c16r2="http://schemas.microsoft.com/office/drawing/2015/06/chart">
            <c:ext xmlns:c16="http://schemas.microsoft.com/office/drawing/2014/chart" uri="{C3380CC4-5D6E-409C-BE32-E72D297353CC}">
              <c16:uniqueId val="{00000008-4DB9-4481-A4AE-C2A5AB43E7D8}"/>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11555</c:v>
                </c:pt>
                <c:pt idx="3">
                  <c:v>11812</c:v>
                </c:pt>
                <c:pt idx="6">
                  <c:v>11484</c:v>
                </c:pt>
                <c:pt idx="9">
                  <c:v>11152</c:v>
                </c:pt>
                <c:pt idx="12">
                  <c:v>10374</c:v>
                </c:pt>
              </c:numCache>
            </c:numRef>
          </c:val>
          <c:extLst xmlns:c16r2="http://schemas.microsoft.com/office/drawing/2015/06/chart">
            <c:ext xmlns:c16="http://schemas.microsoft.com/office/drawing/2014/chart" uri="{C3380CC4-5D6E-409C-BE32-E72D297353CC}">
              <c16:uniqueId val="{00000009-4DB9-4481-A4AE-C2A5AB43E7D8}"/>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34365</c:v>
                </c:pt>
                <c:pt idx="3">
                  <c:v>33853</c:v>
                </c:pt>
                <c:pt idx="6">
                  <c:v>33806</c:v>
                </c:pt>
                <c:pt idx="9">
                  <c:v>34426</c:v>
                </c:pt>
                <c:pt idx="12">
                  <c:v>34154</c:v>
                </c:pt>
              </c:numCache>
            </c:numRef>
          </c:val>
          <c:extLst xmlns:c16r2="http://schemas.microsoft.com/office/drawing/2015/06/chart">
            <c:ext xmlns:c16="http://schemas.microsoft.com/office/drawing/2014/chart" uri="{C3380CC4-5D6E-409C-BE32-E72D297353CC}">
              <c16:uniqueId val="{0000000A-4DB9-4481-A4AE-C2A5AB43E7D8}"/>
            </c:ext>
          </c:extLst>
        </c:ser>
        <c:dLbls>
          <c:showLegendKey val="0"/>
          <c:showVal val="0"/>
          <c:showCatName val="0"/>
          <c:showSerName val="0"/>
          <c:showPercent val="0"/>
          <c:showBubbleSize val="0"/>
        </c:dLbls>
        <c:gapWidth val="100"/>
        <c:overlap val="100"/>
        <c:axId val="159129600"/>
        <c:axId val="15913152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6972</c:v>
                </c:pt>
                <c:pt idx="2">
                  <c:v>#N/A</c:v>
                </c:pt>
                <c:pt idx="3">
                  <c:v>#N/A</c:v>
                </c:pt>
                <c:pt idx="4">
                  <c:v>3432</c:v>
                </c:pt>
                <c:pt idx="5">
                  <c:v>#N/A</c:v>
                </c:pt>
                <c:pt idx="6">
                  <c:v>#N/A</c:v>
                </c:pt>
                <c:pt idx="7">
                  <c:v>2490</c:v>
                </c:pt>
                <c:pt idx="8">
                  <c:v>#N/A</c:v>
                </c:pt>
                <c:pt idx="9">
                  <c:v>#N/A</c:v>
                </c:pt>
                <c:pt idx="10">
                  <c:v>5366</c:v>
                </c:pt>
                <c:pt idx="11">
                  <c:v>#N/A</c:v>
                </c:pt>
                <c:pt idx="12">
                  <c:v>#N/A</c:v>
                </c:pt>
                <c:pt idx="13">
                  <c:v>3299</c:v>
                </c:pt>
                <c:pt idx="14">
                  <c:v>#N/A</c:v>
                </c:pt>
              </c:numCache>
            </c:numRef>
          </c:val>
          <c:smooth val="0"/>
          <c:extLst xmlns:c16r2="http://schemas.microsoft.com/office/drawing/2015/06/chart">
            <c:ext xmlns:c16="http://schemas.microsoft.com/office/drawing/2014/chart" uri="{C3380CC4-5D6E-409C-BE32-E72D297353CC}">
              <c16:uniqueId val="{0000000B-4DB9-4481-A4AE-C2A5AB43E7D8}"/>
            </c:ext>
          </c:extLst>
        </c:ser>
        <c:dLbls>
          <c:showLegendKey val="0"/>
          <c:showVal val="0"/>
          <c:showCatName val="0"/>
          <c:showSerName val="0"/>
          <c:showPercent val="0"/>
          <c:showBubbleSize val="0"/>
        </c:dLbls>
        <c:marker val="1"/>
        <c:smooth val="0"/>
        <c:axId val="159129600"/>
        <c:axId val="159131520"/>
      </c:lineChart>
      <c:catAx>
        <c:axId val="15912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9131520"/>
        <c:crosses val="autoZero"/>
        <c:auto val="1"/>
        <c:lblAlgn val="ctr"/>
        <c:lblOffset val="100"/>
        <c:tickLblSkip val="1"/>
        <c:tickMarkSkip val="1"/>
        <c:noMultiLvlLbl val="0"/>
      </c:catAx>
      <c:valAx>
        <c:axId val="15913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129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[2]データシート!$A$72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[2]データシート!$B$71:$D$71</c:f>
              <c:strCache>
                <c:ptCount val="3"/>
                <c:pt idx="0">
                  <c:v>H27</c:v>
                </c:pt>
                <c:pt idx="1">
                  <c:v>H28</c:v>
                </c:pt>
                <c:pt idx="2">
                  <c:v>H29</c:v>
                </c:pt>
              </c:strCache>
            </c:strRef>
          </c:cat>
          <c:val>
            <c:numRef>
              <c:f>[2]データシート!$B$72:$D$72</c:f>
              <c:numCache>
                <c:formatCode>General</c:formatCode>
                <c:ptCount val="3"/>
                <c:pt idx="0">
                  <c:v>4294</c:v>
                </c:pt>
                <c:pt idx="1">
                  <c:v>4252</c:v>
                </c:pt>
                <c:pt idx="2">
                  <c:v>4267</c:v>
                </c:pt>
              </c:numCache>
            </c:numRef>
          </c:val>
          <c:extLst xmlns:c16r2="http://schemas.microsoft.com/office/drawing/2015/06/chart">
            <c:ext xmlns:c16="http://schemas.microsoft.com/office/drawing/2014/chart" uri="{C3380CC4-5D6E-409C-BE32-E72D297353CC}">
              <c16:uniqueId val="{00000000-4D45-4C51-8701-7EDF71C46B02}"/>
            </c:ext>
          </c:extLst>
        </c:ser>
        <c:ser>
          <c:idx val="0"/>
          <c:order val="1"/>
          <c:tx>
            <c:strRef>
              <c:f>[2]データシート!$A$73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[2]データシート!$B$71:$D$71</c:f>
              <c:strCache>
                <c:ptCount val="3"/>
                <c:pt idx="0">
                  <c:v>H27</c:v>
                </c:pt>
                <c:pt idx="1">
                  <c:v>H28</c:v>
                </c:pt>
                <c:pt idx="2">
                  <c:v>H29</c:v>
                </c:pt>
              </c:strCache>
            </c:strRef>
          </c:cat>
          <c:val>
            <c:numRef>
              <c:f>[2]データシート!$B$73:$D$73</c:f>
              <c:numCache>
                <c:formatCode>General</c:formatCode>
                <c:ptCount val="3"/>
                <c:pt idx="0">
                  <c:v>307</c:v>
                </c:pt>
                <c:pt idx="1">
                  <c:v>327</c:v>
                </c:pt>
                <c:pt idx="2">
                  <c:v>327</c:v>
                </c:pt>
              </c:numCache>
            </c:numRef>
          </c:val>
          <c:extLst xmlns:c16r2="http://schemas.microsoft.com/office/drawing/2015/06/chart">
            <c:ext xmlns:c16="http://schemas.microsoft.com/office/drawing/2014/chart" uri="{C3380CC4-5D6E-409C-BE32-E72D297353CC}">
              <c16:uniqueId val="{00000001-4D45-4C51-8701-7EDF71C46B02}"/>
            </c:ext>
          </c:extLst>
        </c:ser>
        <c:ser>
          <c:idx val="1"/>
          <c:order val="2"/>
          <c:tx>
            <c:strRef>
              <c:f>[2]データシート!$A$74</c:f>
              <c:strCache>
                <c:ptCount val="1"/>
                <c:pt idx="0">
                  <c:v>その他特定目的基金</c:v>
                </c:pt>
              </c:strCache>
            </c:strRef>
          </c:tx>
          <c:spPr>
            <a:solidFill>
              <a:srgbClr val="2E75B6"/>
            </a:solidFill>
            <a:ln>
              <a:noFill/>
            </a:ln>
          </c:spPr>
          <c:invertIfNegative val="0"/>
          <c:cat>
            <c:strRef>
              <c:f>[2]データシート!$B$71:$D$71</c:f>
              <c:strCache>
                <c:ptCount val="3"/>
                <c:pt idx="0">
                  <c:v>H27</c:v>
                </c:pt>
                <c:pt idx="1">
                  <c:v>H28</c:v>
                </c:pt>
                <c:pt idx="2">
                  <c:v>H29</c:v>
                </c:pt>
              </c:strCache>
            </c:strRef>
          </c:cat>
          <c:val>
            <c:numRef>
              <c:f>[2]データシート!$B$74:$D$74</c:f>
              <c:numCache>
                <c:formatCode>General</c:formatCode>
                <c:ptCount val="3"/>
                <c:pt idx="0">
                  <c:v>10218</c:v>
                </c:pt>
                <c:pt idx="1">
                  <c:v>9847</c:v>
                </c:pt>
                <c:pt idx="2">
                  <c:v>10000</c:v>
                </c:pt>
              </c:numCache>
            </c:numRef>
          </c:val>
          <c:extLst xmlns:c16r2="http://schemas.microsoft.com/office/drawing/2015/06/chart">
            <c:ext xmlns:c16="http://schemas.microsoft.com/office/drawing/2014/chart" uri="{C3380CC4-5D6E-409C-BE32-E72D297353CC}">
              <c16:uniqueId val="{00000002-4D45-4C51-8701-7EDF71C46B02}"/>
            </c:ext>
          </c:extLst>
        </c:ser>
        <c:dLbls>
          <c:showLegendKey val="0"/>
          <c:showVal val="0"/>
          <c:showCatName val="0"/>
          <c:showSerName val="0"/>
          <c:showPercent val="0"/>
          <c:showBubbleSize val="0"/>
        </c:dLbls>
        <c:gapWidth val="120"/>
        <c:overlap val="100"/>
        <c:axId val="164620160"/>
        <c:axId val="164621696"/>
      </c:barChart>
      <c:catAx>
        <c:axId val="16462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64621696"/>
        <c:crosses val="autoZero"/>
        <c:auto val="1"/>
        <c:lblAlgn val="ctr"/>
        <c:lblOffset val="100"/>
        <c:tickLblSkip val="1"/>
        <c:tickMarkSkip val="1"/>
        <c:noMultiLvlLbl val="0"/>
      </c:catAx>
      <c:valAx>
        <c:axId val="164621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6462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{0F54B0CC-5B39-448D-A1C0-391B98300AB4}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CD3-4733-9A1C-D3AFB63A6EA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{62E2F385-86B1-4D9A-9F05-6700F2A4D148}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D3-4733-9A1C-D3AFB63A6EA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{83B871CA-E4D8-4B68-AC39-17AD3DB2D92E}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D3-4733-9A1C-D3AFB63A6EA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{67B26CE5-F47E-4B7F-B6D2-1E60C41985E3}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D3-4733-9A1C-D3AFB63A6EA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{4870D8B9-8633-4605-84FA-45A0D93EFF7D}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D3-4733-9A1C-D3AFB63A6E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{B674AC4A-D5C5-42EC-90F6-915D7CCFCF34}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CD3-4733-9A1C-D3AFB63A6EAD}"/>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{7CB8B0CF-FB40-4D3A-915B-1A841FE4696B}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CD3-4733-9A1C-D3AFB63A6EA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{4687E19E-680A-4A41-BF78-2428A746EED7}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CD3-4733-9A1C-D3AFB63A6EAD}"/>
                </c:ext>
              </c:extLst>
            </c:dLbl>
            <c:dLbl>
              <c:idx val="32"/>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{287F0C47-2ACF-4796-A0FC-A81349E9CA68}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CD3-4733-9A1C-D3AFB63A6E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60.3</c:v>
                </c:pt>
                <c:pt idx="32">
                  <c:v>61.6</c:v>
                </c:pt>
              </c:numCache>
            </c:numRef>
          </c:xVal>
          <c:yVal>
            <c:numRef>
              <c:f>公会計指標分析・財政指標組合せ分析表!$BP$51:$DC$51</c:f>
              <c:numCache>
                <c:formatCode>#,##0.0;"▲ "#,##0.0</c:formatCode>
                <c:ptCount val="40"/>
                <c:pt idx="16">
                  <c:v>8.1999999999999993</c:v>
                </c:pt>
                <c:pt idx="24">
                  <c:v>17.3</c:v>
                </c:pt>
                <c:pt idx="32">
                  <c:v>10.6</c:v>
                </c:pt>
              </c:numCache>
            </c:numRef>
          </c:yVal>
          <c:smooth val="0"/>
          <c:extLst xmlns:c16r2="http://schemas.microsoft.com/office/drawing/2015/06/chart">
            <c:ext xmlns:c16="http://schemas.microsoft.com/office/drawing/2014/chart" uri="{C3380CC4-5D6E-409C-BE32-E72D297353CC}">
              <c16:uniqueId val="{00000009-9CD3-4733-9A1C-D3AFB63A6E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{5CC87B9D-E3F7-43CD-89A5-E431A638B87F}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CD3-4733-9A1C-D3AFB63A6EA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{D0BFDD7C-CC2D-4B36-A856-FD0B7C934B25}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D3-4733-9A1C-D3AFB63A6EA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{E62A7E2E-3441-46A0-87A1-EBF954B92DA1}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D3-4733-9A1C-D3AFB63A6EA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{123EFCD3-10F0-4994-A871-2B88C6C8225F}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D3-4733-9A1C-D3AFB63A6EA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{B0308BE0-2A8D-4E07-B0E3-25E5E794FE87}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D3-4733-9A1C-D3AFB63A6E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{2940B0F9-87A5-41C3-ADD0-8D3E83CEABD1}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CD3-4733-9A1C-D3AFB63A6E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{5AAF664F-0314-44CE-BD43-DF194AFA9A4C}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CD3-4733-9A1C-D3AFB63A6E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{B4F2BE5D-C6E4-4319-B878-C5B30C5C8423}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CD3-4733-9A1C-D3AFB63A6E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{A7AC2F31-9398-4AA6-B327-2B86E711C7B6}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CD3-4733-9A1C-D3AFB63A6E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50.4</c:v>
                </c:pt>
                <c:pt idx="24">
                  <c:v>58.6</c:v>
                </c:pt>
                <c:pt idx="32">
                  <c:v>57.9</c:v>
                </c:pt>
              </c:numCache>
            </c:numRef>
          </c:xVal>
          <c:yVal>
            <c:numRef>
              <c:f>公会計指標分析・財政指標組合せ分析表!$BP$55:$DC$55</c:f>
              <c:numCache>
                <c:formatCode>#,##0.0;"▲ "#,##0.0</c:formatCode>
                <c:ptCount val="40"/>
                <c:pt idx="16">
                  <c:v>21.2</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9CD3-4733-9A1C-D3AFB63A6EAD}"/>
            </c:ext>
          </c:extLst>
        </c:ser>
        <c:dLbls>
          <c:showLegendKey val="0"/>
          <c:showVal val="1"/>
          <c:showCatName val="0"/>
          <c:showSerName val="0"/>
          <c:showPercent val="0"/>
          <c:showBubbleSize val="0"/>
        </c:dLbls>
        <c:axId val="144461824"/>
        <c:axId val="144463744"/>
      </c:scatterChart>
      <c:valAx>
        <c:axId val="144461824"/>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463744"/>
        <c:crosses val="autoZero"/>
        <c:crossBetween val="midCat"/>
      </c:valAx>
      <c:valAx>
        <c:axId val="144463744"/>
        <c:scaling>
          <c:orientation val="minMax"/>
          <c:max val="2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461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{FDEA46BD-41DB-4842-9461-8116179BDCCF}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B4F-4613-88AE-D41A7474C04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{05F8D7D8-FC37-4AD3-8C02-3881A44E2B36}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4F-4613-88AE-D41A7474C04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{1A30F80F-D19C-4112-B7F9-33BD64CF2537}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4F-4613-88AE-D41A7474C04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{7CFA6596-06B6-458F-AA23-DEF666CBE089}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4F-4613-88AE-D41A7474C04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{A6ED8E1C-3372-4E65-9FE9-2B50CAB42CAF}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4F-4613-88AE-D41A7474C0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{D0BBEC92-75BD-4BF2-9973-807AFDFF6AF8}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B4F-4613-88AE-D41A7474C0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{B5B3C856-77F2-4160-91FB-B9BA0CCEC319}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B4F-4613-88AE-D41A7474C04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{0777F272-C6B0-4033-961F-C1BCEA45FE50}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B4F-4613-88AE-D41A7474C04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{AF1A93B5-7B16-4FBC-AFDF-241A7457BD8B}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B4F-4613-88AE-D41A7474C0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-0.5</c:v>
                </c:pt>
                <c:pt idx="24">
                  <c:v>-1.1000000000000001</c:v>
                </c:pt>
                <c:pt idx="32">
                  <c:v>-1.7</c:v>
                </c:pt>
              </c:numCache>
            </c:numRef>
          </c:xVal>
          <c:yVal>
            <c:numRef>
              <c:f>公会計指標分析・財政指標組合せ分析表!$BP$73:$DC$73</c:f>
              <c:numCache>
                <c:formatCode>#,##0.0;"▲ "#,##0.0</c:formatCode>
                <c:ptCount val="40"/>
                <c:pt idx="0">
                  <c:v>23.7</c:v>
                </c:pt>
                <c:pt idx="8">
                  <c:v>11.8</c:v>
                </c:pt>
                <c:pt idx="16">
                  <c:v>8.1999999999999993</c:v>
                </c:pt>
                <c:pt idx="24">
                  <c:v>17.3</c:v>
                </c:pt>
                <c:pt idx="32">
                  <c:v>10.6</c:v>
                </c:pt>
              </c:numCache>
            </c:numRef>
          </c:yVal>
          <c:smooth val="0"/>
          <c:extLst xmlns:c16r2="http://schemas.microsoft.com/office/drawing/2015/06/chart">
            <c:ext xmlns:c16="http://schemas.microsoft.com/office/drawing/2014/chart" uri="{C3380CC4-5D6E-409C-BE32-E72D297353CC}">
              <c16:uniqueId val="{00000009-FB4F-4613-88AE-D41A7474C04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{649C16C6-96AF-49F3-8FB4-ABBD25E240F2}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B4F-4613-88AE-D41A7474C04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{09A61DDA-A555-4958-B468-D3C0F9DECA8C}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4F-4613-88AE-D41A7474C04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{39526AF4-FAC8-4AAB-A9BD-57CEA1780011}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4F-4613-88AE-D41A7474C04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{7F17709B-D9FC-4701-87C4-35D0D5B40825}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4F-4613-88AE-D41A7474C04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{EE96824D-DA85-4006-A060-E6AD1CB1719D}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4F-4613-88AE-D41A7474C04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{833C646C-1295-40D1-A2AD-3F208E6D339D}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B4F-4613-88AE-D41A7474C04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{6B217E0C-93D5-40A7-8896-DF82701B474D}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B4F-4613-88AE-D41A7474C045}"/>
                </c:ext>
              </c:extLst>
            </c:dLbl>
            <c:dLbl>
              <c:idx val="24"/>
              <c:layout>
                <c:manualLayout>
                  <c:x val="-4.5160355153971272E-2"/>
                  <c:y val="-5.3234897839382997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{774305B4-ACCD-44DE-85F8-CE5F4747F0BF}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B4F-4613-88AE-D41A7474C045}"/>
                </c:ext>
              </c:extLst>
            </c:dLbl>
            <c:dLbl>
              <c:idx val="32"/>
              <c:layout>
                <c:manualLayout>
                  <c:x val="-1.8235628084250128E-2"/>
                  <c:y val="-7.1598053848635559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{0B44CB4E-B5FF-405E-A2F1-C911AC6C0555}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B4F-4613-88AE-D41A7474C0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5.2</c:v>
                </c:pt>
                <c:pt idx="16">
                  <c:v>4.0999999999999996</c:v>
                </c:pt>
                <c:pt idx="24">
                  <c:v>3.6</c:v>
                </c:pt>
                <c:pt idx="32">
                  <c:v>3.6</c:v>
                </c:pt>
              </c:numCache>
            </c:numRef>
          </c:xVal>
          <c:yVal>
            <c:numRef>
              <c:f>公会計指標分析・財政指標組合せ分析表!$BP$77:$DC$77</c:f>
              <c:numCache>
                <c:formatCode>#,##0.0;"▲ "#,##0.0</c:formatCode>
                <c:ptCount val="40"/>
                <c:pt idx="0">
                  <c:v>32.6</c:v>
                </c:pt>
                <c:pt idx="8">
                  <c:v>30.5</c:v>
                </c:pt>
                <c:pt idx="16">
                  <c:v>21.2</c:v>
                </c:pt>
                <c:pt idx="24">
                  <c:v>16.600000000000001</c:v>
                </c:pt>
                <c:pt idx="32">
                  <c:v>17.399999999999999</c:v>
                </c:pt>
              </c:numCache>
            </c:numRef>
          </c:yVal>
          <c:smooth val="0"/>
          <c:extLst xmlns:c16r2="http://schemas.microsoft.com/office/drawing/2015/06/chart">
            <c:ext xmlns:c16="http://schemas.microsoft.com/office/drawing/2014/chart" uri="{C3380CC4-5D6E-409C-BE32-E72D297353CC}">
              <c16:uniqueId val="{00000013-FB4F-4613-88AE-D41A7474C045}"/>
            </c:ext>
          </c:extLst>
        </c:ser>
        <c:dLbls>
          <c:showLegendKey val="0"/>
          <c:showVal val="1"/>
          <c:showCatName val="0"/>
          <c:showSerName val="0"/>
          <c:showPercent val="0"/>
          <c:showBubbleSize val="0"/>
        </c:dLbls>
        <c:axId val="144235904"/>
        <c:axId val="144274944"/>
      </c:scatterChart>
      <c:valAx>
        <c:axId val="144235904"/>
        <c:scaling>
          <c:orientation val="minMax"/>
          <c:max val="6.6"/>
          <c:min val="-2.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274944"/>
        <c:crosses val="autoZero"/>
        <c:crossBetween val="midCat"/>
      </c:valAx>
      <c:valAx>
        <c:axId val="144274944"/>
        <c:scaling>
          <c:orientation val="minMax"/>
          <c:max val="37"/>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235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実質公債費比率とは、市の借金返済額及びこれに準じる額の大きさを示す指標で、標準的な一般財源に占める公債費の割合をいう。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年度実質公債費比率は▲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％となり、対前年度比</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％の改善となっている。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下水道事業会計や病院事業会計など公営企業債の元利償還金に対する繰入金が、一部償還が終了したことなどに伴い減少していることなどにより、元利償還金等は対前年度比</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％減となっている。また、公債費に充当される特定財源については、都市計画税のうち公債に充当された額が増加するなど、実質公債費比率の改善要因となっている。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将来負担比率とは、借入金（地方債）や将来支払っていく可能性のある負担額を残高程度で示す指標で、標準的な一般財源に占める後年度の負債・負担額の割合を言う。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将来負担額は、一般職等の人数が前年度比</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名となったことに伴い、退職手当負担見込額が前年度比</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％となってはいるが、病院及び下水道事業の地方債残高減に伴う公営企業債等繰入見込額は対前年度比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％減と大幅に減少し　ており、大きな改善要因となっている。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・平成２８年度は、前年度比２</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６％の減、平成２９年度は、前年度比１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２％の増</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・歳入歳出予算において、歳入では市税や各種交付金等が平成２８年度は減少、平成２９年度は増加した。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・歳出では扶助費などの経費が増加を続ける中で、公共工事等の大規模事業の実施などから、平成２８年度に基金対象事業費の増加があった。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・これら経費の増減に対応するため、基金の積立、取崩で調整を図った。</a:t>
          </a: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・高齢化の進展などからの社会保障関連経費の増加、公共施設の更新などまちの高齢化への対応、また、繰り返し起こる景気の変動やいつ起こるかわからない災害などに備え、基金残高の確保を図る。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ごみ処理関連施設及び周辺環境の整備、土地区画整理事業の推進、公共施設の建設、職員退職手当の資金確保、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学校大規模改造等小中学校施設の整備　ほか </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・平成２８年度は、前年度比３</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６％の減</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・公共工事では中学校の改築など大規模事業の実施が、また、土地区画整理事業では豊田駅南地区での幹線道路ネットワーク化事業の重点的実施など、特定目的基金対象事業費の増加があったため、２</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１０２百万円を取り崩して対応</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・平成２９年度は、前年度比１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６％の増</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・上記事業の完了、一段落から対象事業費が減少し、また、歳入予算で市税等の一般財源が増加したため、基金からの取り崩しを１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１０２百万円に抑制</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・平成２８年度は、前年度比１</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０％の減、平成２９年度は、前年度比０</a:t>
          </a:r>
          <a:r>
            <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４％の増</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・歳入歳出予算において、歳出では扶助費などの経費が増加を続ける中で、歳入では市税や各種交付金等が平成２８年度は減少、平成２９年度は増加した。</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・これら経費の増減に対応するため、基金の積立、取崩で財源調整を図った。</a:t>
          </a: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・繰り返し起こる景気の変動やいつ起こるかわからない災害などに備え、基金残高の確保を図る。</a:t>
          </a: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・繰上償還など健全な財政運営に向けた活用の機会がなかったため、大きな増減なく微増</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5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205BAC71-18D4-4A6B-BBAE-B461E4291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A83C9A02-671E-4CCB-8EA3-CF58A6268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CEDFB08D-5642-4F06-A770-80BFB384702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29657BBE-9D5F-492E-BF81-8A06AD7608F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281E46C4-64FF-444E-98A7-E9C09BB5959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3395C597-85CF-47D9-82B3-017CB869450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B73E6977-AD3E-4726-A578-7B502A6A485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C3D3D3F5-5811-45E4-B2DB-958E8047C64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A27CC7C3-C3AD-4D5A-BED9-856F428AC35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2D7060D3-7496-4FBF-B03F-A30EBB73D3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F35178D6-9ABB-413F-BAA3-78DAF4EBF62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78B496BA-1D1F-4D70-A386-141DD2E7C77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67F9C6FA-B758-4B13-BE16-F689201850B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4E004CE7-8AE1-43FF-9E80-06D91FD0426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91AF7DED-7CE5-4DC7-8336-9752404E6C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F1D14F90-6646-4186-BCEA-652E13E33D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D2209EFA-9053-4BBB-AE99-98E177719A4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AEDC9991-FA24-4230-A86E-BF3A4E823D7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4AC0D4E8-0997-42B5-8235-1F62B0396A8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18CB01D8-A79D-4EB9-9E49-83F18E0C09D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6E87275A-CBFB-4B6C-A22C-8FB7AFB822A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22740737-F2CD-4C52-BBAE-149A74CB76F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6F6D0851-A687-400A-922D-68FA78EC4E4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F5898A6-DF49-4C4D-8C92-AF1D4FB909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45CE4877-32D6-4464-BE24-40048913B0D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60E60B96-411D-4235-988D-725C64D7219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31951E43-F93D-4B85-A5B5-9CA1C8C020B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950F9330-D28C-4DF0-A776-D5E4F6B214D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BF1CAB97-4867-4A81-BE77-A744ED9DCAA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8CA01ADB-4415-4485-A164-3C7408F81ED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E30C590E-FE11-4B27-AAAE-ECA7022C89E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9937EA14-615E-41EE-927C-89E100701BA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E2760047-C7E7-43A9-B9F1-8BA15D894778}"/>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7DAC9D95-2320-4B6D-ACEE-C0E0D581A38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B4A19757-E245-4EB8-8E1C-ED2E933AC6C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131CD9D1-1800-4ABB-B9A7-D6608D3BC35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8058F7BB-5508-4B54-AE61-CCFB6DC80FA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1EE39A38-DE6C-4437-AE0C-B0F796C59DB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9FAF7E2A-C6D1-42A4-825F-47F2F144550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C79A4441-0090-4E35-B8FC-72642B7E69A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2ECFAD48-B5BF-4001-9BDB-DF8E3C83B5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D9951114-0F0D-4672-8786-75E835CA4E4C}"/>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2C01B32A-92AA-4BCC-BA55-42BD4103AA8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1302FD8B-5D5E-488F-9F18-F642C4A194C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831017DA-AB11-4730-AEB3-327DFA1E7F5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4DEFB9F6-AB04-4114-8678-665AB50A80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61.6</a:t>
          </a:r>
          <a:r>
            <a:rPr kumimoji="1" lang="ja-JP" altLang="en-US" sz="1100">
              <a:latin typeface="ＭＳ Ｐゴシック" panose="020B0600070205080204" pitchFamily="50" charset="-128"/>
              <a:ea typeface="ＭＳ Ｐゴシック" panose="020B0600070205080204" pitchFamily="50" charset="-128"/>
            </a:rPr>
            <a:t>％前年度比で</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％上昇している。また、類似団体平均の</a:t>
          </a:r>
          <a:r>
            <a:rPr kumimoji="1" lang="en-US" altLang="ja-JP" sz="1100">
              <a:latin typeface="ＭＳ Ｐゴシック" panose="020B0600070205080204" pitchFamily="50" charset="-128"/>
              <a:ea typeface="ＭＳ Ｐゴシック" panose="020B0600070205080204" pitchFamily="50" charset="-128"/>
            </a:rPr>
            <a:t>57.9</a:t>
          </a:r>
          <a:r>
            <a:rPr kumimoji="1" lang="ja-JP" altLang="en-US" sz="1100">
              <a:latin typeface="ＭＳ Ｐゴシック" panose="020B0600070205080204" pitchFamily="50" charset="-128"/>
              <a:ea typeface="ＭＳ Ｐゴシック" panose="020B0600070205080204" pitchFamily="50" charset="-128"/>
            </a:rPr>
            <a:t>％と比較しても高い水準となっている。有形固定資産減価償却率の高い庁舎の改修工事や一般廃棄物処理施設の建設などを進めているが、複数年での事業であるため、数値の改善には至っていない。</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6FD1946D-1CB3-4AB1-8C84-846DFE6077C9}"/>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FF0B73C8-0F54-42AC-BDE0-59F94B43955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AA5A6823-A356-4BFB-B335-380628380C4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a:extLst>
            <a:ext uri="{FF2B5EF4-FFF2-40B4-BE49-F238E27FC236}">
              <a16:creationId xmlns:a16="http://schemas.microsoft.com/office/drawing/2014/main" xmlns="" id="{E9A0A8CA-0585-4CB6-8983-3903D46E0A06}"/>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a:extLst>
            <a:ext uri="{FF2B5EF4-FFF2-40B4-BE49-F238E27FC236}">
              <a16:creationId xmlns:a16="http://schemas.microsoft.com/office/drawing/2014/main" xmlns="" id="{01D1199C-76DC-4BC5-98A1-E3941DA6241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a:extLst>
            <a:ext uri="{FF2B5EF4-FFF2-40B4-BE49-F238E27FC236}">
              <a16:creationId xmlns:a16="http://schemas.microsoft.com/office/drawing/2014/main" xmlns="" id="{44600EA9-593D-4253-8D25-00F90461F6A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a:extLst>
            <a:ext uri="{FF2B5EF4-FFF2-40B4-BE49-F238E27FC236}">
              <a16:creationId xmlns:a16="http://schemas.microsoft.com/office/drawing/2014/main" xmlns="" id="{2A723A7B-4073-4D88-95C7-90DBA230436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a:extLst>
            <a:ext uri="{FF2B5EF4-FFF2-40B4-BE49-F238E27FC236}">
              <a16:creationId xmlns:a16="http://schemas.microsoft.com/office/drawing/2014/main" xmlns="" id="{4B1C0700-D50D-47E5-87EF-9B79A3B27D0C}"/>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a:extLst>
            <a:ext uri="{FF2B5EF4-FFF2-40B4-BE49-F238E27FC236}">
              <a16:creationId xmlns:a16="http://schemas.microsoft.com/office/drawing/2014/main" xmlns="" id="{412EA649-67DD-4B74-8ADF-F8F299722AB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a:extLst>
            <a:ext uri="{FF2B5EF4-FFF2-40B4-BE49-F238E27FC236}">
              <a16:creationId xmlns:a16="http://schemas.microsoft.com/office/drawing/2014/main" xmlns="" id="{1D9A5458-5674-41AD-900F-95DB2B69D942}"/>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a:extLst>
            <a:ext uri="{FF2B5EF4-FFF2-40B4-BE49-F238E27FC236}">
              <a16:creationId xmlns:a16="http://schemas.microsoft.com/office/drawing/2014/main" xmlns="" id="{C8B59933-233D-4597-8677-65F5DF164A9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a:extLst>
            <a:ext uri="{FF2B5EF4-FFF2-40B4-BE49-F238E27FC236}">
              <a16:creationId xmlns:a16="http://schemas.microsoft.com/office/drawing/2014/main" xmlns="" id="{295279A9-9085-4D37-A6D3-63942CE2555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a:extLst>
            <a:ext uri="{FF2B5EF4-FFF2-40B4-BE49-F238E27FC236}">
              <a16:creationId xmlns:a16="http://schemas.microsoft.com/office/drawing/2014/main" xmlns="" id="{6BE439DF-47E9-43ED-986C-865FFAAEFBE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a:extLst>
            <a:ext uri="{FF2B5EF4-FFF2-40B4-BE49-F238E27FC236}">
              <a16:creationId xmlns:a16="http://schemas.microsoft.com/office/drawing/2014/main" xmlns="" id="{791563B4-BED2-48B2-87EA-E9B6F296DAA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33</xdr:row>
      <xdr:rowOff>13335</xdr:rowOff>
    </xdr:to>
    <xdr:cxnSp macro="">
      <xdr:nvCxnSpPr>
        <xdr:cNvPr id="62" name="直線コネクタ 61">
          <a:extLst>
            <a:ext uri="{FF2B5EF4-FFF2-40B4-BE49-F238E27FC236}">
              <a16:creationId xmlns:a16="http://schemas.microsoft.com/office/drawing/2014/main" xmlns="" id="{E216FC2F-36DF-4614-BC21-0D536A721E80}"/>
            </a:ext>
          </a:extLst>
        </xdr:cNvPr>
        <xdr:cNvCxnSpPr/>
      </xdr:nvCxnSpPr>
      <xdr:spPr>
        <a:xfrm flipV="1">
          <a:off x="4760595" y="5380482"/>
          <a:ext cx="1270" cy="106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17162</xdr:rowOff>
    </xdr:from>
    <xdr:ext cx="405111" cy="259045"/>
    <xdr:sp macro="" textlink="">
      <xdr:nvSpPr>
        <xdr:cNvPr id="63" name="有形固定資産減価償却率最小値テキスト">
          <a:extLst>
            <a:ext uri="{FF2B5EF4-FFF2-40B4-BE49-F238E27FC236}">
              <a16:creationId xmlns:a16="http://schemas.microsoft.com/office/drawing/2014/main" xmlns="" id="{4BB3B6AA-95BA-463D-AE8C-E18AB6E8F6F5}"/>
            </a:ext>
          </a:extLst>
        </xdr:cNvPr>
        <xdr:cNvSpPr txBox="1"/>
      </xdr:nvSpPr>
      <xdr:spPr>
        <a:xfrm>
          <a:off x="4813300"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13335</xdr:rowOff>
    </xdr:from>
    <xdr:to>
      <xdr:col>23</xdr:col>
      <xdr:colOff>174625</xdr:colOff>
      <xdr:row>33</xdr:row>
      <xdr:rowOff>13335</xdr:rowOff>
    </xdr:to>
    <xdr:cxnSp macro="">
      <xdr:nvCxnSpPr>
        <xdr:cNvPr id="64" name="直線コネクタ 63">
          <a:extLst>
            <a:ext uri="{FF2B5EF4-FFF2-40B4-BE49-F238E27FC236}">
              <a16:creationId xmlns:a16="http://schemas.microsoft.com/office/drawing/2014/main" xmlns="" id="{AE498DFE-5DB9-4D9C-8580-BC0B70C9B9EB}"/>
            </a:ext>
          </a:extLst>
        </xdr:cNvPr>
        <xdr:cNvCxnSpPr/>
      </xdr:nvCxnSpPr>
      <xdr:spPr>
        <a:xfrm>
          <a:off x="4673600" y="644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5" name="有形固定資産減価償却率最大値テキスト">
          <a:extLst>
            <a:ext uri="{FF2B5EF4-FFF2-40B4-BE49-F238E27FC236}">
              <a16:creationId xmlns:a16="http://schemas.microsoft.com/office/drawing/2014/main" xmlns="" id="{61F7D3F3-CF17-410D-8AE9-A6747D471E1C}"/>
            </a:ext>
          </a:extLst>
        </xdr:cNvPr>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6" name="直線コネクタ 65">
          <a:extLst>
            <a:ext uri="{FF2B5EF4-FFF2-40B4-BE49-F238E27FC236}">
              <a16:creationId xmlns:a16="http://schemas.microsoft.com/office/drawing/2014/main" xmlns="" id="{45CDBF2F-2B7C-4584-B563-FC3621585E86}"/>
            </a:ext>
          </a:extLst>
        </xdr:cNvPr>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91330</xdr:rowOff>
    </xdr:from>
    <xdr:ext cx="405111" cy="259045"/>
    <xdr:sp macro="" textlink="">
      <xdr:nvSpPr>
        <xdr:cNvPr id="67" name="有形固定資産減価償却率平均値テキスト">
          <a:extLst>
            <a:ext uri="{FF2B5EF4-FFF2-40B4-BE49-F238E27FC236}">
              <a16:creationId xmlns:a16="http://schemas.microsoft.com/office/drawing/2014/main" xmlns="" id="{E69254EC-28AB-4CCD-952D-7B454284B648}"/>
            </a:ext>
          </a:extLst>
        </xdr:cNvPr>
        <xdr:cNvSpPr txBox="1"/>
      </xdr:nvSpPr>
      <xdr:spPr>
        <a:xfrm>
          <a:off x="4813300" y="5834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112903</xdr:rowOff>
    </xdr:from>
    <xdr:to>
      <xdr:col>23</xdr:col>
      <xdr:colOff>136525</xdr:colOff>
      <xdr:row>30</xdr:row>
      <xdr:rowOff>43053</xdr:rowOff>
    </xdr:to>
    <xdr:sp macro="" textlink="">
      <xdr:nvSpPr>
        <xdr:cNvPr id="68" name="フローチャート: 判断 67">
          <a:extLst>
            <a:ext uri="{FF2B5EF4-FFF2-40B4-BE49-F238E27FC236}">
              <a16:creationId xmlns:a16="http://schemas.microsoft.com/office/drawing/2014/main" xmlns="" id="{E2855C63-F68D-4FFB-9E1C-67448BF04FB5}"/>
            </a:ext>
          </a:extLst>
        </xdr:cNvPr>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82677</xdr:rowOff>
    </xdr:from>
    <xdr:to>
      <xdr:col>19</xdr:col>
      <xdr:colOff>187325</xdr:colOff>
      <xdr:row>30</xdr:row>
      <xdr:rowOff>12827</xdr:rowOff>
    </xdr:to>
    <xdr:sp macro="" textlink="">
      <xdr:nvSpPr>
        <xdr:cNvPr id="69" name="フローチャート: 判断 68">
          <a:extLst>
            <a:ext uri="{FF2B5EF4-FFF2-40B4-BE49-F238E27FC236}">
              <a16:creationId xmlns:a16="http://schemas.microsoft.com/office/drawing/2014/main" xmlns="" id="{FCB195AA-C55D-4053-94D4-33F1AF9161A3}"/>
            </a:ext>
          </a:extLst>
        </xdr:cNvPr>
        <xdr:cNvSpPr/>
      </xdr:nvSpPr>
      <xdr:spPr>
        <a:xfrm>
          <a:off x="4000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93853</xdr:rowOff>
    </xdr:from>
    <xdr:to>
      <xdr:col>15</xdr:col>
      <xdr:colOff>187325</xdr:colOff>
      <xdr:row>32</xdr:row>
      <xdr:rowOff>24003</xdr:rowOff>
    </xdr:to>
    <xdr:sp macro="" textlink="">
      <xdr:nvSpPr>
        <xdr:cNvPr id="70" name="フローチャート: 判断 69">
          <a:extLst>
            <a:ext uri="{FF2B5EF4-FFF2-40B4-BE49-F238E27FC236}">
              <a16:creationId xmlns:a16="http://schemas.microsoft.com/office/drawing/2014/main" xmlns="" id="{3A854946-DC82-4CEB-A6EA-5AF1A3F109CE}"/>
            </a:ext>
          </a:extLst>
        </xdr:cNvPr>
        <xdr:cNvSpPr/>
      </xdr:nvSpPr>
      <xdr:spPr>
        <a:xfrm>
          <a:off x="3238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xmlns="" id="{6C127AF9-530C-4350-8F65-80F73F73072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xmlns="" id="{CFBA78F8-131E-4547-8BCE-4BED609A0B3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1265A3DA-284B-4E76-A81C-CCBC9579A9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CF1C8F7A-DCEC-4B96-86EF-0AE077191C5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31050C61-E44D-41B5-9C31-7409FF92E12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124587</xdr:rowOff>
    </xdr:from>
    <xdr:to>
      <xdr:col>23</xdr:col>
      <xdr:colOff>136525</xdr:colOff>
      <xdr:row>29</xdr:row>
      <xdr:rowOff>54737</xdr:rowOff>
    </xdr:to>
    <xdr:sp macro="" textlink="">
      <xdr:nvSpPr>
        <xdr:cNvPr id="76" name="楕円 75">
          <a:extLst>
            <a:ext uri="{FF2B5EF4-FFF2-40B4-BE49-F238E27FC236}">
              <a16:creationId xmlns:a16="http://schemas.microsoft.com/office/drawing/2014/main" xmlns="" id="{FFA78646-8470-4CDB-B7BF-D8440C1CC8D9}"/>
            </a:ext>
          </a:extLst>
        </xdr:cNvPr>
        <xdr:cNvSpPr/>
      </xdr:nvSpPr>
      <xdr:spPr>
        <a:xfrm>
          <a:off x="47117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147464</xdr:rowOff>
    </xdr:from>
    <xdr:ext cx="405111" cy="259045"/>
    <xdr:sp macro="" textlink="">
      <xdr:nvSpPr>
        <xdr:cNvPr id="77" name="有形固定資産減価償却率該当値テキスト">
          <a:extLst>
            <a:ext uri="{FF2B5EF4-FFF2-40B4-BE49-F238E27FC236}">
              <a16:creationId xmlns:a16="http://schemas.microsoft.com/office/drawing/2014/main" xmlns="" id="{D150163E-DABE-402B-9182-34F50804D6F1}"/>
            </a:ext>
          </a:extLst>
        </xdr:cNvPr>
        <xdr:cNvSpPr txBox="1"/>
      </xdr:nvSpPr>
      <xdr:spPr>
        <a:xfrm>
          <a:off x="48133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9271</xdr:rowOff>
    </xdr:from>
    <xdr:to>
      <xdr:col>19</xdr:col>
      <xdr:colOff>187325</xdr:colOff>
      <xdr:row>29</xdr:row>
      <xdr:rowOff>110871</xdr:rowOff>
    </xdr:to>
    <xdr:sp macro="" textlink="">
      <xdr:nvSpPr>
        <xdr:cNvPr id="78" name="楕円 77">
          <a:extLst>
            <a:ext uri="{FF2B5EF4-FFF2-40B4-BE49-F238E27FC236}">
              <a16:creationId xmlns:a16="http://schemas.microsoft.com/office/drawing/2014/main" xmlns="" id="{1F6C14E7-88D6-42A2-9C9F-5B94B1BC534A}"/>
            </a:ext>
          </a:extLst>
        </xdr:cNvPr>
        <xdr:cNvSpPr/>
      </xdr:nvSpPr>
      <xdr:spPr>
        <a:xfrm>
          <a:off x="4000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3937</xdr:rowOff>
    </xdr:from>
    <xdr:to>
      <xdr:col>23</xdr:col>
      <xdr:colOff>85725</xdr:colOff>
      <xdr:row>29</xdr:row>
      <xdr:rowOff>60071</xdr:rowOff>
    </xdr:to>
    <xdr:cxnSp macro="">
      <xdr:nvCxnSpPr>
        <xdr:cNvPr id="79" name="直線コネクタ 78">
          <a:extLst>
            <a:ext uri="{FF2B5EF4-FFF2-40B4-BE49-F238E27FC236}">
              <a16:creationId xmlns:a16="http://schemas.microsoft.com/office/drawing/2014/main" xmlns="" id="{CFC2CAD0-A834-493E-985E-6A274BBB0EAE}"/>
            </a:ext>
          </a:extLst>
        </xdr:cNvPr>
        <xdr:cNvCxnSpPr/>
      </xdr:nvCxnSpPr>
      <xdr:spPr>
        <a:xfrm flipV="1">
          <a:off x="4051300" y="574751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22225</xdr:rowOff>
    </xdr:from>
    <xdr:to>
      <xdr:col>15</xdr:col>
      <xdr:colOff>187325</xdr:colOff>
      <xdr:row>29</xdr:row>
      <xdr:rowOff>123825</xdr:rowOff>
    </xdr:to>
    <xdr:sp macro="" textlink="">
      <xdr:nvSpPr>
        <xdr:cNvPr id="80" name="楕円 79">
          <a:extLst>
            <a:ext uri="{FF2B5EF4-FFF2-40B4-BE49-F238E27FC236}">
              <a16:creationId xmlns:a16="http://schemas.microsoft.com/office/drawing/2014/main" xmlns="" id="{CDCB4F9B-6A8C-47B5-B053-C106D81EFA82}"/>
            </a:ext>
          </a:extLst>
        </xdr:cNvPr>
        <xdr:cNvSpPr/>
      </xdr:nvSpPr>
      <xdr:spPr>
        <a:xfrm>
          <a:off x="3238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60071</xdr:rowOff>
    </xdr:from>
    <xdr:to>
      <xdr:col>19</xdr:col>
      <xdr:colOff>136525</xdr:colOff>
      <xdr:row>29</xdr:row>
      <xdr:rowOff>73025</xdr:rowOff>
    </xdr:to>
    <xdr:cxnSp macro="">
      <xdr:nvCxnSpPr>
        <xdr:cNvPr id="81" name="直線コネクタ 80">
          <a:extLst>
            <a:ext uri="{FF2B5EF4-FFF2-40B4-BE49-F238E27FC236}">
              <a16:creationId xmlns:a16="http://schemas.microsoft.com/office/drawing/2014/main" xmlns="" id="{3D3C9DAD-EE2C-4CA6-81B7-68B75D9DBD74}"/>
            </a:ext>
          </a:extLst>
        </xdr:cNvPr>
        <xdr:cNvCxnSpPr/>
      </xdr:nvCxnSpPr>
      <xdr:spPr>
        <a:xfrm flipV="1">
          <a:off x="3289300" y="5803646"/>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3954</xdr:rowOff>
    </xdr:from>
    <xdr:ext cx="405111" cy="259045"/>
    <xdr:sp macro="" textlink="">
      <xdr:nvSpPr>
        <xdr:cNvPr id="82" name="n_1aveValue有形固定資産減価償却率">
          <a:extLst>
            <a:ext uri="{FF2B5EF4-FFF2-40B4-BE49-F238E27FC236}">
              <a16:creationId xmlns:a16="http://schemas.microsoft.com/office/drawing/2014/main" xmlns="" id="{04099681-4058-4B94-A3EE-21433285BE85}"/>
            </a:ext>
          </a:extLst>
        </xdr:cNvPr>
        <xdr:cNvSpPr txBox="1"/>
      </xdr:nvSpPr>
      <xdr:spPr>
        <a:xfrm>
          <a:off x="38360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15130</xdr:rowOff>
    </xdr:from>
    <xdr:ext cx="405111" cy="259045"/>
    <xdr:sp macro="" textlink="">
      <xdr:nvSpPr>
        <xdr:cNvPr id="83" name="n_2aveValue有形固定資産減価償却率">
          <a:extLst>
            <a:ext uri="{FF2B5EF4-FFF2-40B4-BE49-F238E27FC236}">
              <a16:creationId xmlns:a16="http://schemas.microsoft.com/office/drawing/2014/main" xmlns="" id="{467A5825-B365-410D-AD27-3B6F7BFF39CA}"/>
            </a:ext>
          </a:extLst>
        </xdr:cNvPr>
        <xdr:cNvSpPr txBox="1"/>
      </xdr:nvSpPr>
      <xdr:spPr>
        <a:xfrm>
          <a:off x="3086744" y="627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127398</xdr:rowOff>
    </xdr:from>
    <xdr:ext cx="405111" cy="259045"/>
    <xdr:sp macro="" textlink="">
      <xdr:nvSpPr>
        <xdr:cNvPr id="84" name="n_1mainValue有形固定資産減価償却率">
          <a:extLst>
            <a:ext uri="{FF2B5EF4-FFF2-40B4-BE49-F238E27FC236}">
              <a16:creationId xmlns:a16="http://schemas.microsoft.com/office/drawing/2014/main" xmlns="" id="{44A47FEB-D23E-4C40-BCAB-65E770564C4B}"/>
            </a:ext>
          </a:extLst>
        </xdr:cNvPr>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140352</xdr:rowOff>
    </xdr:from>
    <xdr:ext cx="405111" cy="259045"/>
    <xdr:sp macro="" textlink="">
      <xdr:nvSpPr>
        <xdr:cNvPr id="85" name="n_2mainValue有形固定資産減価償却率">
          <a:extLst>
            <a:ext uri="{FF2B5EF4-FFF2-40B4-BE49-F238E27FC236}">
              <a16:creationId xmlns:a16="http://schemas.microsoft.com/office/drawing/2014/main" xmlns="" id="{CAD81459-A988-488B-BFC2-1EA5C6A102A5}"/>
            </a:ext>
          </a:extLst>
        </xdr:cNvPr>
        <xdr:cNvSpPr txBox="1"/>
      </xdr:nvSpPr>
      <xdr:spPr>
        <a:xfrm>
          <a:off x="3086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a:extLst>
            <a:ext uri="{FF2B5EF4-FFF2-40B4-BE49-F238E27FC236}">
              <a16:creationId xmlns:a16="http://schemas.microsoft.com/office/drawing/2014/main" xmlns="" id="{A1FFFBD4-2C23-4FA3-AE30-2082EE07B75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a:extLst>
            <a:ext uri="{FF2B5EF4-FFF2-40B4-BE49-F238E27FC236}">
              <a16:creationId xmlns:a16="http://schemas.microsoft.com/office/drawing/2014/main" xmlns="" id="{818CF686-F4BE-47F8-8991-1ABCCA1B8B35}"/>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a:extLst>
            <a:ext uri="{FF2B5EF4-FFF2-40B4-BE49-F238E27FC236}">
              <a16:creationId xmlns:a16="http://schemas.microsoft.com/office/drawing/2014/main" xmlns="" id="{F08D32EC-B074-45AF-8F22-2022085CD16C}"/>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a:extLst>
            <a:ext uri="{FF2B5EF4-FFF2-40B4-BE49-F238E27FC236}">
              <a16:creationId xmlns:a16="http://schemas.microsoft.com/office/drawing/2014/main" xmlns="" id="{915B5B54-DD56-41BB-BAB2-414D1FD04B5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a:extLst>
            <a:ext uri="{FF2B5EF4-FFF2-40B4-BE49-F238E27FC236}">
              <a16:creationId xmlns:a16="http://schemas.microsoft.com/office/drawing/2014/main" xmlns="" id="{2F5AE5C1-7AAF-4D5F-8F46-F2A971BAFD8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a:extLst>
            <a:ext uri="{FF2B5EF4-FFF2-40B4-BE49-F238E27FC236}">
              <a16:creationId xmlns:a16="http://schemas.microsoft.com/office/drawing/2014/main" xmlns="" id="{1F149197-7B81-41C5-8306-1DBA570CD38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a:extLst>
            <a:ext uri="{FF2B5EF4-FFF2-40B4-BE49-F238E27FC236}">
              <a16:creationId xmlns:a16="http://schemas.microsoft.com/office/drawing/2014/main" xmlns="" id="{5E147A33-8EF8-4FF7-85FD-E9FF0DEF591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a:extLst>
            <a:ext uri="{FF2B5EF4-FFF2-40B4-BE49-F238E27FC236}">
              <a16:creationId xmlns:a16="http://schemas.microsoft.com/office/drawing/2014/main" xmlns="" id="{41DFCB4C-11CC-4BB4-AD38-B673A6D9448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a:extLst>
            <a:ext uri="{FF2B5EF4-FFF2-40B4-BE49-F238E27FC236}">
              <a16:creationId xmlns:a16="http://schemas.microsoft.com/office/drawing/2014/main" xmlns="" id="{1E35936E-971F-44F3-BD36-ED8830648F9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a:extLst>
            <a:ext uri="{FF2B5EF4-FFF2-40B4-BE49-F238E27FC236}">
              <a16:creationId xmlns:a16="http://schemas.microsoft.com/office/drawing/2014/main" xmlns="" id="{8BB1642C-3FA8-4432-AAE2-4F3C4E1EFBD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a:extLst>
            <a:ext uri="{FF2B5EF4-FFF2-40B4-BE49-F238E27FC236}">
              <a16:creationId xmlns:a16="http://schemas.microsoft.com/office/drawing/2014/main" xmlns="" id="{61AC7E63-E1F9-4876-BF65-93FC600FD93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a:extLst>
            <a:ext uri="{FF2B5EF4-FFF2-40B4-BE49-F238E27FC236}">
              <a16:creationId xmlns:a16="http://schemas.microsoft.com/office/drawing/2014/main" xmlns="" id="{0095D1A1-ED94-4B6A-8886-4F3D49F25A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a:extLst>
            <a:ext uri="{FF2B5EF4-FFF2-40B4-BE49-F238E27FC236}">
              <a16:creationId xmlns:a16="http://schemas.microsoft.com/office/drawing/2014/main" xmlns="" id="{F99B4234-00A7-473A-9B20-D3DAC4F75F3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平均、全国平均よりも低い水準となっている。分子においては、公共施設の老朽化対策などにより、地方債の発行額の増が予想される。一方都市計画税の税率見直しによる財源の確保を行っている。分母においては、高齢化の進展などに伴う生活保護費や保育所の定員拡大などによる社会保障費の増加が見込まれる。以上のことから、今後は数値の悪化が見込まれており、引き続き健全な財政運営を進めていく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a:extLst>
            <a:ext uri="{FF2B5EF4-FFF2-40B4-BE49-F238E27FC236}">
              <a16:creationId xmlns:a16="http://schemas.microsoft.com/office/drawing/2014/main" xmlns="" id="{E09299D2-6ACF-4899-927D-2F5AE459831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a:extLst>
            <a:ext uri="{FF2B5EF4-FFF2-40B4-BE49-F238E27FC236}">
              <a16:creationId xmlns:a16="http://schemas.microsoft.com/office/drawing/2014/main" xmlns="" id="{0C333F81-8F42-49AE-9197-F35BACD5194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a:extLst>
            <a:ext uri="{FF2B5EF4-FFF2-40B4-BE49-F238E27FC236}">
              <a16:creationId xmlns:a16="http://schemas.microsoft.com/office/drawing/2014/main" xmlns="" id="{B26C0811-B645-4761-A485-1DC85DF753A5}"/>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a:extLst>
            <a:ext uri="{FF2B5EF4-FFF2-40B4-BE49-F238E27FC236}">
              <a16:creationId xmlns:a16="http://schemas.microsoft.com/office/drawing/2014/main" xmlns="" id="{3F10DEC3-6F43-45FE-8624-5DED49905BD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a:extLst>
            <a:ext uri="{FF2B5EF4-FFF2-40B4-BE49-F238E27FC236}">
              <a16:creationId xmlns:a16="http://schemas.microsoft.com/office/drawing/2014/main" xmlns="" id="{C198E1D4-7F81-492C-9F1F-86BBB4E6568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a:extLst>
            <a:ext uri="{FF2B5EF4-FFF2-40B4-BE49-F238E27FC236}">
              <a16:creationId xmlns:a16="http://schemas.microsoft.com/office/drawing/2014/main" xmlns="" id="{7BF8ECC8-7D0D-4B7A-BE7F-281B7E2A48D5}"/>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a:extLst>
            <a:ext uri="{FF2B5EF4-FFF2-40B4-BE49-F238E27FC236}">
              <a16:creationId xmlns:a16="http://schemas.microsoft.com/office/drawing/2014/main" xmlns="" id="{B4C3455E-6037-4BFE-8EE7-C74DF70C4D3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a:extLst>
            <a:ext uri="{FF2B5EF4-FFF2-40B4-BE49-F238E27FC236}">
              <a16:creationId xmlns:a16="http://schemas.microsoft.com/office/drawing/2014/main" xmlns="" id="{0A08839F-215D-42C1-A21B-6D8263ACF427}"/>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a:extLst>
            <a:ext uri="{FF2B5EF4-FFF2-40B4-BE49-F238E27FC236}">
              <a16:creationId xmlns:a16="http://schemas.microsoft.com/office/drawing/2014/main" xmlns="" id="{B0639BD3-3B14-40AB-BDBD-720E1E3DEDD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a:extLst>
            <a:ext uri="{FF2B5EF4-FFF2-40B4-BE49-F238E27FC236}">
              <a16:creationId xmlns:a16="http://schemas.microsoft.com/office/drawing/2014/main" xmlns="" id="{02D02B45-C4AA-4ECB-8CF6-A8C3DFADC99E}"/>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a:extLst>
            <a:ext uri="{FF2B5EF4-FFF2-40B4-BE49-F238E27FC236}">
              <a16:creationId xmlns:a16="http://schemas.microsoft.com/office/drawing/2014/main" xmlns="" id="{7C07D664-71C3-4EC9-A882-00E9D3C2152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0" name="テキスト ボックス 109">
          <a:extLst>
            <a:ext uri="{FF2B5EF4-FFF2-40B4-BE49-F238E27FC236}">
              <a16:creationId xmlns:a16="http://schemas.microsoft.com/office/drawing/2014/main" xmlns="" id="{7F80C317-2207-4E31-A8D0-AA5FF0B84099}"/>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a:extLst>
            <a:ext uri="{FF2B5EF4-FFF2-40B4-BE49-F238E27FC236}">
              <a16:creationId xmlns:a16="http://schemas.microsoft.com/office/drawing/2014/main" xmlns="" id="{639E167A-35C9-49D1-B061-D3E46917A0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a:extLst>
            <a:ext uri="{FF2B5EF4-FFF2-40B4-BE49-F238E27FC236}">
              <a16:creationId xmlns:a16="http://schemas.microsoft.com/office/drawing/2014/main" xmlns="" id="{1B673498-E821-4DF4-AE04-D91C36B09F77}"/>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xmlns="" id="{3E22FDDA-F08F-449F-94E9-577417E3C3D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a:extLst>
            <a:ext uri="{FF2B5EF4-FFF2-40B4-BE49-F238E27FC236}">
              <a16:creationId xmlns:a16="http://schemas.microsoft.com/office/drawing/2014/main" xmlns="" id="{511ECEF1-FD81-41CD-9046-0B50C82ECA01}"/>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xmlns="" id="{F9FE445B-445B-4365-B67C-F41DE1421D3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35</xdr:row>
      <xdr:rowOff>31297</xdr:rowOff>
    </xdr:to>
    <xdr:cxnSp macro="">
      <xdr:nvCxnSpPr>
        <xdr:cNvPr id="116" name="直線コネクタ 115">
          <a:extLst>
            <a:ext uri="{FF2B5EF4-FFF2-40B4-BE49-F238E27FC236}">
              <a16:creationId xmlns:a16="http://schemas.microsoft.com/office/drawing/2014/main" xmlns="" id="{E552DA4D-DF0B-4471-AC26-012A40E40BC9}"/>
            </a:ext>
          </a:extLst>
        </xdr:cNvPr>
        <xdr:cNvCxnSpPr/>
      </xdr:nvCxnSpPr>
      <xdr:spPr>
        <a:xfrm flipV="1">
          <a:off x="14793595" y="5338536"/>
          <a:ext cx="1269" cy="146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a:extLst>
            <a:ext uri="{FF2B5EF4-FFF2-40B4-BE49-F238E27FC236}">
              <a16:creationId xmlns:a16="http://schemas.microsoft.com/office/drawing/2014/main" xmlns="" id="{EBE30DA5-B46C-4C6D-B5EA-5CBA5D35F198}"/>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a:extLst>
            <a:ext uri="{FF2B5EF4-FFF2-40B4-BE49-F238E27FC236}">
              <a16:creationId xmlns:a16="http://schemas.microsoft.com/office/drawing/2014/main" xmlns="" id="{A7811C5F-B0DB-4413-87E2-63CEA8712579}"/>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340478" cy="259045"/>
    <xdr:sp macro="" textlink="">
      <xdr:nvSpPr>
        <xdr:cNvPr id="119" name="債務償還可能年数最大値テキスト">
          <a:extLst>
            <a:ext uri="{FF2B5EF4-FFF2-40B4-BE49-F238E27FC236}">
              <a16:creationId xmlns:a16="http://schemas.microsoft.com/office/drawing/2014/main" xmlns="" id="{A0BB3FF8-F8AB-42CE-A94D-9EFDF85ABD7C}"/>
            </a:ext>
          </a:extLst>
        </xdr:cNvPr>
        <xdr:cNvSpPr txBox="1"/>
      </xdr:nvSpPr>
      <xdr:spPr>
        <a:xfrm>
          <a:off x="14846300" y="51137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20" name="直線コネクタ 119">
          <a:extLst>
            <a:ext uri="{FF2B5EF4-FFF2-40B4-BE49-F238E27FC236}">
              <a16:creationId xmlns:a16="http://schemas.microsoft.com/office/drawing/2014/main" xmlns="" id="{D439EC22-80DB-4E9A-BAE8-82D0C7FF6FE5}"/>
            </a:ext>
          </a:extLst>
        </xdr:cNvPr>
        <xdr:cNvCxnSpPr/>
      </xdr:nvCxnSpPr>
      <xdr:spPr>
        <a:xfrm>
          <a:off x="14706600" y="533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168474</xdr:rowOff>
    </xdr:from>
    <xdr:ext cx="340478" cy="259045"/>
    <xdr:sp macro="" textlink="">
      <xdr:nvSpPr>
        <xdr:cNvPr id="121" name="債務償還可能年数平均値テキスト">
          <a:extLst>
            <a:ext uri="{FF2B5EF4-FFF2-40B4-BE49-F238E27FC236}">
              <a16:creationId xmlns:a16="http://schemas.microsoft.com/office/drawing/2014/main" xmlns="" id="{4D80C7AA-E9AB-4040-92DE-4795325F090B}"/>
            </a:ext>
          </a:extLst>
        </xdr:cNvPr>
        <xdr:cNvSpPr txBox="1"/>
      </xdr:nvSpPr>
      <xdr:spPr>
        <a:xfrm>
          <a:off x="14846300" y="574059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22" name="フローチャート: 判断 121">
          <a:extLst>
            <a:ext uri="{FF2B5EF4-FFF2-40B4-BE49-F238E27FC236}">
              <a16:creationId xmlns:a16="http://schemas.microsoft.com/office/drawing/2014/main" xmlns="" id="{F778F046-5548-4B70-8807-456695F1ABB8}"/>
            </a:ext>
          </a:extLst>
        </xdr:cNvPr>
        <xdr:cNvSpPr/>
      </xdr:nvSpPr>
      <xdr:spPr>
        <a:xfrm>
          <a:off x="147447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F552A0AD-0823-48A7-A55F-05B6E6506D5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855C5A79-8840-48D6-9EF9-A2787FBFA30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28035539-7FA6-41E3-ACEC-18A954889C0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810E17B5-C6FA-4AFA-BF40-FEBF7281ECF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F4CECFDC-6943-4D2E-A69B-54F3A9BBD0E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128361</xdr:rowOff>
    </xdr:from>
    <xdr:to>
      <xdr:col>76</xdr:col>
      <xdr:colOff>73025</xdr:colOff>
      <xdr:row>31</xdr:row>
      <xdr:rowOff>58511</xdr:rowOff>
    </xdr:to>
    <xdr:sp macro="" textlink="">
      <xdr:nvSpPr>
        <xdr:cNvPr id="128" name="楕円 127">
          <a:extLst>
            <a:ext uri="{FF2B5EF4-FFF2-40B4-BE49-F238E27FC236}">
              <a16:creationId xmlns:a16="http://schemas.microsoft.com/office/drawing/2014/main" xmlns="" id="{83B136D7-F2C5-4EB0-9CEA-7ED5C86BA06D}"/>
            </a:ext>
          </a:extLst>
        </xdr:cNvPr>
        <xdr:cNvSpPr/>
      </xdr:nvSpPr>
      <xdr:spPr>
        <a:xfrm>
          <a:off x="147447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106788</xdr:rowOff>
    </xdr:from>
    <xdr:ext cx="340478" cy="259045"/>
    <xdr:sp macro="" textlink="">
      <xdr:nvSpPr>
        <xdr:cNvPr id="129" name="債務償還可能年数該当値テキスト">
          <a:extLst>
            <a:ext uri="{FF2B5EF4-FFF2-40B4-BE49-F238E27FC236}">
              <a16:creationId xmlns:a16="http://schemas.microsoft.com/office/drawing/2014/main" xmlns="" id="{CC523750-544B-47ED-A252-731DCEF47F42}"/>
            </a:ext>
          </a:extLst>
        </xdr:cNvPr>
        <xdr:cNvSpPr txBox="1"/>
      </xdr:nvSpPr>
      <xdr:spPr>
        <a:xfrm>
          <a:off x="14846300" y="6021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xmlns="" id="{467D3F31-C0F3-4033-8D5F-78F9FAE648C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a:extLst>
            <a:ext uri="{FF2B5EF4-FFF2-40B4-BE49-F238E27FC236}">
              <a16:creationId xmlns:a16="http://schemas.microsoft.com/office/drawing/2014/main" xmlns="" id="{EB74D4CD-36F0-4CB1-A2D8-1E9FDF6FC5A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a:extLst>
            <a:ext uri="{FF2B5EF4-FFF2-40B4-BE49-F238E27FC236}">
              <a16:creationId xmlns:a16="http://schemas.microsoft.com/office/drawing/2014/main" xmlns="" id="{ADA33F27-10C3-427D-942D-DBC28E7C5BA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a:extLst>
            <a:ext uri="{FF2B5EF4-FFF2-40B4-BE49-F238E27FC236}">
              <a16:creationId xmlns:a16="http://schemas.microsoft.com/office/drawing/2014/main" xmlns="" id="{A5696B43-EC05-425B-B251-E62D53B310B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a:extLst>
            <a:ext uri="{FF2B5EF4-FFF2-40B4-BE49-F238E27FC236}">
              <a16:creationId xmlns:a16="http://schemas.microsoft.com/office/drawing/2014/main" xmlns="" id="{F17DF6ED-56E0-49B4-B018-BE3962221A1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a:extLst>
            <a:ext uri="{FF2B5EF4-FFF2-40B4-BE49-F238E27FC236}">
              <a16:creationId xmlns:a16="http://schemas.microsoft.com/office/drawing/2014/main" xmlns="" id="{008D1BFA-00A5-4389-9F81-9BBD6DBDD9B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A2A915FE-847A-42B3-ABF0-47C044BF7B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9ECE1DD-D8BB-4B8A-8F2E-09C32ACE26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615D235-79AA-490B-BEB6-C51709381AB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1F1B8D99-764B-45BA-8888-09A5E7D4DF7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57F92C8-516F-41F3-BE56-9D26E1EFBB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3DCDDF4C-55A6-48E7-BE23-C0A71E45AC6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CEC3EB7-523E-4564-9814-6EB3A1A547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58D1FE61-28ED-442F-BA68-509E65275DF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23FA915D-CC42-489D-92B4-A2907BF392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F38B6AE-C865-4512-A788-7DC090BA55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D05C10B8-9F1D-4E7F-8CA3-E5301D3E63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1D03111A-492A-4027-974B-6D31FD1C25F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12A3F3A-4D20-4A40-9921-221A652158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A288A79D-65E0-4384-8817-C897EE31EFE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6BE838B0-F2CC-4A04-A150-69A8FC59BF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8ED05739-C140-4239-8C03-3C1DDA86F53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B6F4ED7-15E8-4413-8DDD-BE6FEB5778D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177022CC-6E08-4842-B21F-C3BAAECE1D5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2932A14-D799-40AB-A5BE-0DB1FE74A42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FCB5552-878F-4B20-A15C-74A357B0EF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B4F3DF9-D9D1-4BF0-B693-E2690BCA5A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9487D148-AF55-4068-A9FA-7FB080D507E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1C110650-2B0F-4491-9851-F07CE5B590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D6A55DAB-E1EC-472D-BBF1-CE5ABB58F7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E0932AC-C947-4C5E-B9F5-877E19CA1B4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C5A592B-C12A-4F3E-905F-4FD0B3A562D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39947EC-53C5-45C1-AF8D-43D4B08B7AF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E321FEC6-8668-48AC-8DCE-458A45FA0B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34CEBE03-D320-401C-A92D-142FA560A56A}"/>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7EFE9D72-306B-4174-97F2-DF48B39B6A9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171E2BE3-CD54-45D6-A15C-B186E81C95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CA7348C3-2361-4447-9BAA-55A4F3AAC3F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2E401767-4A5B-49E1-A920-987916435D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784FE3AF-F27C-4183-B6C5-EDA6D9882E2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DF1AEAF-70F1-4470-ACF3-D05AC9C520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DEF036A8-4E37-4D5A-A30C-2E54CAF24F8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74C89560-7D40-4576-97CE-B65D872000B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5EA16992-D3BE-4B45-955C-0DF71256BD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ECCA5A5C-CAD1-4AC4-9F8A-37CC5CCE20D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C3AA1F3B-F5FE-4BD0-84A1-6ACEFEAC373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4B4E1155-0F21-4AED-829F-E87241176C26}"/>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A6747305-5261-4016-BD37-869278E0A75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92EAB87F-01CD-43F2-AFA7-BE1513BD75C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17F1C13A-24C5-4552-9BC1-EF847E5D2BB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E404B93-8E53-45F8-AD7C-4F792F9DEA3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6620245A-62BE-470B-AC73-A560A1E5DE5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15AEF7F6-A038-40BC-855E-F59595FB8AC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3F3838AA-32C2-4628-82B1-E7D46458050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11B6E4A7-CD07-4B90-B3A6-1DB07456D5D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B0DF8333-0242-4038-B9B7-2B6DE327BB8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7B69A58E-AB2D-414E-BAC8-E516C65AE433}"/>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9FAF4927-BBDA-4DD6-9FCA-FC19D491A7A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431DE4BF-83C4-4C4B-B8DF-8E42D703EF4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554BB77-B034-4A44-83C6-179DEAB31B7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160020</xdr:rowOff>
    </xdr:from>
    <xdr:to>
      <xdr:col>24</xdr:col>
      <xdr:colOff>62865</xdr:colOff>
      <xdr:row>41</xdr:row>
      <xdr:rowOff>74295</xdr:rowOff>
    </xdr:to>
    <xdr:cxnSp macro="">
      <xdr:nvCxnSpPr>
        <xdr:cNvPr id="56" name="直線コネクタ 55">
          <a:extLst>
            <a:ext uri="{FF2B5EF4-FFF2-40B4-BE49-F238E27FC236}">
              <a16:creationId xmlns:a16="http://schemas.microsoft.com/office/drawing/2014/main" xmlns="" id="{83BFD51C-D303-4A3F-AF9C-9C3986E83FE5}"/>
            </a:ext>
          </a:extLst>
        </xdr:cNvPr>
        <xdr:cNvCxnSpPr/>
      </xdr:nvCxnSpPr>
      <xdr:spPr>
        <a:xfrm flipV="1">
          <a:off x="4634865" y="58178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99E0BEF-581C-4138-AB6E-272674D64E4A}"/>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8" name="直線コネクタ 57">
          <a:extLst>
            <a:ext uri="{FF2B5EF4-FFF2-40B4-BE49-F238E27FC236}">
              <a16:creationId xmlns:a16="http://schemas.microsoft.com/office/drawing/2014/main" xmlns="" id="{02E99712-332C-4A5D-A1C8-A1742808E37F}"/>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106697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66E3C102-C275-4283-BE05-9C96276857B6}"/>
            </a:ext>
          </a:extLst>
        </xdr:cNvPr>
        <xdr:cNvSpPr txBox="1"/>
      </xdr:nvSpPr>
      <xdr:spPr>
        <a:xfrm>
          <a:off x="4673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160020</xdr:rowOff>
    </xdr:from>
    <xdr:to>
      <xdr:col>24</xdr:col>
      <xdr:colOff>152400</xdr:colOff>
      <xdr:row>33</xdr:row>
      <xdr:rowOff>160020</xdr:rowOff>
    </xdr:to>
    <xdr:cxnSp macro="">
      <xdr:nvCxnSpPr>
        <xdr:cNvPr id="60" name="直線コネクタ 59">
          <a:extLst>
            <a:ext uri="{FF2B5EF4-FFF2-40B4-BE49-F238E27FC236}">
              <a16:creationId xmlns:a16="http://schemas.microsoft.com/office/drawing/2014/main" xmlns="" id="{303650F2-2F15-4BA7-BDB3-94D39683C69F}"/>
            </a:ext>
          </a:extLst>
        </xdr:cNvPr>
        <xdr:cNvCxnSpPr/>
      </xdr:nvCxnSpPr>
      <xdr:spPr>
        <a:xfrm>
          <a:off x="4546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737F856-2A8A-4435-8108-4F0CDE3D29B4}"/>
            </a:ext>
          </a:extLst>
        </xdr:cNvPr>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2" name="フローチャート: 判断 61">
          <a:extLst>
            <a:ext uri="{FF2B5EF4-FFF2-40B4-BE49-F238E27FC236}">
              <a16:creationId xmlns:a16="http://schemas.microsoft.com/office/drawing/2014/main" xmlns="" id="{9F738BD4-6032-4E24-9D2D-18F496C4B4C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158750</xdr:rowOff>
    </xdr:from>
    <xdr:to>
      <xdr:col>20</xdr:col>
      <xdr:colOff>38100</xdr:colOff>
      <xdr:row>38</xdr:row>
      <xdr:rowOff>88900</xdr:rowOff>
    </xdr:to>
    <xdr:sp macro="" textlink="">
      <xdr:nvSpPr>
        <xdr:cNvPr id="63" name="フローチャート: 判断 62">
          <a:extLst>
            <a:ext uri="{FF2B5EF4-FFF2-40B4-BE49-F238E27FC236}">
              <a16:creationId xmlns:a16="http://schemas.microsoft.com/office/drawing/2014/main" xmlns="" id="{B3FECA39-00DA-480C-95F0-73CA419C4DCB}"/>
            </a:ext>
          </a:extLst>
        </xdr:cNvPr>
        <xdr:cNvSpPr/>
      </xdr:nvSpPr>
      <xdr:spPr>
        <a:xfrm>
          <a:off x="3746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a16="http://schemas.microsoft.com/office/drawing/2014/main" xmlns="" id="{CB0CC1E9-ADC4-4822-9159-00A969F38FE6}"/>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5DDE4EDB-6F34-483E-85E8-6FBB68A0347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45E6AB9-904D-45F8-A33F-6FA073AD95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8DCE43FE-4BDD-40B7-BF24-27890A2999A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9799165B-B5C2-453E-9166-F47CEE78E3F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1FEB553-D1A9-401F-958F-5DBC744897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19685</xdr:rowOff>
    </xdr:from>
    <xdr:to>
      <xdr:col>24</xdr:col>
      <xdr:colOff>114300</xdr:colOff>
      <xdr:row>38</xdr:row>
      <xdr:rowOff>121285</xdr:rowOff>
    </xdr:to>
    <xdr:sp macro="" textlink="">
      <xdr:nvSpPr>
        <xdr:cNvPr id="70" name="楕円 69">
          <a:extLst>
            <a:ext uri="{FF2B5EF4-FFF2-40B4-BE49-F238E27FC236}">
              <a16:creationId xmlns:a16="http://schemas.microsoft.com/office/drawing/2014/main" xmlns="" id="{B3B08373-86B7-4619-A9E8-26D955D67879}"/>
            </a:ext>
          </a:extLst>
        </xdr:cNvPr>
        <xdr:cNvSpPr/>
      </xdr:nvSpPr>
      <xdr:spPr>
        <a:xfrm>
          <a:off x="45847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169562</xdr:rowOff>
    </xdr:from>
    <xdr:ext cx="405111" cy="259045"/>
    <xdr:sp macro="" textlink="">
      <xdr:nvSpPr>
        <xdr:cNvPr id="71" name="【道路】&#10;有形固定資産減価償却率該当値テキスト">
          <a:extLst>
            <a:ext uri="{FF2B5EF4-FFF2-40B4-BE49-F238E27FC236}">
              <a16:creationId xmlns:a16="http://schemas.microsoft.com/office/drawing/2014/main" xmlns="" id="{F2E35828-7BC4-4759-AF1E-F328EB6239DC}"/>
            </a:ext>
          </a:extLst>
        </xdr:cNvPr>
        <xdr:cNvSpPr txBox="1"/>
      </xdr:nvSpPr>
      <xdr:spPr>
        <a:xfrm>
          <a:off x="4673600"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53975</xdr:rowOff>
    </xdr:from>
    <xdr:to>
      <xdr:col>20</xdr:col>
      <xdr:colOff>38100</xdr:colOff>
      <xdr:row>38</xdr:row>
      <xdr:rowOff>155575</xdr:rowOff>
    </xdr:to>
    <xdr:sp macro="" textlink="">
      <xdr:nvSpPr>
        <xdr:cNvPr id="72" name="楕円 71">
          <a:extLst>
            <a:ext uri="{FF2B5EF4-FFF2-40B4-BE49-F238E27FC236}">
              <a16:creationId xmlns:a16="http://schemas.microsoft.com/office/drawing/2014/main" xmlns="" id="{B9B27770-E12B-44CF-A037-3399C360F70E}"/>
            </a:ext>
          </a:extLst>
        </xdr:cNvPr>
        <xdr:cNvSpPr/>
      </xdr:nvSpPr>
      <xdr:spPr>
        <a:xfrm>
          <a:off x="3746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70485</xdr:rowOff>
    </xdr:from>
    <xdr:to>
      <xdr:col>24</xdr:col>
      <xdr:colOff>63500</xdr:colOff>
      <xdr:row>38</xdr:row>
      <xdr:rowOff>104775</xdr:rowOff>
    </xdr:to>
    <xdr:cxnSp macro="">
      <xdr:nvCxnSpPr>
        <xdr:cNvPr id="73" name="直線コネクタ 72">
          <a:extLst>
            <a:ext uri="{FF2B5EF4-FFF2-40B4-BE49-F238E27FC236}">
              <a16:creationId xmlns:a16="http://schemas.microsoft.com/office/drawing/2014/main" xmlns="" id="{3A7D0C14-8172-4B52-940F-7522511262CA}"/>
            </a:ext>
          </a:extLst>
        </xdr:cNvPr>
        <xdr:cNvCxnSpPr/>
      </xdr:nvCxnSpPr>
      <xdr:spPr>
        <a:xfrm flipV="1">
          <a:off x="3797300" y="658558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76835</xdr:rowOff>
    </xdr:from>
    <xdr:to>
      <xdr:col>15</xdr:col>
      <xdr:colOff>101600</xdr:colOff>
      <xdr:row>39</xdr:row>
      <xdr:rowOff>6985</xdr:rowOff>
    </xdr:to>
    <xdr:sp macro="" textlink="">
      <xdr:nvSpPr>
        <xdr:cNvPr id="74" name="楕円 73">
          <a:extLst>
            <a:ext uri="{FF2B5EF4-FFF2-40B4-BE49-F238E27FC236}">
              <a16:creationId xmlns:a16="http://schemas.microsoft.com/office/drawing/2014/main" xmlns="" id="{5A4420D5-C29E-4EA2-9646-1F63277ED22F}"/>
            </a:ext>
          </a:extLst>
        </xdr:cNvPr>
        <xdr:cNvSpPr/>
      </xdr:nvSpPr>
      <xdr:spPr>
        <a:xfrm>
          <a:off x="2857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104775</xdr:rowOff>
    </xdr:from>
    <xdr:to>
      <xdr:col>19</xdr:col>
      <xdr:colOff>177800</xdr:colOff>
      <xdr:row>38</xdr:row>
      <xdr:rowOff>127635</xdr:rowOff>
    </xdr:to>
    <xdr:cxnSp macro="">
      <xdr:nvCxnSpPr>
        <xdr:cNvPr id="75" name="直線コネクタ 74">
          <a:extLst>
            <a:ext uri="{FF2B5EF4-FFF2-40B4-BE49-F238E27FC236}">
              <a16:creationId xmlns:a16="http://schemas.microsoft.com/office/drawing/2014/main" xmlns="" id="{16B203A4-7FDA-4F49-B5B6-C9AA7A7B1A2A}"/>
            </a:ext>
          </a:extLst>
        </xdr:cNvPr>
        <xdr:cNvCxnSpPr/>
      </xdr:nvCxnSpPr>
      <xdr:spPr>
        <a:xfrm flipV="1">
          <a:off x="2908300" y="661987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105427</xdr:rowOff>
    </xdr:from>
    <xdr:ext cx="405111" cy="259045"/>
    <xdr:sp macro="" textlink="">
      <xdr:nvSpPr>
        <xdr:cNvPr id="76" name="n_1aveValue【道路】&#10;有形固定資産減価償却率">
          <a:extLst>
            <a:ext uri="{FF2B5EF4-FFF2-40B4-BE49-F238E27FC236}">
              <a16:creationId xmlns:a16="http://schemas.microsoft.com/office/drawing/2014/main" xmlns="" id="{B4B0F8C7-30AC-4CE1-9C97-0201B74AD491}"/>
            </a:ext>
          </a:extLst>
        </xdr:cNvPr>
        <xdr:cNvSpPr txBox="1"/>
      </xdr:nvSpPr>
      <xdr:spPr>
        <a:xfrm>
          <a:off x="35820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7" name="n_2aveValue【道路】&#10;有形固定資産減価償却率">
          <a:extLst>
            <a:ext uri="{FF2B5EF4-FFF2-40B4-BE49-F238E27FC236}">
              <a16:creationId xmlns:a16="http://schemas.microsoft.com/office/drawing/2014/main" xmlns="" id="{43A862B3-0109-4002-A6C0-404DD98F4C89}"/>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146702</xdr:rowOff>
    </xdr:from>
    <xdr:ext cx="405111" cy="259045"/>
    <xdr:sp macro="" textlink="">
      <xdr:nvSpPr>
        <xdr:cNvPr id="78" name="n_1mainValue【道路】&#10;有形固定資産減価償却率">
          <a:extLst>
            <a:ext uri="{FF2B5EF4-FFF2-40B4-BE49-F238E27FC236}">
              <a16:creationId xmlns:a16="http://schemas.microsoft.com/office/drawing/2014/main" xmlns="" id="{6AD71052-0CBD-4594-8403-48D5E65331CF}"/>
            </a:ext>
          </a:extLst>
        </xdr:cNvPr>
        <xdr:cNvSpPr txBox="1"/>
      </xdr:nvSpPr>
      <xdr:spPr>
        <a:xfrm>
          <a:off x="3582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23512</xdr:rowOff>
    </xdr:from>
    <xdr:ext cx="405111" cy="259045"/>
    <xdr:sp macro="" textlink="">
      <xdr:nvSpPr>
        <xdr:cNvPr id="79" name="n_2mainValue【道路】&#10;有形固定資産減価償却率">
          <a:extLst>
            <a:ext uri="{FF2B5EF4-FFF2-40B4-BE49-F238E27FC236}">
              <a16:creationId xmlns:a16="http://schemas.microsoft.com/office/drawing/2014/main" xmlns="" id="{1BED5EBC-8EB3-4935-A73B-A29C67AFC893}"/>
            </a:ext>
          </a:extLst>
        </xdr:cNvPr>
        <xdr:cNvSpPr txBox="1"/>
      </xdr:nvSpPr>
      <xdr:spPr>
        <a:xfrm>
          <a:off x="2705744" y="636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6AE5B445-1317-49DC-B580-98E8E17ADD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4DE48E23-FCC1-45C5-B6BA-86362C28BD4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EF24237C-6D41-43C8-B662-7752FE963ED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F12E3016-DF9E-49FA-8436-91BEFE3CA9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57B620E4-E4D7-414A-9D41-F371D8F1333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DAEA23CB-19DA-4DE2-AD0D-5501C7D3C1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6E0F1E0E-BBD8-455A-9F75-482FC2A9A7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E3A3D5B3-D110-4DCE-85F3-8EFF42E7849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xmlns="" id="{F8FD5B71-3E17-439A-88D7-0E54B6521F1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4D7850BE-DD30-46B4-94A7-22F19A23AA5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xmlns="" id="{FB31F003-A9E6-4E5D-BE67-D7F29075B33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xmlns="" id="{4FCFD5C1-5579-494A-B8E5-5B59B19DCEC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xmlns="" id="{806B09E4-3A1F-4D20-82F2-BD88339C805F}"/>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xmlns="" id="{130F5E43-4173-4B1E-A19D-2E769B806C15}"/>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xmlns="" id="{8C0AFA5B-725B-4F46-9773-3A81EFFD796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xmlns="" id="{2225D34E-4842-469A-B7C6-649157631F0B}"/>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xmlns="" id="{C53424A0-4194-429A-B3F5-1074C0CDB84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xmlns="" id="{F42BD612-324B-4150-9E9A-6AF10A5C5CD1}"/>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B8665727-976B-49BF-A95E-7D2E6CC6421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xmlns="" id="{0053461A-4854-41E8-8DC1-A437CD6E3E1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xmlns="" id="{9C99F955-0C9C-4683-B53C-FB52390230C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150678</xdr:rowOff>
    </xdr:from>
    <xdr:to>
      <xdr:col>54</xdr:col>
      <xdr:colOff>189865</xdr:colOff>
      <xdr:row>41</xdr:row>
      <xdr:rowOff>128595</xdr:rowOff>
    </xdr:to>
    <xdr:cxnSp macro="">
      <xdr:nvCxnSpPr>
        <xdr:cNvPr id="101" name="直線コネクタ 100">
          <a:extLst>
            <a:ext uri="{FF2B5EF4-FFF2-40B4-BE49-F238E27FC236}">
              <a16:creationId xmlns:a16="http://schemas.microsoft.com/office/drawing/2014/main" xmlns="" id="{88FFD3C0-8757-4E64-8985-352BD751488C}"/>
            </a:ext>
          </a:extLst>
        </xdr:cNvPr>
        <xdr:cNvCxnSpPr/>
      </xdr:nvCxnSpPr>
      <xdr:spPr>
        <a:xfrm flipV="1">
          <a:off x="10476865" y="5979978"/>
          <a:ext cx="0" cy="117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132422</xdr:rowOff>
    </xdr:from>
    <xdr:ext cx="469744" cy="259045"/>
    <xdr:sp macro="" textlink="">
      <xdr:nvSpPr>
        <xdr:cNvPr id="102" name="【道路】&#10;一人当たり延長最小値テキスト">
          <a:extLst>
            <a:ext uri="{FF2B5EF4-FFF2-40B4-BE49-F238E27FC236}">
              <a16:creationId xmlns:a16="http://schemas.microsoft.com/office/drawing/2014/main" xmlns="" id="{7870E4A7-4C4F-41C1-8707-1686B83661BF}"/>
            </a:ext>
          </a:extLst>
        </xdr:cNvPr>
        <xdr:cNvSpPr txBox="1"/>
      </xdr:nvSpPr>
      <xdr:spPr>
        <a:xfrm>
          <a:off x="10515600" y="71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128595</xdr:rowOff>
    </xdr:from>
    <xdr:to>
      <xdr:col>55</xdr:col>
      <xdr:colOff>88900</xdr:colOff>
      <xdr:row>41</xdr:row>
      <xdr:rowOff>128595</xdr:rowOff>
    </xdr:to>
    <xdr:cxnSp macro="">
      <xdr:nvCxnSpPr>
        <xdr:cNvPr id="103" name="直線コネクタ 102">
          <a:extLst>
            <a:ext uri="{FF2B5EF4-FFF2-40B4-BE49-F238E27FC236}">
              <a16:creationId xmlns:a16="http://schemas.microsoft.com/office/drawing/2014/main" xmlns="" id="{73D1B7F6-C6BB-4839-8D05-C312093EF47C}"/>
            </a:ext>
          </a:extLst>
        </xdr:cNvPr>
        <xdr:cNvCxnSpPr/>
      </xdr:nvCxnSpPr>
      <xdr:spPr>
        <a:xfrm>
          <a:off x="10388600" y="715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97355</xdr:rowOff>
    </xdr:from>
    <xdr:ext cx="534377" cy="259045"/>
    <xdr:sp macro="" textlink="">
      <xdr:nvSpPr>
        <xdr:cNvPr id="104" name="【道路】&#10;一人当たり延長最大値テキスト">
          <a:extLst>
            <a:ext uri="{FF2B5EF4-FFF2-40B4-BE49-F238E27FC236}">
              <a16:creationId xmlns:a16="http://schemas.microsoft.com/office/drawing/2014/main" xmlns="" id="{46B6D2E8-A920-439B-A555-61BEFF65BA90}"/>
            </a:ext>
          </a:extLst>
        </xdr:cNvPr>
        <xdr:cNvSpPr txBox="1"/>
      </xdr:nvSpPr>
      <xdr:spPr>
        <a:xfrm>
          <a:off x="10515600" y="575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150678</xdr:rowOff>
    </xdr:from>
    <xdr:to>
      <xdr:col>55</xdr:col>
      <xdr:colOff>88900</xdr:colOff>
      <xdr:row>34</xdr:row>
      <xdr:rowOff>150678</xdr:rowOff>
    </xdr:to>
    <xdr:cxnSp macro="">
      <xdr:nvCxnSpPr>
        <xdr:cNvPr id="105" name="直線コネクタ 104">
          <a:extLst>
            <a:ext uri="{FF2B5EF4-FFF2-40B4-BE49-F238E27FC236}">
              <a16:creationId xmlns:a16="http://schemas.microsoft.com/office/drawing/2014/main" xmlns="" id="{E6B03686-456C-4EE7-9F0A-1CCAB60F43A8}"/>
            </a:ext>
          </a:extLst>
        </xdr:cNvPr>
        <xdr:cNvCxnSpPr/>
      </xdr:nvCxnSpPr>
      <xdr:spPr>
        <a:xfrm>
          <a:off x="10388600" y="597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81561</xdr:rowOff>
    </xdr:from>
    <xdr:ext cx="469744" cy="259045"/>
    <xdr:sp macro="" textlink="">
      <xdr:nvSpPr>
        <xdr:cNvPr id="106" name="【道路】&#10;一人当たり延長平均値テキスト">
          <a:extLst>
            <a:ext uri="{FF2B5EF4-FFF2-40B4-BE49-F238E27FC236}">
              <a16:creationId xmlns:a16="http://schemas.microsoft.com/office/drawing/2014/main" xmlns="" id="{CADA40F3-C3F0-47F3-8B3C-1E863125986D}"/>
            </a:ext>
          </a:extLst>
        </xdr:cNvPr>
        <xdr:cNvSpPr txBox="1"/>
      </xdr:nvSpPr>
      <xdr:spPr>
        <a:xfrm>
          <a:off x="10515600" y="6768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58684</xdr:rowOff>
    </xdr:from>
    <xdr:to>
      <xdr:col>55</xdr:col>
      <xdr:colOff>50800</xdr:colOff>
      <xdr:row>40</xdr:row>
      <xdr:rowOff>160284</xdr:rowOff>
    </xdr:to>
    <xdr:sp macro="" textlink="">
      <xdr:nvSpPr>
        <xdr:cNvPr id="107" name="フローチャート: 判断 106">
          <a:extLst>
            <a:ext uri="{FF2B5EF4-FFF2-40B4-BE49-F238E27FC236}">
              <a16:creationId xmlns:a16="http://schemas.microsoft.com/office/drawing/2014/main" xmlns="" id="{848DD419-74A1-4AA0-B001-AAB8BDC8E6AA}"/>
            </a:ext>
          </a:extLst>
        </xdr:cNvPr>
        <xdr:cNvSpPr/>
      </xdr:nvSpPr>
      <xdr:spPr>
        <a:xfrm>
          <a:off x="10426700" y="691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37241</xdr:rowOff>
    </xdr:from>
    <xdr:to>
      <xdr:col>50</xdr:col>
      <xdr:colOff>165100</xdr:colOff>
      <xdr:row>40</xdr:row>
      <xdr:rowOff>138841</xdr:rowOff>
    </xdr:to>
    <xdr:sp macro="" textlink="">
      <xdr:nvSpPr>
        <xdr:cNvPr id="108" name="フローチャート: 判断 107">
          <a:extLst>
            <a:ext uri="{FF2B5EF4-FFF2-40B4-BE49-F238E27FC236}">
              <a16:creationId xmlns:a16="http://schemas.microsoft.com/office/drawing/2014/main" xmlns="" id="{1CFBAB80-E7CE-4087-AB8E-C4B86AE591DD}"/>
            </a:ext>
          </a:extLst>
        </xdr:cNvPr>
        <xdr:cNvSpPr/>
      </xdr:nvSpPr>
      <xdr:spPr>
        <a:xfrm>
          <a:off x="9588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48168</xdr:rowOff>
    </xdr:from>
    <xdr:to>
      <xdr:col>46</xdr:col>
      <xdr:colOff>38100</xdr:colOff>
      <xdr:row>39</xdr:row>
      <xdr:rowOff>149768</xdr:rowOff>
    </xdr:to>
    <xdr:sp macro="" textlink="">
      <xdr:nvSpPr>
        <xdr:cNvPr id="109" name="フローチャート: 判断 108">
          <a:extLst>
            <a:ext uri="{FF2B5EF4-FFF2-40B4-BE49-F238E27FC236}">
              <a16:creationId xmlns:a16="http://schemas.microsoft.com/office/drawing/2014/main" xmlns="" id="{4E1B06CA-C944-4781-83ED-22A0A2B9536D}"/>
            </a:ext>
          </a:extLst>
        </xdr:cNvPr>
        <xdr:cNvSpPr/>
      </xdr:nvSpPr>
      <xdr:spPr>
        <a:xfrm>
          <a:off x="8699500" y="673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A0D11A9E-73D9-4FD4-B225-16272EE21BA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DA55518-A229-44F0-82F6-182DCEBA81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CE550D99-ECB3-4740-AB3A-E56D5038A1E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D96252E8-E1E8-45C7-8E44-179EA48AE0F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61BAA7E2-162F-46EF-A44D-22F35738B45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144455</xdr:rowOff>
    </xdr:from>
    <xdr:to>
      <xdr:col>55</xdr:col>
      <xdr:colOff>50800</xdr:colOff>
      <xdr:row>41</xdr:row>
      <xdr:rowOff>74605</xdr:rowOff>
    </xdr:to>
    <xdr:sp macro="" textlink="">
      <xdr:nvSpPr>
        <xdr:cNvPr id="115" name="楕円 114">
          <a:extLst>
            <a:ext uri="{FF2B5EF4-FFF2-40B4-BE49-F238E27FC236}">
              <a16:creationId xmlns:a16="http://schemas.microsoft.com/office/drawing/2014/main" xmlns="" id="{85E1D160-4D87-4E6B-A2B4-5A87150E6737}"/>
            </a:ext>
          </a:extLst>
        </xdr:cNvPr>
        <xdr:cNvSpPr/>
      </xdr:nvSpPr>
      <xdr:spPr>
        <a:xfrm>
          <a:off x="10426700" y="70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59382</xdr:rowOff>
    </xdr:from>
    <xdr:ext cx="469744" cy="259045"/>
    <xdr:sp macro="" textlink="">
      <xdr:nvSpPr>
        <xdr:cNvPr id="116" name="【道路】&#10;一人当たり延長該当値テキスト">
          <a:extLst>
            <a:ext uri="{FF2B5EF4-FFF2-40B4-BE49-F238E27FC236}">
              <a16:creationId xmlns:a16="http://schemas.microsoft.com/office/drawing/2014/main" xmlns="" id="{8E993AE9-7EBB-4885-9DE9-789EFCF2E6F2}"/>
            </a:ext>
          </a:extLst>
        </xdr:cNvPr>
        <xdr:cNvSpPr txBox="1"/>
      </xdr:nvSpPr>
      <xdr:spPr>
        <a:xfrm>
          <a:off x="10515600" y="69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142718</xdr:rowOff>
    </xdr:from>
    <xdr:to>
      <xdr:col>50</xdr:col>
      <xdr:colOff>165100</xdr:colOff>
      <xdr:row>41</xdr:row>
      <xdr:rowOff>72868</xdr:rowOff>
    </xdr:to>
    <xdr:sp macro="" textlink="">
      <xdr:nvSpPr>
        <xdr:cNvPr id="117" name="楕円 116">
          <a:extLst>
            <a:ext uri="{FF2B5EF4-FFF2-40B4-BE49-F238E27FC236}">
              <a16:creationId xmlns:a16="http://schemas.microsoft.com/office/drawing/2014/main" xmlns="" id="{BEC7F3E2-ADFF-495F-94F5-7C0EFB32E4B9}"/>
            </a:ext>
          </a:extLst>
        </xdr:cNvPr>
        <xdr:cNvSpPr/>
      </xdr:nvSpPr>
      <xdr:spPr>
        <a:xfrm>
          <a:off x="9588500" y="700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22068</xdr:rowOff>
    </xdr:from>
    <xdr:to>
      <xdr:col>55</xdr:col>
      <xdr:colOff>0</xdr:colOff>
      <xdr:row>41</xdr:row>
      <xdr:rowOff>23805</xdr:rowOff>
    </xdr:to>
    <xdr:cxnSp macro="">
      <xdr:nvCxnSpPr>
        <xdr:cNvPr id="118" name="直線コネクタ 117">
          <a:extLst>
            <a:ext uri="{FF2B5EF4-FFF2-40B4-BE49-F238E27FC236}">
              <a16:creationId xmlns:a16="http://schemas.microsoft.com/office/drawing/2014/main" xmlns="" id="{8F48E0BE-20B9-4DB3-A70F-745512BA69C7}"/>
            </a:ext>
          </a:extLst>
        </xdr:cNvPr>
        <xdr:cNvCxnSpPr/>
      </xdr:nvCxnSpPr>
      <xdr:spPr>
        <a:xfrm>
          <a:off x="9639300" y="7051518"/>
          <a:ext cx="8382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142352</xdr:rowOff>
    </xdr:from>
    <xdr:to>
      <xdr:col>46</xdr:col>
      <xdr:colOff>38100</xdr:colOff>
      <xdr:row>41</xdr:row>
      <xdr:rowOff>72502</xdr:rowOff>
    </xdr:to>
    <xdr:sp macro="" textlink="">
      <xdr:nvSpPr>
        <xdr:cNvPr id="119" name="楕円 118">
          <a:extLst>
            <a:ext uri="{FF2B5EF4-FFF2-40B4-BE49-F238E27FC236}">
              <a16:creationId xmlns:a16="http://schemas.microsoft.com/office/drawing/2014/main" xmlns="" id="{6A31669D-88A0-4DC4-BDB2-DACE41D8C509}"/>
            </a:ext>
          </a:extLst>
        </xdr:cNvPr>
        <xdr:cNvSpPr/>
      </xdr:nvSpPr>
      <xdr:spPr>
        <a:xfrm>
          <a:off x="8699500" y="70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21702</xdr:rowOff>
    </xdr:from>
    <xdr:to>
      <xdr:col>50</xdr:col>
      <xdr:colOff>114300</xdr:colOff>
      <xdr:row>41</xdr:row>
      <xdr:rowOff>22068</xdr:rowOff>
    </xdr:to>
    <xdr:cxnSp macro="">
      <xdr:nvCxnSpPr>
        <xdr:cNvPr id="120" name="直線コネクタ 119">
          <a:extLst>
            <a:ext uri="{FF2B5EF4-FFF2-40B4-BE49-F238E27FC236}">
              <a16:creationId xmlns:a16="http://schemas.microsoft.com/office/drawing/2014/main" xmlns="" id="{141C5E7B-26CE-4534-A4CD-718FA2B5340B}"/>
            </a:ext>
          </a:extLst>
        </xdr:cNvPr>
        <xdr:cNvCxnSpPr/>
      </xdr:nvCxnSpPr>
      <xdr:spPr>
        <a:xfrm>
          <a:off x="8750300" y="705115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155368</xdr:rowOff>
    </xdr:from>
    <xdr:ext cx="469744" cy="259045"/>
    <xdr:sp macro="" textlink="">
      <xdr:nvSpPr>
        <xdr:cNvPr id="121" name="n_1aveValue【道路】&#10;一人当たり延長">
          <a:extLst>
            <a:ext uri="{FF2B5EF4-FFF2-40B4-BE49-F238E27FC236}">
              <a16:creationId xmlns:a16="http://schemas.microsoft.com/office/drawing/2014/main" xmlns="" id="{22DF9A46-4BD4-4F11-A6D6-2C92D6C610F7}"/>
            </a:ext>
          </a:extLst>
        </xdr:cNvPr>
        <xdr:cNvSpPr txBox="1"/>
      </xdr:nvSpPr>
      <xdr:spPr>
        <a:xfrm>
          <a:off x="93917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166295</xdr:rowOff>
    </xdr:from>
    <xdr:ext cx="469744" cy="259045"/>
    <xdr:sp macro="" textlink="">
      <xdr:nvSpPr>
        <xdr:cNvPr id="122" name="n_2aveValue【道路】&#10;一人当たり延長">
          <a:extLst>
            <a:ext uri="{FF2B5EF4-FFF2-40B4-BE49-F238E27FC236}">
              <a16:creationId xmlns:a16="http://schemas.microsoft.com/office/drawing/2014/main" xmlns="" id="{C67E9750-A90D-43C2-8B4A-F3E1688925F7}"/>
            </a:ext>
          </a:extLst>
        </xdr:cNvPr>
        <xdr:cNvSpPr txBox="1"/>
      </xdr:nvSpPr>
      <xdr:spPr>
        <a:xfrm>
          <a:off x="8515427" y="650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63995</xdr:rowOff>
    </xdr:from>
    <xdr:ext cx="469744" cy="259045"/>
    <xdr:sp macro="" textlink="">
      <xdr:nvSpPr>
        <xdr:cNvPr id="123" name="n_1mainValue【道路】&#10;一人当たり延長">
          <a:extLst>
            <a:ext uri="{FF2B5EF4-FFF2-40B4-BE49-F238E27FC236}">
              <a16:creationId xmlns:a16="http://schemas.microsoft.com/office/drawing/2014/main" xmlns="" id="{5E3BB54E-7E7B-446F-8F3A-4A4C97C39A68}"/>
            </a:ext>
          </a:extLst>
        </xdr:cNvPr>
        <xdr:cNvSpPr txBox="1"/>
      </xdr:nvSpPr>
      <xdr:spPr>
        <a:xfrm>
          <a:off x="9391727" y="70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63629</xdr:rowOff>
    </xdr:from>
    <xdr:ext cx="469744" cy="259045"/>
    <xdr:sp macro="" textlink="">
      <xdr:nvSpPr>
        <xdr:cNvPr id="124" name="n_2mainValue【道路】&#10;一人当たり延長">
          <a:extLst>
            <a:ext uri="{FF2B5EF4-FFF2-40B4-BE49-F238E27FC236}">
              <a16:creationId xmlns:a16="http://schemas.microsoft.com/office/drawing/2014/main" xmlns="" id="{B0DD6AD5-1170-4ACF-8AEC-3B5484B95508}"/>
            </a:ext>
          </a:extLst>
        </xdr:cNvPr>
        <xdr:cNvSpPr txBox="1"/>
      </xdr:nvSpPr>
      <xdr:spPr>
        <a:xfrm>
          <a:off x="8515427" y="70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xmlns="" id="{0E672DB5-11D9-4C6F-B429-10116154AB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xmlns="" id="{CB921126-D343-4FD8-8E71-66B21541EE0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xmlns="" id="{3016A824-0E20-4801-856F-637266C8F36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xmlns="" id="{72C677DE-ACEC-47A1-A1F6-80F9F61B89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xmlns="" id="{E6FB184A-6455-4A8A-A09E-51FC0AA870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xmlns="" id="{2B1957E9-A19D-4798-A76A-F46BF946C5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xmlns="" id="{8DB2B868-1535-40EB-8473-2675C561F46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xmlns="" id="{58811735-557E-4F5C-AB07-CA6D0E3DD2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xmlns="" id="{8E35FEA8-BDA6-4586-8C26-8460E65C9C9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xmlns="" id="{7777A118-8225-42FD-BDE2-5FBABE621C4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xmlns="" id="{24C96025-4788-4BAA-A50B-94BF9524D5A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a:extLst>
            <a:ext uri="{FF2B5EF4-FFF2-40B4-BE49-F238E27FC236}">
              <a16:creationId xmlns:a16="http://schemas.microsoft.com/office/drawing/2014/main" xmlns="" id="{3852809F-A58B-4C97-9230-BCE3C20EEC3E}"/>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xmlns="" id="{E952E18D-8A7D-4E1F-941C-72319C33973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xmlns="" id="{2CE5EC7A-94DC-4CD0-972A-07F4AA93A5C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xmlns="" id="{96D9BFC7-4AEE-4A75-8965-E4C2E58F7C7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xmlns="" id="{F9EF58DC-1653-4783-948C-35D006AD2E7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xmlns="" id="{5450C1FC-CA99-4F5E-A1F4-A9A19234984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xmlns="" id="{AF0C7DB8-FF4E-4162-8216-C2EF9B7AAE1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xmlns="" id="{CFB6E27F-9C98-472E-BF91-2CFB208808F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a:extLst>
            <a:ext uri="{FF2B5EF4-FFF2-40B4-BE49-F238E27FC236}">
              <a16:creationId xmlns:a16="http://schemas.microsoft.com/office/drawing/2014/main" xmlns="" id="{DF5CFE8B-0117-441A-8762-74D57AFFFE3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xmlns="" id="{FA907258-79E2-4660-B55D-FCFFA14551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xmlns="" id="{176663F4-0F3A-476E-BAC8-AED1F7A24BC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xmlns="" id="{1FF341BE-DF73-47AD-AD4B-202D43638EB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78105</xdr:rowOff>
    </xdr:from>
    <xdr:to>
      <xdr:col>24</xdr:col>
      <xdr:colOff>62865</xdr:colOff>
      <xdr:row>64</xdr:row>
      <xdr:rowOff>47625</xdr:rowOff>
    </xdr:to>
    <xdr:cxnSp macro="">
      <xdr:nvCxnSpPr>
        <xdr:cNvPr id="148" name="直線コネクタ 147">
          <a:extLst>
            <a:ext uri="{FF2B5EF4-FFF2-40B4-BE49-F238E27FC236}">
              <a16:creationId xmlns:a16="http://schemas.microsoft.com/office/drawing/2014/main" xmlns="" id="{1790B35C-F168-4DDC-8A62-7C1CEF4ADC5C}"/>
            </a:ext>
          </a:extLst>
        </xdr:cNvPr>
        <xdr:cNvCxnSpPr/>
      </xdr:nvCxnSpPr>
      <xdr:spPr>
        <a:xfrm flipV="1">
          <a:off x="4634865" y="967930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51452</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xmlns="" id="{E91CE97D-4501-4686-A739-C5C02AE475E5}"/>
            </a:ext>
          </a:extLst>
        </xdr:cNvPr>
        <xdr:cNvSpPr txBox="1"/>
      </xdr:nvSpPr>
      <xdr:spPr>
        <a:xfrm>
          <a:off x="4673600" y="1102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47625</xdr:rowOff>
    </xdr:from>
    <xdr:to>
      <xdr:col>24</xdr:col>
      <xdr:colOff>152400</xdr:colOff>
      <xdr:row>64</xdr:row>
      <xdr:rowOff>47625</xdr:rowOff>
    </xdr:to>
    <xdr:cxnSp macro="">
      <xdr:nvCxnSpPr>
        <xdr:cNvPr id="150" name="直線コネクタ 149">
          <a:extLst>
            <a:ext uri="{FF2B5EF4-FFF2-40B4-BE49-F238E27FC236}">
              <a16:creationId xmlns:a16="http://schemas.microsoft.com/office/drawing/2014/main" xmlns="" id="{077C00AB-9CD5-4C6E-AD02-FEA823DA5102}"/>
            </a:ext>
          </a:extLst>
        </xdr:cNvPr>
        <xdr:cNvCxnSpPr/>
      </xdr:nvCxnSpPr>
      <xdr:spPr>
        <a:xfrm>
          <a:off x="4546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24782</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xmlns="" id="{4CAC913B-B882-4968-A909-14A4298674FE}"/>
            </a:ext>
          </a:extLst>
        </xdr:cNvPr>
        <xdr:cNvSpPr txBox="1"/>
      </xdr:nvSpPr>
      <xdr:spPr>
        <a:xfrm>
          <a:off x="4673600" y="945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78105</xdr:rowOff>
    </xdr:from>
    <xdr:to>
      <xdr:col>24</xdr:col>
      <xdr:colOff>152400</xdr:colOff>
      <xdr:row>56</xdr:row>
      <xdr:rowOff>78105</xdr:rowOff>
    </xdr:to>
    <xdr:cxnSp macro="">
      <xdr:nvCxnSpPr>
        <xdr:cNvPr id="152" name="直線コネクタ 151">
          <a:extLst>
            <a:ext uri="{FF2B5EF4-FFF2-40B4-BE49-F238E27FC236}">
              <a16:creationId xmlns:a16="http://schemas.microsoft.com/office/drawing/2014/main" xmlns="" id="{17ACEFC4-1097-455F-9AB5-1BCF38414BB3}"/>
            </a:ext>
          </a:extLst>
        </xdr:cNvPr>
        <xdr:cNvCxnSpPr/>
      </xdr:nvCxnSpPr>
      <xdr:spPr>
        <a:xfrm>
          <a:off x="4546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29227</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xmlns="" id="{B31B0F0D-6EFA-4D6F-82AB-C03C5A3A598E}"/>
            </a:ext>
          </a:extLst>
        </xdr:cNvPr>
        <xdr:cNvSpPr txBox="1"/>
      </xdr:nvSpPr>
      <xdr:spPr>
        <a:xfrm>
          <a:off x="4673600" y="980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xdr:rowOff>
    </xdr:from>
    <xdr:to>
      <xdr:col>24</xdr:col>
      <xdr:colOff>114300</xdr:colOff>
      <xdr:row>58</xdr:row>
      <xdr:rowOff>107950</xdr:rowOff>
    </xdr:to>
    <xdr:sp macro="" textlink="">
      <xdr:nvSpPr>
        <xdr:cNvPr id="154" name="フローチャート: 判断 153">
          <a:extLst>
            <a:ext uri="{FF2B5EF4-FFF2-40B4-BE49-F238E27FC236}">
              <a16:creationId xmlns:a16="http://schemas.microsoft.com/office/drawing/2014/main" xmlns="" id="{A0C779B0-1864-4519-A9A0-193691C15CF0}"/>
            </a:ext>
          </a:extLst>
        </xdr:cNvPr>
        <xdr:cNvSpPr/>
      </xdr:nvSpPr>
      <xdr:spPr>
        <a:xfrm>
          <a:off x="45847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38735</xdr:rowOff>
    </xdr:from>
    <xdr:to>
      <xdr:col>20</xdr:col>
      <xdr:colOff>38100</xdr:colOff>
      <xdr:row>59</xdr:row>
      <xdr:rowOff>140335</xdr:rowOff>
    </xdr:to>
    <xdr:sp macro="" textlink="">
      <xdr:nvSpPr>
        <xdr:cNvPr id="155" name="フローチャート: 判断 154">
          <a:extLst>
            <a:ext uri="{FF2B5EF4-FFF2-40B4-BE49-F238E27FC236}">
              <a16:creationId xmlns:a16="http://schemas.microsoft.com/office/drawing/2014/main" xmlns="" id="{68849A86-6B63-498A-9197-1CF816792006}"/>
            </a:ext>
          </a:extLst>
        </xdr:cNvPr>
        <xdr:cNvSpPr/>
      </xdr:nvSpPr>
      <xdr:spPr>
        <a:xfrm>
          <a:off x="3746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147320</xdr:rowOff>
    </xdr:from>
    <xdr:to>
      <xdr:col>15</xdr:col>
      <xdr:colOff>101600</xdr:colOff>
      <xdr:row>59</xdr:row>
      <xdr:rowOff>77470</xdr:rowOff>
    </xdr:to>
    <xdr:sp macro="" textlink="">
      <xdr:nvSpPr>
        <xdr:cNvPr id="156" name="フローチャート: 判断 155">
          <a:extLst>
            <a:ext uri="{FF2B5EF4-FFF2-40B4-BE49-F238E27FC236}">
              <a16:creationId xmlns:a16="http://schemas.microsoft.com/office/drawing/2014/main" xmlns="" id="{8C1F9A38-86BE-4E90-AEF3-A4A2F5889E52}"/>
            </a:ext>
          </a:extLst>
        </xdr:cNvPr>
        <xdr:cNvSpPr/>
      </xdr:nvSpPr>
      <xdr:spPr>
        <a:xfrm>
          <a:off x="28575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541724E3-E4BF-4DED-975C-DA675EA972D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54E1F7AB-A3BE-4A07-8A30-A4F4DD636D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42137E27-684E-47B0-878F-0EF45540A93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87F49F49-033F-4AF7-BD6D-62F7A3B345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E7BF9BF3-8060-4EEB-8875-3553503ED88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xdr:rowOff>
    </xdr:from>
    <xdr:to>
      <xdr:col>24</xdr:col>
      <xdr:colOff>114300</xdr:colOff>
      <xdr:row>58</xdr:row>
      <xdr:rowOff>111760</xdr:rowOff>
    </xdr:to>
    <xdr:sp macro="" textlink="">
      <xdr:nvSpPr>
        <xdr:cNvPr id="162" name="楕円 161">
          <a:extLst>
            <a:ext uri="{FF2B5EF4-FFF2-40B4-BE49-F238E27FC236}">
              <a16:creationId xmlns:a16="http://schemas.microsoft.com/office/drawing/2014/main" xmlns="" id="{74EC31DF-199B-4A09-9E98-16D176B6B05E}"/>
            </a:ext>
          </a:extLst>
        </xdr:cNvPr>
        <xdr:cNvSpPr/>
      </xdr:nvSpPr>
      <xdr:spPr>
        <a:xfrm>
          <a:off x="4584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160037</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xmlns="" id="{AFC918E4-3B3D-4DA7-B931-4E040E5C606B}"/>
            </a:ext>
          </a:extLst>
        </xdr:cNvPr>
        <xdr:cNvSpPr txBox="1"/>
      </xdr:nvSpPr>
      <xdr:spPr>
        <a:xfrm>
          <a:off x="4673600"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29210</xdr:rowOff>
    </xdr:from>
    <xdr:to>
      <xdr:col>20</xdr:col>
      <xdr:colOff>38100</xdr:colOff>
      <xdr:row>58</xdr:row>
      <xdr:rowOff>130810</xdr:rowOff>
    </xdr:to>
    <xdr:sp macro="" textlink="">
      <xdr:nvSpPr>
        <xdr:cNvPr id="164" name="楕円 163">
          <a:extLst>
            <a:ext uri="{FF2B5EF4-FFF2-40B4-BE49-F238E27FC236}">
              <a16:creationId xmlns:a16="http://schemas.microsoft.com/office/drawing/2014/main" xmlns="" id="{B331C08C-D328-4FED-92A6-0B844E93E0A3}"/>
            </a:ext>
          </a:extLst>
        </xdr:cNvPr>
        <xdr:cNvSpPr/>
      </xdr:nvSpPr>
      <xdr:spPr>
        <a:xfrm>
          <a:off x="3746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60960</xdr:rowOff>
    </xdr:from>
    <xdr:to>
      <xdr:col>24</xdr:col>
      <xdr:colOff>63500</xdr:colOff>
      <xdr:row>58</xdr:row>
      <xdr:rowOff>80010</xdr:rowOff>
    </xdr:to>
    <xdr:cxnSp macro="">
      <xdr:nvCxnSpPr>
        <xdr:cNvPr id="165" name="直線コネクタ 164">
          <a:extLst>
            <a:ext uri="{FF2B5EF4-FFF2-40B4-BE49-F238E27FC236}">
              <a16:creationId xmlns:a16="http://schemas.microsoft.com/office/drawing/2014/main" xmlns="" id="{EFF6CBA2-2CA0-4163-9329-AC2D4FD01BA0}"/>
            </a:ext>
          </a:extLst>
        </xdr:cNvPr>
        <xdr:cNvCxnSpPr/>
      </xdr:nvCxnSpPr>
      <xdr:spPr>
        <a:xfrm flipV="1">
          <a:off x="3797300" y="100050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50165</xdr:rowOff>
    </xdr:from>
    <xdr:to>
      <xdr:col>15</xdr:col>
      <xdr:colOff>101600</xdr:colOff>
      <xdr:row>58</xdr:row>
      <xdr:rowOff>151765</xdr:rowOff>
    </xdr:to>
    <xdr:sp macro="" textlink="">
      <xdr:nvSpPr>
        <xdr:cNvPr id="166" name="楕円 165">
          <a:extLst>
            <a:ext uri="{FF2B5EF4-FFF2-40B4-BE49-F238E27FC236}">
              <a16:creationId xmlns:a16="http://schemas.microsoft.com/office/drawing/2014/main" xmlns="" id="{A7FF2796-509C-4CC9-B243-5D6214F738E5}"/>
            </a:ext>
          </a:extLst>
        </xdr:cNvPr>
        <xdr:cNvSpPr/>
      </xdr:nvSpPr>
      <xdr:spPr>
        <a:xfrm>
          <a:off x="2857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100965</xdr:rowOff>
    </xdr:to>
    <xdr:cxnSp macro="">
      <xdr:nvCxnSpPr>
        <xdr:cNvPr id="167" name="直線コネクタ 166">
          <a:extLst>
            <a:ext uri="{FF2B5EF4-FFF2-40B4-BE49-F238E27FC236}">
              <a16:creationId xmlns:a16="http://schemas.microsoft.com/office/drawing/2014/main" xmlns="" id="{5A95AC6C-1454-476A-ADD7-9724F09282EC}"/>
            </a:ext>
          </a:extLst>
        </xdr:cNvPr>
        <xdr:cNvCxnSpPr/>
      </xdr:nvCxnSpPr>
      <xdr:spPr>
        <a:xfrm flipV="1">
          <a:off x="2908300" y="1002411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131462</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xmlns="" id="{84CCD7CF-6CA3-42FB-8337-B5E749DF20F8}"/>
            </a:ext>
          </a:extLst>
        </xdr:cNvPr>
        <xdr:cNvSpPr txBox="1"/>
      </xdr:nvSpPr>
      <xdr:spPr>
        <a:xfrm>
          <a:off x="3582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68597</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xmlns="" id="{90C8D2AF-4162-4936-ABF9-D89D29BCC2C4}"/>
            </a:ext>
          </a:extLst>
        </xdr:cNvPr>
        <xdr:cNvSpPr txBox="1"/>
      </xdr:nvSpPr>
      <xdr:spPr>
        <a:xfrm>
          <a:off x="270574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147337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xmlns="" id="{942EC7AF-88E5-4F73-94AF-44FBC753273E}"/>
            </a:ext>
          </a:extLst>
        </xdr:cNvPr>
        <xdr:cNvSpPr txBox="1"/>
      </xdr:nvSpPr>
      <xdr:spPr>
        <a:xfrm>
          <a:off x="3582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168292</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xmlns="" id="{D7538AA1-7136-4EC6-8C1A-8613EF9085FD}"/>
            </a:ext>
          </a:extLst>
        </xdr:cNvPr>
        <xdr:cNvSpPr txBox="1"/>
      </xdr:nvSpPr>
      <xdr:spPr>
        <a:xfrm>
          <a:off x="2705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xmlns="" id="{53533878-0E2F-4BF9-9856-D3DF1ADCF8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xmlns="" id="{6CF58CE4-9816-4DB2-8257-0EE6CC64F1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xmlns="" id="{31EBB2A7-B691-468B-8FE2-1CDD66FE04D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xmlns="" id="{AB811B2A-DF2B-42AA-8359-96025930C3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xmlns="" id="{583CA090-DCB8-4323-99E5-6689BA65170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xmlns="" id="{02D44E54-8FE6-4F2C-A429-B7B1E8BEB65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xmlns="" id="{1C2DE2DB-842A-4BD3-9C01-22B396CEAC6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xmlns="" id="{FA218494-F2A1-468F-B991-6F139015AA7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xmlns="" id="{0D678C7D-8C83-46BB-8619-67C1A090A23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xmlns="" id="{E10BE95B-0A54-4A33-9B4E-EDFEFFE1C3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xmlns="" id="{A4FC6F8B-7503-45D5-8B9D-94257CBF86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xmlns="" id="{7944F0FD-472D-4923-B408-C2832DAD0C3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xmlns="" id="{77BC3C79-B144-412D-9A8A-4292FC5695CD}"/>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85" name="テキスト ボックス 184">
          <a:extLst>
            <a:ext uri="{FF2B5EF4-FFF2-40B4-BE49-F238E27FC236}">
              <a16:creationId xmlns:a16="http://schemas.microsoft.com/office/drawing/2014/main" xmlns="" id="{646B4E93-D0C3-4B80-8A82-89709EB75C54}"/>
            </a:ext>
          </a:extLst>
        </xdr:cNvPr>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xmlns="" id="{B4373A3C-0ECE-4E5F-8216-348915621D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7" name="テキスト ボックス 186">
          <a:extLst>
            <a:ext uri="{FF2B5EF4-FFF2-40B4-BE49-F238E27FC236}">
              <a16:creationId xmlns:a16="http://schemas.microsoft.com/office/drawing/2014/main" xmlns="" id="{634CF3E8-517A-4477-BF80-7F6BC961444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xmlns="" id="{9DE28E01-0C26-4EC2-8208-C97A4CA275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9" name="テキスト ボックス 188">
          <a:extLst>
            <a:ext uri="{FF2B5EF4-FFF2-40B4-BE49-F238E27FC236}">
              <a16:creationId xmlns:a16="http://schemas.microsoft.com/office/drawing/2014/main" xmlns="" id="{1E8758F2-7F6F-40A4-B311-AC18EFD136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xmlns="" id="{8DC7F752-288E-4A77-8FBF-D85208FE9BF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1" name="テキスト ボックス 190">
          <a:extLst>
            <a:ext uri="{FF2B5EF4-FFF2-40B4-BE49-F238E27FC236}">
              <a16:creationId xmlns:a16="http://schemas.microsoft.com/office/drawing/2014/main" xmlns="" id="{423E076C-72DC-45AC-BA39-1F04CAA7E79B}"/>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xmlns="" id="{0758D457-43CE-47B0-B11E-FEB791D4A6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a:extLst>
            <a:ext uri="{FF2B5EF4-FFF2-40B4-BE49-F238E27FC236}">
              <a16:creationId xmlns:a16="http://schemas.microsoft.com/office/drawing/2014/main" xmlns="" id="{83210B4F-BD75-410F-B259-8C270C213B17}"/>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xmlns="" id="{39C5961C-13E2-45A4-BA0E-507CF020B8D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127726</xdr:rowOff>
    </xdr:from>
    <xdr:to>
      <xdr:col>54</xdr:col>
      <xdr:colOff>189865</xdr:colOff>
      <xdr:row>64</xdr:row>
      <xdr:rowOff>70401</xdr:rowOff>
    </xdr:to>
    <xdr:cxnSp macro="">
      <xdr:nvCxnSpPr>
        <xdr:cNvPr id="195" name="直線コネクタ 194">
          <a:extLst>
            <a:ext uri="{FF2B5EF4-FFF2-40B4-BE49-F238E27FC236}">
              <a16:creationId xmlns:a16="http://schemas.microsoft.com/office/drawing/2014/main" xmlns="" id="{9DE1687A-D473-4228-9101-60D8B8A65C9B}"/>
            </a:ext>
          </a:extLst>
        </xdr:cNvPr>
        <xdr:cNvCxnSpPr/>
      </xdr:nvCxnSpPr>
      <xdr:spPr>
        <a:xfrm flipV="1">
          <a:off x="10476865" y="9557476"/>
          <a:ext cx="0" cy="148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74228</xdr:rowOff>
    </xdr:from>
    <xdr:ext cx="378565" cy="259045"/>
    <xdr:sp macro="" textlink="">
      <xdr:nvSpPr>
        <xdr:cNvPr id="196" name="【橋りょう・トンネル】&#10;一人当たり有形固定資産（償却資産）額最小値テキスト">
          <a:extLst>
            <a:ext uri="{FF2B5EF4-FFF2-40B4-BE49-F238E27FC236}">
              <a16:creationId xmlns:a16="http://schemas.microsoft.com/office/drawing/2014/main" xmlns="" id="{A0F9738B-5DAE-4F17-BDDD-90F1D7F1CB04}"/>
            </a:ext>
          </a:extLst>
        </xdr:cNvPr>
        <xdr:cNvSpPr txBox="1"/>
      </xdr:nvSpPr>
      <xdr:spPr>
        <a:xfrm>
          <a:off x="10515600" y="1104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70401</xdr:rowOff>
    </xdr:from>
    <xdr:to>
      <xdr:col>55</xdr:col>
      <xdr:colOff>88900</xdr:colOff>
      <xdr:row>64</xdr:row>
      <xdr:rowOff>70401</xdr:rowOff>
    </xdr:to>
    <xdr:cxnSp macro="">
      <xdr:nvCxnSpPr>
        <xdr:cNvPr id="197" name="直線コネクタ 196">
          <a:extLst>
            <a:ext uri="{FF2B5EF4-FFF2-40B4-BE49-F238E27FC236}">
              <a16:creationId xmlns:a16="http://schemas.microsoft.com/office/drawing/2014/main" xmlns="" id="{62F8E827-499E-44AE-AB16-446FC6643719}"/>
            </a:ext>
          </a:extLst>
        </xdr:cNvPr>
        <xdr:cNvCxnSpPr/>
      </xdr:nvCxnSpPr>
      <xdr:spPr>
        <a:xfrm>
          <a:off x="10388600" y="11043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74403</xdr:rowOff>
    </xdr:from>
    <xdr:ext cx="599010" cy="259045"/>
    <xdr:sp macro="" textlink="">
      <xdr:nvSpPr>
        <xdr:cNvPr id="198" name="【橋りょう・トンネル】&#10;一人当たり有形固定資産（償却資産）額最大値テキスト">
          <a:extLst>
            <a:ext uri="{FF2B5EF4-FFF2-40B4-BE49-F238E27FC236}">
              <a16:creationId xmlns:a16="http://schemas.microsoft.com/office/drawing/2014/main" xmlns="" id="{65BB5BEB-8A77-4731-BBDC-015D022679BC}"/>
            </a:ext>
          </a:extLst>
        </xdr:cNvPr>
        <xdr:cNvSpPr txBox="1"/>
      </xdr:nvSpPr>
      <xdr:spPr>
        <a:xfrm>
          <a:off x="10515600" y="93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127726</xdr:rowOff>
    </xdr:from>
    <xdr:to>
      <xdr:col>55</xdr:col>
      <xdr:colOff>88900</xdr:colOff>
      <xdr:row>55</xdr:row>
      <xdr:rowOff>127726</xdr:rowOff>
    </xdr:to>
    <xdr:cxnSp macro="">
      <xdr:nvCxnSpPr>
        <xdr:cNvPr id="199" name="直線コネクタ 198">
          <a:extLst>
            <a:ext uri="{FF2B5EF4-FFF2-40B4-BE49-F238E27FC236}">
              <a16:creationId xmlns:a16="http://schemas.microsoft.com/office/drawing/2014/main" xmlns="" id="{763E47B5-9E4D-4449-9F67-A5F66D8187DE}"/>
            </a:ext>
          </a:extLst>
        </xdr:cNvPr>
        <xdr:cNvCxnSpPr/>
      </xdr:nvCxnSpPr>
      <xdr:spPr>
        <a:xfrm>
          <a:off x="10388600" y="955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131983</xdr:rowOff>
    </xdr:from>
    <xdr:ext cx="534377" cy="259045"/>
    <xdr:sp macro="" textlink="">
      <xdr:nvSpPr>
        <xdr:cNvPr id="200" name="【橋りょう・トンネル】&#10;一人当たり有形固定資産（償却資産）額平均値テキスト">
          <a:extLst>
            <a:ext uri="{FF2B5EF4-FFF2-40B4-BE49-F238E27FC236}">
              <a16:creationId xmlns:a16="http://schemas.microsoft.com/office/drawing/2014/main" xmlns="" id="{D0FC17DF-A2CB-4FA2-8B18-4D378AC13974}"/>
            </a:ext>
          </a:extLst>
        </xdr:cNvPr>
        <xdr:cNvSpPr txBox="1"/>
      </xdr:nvSpPr>
      <xdr:spPr>
        <a:xfrm>
          <a:off x="10515600" y="10247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109106</xdr:rowOff>
    </xdr:from>
    <xdr:to>
      <xdr:col>55</xdr:col>
      <xdr:colOff>50800</xdr:colOff>
      <xdr:row>61</xdr:row>
      <xdr:rowOff>39256</xdr:rowOff>
    </xdr:to>
    <xdr:sp macro="" textlink="">
      <xdr:nvSpPr>
        <xdr:cNvPr id="201" name="フローチャート: 判断 200">
          <a:extLst>
            <a:ext uri="{FF2B5EF4-FFF2-40B4-BE49-F238E27FC236}">
              <a16:creationId xmlns:a16="http://schemas.microsoft.com/office/drawing/2014/main" xmlns="" id="{3D2D3A98-CA47-4445-B000-4B4FC2E77C11}"/>
            </a:ext>
          </a:extLst>
        </xdr:cNvPr>
        <xdr:cNvSpPr/>
      </xdr:nvSpPr>
      <xdr:spPr>
        <a:xfrm>
          <a:off x="10426700" y="1039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143754</xdr:rowOff>
    </xdr:from>
    <xdr:to>
      <xdr:col>50</xdr:col>
      <xdr:colOff>165100</xdr:colOff>
      <xdr:row>60</xdr:row>
      <xdr:rowOff>73904</xdr:rowOff>
    </xdr:to>
    <xdr:sp macro="" textlink="">
      <xdr:nvSpPr>
        <xdr:cNvPr id="202" name="フローチャート: 判断 201">
          <a:extLst>
            <a:ext uri="{FF2B5EF4-FFF2-40B4-BE49-F238E27FC236}">
              <a16:creationId xmlns:a16="http://schemas.microsoft.com/office/drawing/2014/main" xmlns="" id="{3EE7D4C7-34EF-4B6E-BCAD-47F57271C670}"/>
            </a:ext>
          </a:extLst>
        </xdr:cNvPr>
        <xdr:cNvSpPr/>
      </xdr:nvSpPr>
      <xdr:spPr>
        <a:xfrm>
          <a:off x="9588500" y="1025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124231</xdr:rowOff>
    </xdr:from>
    <xdr:to>
      <xdr:col>46</xdr:col>
      <xdr:colOff>38100</xdr:colOff>
      <xdr:row>57</xdr:row>
      <xdr:rowOff>54381</xdr:rowOff>
    </xdr:to>
    <xdr:sp macro="" textlink="">
      <xdr:nvSpPr>
        <xdr:cNvPr id="203" name="フローチャート: 判断 202">
          <a:extLst>
            <a:ext uri="{FF2B5EF4-FFF2-40B4-BE49-F238E27FC236}">
              <a16:creationId xmlns:a16="http://schemas.microsoft.com/office/drawing/2014/main" xmlns="" id="{B21DB5AF-9D74-4C10-A419-DCC435F00400}"/>
            </a:ext>
          </a:extLst>
        </xdr:cNvPr>
        <xdr:cNvSpPr/>
      </xdr:nvSpPr>
      <xdr:spPr>
        <a:xfrm>
          <a:off x="8699500" y="972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F950FC87-9213-41A3-A1C3-DC8EAE4BF8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10B47035-29C4-4EAC-BDDB-7B537CD46A8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2D8E54B3-A7D0-4405-BD21-02AF86444CD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2CD5F0D7-3776-4E3D-BC84-0F47AC4AEC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611AF9FF-40B3-436D-8D77-6A2A6E2F909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96274</xdr:rowOff>
    </xdr:from>
    <xdr:to>
      <xdr:col>55</xdr:col>
      <xdr:colOff>50800</xdr:colOff>
      <xdr:row>63</xdr:row>
      <xdr:rowOff>26424</xdr:rowOff>
    </xdr:to>
    <xdr:sp macro="" textlink="">
      <xdr:nvSpPr>
        <xdr:cNvPr id="209" name="楕円 208">
          <a:extLst>
            <a:ext uri="{FF2B5EF4-FFF2-40B4-BE49-F238E27FC236}">
              <a16:creationId xmlns:a16="http://schemas.microsoft.com/office/drawing/2014/main" xmlns="" id="{F22D67A0-6E29-4B5E-9637-58F30D9833CB}"/>
            </a:ext>
          </a:extLst>
        </xdr:cNvPr>
        <xdr:cNvSpPr/>
      </xdr:nvSpPr>
      <xdr:spPr>
        <a:xfrm>
          <a:off x="10426700" y="107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74701</xdr:rowOff>
    </xdr:from>
    <xdr:ext cx="534377" cy="259045"/>
    <xdr:sp macro="" textlink="">
      <xdr:nvSpPr>
        <xdr:cNvPr id="210" name="【橋りょう・トンネル】&#10;一人当たり有形固定資産（償却資産）額該当値テキスト">
          <a:extLst>
            <a:ext uri="{FF2B5EF4-FFF2-40B4-BE49-F238E27FC236}">
              <a16:creationId xmlns:a16="http://schemas.microsoft.com/office/drawing/2014/main" xmlns="" id="{B7843B1F-EF6C-48EC-8D4F-E703FFFE8A5E}"/>
            </a:ext>
          </a:extLst>
        </xdr:cNvPr>
        <xdr:cNvSpPr txBox="1"/>
      </xdr:nvSpPr>
      <xdr:spPr>
        <a:xfrm>
          <a:off x="10515600" y="1070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98385</xdr:rowOff>
    </xdr:from>
    <xdr:to>
      <xdr:col>50</xdr:col>
      <xdr:colOff>165100</xdr:colOff>
      <xdr:row>63</xdr:row>
      <xdr:rowOff>28535</xdr:rowOff>
    </xdr:to>
    <xdr:sp macro="" textlink="">
      <xdr:nvSpPr>
        <xdr:cNvPr id="211" name="楕円 210">
          <a:extLst>
            <a:ext uri="{FF2B5EF4-FFF2-40B4-BE49-F238E27FC236}">
              <a16:creationId xmlns:a16="http://schemas.microsoft.com/office/drawing/2014/main" xmlns="" id="{F55991C2-9896-489C-9E1A-0020415CF8C4}"/>
            </a:ext>
          </a:extLst>
        </xdr:cNvPr>
        <xdr:cNvSpPr/>
      </xdr:nvSpPr>
      <xdr:spPr>
        <a:xfrm>
          <a:off x="9588500" y="107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147074</xdr:rowOff>
    </xdr:from>
    <xdr:to>
      <xdr:col>55</xdr:col>
      <xdr:colOff>0</xdr:colOff>
      <xdr:row>62</xdr:row>
      <xdr:rowOff>149185</xdr:rowOff>
    </xdr:to>
    <xdr:cxnSp macro="">
      <xdr:nvCxnSpPr>
        <xdr:cNvPr id="212" name="直線コネクタ 211">
          <a:extLst>
            <a:ext uri="{FF2B5EF4-FFF2-40B4-BE49-F238E27FC236}">
              <a16:creationId xmlns:a16="http://schemas.microsoft.com/office/drawing/2014/main" xmlns="" id="{3E728FF8-08A5-4250-91FB-4582FC859389}"/>
            </a:ext>
          </a:extLst>
        </xdr:cNvPr>
        <xdr:cNvCxnSpPr/>
      </xdr:nvCxnSpPr>
      <xdr:spPr>
        <a:xfrm flipV="1">
          <a:off x="9639300" y="10776974"/>
          <a:ext cx="8382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99764</xdr:rowOff>
    </xdr:from>
    <xdr:to>
      <xdr:col>46</xdr:col>
      <xdr:colOff>38100</xdr:colOff>
      <xdr:row>63</xdr:row>
      <xdr:rowOff>29914</xdr:rowOff>
    </xdr:to>
    <xdr:sp macro="" textlink="">
      <xdr:nvSpPr>
        <xdr:cNvPr id="213" name="楕円 212">
          <a:extLst>
            <a:ext uri="{FF2B5EF4-FFF2-40B4-BE49-F238E27FC236}">
              <a16:creationId xmlns:a16="http://schemas.microsoft.com/office/drawing/2014/main" xmlns="" id="{DB5A3AE2-0BE7-4750-A1B8-83959A426C1B}"/>
            </a:ext>
          </a:extLst>
        </xdr:cNvPr>
        <xdr:cNvSpPr/>
      </xdr:nvSpPr>
      <xdr:spPr>
        <a:xfrm>
          <a:off x="8699500" y="1072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149185</xdr:rowOff>
    </xdr:from>
    <xdr:to>
      <xdr:col>50</xdr:col>
      <xdr:colOff>114300</xdr:colOff>
      <xdr:row>62</xdr:row>
      <xdr:rowOff>150564</xdr:rowOff>
    </xdr:to>
    <xdr:cxnSp macro="">
      <xdr:nvCxnSpPr>
        <xdr:cNvPr id="214" name="直線コネクタ 213">
          <a:extLst>
            <a:ext uri="{FF2B5EF4-FFF2-40B4-BE49-F238E27FC236}">
              <a16:creationId xmlns:a16="http://schemas.microsoft.com/office/drawing/2014/main" xmlns="" id="{405B67E9-27DA-4FC2-8133-B332158A4DAE}"/>
            </a:ext>
          </a:extLst>
        </xdr:cNvPr>
        <xdr:cNvCxnSpPr/>
      </xdr:nvCxnSpPr>
      <xdr:spPr>
        <a:xfrm flipV="1">
          <a:off x="8750300" y="10779085"/>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58</xdr:row>
      <xdr:rowOff>90431</xdr:rowOff>
    </xdr:from>
    <xdr:ext cx="534377" cy="259045"/>
    <xdr:sp macro="" textlink="">
      <xdr:nvSpPr>
        <xdr:cNvPr id="215" name="n_1aveValue【橋りょう・トンネル】&#10;一人当たり有形固定資産（償却資産）額">
          <a:extLst>
            <a:ext uri="{FF2B5EF4-FFF2-40B4-BE49-F238E27FC236}">
              <a16:creationId xmlns:a16="http://schemas.microsoft.com/office/drawing/2014/main" xmlns="" id="{FC54D619-D2ED-442D-9CCC-A117ACCC1424}"/>
            </a:ext>
          </a:extLst>
        </xdr:cNvPr>
        <xdr:cNvSpPr txBox="1"/>
      </xdr:nvSpPr>
      <xdr:spPr>
        <a:xfrm>
          <a:off x="9359411" y="100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70908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xmlns="" id="{D0A3EB97-EF50-46E2-8BA4-812D0C68E330}"/>
            </a:ext>
          </a:extLst>
        </xdr:cNvPr>
        <xdr:cNvSpPr txBox="1"/>
      </xdr:nvSpPr>
      <xdr:spPr>
        <a:xfrm>
          <a:off x="8450795" y="950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19662</xdr:rowOff>
    </xdr:from>
    <xdr:ext cx="534377" cy="259045"/>
    <xdr:sp macro="" textlink="">
      <xdr:nvSpPr>
        <xdr:cNvPr id="217" name="n_1mainValue【橋りょう・トンネル】&#10;一人当たり有形固定資産（償却資産）額">
          <a:extLst>
            <a:ext uri="{FF2B5EF4-FFF2-40B4-BE49-F238E27FC236}">
              <a16:creationId xmlns:a16="http://schemas.microsoft.com/office/drawing/2014/main" xmlns="" id="{2EC15B68-4099-4C0B-BA3B-E42802765399}"/>
            </a:ext>
          </a:extLst>
        </xdr:cNvPr>
        <xdr:cNvSpPr txBox="1"/>
      </xdr:nvSpPr>
      <xdr:spPr>
        <a:xfrm>
          <a:off x="9359411" y="1082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21041</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xmlns="" id="{72BD0FB8-02DD-4A78-A2BA-15A6F481FCF7}"/>
            </a:ext>
          </a:extLst>
        </xdr:cNvPr>
        <xdr:cNvSpPr txBox="1"/>
      </xdr:nvSpPr>
      <xdr:spPr>
        <a:xfrm>
          <a:off x="8483111" y="1082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xmlns="" id="{F434A56A-EB68-456D-8890-F381A11C9FB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xmlns="" id="{4E8A0BC4-3186-4CE4-93FD-0CEE2485AF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xmlns="" id="{088C2686-380E-4776-AEDF-DB55485A71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xmlns="" id="{30AB35AC-25E3-4E65-BA5B-DEE3A28C7B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xmlns="" id="{472F42DF-4804-4025-B935-21EE0033BBB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xmlns="" id="{A5411C93-778C-4CF6-8633-1E0A7C8A73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xmlns="" id="{2CFC5ABC-BCE9-411E-97C0-2F41BA5BF4F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xmlns="" id="{62A06CE9-27FE-418C-A379-989F737232E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xmlns="" id="{70D61F74-19A4-4DFC-B684-BD792568350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xmlns="" id="{9B3A1E2C-A567-4B0F-B76B-4EDE6A38B7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a:extLst>
            <a:ext uri="{FF2B5EF4-FFF2-40B4-BE49-F238E27FC236}">
              <a16:creationId xmlns:a16="http://schemas.microsoft.com/office/drawing/2014/main" xmlns="" id="{64AE1431-48E3-49F2-858A-6F0B90DCEE0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a:extLst>
            <a:ext uri="{FF2B5EF4-FFF2-40B4-BE49-F238E27FC236}">
              <a16:creationId xmlns:a16="http://schemas.microsoft.com/office/drawing/2014/main" xmlns="" id="{AACA0C6F-56E5-4285-AAF3-42009340BB97}"/>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a:extLst>
            <a:ext uri="{FF2B5EF4-FFF2-40B4-BE49-F238E27FC236}">
              <a16:creationId xmlns:a16="http://schemas.microsoft.com/office/drawing/2014/main" xmlns="" id="{A1E6689E-9B32-47FA-9194-5F9688CD1ED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a:extLst>
            <a:ext uri="{FF2B5EF4-FFF2-40B4-BE49-F238E27FC236}">
              <a16:creationId xmlns:a16="http://schemas.microsoft.com/office/drawing/2014/main" xmlns="" id="{A7534A96-A108-434F-BC77-E37C149E995E}"/>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a:extLst>
            <a:ext uri="{FF2B5EF4-FFF2-40B4-BE49-F238E27FC236}">
              <a16:creationId xmlns:a16="http://schemas.microsoft.com/office/drawing/2014/main" xmlns="" id="{E3251A39-ACB5-4737-8239-5B0055C73E4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a:extLst>
            <a:ext uri="{FF2B5EF4-FFF2-40B4-BE49-F238E27FC236}">
              <a16:creationId xmlns:a16="http://schemas.microsoft.com/office/drawing/2014/main" xmlns="" id="{5A7F05AA-F181-4322-AAF6-6062BB857C4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a:extLst>
            <a:ext uri="{FF2B5EF4-FFF2-40B4-BE49-F238E27FC236}">
              <a16:creationId xmlns:a16="http://schemas.microsoft.com/office/drawing/2014/main" xmlns="" id="{EADA570E-CC58-4100-89B1-C20949D10197}"/>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a:extLst>
            <a:ext uri="{FF2B5EF4-FFF2-40B4-BE49-F238E27FC236}">
              <a16:creationId xmlns:a16="http://schemas.microsoft.com/office/drawing/2014/main" xmlns="" id="{EBD5E188-280B-4CAE-A162-F98E79D316C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a:extLst>
            <a:ext uri="{FF2B5EF4-FFF2-40B4-BE49-F238E27FC236}">
              <a16:creationId xmlns:a16="http://schemas.microsoft.com/office/drawing/2014/main" xmlns="" id="{B6102DCC-F780-4011-96A1-3026593E9A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xmlns="" id="{EF0615C7-7802-4EF1-92AE-4D719B34D70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xmlns="" id="{A2856525-A925-4CAE-97BA-5B2531F6BDF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xmlns="" id="{84E0CB63-3C0C-4B18-9E7C-EABE5C3761D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51815</xdr:rowOff>
    </xdr:to>
    <xdr:cxnSp macro="">
      <xdr:nvCxnSpPr>
        <xdr:cNvPr id="241" name="直線コネクタ 240">
          <a:extLst>
            <a:ext uri="{FF2B5EF4-FFF2-40B4-BE49-F238E27FC236}">
              <a16:creationId xmlns:a16="http://schemas.microsoft.com/office/drawing/2014/main" xmlns="" id="{0C7345D5-1252-4907-B352-E5C17591D777}"/>
            </a:ext>
          </a:extLst>
        </xdr:cNvPr>
        <xdr:cNvCxnSpPr/>
      </xdr:nvCxnSpPr>
      <xdr:spPr>
        <a:xfrm flipV="1">
          <a:off x="4634865" y="13411200"/>
          <a:ext cx="0" cy="1385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55642</xdr:rowOff>
    </xdr:from>
    <xdr:ext cx="405111" cy="259045"/>
    <xdr:sp macro="" textlink="">
      <xdr:nvSpPr>
        <xdr:cNvPr id="242" name="【公営住宅】&#10;有形固定資産減価償却率最小値テキスト">
          <a:extLst>
            <a:ext uri="{FF2B5EF4-FFF2-40B4-BE49-F238E27FC236}">
              <a16:creationId xmlns:a16="http://schemas.microsoft.com/office/drawing/2014/main" xmlns="" id="{AC2062D6-32EB-4141-9BB3-9B1035C2AD8F}"/>
            </a:ext>
          </a:extLst>
        </xdr:cNvPr>
        <xdr:cNvSpPr txBox="1"/>
      </xdr:nvSpPr>
      <xdr:spPr>
        <a:xfrm>
          <a:off x="4673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51815</xdr:rowOff>
    </xdr:from>
    <xdr:to>
      <xdr:col>24</xdr:col>
      <xdr:colOff>152400</xdr:colOff>
      <xdr:row>86</xdr:row>
      <xdr:rowOff>51815</xdr:rowOff>
    </xdr:to>
    <xdr:cxnSp macro="">
      <xdr:nvCxnSpPr>
        <xdr:cNvPr id="243" name="直線コネクタ 242">
          <a:extLst>
            <a:ext uri="{FF2B5EF4-FFF2-40B4-BE49-F238E27FC236}">
              <a16:creationId xmlns:a16="http://schemas.microsoft.com/office/drawing/2014/main" xmlns="" id="{67532DFA-3950-46A0-8FEF-1638C45192D5}"/>
            </a:ext>
          </a:extLst>
        </xdr:cNvPr>
        <xdr:cNvCxnSpPr/>
      </xdr:nvCxnSpPr>
      <xdr:spPr>
        <a:xfrm>
          <a:off x="4546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公営住宅】&#10;有形固定資産減価償却率最大値テキスト">
          <a:extLst>
            <a:ext uri="{FF2B5EF4-FFF2-40B4-BE49-F238E27FC236}">
              <a16:creationId xmlns:a16="http://schemas.microsoft.com/office/drawing/2014/main" xmlns="" id="{95C11DCC-2C3F-44A0-91D5-96CCB8A50919}"/>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a:extLst>
            <a:ext uri="{FF2B5EF4-FFF2-40B4-BE49-F238E27FC236}">
              <a16:creationId xmlns:a16="http://schemas.microsoft.com/office/drawing/2014/main" xmlns="" id="{FCE1E8B1-209F-4BF4-BB2A-1CBF2960636A}"/>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129049</xdr:rowOff>
    </xdr:from>
    <xdr:ext cx="405111" cy="259045"/>
    <xdr:sp macro="" textlink="">
      <xdr:nvSpPr>
        <xdr:cNvPr id="246" name="【公営住宅】&#10;有形固定資産減価償却率平均値テキスト">
          <a:extLst>
            <a:ext uri="{FF2B5EF4-FFF2-40B4-BE49-F238E27FC236}">
              <a16:creationId xmlns:a16="http://schemas.microsoft.com/office/drawing/2014/main" xmlns="" id="{C39702A3-79BE-4FD3-A5EA-9592053F9038}"/>
            </a:ext>
          </a:extLst>
        </xdr:cNvPr>
        <xdr:cNvSpPr txBox="1"/>
      </xdr:nvSpPr>
      <xdr:spPr>
        <a:xfrm>
          <a:off x="4673600" y="141879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106172</xdr:rowOff>
    </xdr:from>
    <xdr:to>
      <xdr:col>24</xdr:col>
      <xdr:colOff>114300</xdr:colOff>
      <xdr:row>84</xdr:row>
      <xdr:rowOff>36322</xdr:rowOff>
    </xdr:to>
    <xdr:sp macro="" textlink="">
      <xdr:nvSpPr>
        <xdr:cNvPr id="247" name="フローチャート: 判断 246">
          <a:extLst>
            <a:ext uri="{FF2B5EF4-FFF2-40B4-BE49-F238E27FC236}">
              <a16:creationId xmlns:a16="http://schemas.microsoft.com/office/drawing/2014/main" xmlns="" id="{2F15B541-85EC-4A61-8C29-B63EC6396AB0}"/>
            </a:ext>
          </a:extLst>
        </xdr:cNvPr>
        <xdr:cNvSpPr/>
      </xdr:nvSpPr>
      <xdr:spPr>
        <a:xfrm>
          <a:off x="4584700" y="1433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42163</xdr:rowOff>
    </xdr:from>
    <xdr:to>
      <xdr:col>20</xdr:col>
      <xdr:colOff>38100</xdr:colOff>
      <xdr:row>83</xdr:row>
      <xdr:rowOff>143763</xdr:rowOff>
    </xdr:to>
    <xdr:sp macro="" textlink="">
      <xdr:nvSpPr>
        <xdr:cNvPr id="248" name="フローチャート: 判断 247">
          <a:extLst>
            <a:ext uri="{FF2B5EF4-FFF2-40B4-BE49-F238E27FC236}">
              <a16:creationId xmlns:a16="http://schemas.microsoft.com/office/drawing/2014/main" xmlns="" id="{8C00407B-D0AD-416C-A8CA-5A85E74CBC5B}"/>
            </a:ext>
          </a:extLst>
        </xdr:cNvPr>
        <xdr:cNvSpPr/>
      </xdr:nvSpPr>
      <xdr:spPr>
        <a:xfrm>
          <a:off x="3746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5587</xdr:rowOff>
    </xdr:from>
    <xdr:to>
      <xdr:col>15</xdr:col>
      <xdr:colOff>101600</xdr:colOff>
      <xdr:row>82</xdr:row>
      <xdr:rowOff>107187</xdr:rowOff>
    </xdr:to>
    <xdr:sp macro="" textlink="">
      <xdr:nvSpPr>
        <xdr:cNvPr id="249" name="フローチャート: 判断 248">
          <a:extLst>
            <a:ext uri="{FF2B5EF4-FFF2-40B4-BE49-F238E27FC236}">
              <a16:creationId xmlns:a16="http://schemas.microsoft.com/office/drawing/2014/main" xmlns="" id="{CBCFCA2C-AE29-4309-8D6E-07C9A4D13B34}"/>
            </a:ext>
          </a:extLst>
        </xdr:cNvPr>
        <xdr:cNvSpPr/>
      </xdr:nvSpPr>
      <xdr:spPr>
        <a:xfrm>
          <a:off x="2857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xmlns="" id="{7BCA36B0-C7C6-4B45-89FF-FA5664E56E0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574DB087-376D-4CEC-8445-AA3D3FB009F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CA0F2F54-CFC2-4866-8D84-06EB578F22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2CD9C74F-CDC5-4607-9480-60AA5E52D7B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0F041322-7EAB-42E7-A13D-8D2A6022F5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xdr:rowOff>
    </xdr:from>
    <xdr:to>
      <xdr:col>24</xdr:col>
      <xdr:colOff>114300</xdr:colOff>
      <xdr:row>84</xdr:row>
      <xdr:rowOff>114046</xdr:rowOff>
    </xdr:to>
    <xdr:sp macro="" textlink="">
      <xdr:nvSpPr>
        <xdr:cNvPr id="255" name="楕円 254">
          <a:extLst>
            <a:ext uri="{FF2B5EF4-FFF2-40B4-BE49-F238E27FC236}">
              <a16:creationId xmlns:a16="http://schemas.microsoft.com/office/drawing/2014/main" xmlns="" id="{22E1E8E8-DD7D-4BEF-8F53-DC751D8D7F77}"/>
            </a:ext>
          </a:extLst>
        </xdr:cNvPr>
        <xdr:cNvSpPr/>
      </xdr:nvSpPr>
      <xdr:spPr>
        <a:xfrm>
          <a:off x="4584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162323</xdr:rowOff>
    </xdr:from>
    <xdr:ext cx="405111" cy="259045"/>
    <xdr:sp macro="" textlink="">
      <xdr:nvSpPr>
        <xdr:cNvPr id="256" name="【公営住宅】&#10;有形固定資産減価償却率該当値テキスト">
          <a:extLst>
            <a:ext uri="{FF2B5EF4-FFF2-40B4-BE49-F238E27FC236}">
              <a16:creationId xmlns:a16="http://schemas.microsoft.com/office/drawing/2014/main" xmlns="" id="{C0A61139-56B8-484D-A6B2-A56D88986616}"/>
            </a:ext>
          </a:extLst>
        </xdr:cNvPr>
        <xdr:cNvSpPr txBox="1"/>
      </xdr:nvSpPr>
      <xdr:spPr>
        <a:xfrm>
          <a:off x="4673600"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57" name="楕円 256">
          <a:extLst>
            <a:ext uri="{FF2B5EF4-FFF2-40B4-BE49-F238E27FC236}">
              <a16:creationId xmlns:a16="http://schemas.microsoft.com/office/drawing/2014/main" xmlns="" id="{9FEBC288-5AB3-466C-BD15-1AF57491A42E}"/>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3811</xdr:rowOff>
    </xdr:from>
    <xdr:to>
      <xdr:col>24</xdr:col>
      <xdr:colOff>63500</xdr:colOff>
      <xdr:row>84</xdr:row>
      <xdr:rowOff>63246</xdr:rowOff>
    </xdr:to>
    <xdr:cxnSp macro="">
      <xdr:nvCxnSpPr>
        <xdr:cNvPr id="258" name="直線コネクタ 257">
          <a:extLst>
            <a:ext uri="{FF2B5EF4-FFF2-40B4-BE49-F238E27FC236}">
              <a16:creationId xmlns:a16="http://schemas.microsoft.com/office/drawing/2014/main" xmlns="" id="{F1819EDA-13F5-4D49-A9DD-E072CC16EA95}"/>
            </a:ext>
          </a:extLst>
        </xdr:cNvPr>
        <xdr:cNvCxnSpPr/>
      </xdr:nvCxnSpPr>
      <xdr:spPr>
        <a:xfrm>
          <a:off x="3797300" y="14405611"/>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133604</xdr:rowOff>
    </xdr:from>
    <xdr:to>
      <xdr:col>15</xdr:col>
      <xdr:colOff>101600</xdr:colOff>
      <xdr:row>84</xdr:row>
      <xdr:rowOff>63754</xdr:rowOff>
    </xdr:to>
    <xdr:sp macro="" textlink="">
      <xdr:nvSpPr>
        <xdr:cNvPr id="259" name="楕円 258">
          <a:extLst>
            <a:ext uri="{FF2B5EF4-FFF2-40B4-BE49-F238E27FC236}">
              <a16:creationId xmlns:a16="http://schemas.microsoft.com/office/drawing/2014/main" xmlns="" id="{6D891803-44C7-4CD4-A5C4-4521B10D46B5}"/>
            </a:ext>
          </a:extLst>
        </xdr:cNvPr>
        <xdr:cNvSpPr/>
      </xdr:nvSpPr>
      <xdr:spPr>
        <a:xfrm>
          <a:off x="2857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12954</xdr:rowOff>
    </xdr:to>
    <xdr:cxnSp macro="">
      <xdr:nvCxnSpPr>
        <xdr:cNvPr id="260" name="直線コネクタ 259">
          <a:extLst>
            <a:ext uri="{FF2B5EF4-FFF2-40B4-BE49-F238E27FC236}">
              <a16:creationId xmlns:a16="http://schemas.microsoft.com/office/drawing/2014/main" xmlns="" id="{09DC505E-0428-4DD6-B47D-E305F4FA5E5A}"/>
            </a:ext>
          </a:extLst>
        </xdr:cNvPr>
        <xdr:cNvCxnSpPr/>
      </xdr:nvCxnSpPr>
      <xdr:spPr>
        <a:xfrm flipV="1">
          <a:off x="2908300" y="144056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160290</xdr:rowOff>
    </xdr:from>
    <xdr:ext cx="405111" cy="259045"/>
    <xdr:sp macro="" textlink="">
      <xdr:nvSpPr>
        <xdr:cNvPr id="261" name="n_1aveValue【公営住宅】&#10;有形固定資産減価償却率">
          <a:extLst>
            <a:ext uri="{FF2B5EF4-FFF2-40B4-BE49-F238E27FC236}">
              <a16:creationId xmlns:a16="http://schemas.microsoft.com/office/drawing/2014/main" xmlns="" id="{BD5D4817-EA1D-4314-967E-56E14EA8633B}"/>
            </a:ext>
          </a:extLst>
        </xdr:cNvPr>
        <xdr:cNvSpPr txBox="1"/>
      </xdr:nvSpPr>
      <xdr:spPr>
        <a:xfrm>
          <a:off x="3582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62" name="n_2aveValue【公営住宅】&#10;有形固定資産減価償却率">
          <a:extLst>
            <a:ext uri="{FF2B5EF4-FFF2-40B4-BE49-F238E27FC236}">
              <a16:creationId xmlns:a16="http://schemas.microsoft.com/office/drawing/2014/main" xmlns="" id="{563AFB79-0761-4085-9B22-0A2C47610FE8}"/>
            </a:ext>
          </a:extLst>
        </xdr:cNvPr>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63" name="n_1mainValue【公営住宅】&#10;有形固定資産減価償却率">
          <a:extLst>
            <a:ext uri="{FF2B5EF4-FFF2-40B4-BE49-F238E27FC236}">
              <a16:creationId xmlns:a16="http://schemas.microsoft.com/office/drawing/2014/main" xmlns="" id="{03E609E8-9D72-4C11-954C-C75902FDA1EC}"/>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54881</xdr:rowOff>
    </xdr:from>
    <xdr:ext cx="405111" cy="259045"/>
    <xdr:sp macro="" textlink="">
      <xdr:nvSpPr>
        <xdr:cNvPr id="264" name="n_2mainValue【公営住宅】&#10;有形固定資産減価償却率">
          <a:extLst>
            <a:ext uri="{FF2B5EF4-FFF2-40B4-BE49-F238E27FC236}">
              <a16:creationId xmlns:a16="http://schemas.microsoft.com/office/drawing/2014/main" xmlns="" id="{91BD249B-6CC6-4FFC-80A7-560AEC6D210C}"/>
            </a:ext>
          </a:extLst>
        </xdr:cNvPr>
        <xdr:cNvSpPr txBox="1"/>
      </xdr:nvSpPr>
      <xdr:spPr>
        <a:xfrm>
          <a:off x="2705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xmlns="" id="{A40CE45C-D37E-4B02-8163-7F591DC6191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xmlns="" id="{9BCAA299-21BA-4B33-A452-6C60AE0711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xmlns="" id="{5210D5E0-2554-4535-97C4-7FB12B25264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xmlns="" id="{82B2B0FF-CE96-4AB5-A9AC-4995DB01928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xmlns="" id="{C21DA337-9B52-4E17-A6C7-C5D2AD0764B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xmlns="" id="{612C46BA-5A6D-453B-9412-F6AB124DE59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xmlns="" id="{D7D47F7B-03D7-42C4-AB0E-18D0B0FDEAB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xmlns="" id="{972F688E-50BB-4D35-8A1F-B98E823EC2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a:extLst>
            <a:ext uri="{FF2B5EF4-FFF2-40B4-BE49-F238E27FC236}">
              <a16:creationId xmlns:a16="http://schemas.microsoft.com/office/drawing/2014/main" xmlns="" id="{B83896A2-CA13-4C04-AF3A-19F240212C9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xmlns="" id="{1D126DA9-0259-49D8-93E4-59F61E3CBBA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xmlns="" id="{82A6A207-D217-4415-B60A-599555AC60E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xmlns="" id="{13B90A1D-93E6-4502-B922-9729BF6302A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xmlns="" id="{6A26CC84-90ED-49E8-A682-E4868CA807F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a:extLst>
            <a:ext uri="{FF2B5EF4-FFF2-40B4-BE49-F238E27FC236}">
              <a16:creationId xmlns:a16="http://schemas.microsoft.com/office/drawing/2014/main" xmlns="" id="{751ACD5F-ECD2-4700-9127-84D048E1B63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xmlns="" id="{B14D052B-967D-4B94-BE3F-1CD83BBF0EB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a:extLst>
            <a:ext uri="{FF2B5EF4-FFF2-40B4-BE49-F238E27FC236}">
              <a16:creationId xmlns:a16="http://schemas.microsoft.com/office/drawing/2014/main" xmlns="" id="{80F69E02-939A-4851-A97B-E725A16FD54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xmlns="" id="{B740F00C-FF3A-47CB-BDAF-F37C5E33972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a:extLst>
            <a:ext uri="{FF2B5EF4-FFF2-40B4-BE49-F238E27FC236}">
              <a16:creationId xmlns:a16="http://schemas.microsoft.com/office/drawing/2014/main" xmlns="" id="{1E49FF4B-AB85-481B-9E83-5B492656179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xmlns="" id="{8DEA6DA7-6588-478E-ACA0-E9AD818456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a:extLst>
            <a:ext uri="{FF2B5EF4-FFF2-40B4-BE49-F238E27FC236}">
              <a16:creationId xmlns:a16="http://schemas.microsoft.com/office/drawing/2014/main" xmlns="" id="{0640F049-17C7-40C2-8A77-25A5B9EB2EF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公営住宅】&#10;一人当たり面積グラフ枠">
          <a:extLst>
            <a:ext uri="{FF2B5EF4-FFF2-40B4-BE49-F238E27FC236}">
              <a16:creationId xmlns:a16="http://schemas.microsoft.com/office/drawing/2014/main" xmlns="" id="{65870097-730D-4728-9506-8B85BA79A69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33986</xdr:rowOff>
    </xdr:from>
    <xdr:to>
      <xdr:col>54</xdr:col>
      <xdr:colOff>189865</xdr:colOff>
      <xdr:row>86</xdr:row>
      <xdr:rowOff>36271</xdr:rowOff>
    </xdr:to>
    <xdr:cxnSp macro="">
      <xdr:nvCxnSpPr>
        <xdr:cNvPr id="286" name="直線コネクタ 285">
          <a:extLst>
            <a:ext uri="{FF2B5EF4-FFF2-40B4-BE49-F238E27FC236}">
              <a16:creationId xmlns:a16="http://schemas.microsoft.com/office/drawing/2014/main" xmlns="" id="{1F6B698F-79DB-47DD-9AEB-D1121E8B6441}"/>
            </a:ext>
          </a:extLst>
        </xdr:cNvPr>
        <xdr:cNvCxnSpPr/>
      </xdr:nvCxnSpPr>
      <xdr:spPr>
        <a:xfrm flipV="1">
          <a:off x="10476865" y="13407086"/>
          <a:ext cx="0" cy="1373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7" name="【公営住宅】&#10;一人当たり面積最小値テキスト">
          <a:extLst>
            <a:ext uri="{FF2B5EF4-FFF2-40B4-BE49-F238E27FC236}">
              <a16:creationId xmlns:a16="http://schemas.microsoft.com/office/drawing/2014/main" xmlns="" id="{C87420FE-EB38-47E6-9566-5B124FF290ED}"/>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8" name="直線コネクタ 287">
          <a:extLst>
            <a:ext uri="{FF2B5EF4-FFF2-40B4-BE49-F238E27FC236}">
              <a16:creationId xmlns:a16="http://schemas.microsoft.com/office/drawing/2014/main" xmlns="" id="{A508236B-ACE9-4B28-A926-335627E05EF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152113</xdr:rowOff>
    </xdr:from>
    <xdr:ext cx="469744" cy="259045"/>
    <xdr:sp macro="" textlink="">
      <xdr:nvSpPr>
        <xdr:cNvPr id="289" name="【公営住宅】&#10;一人当たり面積最大値テキスト">
          <a:extLst>
            <a:ext uri="{FF2B5EF4-FFF2-40B4-BE49-F238E27FC236}">
              <a16:creationId xmlns:a16="http://schemas.microsoft.com/office/drawing/2014/main" xmlns="" id="{E44BE560-9107-4AF3-82B4-33CD10405B1D}"/>
            </a:ext>
          </a:extLst>
        </xdr:cNvPr>
        <xdr:cNvSpPr txBox="1"/>
      </xdr:nvSpPr>
      <xdr:spPr>
        <a:xfrm>
          <a:off x="10515600" y="131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33986</xdr:rowOff>
    </xdr:from>
    <xdr:to>
      <xdr:col>55</xdr:col>
      <xdr:colOff>88900</xdr:colOff>
      <xdr:row>78</xdr:row>
      <xdr:rowOff>33986</xdr:rowOff>
    </xdr:to>
    <xdr:cxnSp macro="">
      <xdr:nvCxnSpPr>
        <xdr:cNvPr id="290" name="直線コネクタ 289">
          <a:extLst>
            <a:ext uri="{FF2B5EF4-FFF2-40B4-BE49-F238E27FC236}">
              <a16:creationId xmlns:a16="http://schemas.microsoft.com/office/drawing/2014/main" xmlns="" id="{939A70FF-C11C-4708-8B14-33685F7BA891}"/>
            </a:ext>
          </a:extLst>
        </xdr:cNvPr>
        <xdr:cNvCxnSpPr/>
      </xdr:nvCxnSpPr>
      <xdr:spPr>
        <a:xfrm>
          <a:off x="10388600" y="1340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2404</xdr:rowOff>
    </xdr:from>
    <xdr:ext cx="469744" cy="259045"/>
    <xdr:sp macro="" textlink="">
      <xdr:nvSpPr>
        <xdr:cNvPr id="291" name="【公営住宅】&#10;一人当たり面積平均値テキスト">
          <a:extLst>
            <a:ext uri="{FF2B5EF4-FFF2-40B4-BE49-F238E27FC236}">
              <a16:creationId xmlns:a16="http://schemas.microsoft.com/office/drawing/2014/main" xmlns="" id="{B3BA5315-EB07-4484-B603-F848702E46C9}"/>
            </a:ext>
          </a:extLst>
        </xdr:cNvPr>
        <xdr:cNvSpPr txBox="1"/>
      </xdr:nvSpPr>
      <xdr:spPr>
        <a:xfrm>
          <a:off x="10515600" y="14404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150977</xdr:rowOff>
    </xdr:from>
    <xdr:to>
      <xdr:col>55</xdr:col>
      <xdr:colOff>50800</xdr:colOff>
      <xdr:row>85</xdr:row>
      <xdr:rowOff>81127</xdr:rowOff>
    </xdr:to>
    <xdr:sp macro="" textlink="">
      <xdr:nvSpPr>
        <xdr:cNvPr id="292" name="フローチャート: 判断 291">
          <a:extLst>
            <a:ext uri="{FF2B5EF4-FFF2-40B4-BE49-F238E27FC236}">
              <a16:creationId xmlns:a16="http://schemas.microsoft.com/office/drawing/2014/main" xmlns="" id="{A41DDCF3-5D14-4490-A0FD-884008A5FD9A}"/>
            </a:ext>
          </a:extLst>
        </xdr:cNvPr>
        <xdr:cNvSpPr/>
      </xdr:nvSpPr>
      <xdr:spPr>
        <a:xfrm>
          <a:off x="10426700" y="1455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113488</xdr:rowOff>
    </xdr:from>
    <xdr:to>
      <xdr:col>50</xdr:col>
      <xdr:colOff>165100</xdr:colOff>
      <xdr:row>85</xdr:row>
      <xdr:rowOff>43638</xdr:rowOff>
    </xdr:to>
    <xdr:sp macro="" textlink="">
      <xdr:nvSpPr>
        <xdr:cNvPr id="293" name="フローチャート: 判断 292">
          <a:extLst>
            <a:ext uri="{FF2B5EF4-FFF2-40B4-BE49-F238E27FC236}">
              <a16:creationId xmlns:a16="http://schemas.microsoft.com/office/drawing/2014/main" xmlns="" id="{8879B611-746E-4F04-AD21-864C67B5F398}"/>
            </a:ext>
          </a:extLst>
        </xdr:cNvPr>
        <xdr:cNvSpPr/>
      </xdr:nvSpPr>
      <xdr:spPr>
        <a:xfrm>
          <a:off x="9588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131318</xdr:rowOff>
    </xdr:from>
    <xdr:to>
      <xdr:col>46</xdr:col>
      <xdr:colOff>38100</xdr:colOff>
      <xdr:row>85</xdr:row>
      <xdr:rowOff>61468</xdr:rowOff>
    </xdr:to>
    <xdr:sp macro="" textlink="">
      <xdr:nvSpPr>
        <xdr:cNvPr id="294" name="フローチャート: 判断 293">
          <a:extLst>
            <a:ext uri="{FF2B5EF4-FFF2-40B4-BE49-F238E27FC236}">
              <a16:creationId xmlns:a16="http://schemas.microsoft.com/office/drawing/2014/main" xmlns="" id="{3C07517E-96A0-42DF-AF98-F4396089EFE8}"/>
            </a:ext>
          </a:extLst>
        </xdr:cNvPr>
        <xdr:cNvSpPr/>
      </xdr:nvSpPr>
      <xdr:spPr>
        <a:xfrm>
          <a:off x="8699500" y="1453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xmlns="" id="{56A52C5F-85FF-4E06-8A18-850B19BF64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xmlns="" id="{142664EA-3663-484F-9E7F-0D296C8A3E3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xmlns="" id="{866A8E5F-DE73-4AD3-BDE4-3986E9704F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B07A6955-60C4-42E8-A91D-DEDFB2D415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4B8653A-510E-457E-8A98-F684268DC99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62737</xdr:rowOff>
    </xdr:from>
    <xdr:to>
      <xdr:col>55</xdr:col>
      <xdr:colOff>50800</xdr:colOff>
      <xdr:row>85</xdr:row>
      <xdr:rowOff>164337</xdr:rowOff>
    </xdr:to>
    <xdr:sp macro="" textlink="">
      <xdr:nvSpPr>
        <xdr:cNvPr id="300" name="楕円 299">
          <a:extLst>
            <a:ext uri="{FF2B5EF4-FFF2-40B4-BE49-F238E27FC236}">
              <a16:creationId xmlns:a16="http://schemas.microsoft.com/office/drawing/2014/main" xmlns="" id="{DA188A4B-DBE0-450A-A0D8-3889068C6689}"/>
            </a:ext>
          </a:extLst>
        </xdr:cNvPr>
        <xdr:cNvSpPr/>
      </xdr:nvSpPr>
      <xdr:spPr>
        <a:xfrm>
          <a:off x="10426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149114</xdr:rowOff>
    </xdr:from>
    <xdr:ext cx="469744" cy="259045"/>
    <xdr:sp macro="" textlink="">
      <xdr:nvSpPr>
        <xdr:cNvPr id="301" name="【公営住宅】&#10;一人当たり面積該当値テキスト">
          <a:extLst>
            <a:ext uri="{FF2B5EF4-FFF2-40B4-BE49-F238E27FC236}">
              <a16:creationId xmlns:a16="http://schemas.microsoft.com/office/drawing/2014/main" xmlns="" id="{91740759-224C-4155-9E32-4264E338B247}"/>
            </a:ext>
          </a:extLst>
        </xdr:cNvPr>
        <xdr:cNvSpPr txBox="1"/>
      </xdr:nvSpPr>
      <xdr:spPr>
        <a:xfrm>
          <a:off x="10515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62281</xdr:rowOff>
    </xdr:from>
    <xdr:to>
      <xdr:col>50</xdr:col>
      <xdr:colOff>165100</xdr:colOff>
      <xdr:row>85</xdr:row>
      <xdr:rowOff>163881</xdr:rowOff>
    </xdr:to>
    <xdr:sp macro="" textlink="">
      <xdr:nvSpPr>
        <xdr:cNvPr id="302" name="楕円 301">
          <a:extLst>
            <a:ext uri="{FF2B5EF4-FFF2-40B4-BE49-F238E27FC236}">
              <a16:creationId xmlns:a16="http://schemas.microsoft.com/office/drawing/2014/main" xmlns="" id="{14B91160-67B8-4D3B-B67E-E7E5AF8BD6A7}"/>
            </a:ext>
          </a:extLst>
        </xdr:cNvPr>
        <xdr:cNvSpPr/>
      </xdr:nvSpPr>
      <xdr:spPr>
        <a:xfrm>
          <a:off x="9588500" y="1463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113081</xdr:rowOff>
    </xdr:from>
    <xdr:to>
      <xdr:col>55</xdr:col>
      <xdr:colOff>0</xdr:colOff>
      <xdr:row>85</xdr:row>
      <xdr:rowOff>113537</xdr:rowOff>
    </xdr:to>
    <xdr:cxnSp macro="">
      <xdr:nvCxnSpPr>
        <xdr:cNvPr id="303" name="直線コネクタ 302">
          <a:extLst>
            <a:ext uri="{FF2B5EF4-FFF2-40B4-BE49-F238E27FC236}">
              <a16:creationId xmlns:a16="http://schemas.microsoft.com/office/drawing/2014/main" xmlns="" id="{275B3897-F31D-4506-A656-5B1D549A55B8}"/>
            </a:ext>
          </a:extLst>
        </xdr:cNvPr>
        <xdr:cNvCxnSpPr/>
      </xdr:nvCxnSpPr>
      <xdr:spPr>
        <a:xfrm>
          <a:off x="9639300" y="14686331"/>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61824</xdr:rowOff>
    </xdr:from>
    <xdr:to>
      <xdr:col>46</xdr:col>
      <xdr:colOff>38100</xdr:colOff>
      <xdr:row>85</xdr:row>
      <xdr:rowOff>163424</xdr:rowOff>
    </xdr:to>
    <xdr:sp macro="" textlink="">
      <xdr:nvSpPr>
        <xdr:cNvPr id="304" name="楕円 303">
          <a:extLst>
            <a:ext uri="{FF2B5EF4-FFF2-40B4-BE49-F238E27FC236}">
              <a16:creationId xmlns:a16="http://schemas.microsoft.com/office/drawing/2014/main" xmlns="" id="{5227B584-81AC-410B-8302-490A41D4B6E3}"/>
            </a:ext>
          </a:extLst>
        </xdr:cNvPr>
        <xdr:cNvSpPr/>
      </xdr:nvSpPr>
      <xdr:spPr>
        <a:xfrm>
          <a:off x="8699500" y="1463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112624</xdr:rowOff>
    </xdr:from>
    <xdr:to>
      <xdr:col>50</xdr:col>
      <xdr:colOff>114300</xdr:colOff>
      <xdr:row>85</xdr:row>
      <xdr:rowOff>113081</xdr:rowOff>
    </xdr:to>
    <xdr:cxnSp macro="">
      <xdr:nvCxnSpPr>
        <xdr:cNvPr id="305" name="直線コネクタ 304">
          <a:extLst>
            <a:ext uri="{FF2B5EF4-FFF2-40B4-BE49-F238E27FC236}">
              <a16:creationId xmlns:a16="http://schemas.microsoft.com/office/drawing/2014/main" xmlns="" id="{6E5F17F8-FDF5-4077-A798-B8309CFEEF8A}"/>
            </a:ext>
          </a:extLst>
        </xdr:cNvPr>
        <xdr:cNvCxnSpPr/>
      </xdr:nvCxnSpPr>
      <xdr:spPr>
        <a:xfrm>
          <a:off x="8750300" y="146858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60165</xdr:rowOff>
    </xdr:from>
    <xdr:ext cx="469744" cy="259045"/>
    <xdr:sp macro="" textlink="">
      <xdr:nvSpPr>
        <xdr:cNvPr id="306" name="n_1aveValue【公営住宅】&#10;一人当たり面積">
          <a:extLst>
            <a:ext uri="{FF2B5EF4-FFF2-40B4-BE49-F238E27FC236}">
              <a16:creationId xmlns:a16="http://schemas.microsoft.com/office/drawing/2014/main" xmlns="" id="{CFA0DA44-5950-405F-A8D9-FAF43FDE0C46}"/>
            </a:ext>
          </a:extLst>
        </xdr:cNvPr>
        <xdr:cNvSpPr txBox="1"/>
      </xdr:nvSpPr>
      <xdr:spPr>
        <a:xfrm>
          <a:off x="93917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77995</xdr:rowOff>
    </xdr:from>
    <xdr:ext cx="469744" cy="259045"/>
    <xdr:sp macro="" textlink="">
      <xdr:nvSpPr>
        <xdr:cNvPr id="307" name="n_2aveValue【公営住宅】&#10;一人当たり面積">
          <a:extLst>
            <a:ext uri="{FF2B5EF4-FFF2-40B4-BE49-F238E27FC236}">
              <a16:creationId xmlns:a16="http://schemas.microsoft.com/office/drawing/2014/main" xmlns="" id="{3C9542DC-EF09-4835-80B8-C53B69331119}"/>
            </a:ext>
          </a:extLst>
        </xdr:cNvPr>
        <xdr:cNvSpPr txBox="1"/>
      </xdr:nvSpPr>
      <xdr:spPr>
        <a:xfrm>
          <a:off x="8515427" y="1430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155008</xdr:rowOff>
    </xdr:from>
    <xdr:ext cx="469744" cy="259045"/>
    <xdr:sp macro="" textlink="">
      <xdr:nvSpPr>
        <xdr:cNvPr id="308" name="n_1mainValue【公営住宅】&#10;一人当たり面積">
          <a:extLst>
            <a:ext uri="{FF2B5EF4-FFF2-40B4-BE49-F238E27FC236}">
              <a16:creationId xmlns:a16="http://schemas.microsoft.com/office/drawing/2014/main" xmlns="" id="{8B1C1A97-2458-4CA2-B53A-1F67E9FAC6C4}"/>
            </a:ext>
          </a:extLst>
        </xdr:cNvPr>
        <xdr:cNvSpPr txBox="1"/>
      </xdr:nvSpPr>
      <xdr:spPr>
        <a:xfrm>
          <a:off x="9391727" y="1472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154551</xdr:rowOff>
    </xdr:from>
    <xdr:ext cx="469744" cy="259045"/>
    <xdr:sp macro="" textlink="">
      <xdr:nvSpPr>
        <xdr:cNvPr id="309" name="n_2mainValue【公営住宅】&#10;一人当たり面積">
          <a:extLst>
            <a:ext uri="{FF2B5EF4-FFF2-40B4-BE49-F238E27FC236}">
              <a16:creationId xmlns:a16="http://schemas.microsoft.com/office/drawing/2014/main" xmlns="" id="{DF968B2F-84C2-4051-BC85-7BECB6203FCB}"/>
            </a:ext>
          </a:extLst>
        </xdr:cNvPr>
        <xdr:cNvSpPr txBox="1"/>
      </xdr:nvSpPr>
      <xdr:spPr>
        <a:xfrm>
          <a:off x="8515427" y="1472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xmlns="" id="{66A97AD5-5260-49C9-B521-19DDA4929A1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xmlns="" id="{A83BB41E-A3FB-4092-B5CD-58A0D3718E6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xmlns="" id="{F4FAF164-0C1F-4B23-B525-2EDEDA1015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xmlns="" id="{DFBE2FF8-7869-41D6-B911-65483645F8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xmlns="" id="{415533D4-A274-4BDA-83EE-4EAF6F21C4F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xmlns="" id="{3692189C-FBB8-42CD-8334-9B4B804EBF0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xmlns="" id="{8011DA7D-9376-4135-875A-DEBCC8AD7F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xmlns="" id="{D2A2E6CD-637B-43EB-8DA6-BF2A748D887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xmlns="" id="{17BCEDAB-9DBD-4FAD-9C4D-078C6AA75BF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xmlns="" id="{100EF91B-4B8E-4692-9CC8-55C28EB7B8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xmlns="" id="{35B16D4D-56E1-417E-9282-B7CCB2AA011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xmlns="" id="{2034E394-340A-49C9-AFBC-9D048CFDB18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xmlns="" id="{67520597-3D74-45CE-AB22-18BEFEF0CD0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xmlns="" id="{BDC9806B-D7CC-424F-96B4-3218E4607A6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xmlns="" id="{3EE3696A-3066-4606-BBBD-DC882ACE154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xmlns="" id="{264ACEC7-CDF6-47A7-A01F-F201EBCD53F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xmlns="" id="{04984E20-B4F2-48CD-B37B-9F4692EF42A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xmlns="" id="{F1B50697-7C48-4301-9566-359123201A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xmlns="" id="{D30EC387-8752-40EF-961F-256E30B340F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xmlns="" id="{5D6DD497-0764-4EA1-87A0-0D51CC437B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xmlns="" id="{55DDC7B1-EB38-41D0-B6B8-097CD2AA8D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xmlns="" id="{0D478EDF-5858-42D5-8312-3929907DA8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xmlns="" id="{8F218D74-5E10-4E3E-BBAA-FF28685B02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xmlns="" id="{21C935AD-8BE9-400C-80D2-255518A1D7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a:extLst>
            <a:ext uri="{FF2B5EF4-FFF2-40B4-BE49-F238E27FC236}">
              <a16:creationId xmlns:a16="http://schemas.microsoft.com/office/drawing/2014/main" xmlns="" id="{F46E39BF-A580-497B-9267-6FBDC7AD73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a:extLst>
            <a:ext uri="{FF2B5EF4-FFF2-40B4-BE49-F238E27FC236}">
              <a16:creationId xmlns:a16="http://schemas.microsoft.com/office/drawing/2014/main" xmlns="" id="{302EAB8A-20AB-479F-957F-2C2234BF44B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6" name="テキスト ボックス 335">
          <a:extLst>
            <a:ext uri="{FF2B5EF4-FFF2-40B4-BE49-F238E27FC236}">
              <a16:creationId xmlns:a16="http://schemas.microsoft.com/office/drawing/2014/main" xmlns="" id="{7D38CDD2-8BA1-4D04-BF88-E82BE41227B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7" name="直線コネクタ 336">
          <a:extLst>
            <a:ext uri="{FF2B5EF4-FFF2-40B4-BE49-F238E27FC236}">
              <a16:creationId xmlns:a16="http://schemas.microsoft.com/office/drawing/2014/main" xmlns="" id="{311C6D54-3821-4A3B-8E2D-E0F2AF8FC3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8" name="テキスト ボックス 337">
          <a:extLst>
            <a:ext uri="{FF2B5EF4-FFF2-40B4-BE49-F238E27FC236}">
              <a16:creationId xmlns:a16="http://schemas.microsoft.com/office/drawing/2014/main" xmlns="" id="{DCAF2D12-6EBA-4673-90FF-9E511C10140F}"/>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9" name="直線コネクタ 338">
          <a:extLst>
            <a:ext uri="{FF2B5EF4-FFF2-40B4-BE49-F238E27FC236}">
              <a16:creationId xmlns:a16="http://schemas.microsoft.com/office/drawing/2014/main" xmlns="" id="{6E5022C5-94E3-44D3-99D0-14FAAF54B6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0" name="テキスト ボックス 339">
          <a:extLst>
            <a:ext uri="{FF2B5EF4-FFF2-40B4-BE49-F238E27FC236}">
              <a16:creationId xmlns:a16="http://schemas.microsoft.com/office/drawing/2014/main" xmlns="" id="{285C8809-30D7-41F2-8BB8-BB2C9DB348E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1" name="直線コネクタ 340">
          <a:extLst>
            <a:ext uri="{FF2B5EF4-FFF2-40B4-BE49-F238E27FC236}">
              <a16:creationId xmlns:a16="http://schemas.microsoft.com/office/drawing/2014/main" xmlns="" id="{2DF9E2A3-20F6-4B02-890F-FA3D975E0A7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2" name="テキスト ボックス 341">
          <a:extLst>
            <a:ext uri="{FF2B5EF4-FFF2-40B4-BE49-F238E27FC236}">
              <a16:creationId xmlns:a16="http://schemas.microsoft.com/office/drawing/2014/main" xmlns="" id="{E8D45436-20E6-48D9-9E21-635BF5C325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3" name="直線コネクタ 342">
          <a:extLst>
            <a:ext uri="{FF2B5EF4-FFF2-40B4-BE49-F238E27FC236}">
              <a16:creationId xmlns:a16="http://schemas.microsoft.com/office/drawing/2014/main" xmlns="" id="{5B34260C-C471-427C-A4C0-FBB0AF7F639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4" name="テキスト ボックス 343">
          <a:extLst>
            <a:ext uri="{FF2B5EF4-FFF2-40B4-BE49-F238E27FC236}">
              <a16:creationId xmlns:a16="http://schemas.microsoft.com/office/drawing/2014/main" xmlns="" id="{311324FB-2D25-4DC8-A04F-73C86668B6C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5" name="直線コネクタ 344">
          <a:extLst>
            <a:ext uri="{FF2B5EF4-FFF2-40B4-BE49-F238E27FC236}">
              <a16:creationId xmlns:a16="http://schemas.microsoft.com/office/drawing/2014/main" xmlns="" id="{11AE1B8C-503C-41A3-AD29-AFA8DAF1AC7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6" name="テキスト ボックス 345">
          <a:extLst>
            <a:ext uri="{FF2B5EF4-FFF2-40B4-BE49-F238E27FC236}">
              <a16:creationId xmlns:a16="http://schemas.microsoft.com/office/drawing/2014/main" xmlns="" id="{9B7FE161-E05B-4C6C-B922-CC19638A6B25}"/>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a:extLst>
            <a:ext uri="{FF2B5EF4-FFF2-40B4-BE49-F238E27FC236}">
              <a16:creationId xmlns:a16="http://schemas.microsoft.com/office/drawing/2014/main" xmlns="" id="{F28E987C-6E1F-420D-A05C-09141A9744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a:extLst>
            <a:ext uri="{FF2B5EF4-FFF2-40B4-BE49-F238E27FC236}">
              <a16:creationId xmlns:a16="http://schemas.microsoft.com/office/drawing/2014/main" xmlns="" id="{58AF72C2-FA98-422F-8FDF-2AFD967B830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a:extLst>
            <a:ext uri="{FF2B5EF4-FFF2-40B4-BE49-F238E27FC236}">
              <a16:creationId xmlns:a16="http://schemas.microsoft.com/office/drawing/2014/main" xmlns="" id="{01F2762E-BD5D-422E-9C2C-573DECB5585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120015</xdr:rowOff>
    </xdr:from>
    <xdr:to>
      <xdr:col>85</xdr:col>
      <xdr:colOff>126364</xdr:colOff>
      <xdr:row>41</xdr:row>
      <xdr:rowOff>146685</xdr:rowOff>
    </xdr:to>
    <xdr:cxnSp macro="">
      <xdr:nvCxnSpPr>
        <xdr:cNvPr id="350" name="直線コネクタ 349">
          <a:extLst>
            <a:ext uri="{FF2B5EF4-FFF2-40B4-BE49-F238E27FC236}">
              <a16:creationId xmlns:a16="http://schemas.microsoft.com/office/drawing/2014/main" xmlns="" id="{AEF68020-DE3A-49C2-BD32-2185B707A61E}"/>
            </a:ext>
          </a:extLst>
        </xdr:cNvPr>
        <xdr:cNvCxnSpPr/>
      </xdr:nvCxnSpPr>
      <xdr:spPr>
        <a:xfrm flipV="1">
          <a:off x="16318864" y="577786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150512</xdr:rowOff>
    </xdr:from>
    <xdr:ext cx="405111" cy="259045"/>
    <xdr:sp macro="" textlink="">
      <xdr:nvSpPr>
        <xdr:cNvPr id="351" name="【認定こども園・幼稚園・保育所】&#10;有形固定資産減価償却率最小値テキスト">
          <a:extLst>
            <a:ext uri="{FF2B5EF4-FFF2-40B4-BE49-F238E27FC236}">
              <a16:creationId xmlns:a16="http://schemas.microsoft.com/office/drawing/2014/main" xmlns="" id="{4A28C3EF-85E0-4BF8-A7C8-72A7EEB4C9BE}"/>
            </a:ext>
          </a:extLst>
        </xdr:cNvPr>
        <xdr:cNvSpPr txBox="1"/>
      </xdr:nvSpPr>
      <xdr:spPr>
        <a:xfrm>
          <a:off x="16357600" y="717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146685</xdr:rowOff>
    </xdr:from>
    <xdr:to>
      <xdr:col>86</xdr:col>
      <xdr:colOff>25400</xdr:colOff>
      <xdr:row>41</xdr:row>
      <xdr:rowOff>146685</xdr:rowOff>
    </xdr:to>
    <xdr:cxnSp macro="">
      <xdr:nvCxnSpPr>
        <xdr:cNvPr id="352" name="直線コネクタ 351">
          <a:extLst>
            <a:ext uri="{FF2B5EF4-FFF2-40B4-BE49-F238E27FC236}">
              <a16:creationId xmlns:a16="http://schemas.microsoft.com/office/drawing/2014/main" xmlns="" id="{EA51014E-2D39-4E1D-A42C-8321606E4DF2}"/>
            </a:ext>
          </a:extLst>
        </xdr:cNvPr>
        <xdr:cNvCxnSpPr/>
      </xdr:nvCxnSpPr>
      <xdr:spPr>
        <a:xfrm>
          <a:off x="16230600" y="71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66692</xdr:rowOff>
    </xdr:from>
    <xdr:ext cx="405111" cy="259045"/>
    <xdr:sp macro="" textlink="">
      <xdr:nvSpPr>
        <xdr:cNvPr id="353" name="【認定こども園・幼稚園・保育所】&#10;有形固定資産減価償却率最大値テキスト">
          <a:extLst>
            <a:ext uri="{FF2B5EF4-FFF2-40B4-BE49-F238E27FC236}">
              <a16:creationId xmlns:a16="http://schemas.microsoft.com/office/drawing/2014/main" xmlns="" id="{A2909669-94E2-4DEB-8295-6D368B88922C}"/>
            </a:ext>
          </a:extLst>
        </xdr:cNvPr>
        <xdr:cNvSpPr txBox="1"/>
      </xdr:nvSpPr>
      <xdr:spPr>
        <a:xfrm>
          <a:off x="16357600" y="555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120015</xdr:rowOff>
    </xdr:from>
    <xdr:to>
      <xdr:col>86</xdr:col>
      <xdr:colOff>25400</xdr:colOff>
      <xdr:row>33</xdr:row>
      <xdr:rowOff>120015</xdr:rowOff>
    </xdr:to>
    <xdr:cxnSp macro="">
      <xdr:nvCxnSpPr>
        <xdr:cNvPr id="354" name="直線コネクタ 353">
          <a:extLst>
            <a:ext uri="{FF2B5EF4-FFF2-40B4-BE49-F238E27FC236}">
              <a16:creationId xmlns:a16="http://schemas.microsoft.com/office/drawing/2014/main" xmlns="" id="{7FF23F38-EEBC-463D-887B-535CE152D8CD}"/>
            </a:ext>
          </a:extLst>
        </xdr:cNvPr>
        <xdr:cNvCxnSpPr/>
      </xdr:nvCxnSpPr>
      <xdr:spPr>
        <a:xfrm>
          <a:off x="16230600" y="577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95267</xdr:rowOff>
    </xdr:from>
    <xdr:ext cx="405111" cy="259045"/>
    <xdr:sp macro="" textlink="">
      <xdr:nvSpPr>
        <xdr:cNvPr id="355" name="【認定こども園・幼稚園・保育所】&#10;有形固定資産減価償却率平均値テキスト">
          <a:extLst>
            <a:ext uri="{FF2B5EF4-FFF2-40B4-BE49-F238E27FC236}">
              <a16:creationId xmlns:a16="http://schemas.microsoft.com/office/drawing/2014/main" xmlns="" id="{C7C81026-9265-4F55-B1E4-E6A7127A9D31}"/>
            </a:ext>
          </a:extLst>
        </xdr:cNvPr>
        <xdr:cNvSpPr txBox="1"/>
      </xdr:nvSpPr>
      <xdr:spPr>
        <a:xfrm>
          <a:off x="16357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56" name="フローチャート: 判断 355">
          <a:extLst>
            <a:ext uri="{FF2B5EF4-FFF2-40B4-BE49-F238E27FC236}">
              <a16:creationId xmlns:a16="http://schemas.microsoft.com/office/drawing/2014/main" xmlns="" id="{8CBA1A54-1E97-40F2-BC4C-530A96D461A9}"/>
            </a:ext>
          </a:extLst>
        </xdr:cNvPr>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57" name="フローチャート: 判断 356">
          <a:extLst>
            <a:ext uri="{FF2B5EF4-FFF2-40B4-BE49-F238E27FC236}">
              <a16:creationId xmlns:a16="http://schemas.microsoft.com/office/drawing/2014/main" xmlns="" id="{A816FDDD-A9D0-42D8-8D05-A524470639E5}"/>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8" name="フローチャート: 判断 357">
          <a:extLst>
            <a:ext uri="{FF2B5EF4-FFF2-40B4-BE49-F238E27FC236}">
              <a16:creationId xmlns:a16="http://schemas.microsoft.com/office/drawing/2014/main" xmlns="" id="{4340621C-D44F-4094-A614-90A42489008D}"/>
            </a:ext>
          </a:extLst>
        </xdr:cNvPr>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DFB5C066-3D2A-4FD5-ADFE-61435FA7362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F1F40AD9-BAF7-49F0-97B5-901E1FF140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84AD0862-E3F4-4853-AD70-B3183BD63DC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098D5004-A793-4523-A094-4CEA0B396FB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5D8F98E2-1BAD-4BA5-A479-3CD738C98F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64" name="楕円 363">
          <a:extLst>
            <a:ext uri="{FF2B5EF4-FFF2-40B4-BE49-F238E27FC236}">
              <a16:creationId xmlns:a16="http://schemas.microsoft.com/office/drawing/2014/main" xmlns="" id="{21CEE3E7-2F4E-4923-A6D8-A7E70F9CA70F}"/>
            </a:ext>
          </a:extLst>
        </xdr:cNvPr>
        <xdr:cNvSpPr/>
      </xdr:nvSpPr>
      <xdr:spPr>
        <a:xfrm>
          <a:off x="162687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118762</xdr:rowOff>
    </xdr:from>
    <xdr:ext cx="405111" cy="259045"/>
    <xdr:sp macro="" textlink="">
      <xdr:nvSpPr>
        <xdr:cNvPr id="365" name="【認定こども園・幼稚園・保育所】&#10;有形固定資産減価償却率該当値テキスト">
          <a:extLst>
            <a:ext uri="{FF2B5EF4-FFF2-40B4-BE49-F238E27FC236}">
              <a16:creationId xmlns:a16="http://schemas.microsoft.com/office/drawing/2014/main" xmlns="" id="{C45946B5-C13A-4C9C-9BA1-0D21C95E1B6E}"/>
            </a:ext>
          </a:extLst>
        </xdr:cNvPr>
        <xdr:cNvSpPr txBox="1"/>
      </xdr:nvSpPr>
      <xdr:spPr>
        <a:xfrm>
          <a:off x="16357600"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55880</xdr:rowOff>
    </xdr:from>
    <xdr:to>
      <xdr:col>81</xdr:col>
      <xdr:colOff>101600</xdr:colOff>
      <xdr:row>37</xdr:row>
      <xdr:rowOff>157480</xdr:rowOff>
    </xdr:to>
    <xdr:sp macro="" textlink="">
      <xdr:nvSpPr>
        <xdr:cNvPr id="366" name="楕円 365">
          <a:extLst>
            <a:ext uri="{FF2B5EF4-FFF2-40B4-BE49-F238E27FC236}">
              <a16:creationId xmlns:a16="http://schemas.microsoft.com/office/drawing/2014/main" xmlns="" id="{B838F3DF-D7FA-4293-870F-DD7B261A2F1D}"/>
            </a:ext>
          </a:extLst>
        </xdr:cNvPr>
        <xdr:cNvSpPr/>
      </xdr:nvSpPr>
      <xdr:spPr>
        <a:xfrm>
          <a:off x="15430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106680</xdr:rowOff>
    </xdr:from>
    <xdr:to>
      <xdr:col>85</xdr:col>
      <xdr:colOff>127000</xdr:colOff>
      <xdr:row>37</xdr:row>
      <xdr:rowOff>146685</xdr:rowOff>
    </xdr:to>
    <xdr:cxnSp macro="">
      <xdr:nvCxnSpPr>
        <xdr:cNvPr id="367" name="直線コネクタ 366">
          <a:extLst>
            <a:ext uri="{FF2B5EF4-FFF2-40B4-BE49-F238E27FC236}">
              <a16:creationId xmlns:a16="http://schemas.microsoft.com/office/drawing/2014/main" xmlns="" id="{512E6DA2-F768-4D8C-8D13-5C62253D3E4F}"/>
            </a:ext>
          </a:extLst>
        </xdr:cNvPr>
        <xdr:cNvCxnSpPr/>
      </xdr:nvCxnSpPr>
      <xdr:spPr>
        <a:xfrm>
          <a:off x="15481300" y="64503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368" name="楕円 367">
          <a:extLst>
            <a:ext uri="{FF2B5EF4-FFF2-40B4-BE49-F238E27FC236}">
              <a16:creationId xmlns:a16="http://schemas.microsoft.com/office/drawing/2014/main" xmlns="" id="{3CDDDD34-D97E-498B-94D0-8AA6E7FB08DB}"/>
            </a:ext>
          </a:extLst>
        </xdr:cNvPr>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106680</xdr:rowOff>
    </xdr:from>
    <xdr:to>
      <xdr:col>81</xdr:col>
      <xdr:colOff>50800</xdr:colOff>
      <xdr:row>37</xdr:row>
      <xdr:rowOff>144780</xdr:rowOff>
    </xdr:to>
    <xdr:cxnSp macro="">
      <xdr:nvCxnSpPr>
        <xdr:cNvPr id="369" name="直線コネクタ 368">
          <a:extLst>
            <a:ext uri="{FF2B5EF4-FFF2-40B4-BE49-F238E27FC236}">
              <a16:creationId xmlns:a16="http://schemas.microsoft.com/office/drawing/2014/main" xmlns="" id="{624BDD26-E1C0-42B1-BC91-E0E7C56F3D44}"/>
            </a:ext>
          </a:extLst>
        </xdr:cNvPr>
        <xdr:cNvCxnSpPr/>
      </xdr:nvCxnSpPr>
      <xdr:spPr>
        <a:xfrm flipV="1">
          <a:off x="14592300" y="6450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70" name="n_1aveValue【認定こども園・幼稚園・保育所】&#10;有形固定資産減価償却率">
          <a:extLst>
            <a:ext uri="{FF2B5EF4-FFF2-40B4-BE49-F238E27FC236}">
              <a16:creationId xmlns:a16="http://schemas.microsoft.com/office/drawing/2014/main" xmlns="" id="{A3EABD47-3E32-4864-BB42-06F71D4878A1}"/>
            </a:ext>
          </a:extLst>
        </xdr:cNvPr>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371" name="n_2aveValue【認定こども園・幼稚園・保育所】&#10;有形固定資産減価償却率">
          <a:extLst>
            <a:ext uri="{FF2B5EF4-FFF2-40B4-BE49-F238E27FC236}">
              <a16:creationId xmlns:a16="http://schemas.microsoft.com/office/drawing/2014/main" xmlns="" id="{2B844C74-1823-4DE8-96AA-F72C6B447738}"/>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2557</xdr:rowOff>
    </xdr:from>
    <xdr:ext cx="405111" cy="259045"/>
    <xdr:sp macro="" textlink="">
      <xdr:nvSpPr>
        <xdr:cNvPr id="372" name="n_1mainValue【認定こども園・幼稚園・保育所】&#10;有形固定資産減価償却率">
          <a:extLst>
            <a:ext uri="{FF2B5EF4-FFF2-40B4-BE49-F238E27FC236}">
              <a16:creationId xmlns:a16="http://schemas.microsoft.com/office/drawing/2014/main" xmlns="" id="{FE56655B-7159-4AD1-8655-D10C3F56B6F5}"/>
            </a:ext>
          </a:extLst>
        </xdr:cNvPr>
        <xdr:cNvSpPr txBox="1"/>
      </xdr:nvSpPr>
      <xdr:spPr>
        <a:xfrm>
          <a:off x="152660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373" name="n_2mainValue【認定こども園・幼稚園・保育所】&#10;有形固定資産減価償却率">
          <a:extLst>
            <a:ext uri="{FF2B5EF4-FFF2-40B4-BE49-F238E27FC236}">
              <a16:creationId xmlns:a16="http://schemas.microsoft.com/office/drawing/2014/main" xmlns="" id="{D9CE31CB-E570-48BC-BA4C-388914FCAB6F}"/>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a:extLst>
            <a:ext uri="{FF2B5EF4-FFF2-40B4-BE49-F238E27FC236}">
              <a16:creationId xmlns:a16="http://schemas.microsoft.com/office/drawing/2014/main" xmlns="" id="{2A6E39DD-2863-4540-A27D-9A35C282438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a:extLst>
            <a:ext uri="{FF2B5EF4-FFF2-40B4-BE49-F238E27FC236}">
              <a16:creationId xmlns:a16="http://schemas.microsoft.com/office/drawing/2014/main" xmlns="" id="{BC5A8A49-478A-4AA5-9C00-0CDE88329F4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a:extLst>
            <a:ext uri="{FF2B5EF4-FFF2-40B4-BE49-F238E27FC236}">
              <a16:creationId xmlns:a16="http://schemas.microsoft.com/office/drawing/2014/main" xmlns="" id="{13FA9A32-F331-4E86-82E8-9CCD090E43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a:extLst>
            <a:ext uri="{FF2B5EF4-FFF2-40B4-BE49-F238E27FC236}">
              <a16:creationId xmlns:a16="http://schemas.microsoft.com/office/drawing/2014/main" xmlns="" id="{90C7B260-B348-4367-BE4E-0233EDD60C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a:extLst>
            <a:ext uri="{FF2B5EF4-FFF2-40B4-BE49-F238E27FC236}">
              <a16:creationId xmlns:a16="http://schemas.microsoft.com/office/drawing/2014/main" xmlns="" id="{E374BE51-CD69-4897-8AEB-C9A98DB5D1A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a:extLst>
            <a:ext uri="{FF2B5EF4-FFF2-40B4-BE49-F238E27FC236}">
              <a16:creationId xmlns:a16="http://schemas.microsoft.com/office/drawing/2014/main" xmlns="" id="{DB977A89-028D-4B62-95EB-2FAFC2B33C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a:extLst>
            <a:ext uri="{FF2B5EF4-FFF2-40B4-BE49-F238E27FC236}">
              <a16:creationId xmlns:a16="http://schemas.microsoft.com/office/drawing/2014/main" xmlns="" id="{D03CDE56-1731-436C-BDD1-C27EDBB9B95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a:extLst>
            <a:ext uri="{FF2B5EF4-FFF2-40B4-BE49-F238E27FC236}">
              <a16:creationId xmlns:a16="http://schemas.microsoft.com/office/drawing/2014/main" xmlns="" id="{F1302507-C8D0-4ECD-8D63-BD2A6C6748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a:extLst>
            <a:ext uri="{FF2B5EF4-FFF2-40B4-BE49-F238E27FC236}">
              <a16:creationId xmlns:a16="http://schemas.microsoft.com/office/drawing/2014/main" xmlns="" id="{D67A6F1F-1B2E-4BB2-82CA-E2F3C238A0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a:extLst>
            <a:ext uri="{FF2B5EF4-FFF2-40B4-BE49-F238E27FC236}">
              <a16:creationId xmlns:a16="http://schemas.microsoft.com/office/drawing/2014/main" xmlns="" id="{5CEB30F8-DF70-484C-89AF-93FCCE4F72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4" name="直線コネクタ 383">
          <a:extLst>
            <a:ext uri="{FF2B5EF4-FFF2-40B4-BE49-F238E27FC236}">
              <a16:creationId xmlns:a16="http://schemas.microsoft.com/office/drawing/2014/main" xmlns="" id="{E7A4D701-2A7B-46A9-8A36-E5CBA4A447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5" name="テキスト ボックス 384">
          <a:extLst>
            <a:ext uri="{FF2B5EF4-FFF2-40B4-BE49-F238E27FC236}">
              <a16:creationId xmlns:a16="http://schemas.microsoft.com/office/drawing/2014/main" xmlns="" id="{B0EE2C82-DE70-48F7-B33F-5AA4C89651E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6" name="直線コネクタ 385">
          <a:extLst>
            <a:ext uri="{FF2B5EF4-FFF2-40B4-BE49-F238E27FC236}">
              <a16:creationId xmlns:a16="http://schemas.microsoft.com/office/drawing/2014/main" xmlns="" id="{85619AA1-2AB3-41FA-8B3E-A75FE81E503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7" name="テキスト ボックス 386">
          <a:extLst>
            <a:ext uri="{FF2B5EF4-FFF2-40B4-BE49-F238E27FC236}">
              <a16:creationId xmlns:a16="http://schemas.microsoft.com/office/drawing/2014/main" xmlns="" id="{31F32B17-DF84-43A3-A0AF-2E8C4E087C6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8" name="直線コネクタ 387">
          <a:extLst>
            <a:ext uri="{FF2B5EF4-FFF2-40B4-BE49-F238E27FC236}">
              <a16:creationId xmlns:a16="http://schemas.microsoft.com/office/drawing/2014/main" xmlns="" id="{B8E31AA2-B023-475D-A79B-CD93374FF6F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9" name="テキスト ボックス 388">
          <a:extLst>
            <a:ext uri="{FF2B5EF4-FFF2-40B4-BE49-F238E27FC236}">
              <a16:creationId xmlns:a16="http://schemas.microsoft.com/office/drawing/2014/main" xmlns="" id="{E439E84D-496E-49EB-A6AC-5D18FE5E702E}"/>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0" name="直線コネクタ 389">
          <a:extLst>
            <a:ext uri="{FF2B5EF4-FFF2-40B4-BE49-F238E27FC236}">
              <a16:creationId xmlns:a16="http://schemas.microsoft.com/office/drawing/2014/main" xmlns="" id="{51C3E415-6FF7-4C7D-9951-EABA8654ECF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1" name="テキスト ボックス 390">
          <a:extLst>
            <a:ext uri="{FF2B5EF4-FFF2-40B4-BE49-F238E27FC236}">
              <a16:creationId xmlns:a16="http://schemas.microsoft.com/office/drawing/2014/main" xmlns="" id="{234C2250-D357-466C-BA18-9107DFBC99D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a:extLst>
            <a:ext uri="{FF2B5EF4-FFF2-40B4-BE49-F238E27FC236}">
              <a16:creationId xmlns:a16="http://schemas.microsoft.com/office/drawing/2014/main" xmlns="" id="{93E68174-3A71-4EBA-9ECF-32E2F1CC88E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a:extLst>
            <a:ext uri="{FF2B5EF4-FFF2-40B4-BE49-F238E27FC236}">
              <a16:creationId xmlns:a16="http://schemas.microsoft.com/office/drawing/2014/main" xmlns="" id="{16711C3B-7978-423A-AD81-71A0BAD8B7B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a:extLst>
            <a:ext uri="{FF2B5EF4-FFF2-40B4-BE49-F238E27FC236}">
              <a16:creationId xmlns:a16="http://schemas.microsoft.com/office/drawing/2014/main" xmlns="" id="{87A34145-D3F0-4417-A35D-F5D4E83A9DC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83058</xdr:rowOff>
    </xdr:to>
    <xdr:cxnSp macro="">
      <xdr:nvCxnSpPr>
        <xdr:cNvPr id="395" name="直線コネクタ 394">
          <a:extLst>
            <a:ext uri="{FF2B5EF4-FFF2-40B4-BE49-F238E27FC236}">
              <a16:creationId xmlns:a16="http://schemas.microsoft.com/office/drawing/2014/main" xmlns="" id="{F009B2AF-F242-4F57-A66D-8251CC017DF0}"/>
            </a:ext>
          </a:extLst>
        </xdr:cNvPr>
        <xdr:cNvCxnSpPr/>
      </xdr:nvCxnSpPr>
      <xdr:spPr>
        <a:xfrm flipV="1">
          <a:off x="22160864" y="58826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86885</xdr:rowOff>
    </xdr:from>
    <xdr:ext cx="469744" cy="259045"/>
    <xdr:sp macro="" textlink="">
      <xdr:nvSpPr>
        <xdr:cNvPr id="396" name="【認定こども園・幼稚園・保育所】&#10;一人当たり面積最小値テキスト">
          <a:extLst>
            <a:ext uri="{FF2B5EF4-FFF2-40B4-BE49-F238E27FC236}">
              <a16:creationId xmlns:a16="http://schemas.microsoft.com/office/drawing/2014/main" xmlns="" id="{6B75803B-B507-4E84-BC6D-CA30F482F5EE}"/>
            </a:ext>
          </a:extLst>
        </xdr:cNvPr>
        <xdr:cNvSpPr txBox="1"/>
      </xdr:nvSpPr>
      <xdr:spPr>
        <a:xfrm>
          <a:off x="22199600" y="71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83058</xdr:rowOff>
    </xdr:from>
    <xdr:to>
      <xdr:col>116</xdr:col>
      <xdr:colOff>152400</xdr:colOff>
      <xdr:row>41</xdr:row>
      <xdr:rowOff>83058</xdr:rowOff>
    </xdr:to>
    <xdr:cxnSp macro="">
      <xdr:nvCxnSpPr>
        <xdr:cNvPr id="397" name="直線コネクタ 396">
          <a:extLst>
            <a:ext uri="{FF2B5EF4-FFF2-40B4-BE49-F238E27FC236}">
              <a16:creationId xmlns:a16="http://schemas.microsoft.com/office/drawing/2014/main" xmlns="" id="{56857CC1-7B48-474C-93F5-8DB51C5B9F1B}"/>
            </a:ext>
          </a:extLst>
        </xdr:cNvPr>
        <xdr:cNvCxnSpPr/>
      </xdr:nvCxnSpPr>
      <xdr:spPr>
        <a:xfrm>
          <a:off x="22072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98" name="【認定こども園・幼稚園・保育所】&#10;一人当たり面積最大値テキスト">
          <a:extLst>
            <a:ext uri="{FF2B5EF4-FFF2-40B4-BE49-F238E27FC236}">
              <a16:creationId xmlns:a16="http://schemas.microsoft.com/office/drawing/2014/main" xmlns="" id="{AF753F6B-F911-4D7A-9C55-0C290654E0EA}"/>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99" name="直線コネクタ 398">
          <a:extLst>
            <a:ext uri="{FF2B5EF4-FFF2-40B4-BE49-F238E27FC236}">
              <a16:creationId xmlns:a16="http://schemas.microsoft.com/office/drawing/2014/main" xmlns="" id="{2F0B3540-BA5E-49D1-9D60-E1BEF703971C}"/>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7129</xdr:rowOff>
    </xdr:from>
    <xdr:ext cx="469744" cy="259045"/>
    <xdr:sp macro="" textlink="">
      <xdr:nvSpPr>
        <xdr:cNvPr id="400" name="【認定こども園・幼稚園・保育所】&#10;一人当たり面積平均値テキスト">
          <a:extLst>
            <a:ext uri="{FF2B5EF4-FFF2-40B4-BE49-F238E27FC236}">
              <a16:creationId xmlns:a16="http://schemas.microsoft.com/office/drawing/2014/main" xmlns="" id="{E957D44A-2CDE-4039-8955-B958FDDBE25B}"/>
            </a:ext>
          </a:extLst>
        </xdr:cNvPr>
        <xdr:cNvSpPr txBox="1"/>
      </xdr:nvSpPr>
      <xdr:spPr>
        <a:xfrm>
          <a:off x="22199600" y="669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155702</xdr:rowOff>
    </xdr:from>
    <xdr:to>
      <xdr:col>116</xdr:col>
      <xdr:colOff>114300</xdr:colOff>
      <xdr:row>40</xdr:row>
      <xdr:rowOff>85852</xdr:rowOff>
    </xdr:to>
    <xdr:sp macro="" textlink="">
      <xdr:nvSpPr>
        <xdr:cNvPr id="401" name="フローチャート: 判断 400">
          <a:extLst>
            <a:ext uri="{FF2B5EF4-FFF2-40B4-BE49-F238E27FC236}">
              <a16:creationId xmlns:a16="http://schemas.microsoft.com/office/drawing/2014/main" xmlns="" id="{5BE96C2F-7E63-4F99-85DF-8527C2E80509}"/>
            </a:ext>
          </a:extLst>
        </xdr:cNvPr>
        <xdr:cNvSpPr/>
      </xdr:nvSpPr>
      <xdr:spPr>
        <a:xfrm>
          <a:off x="221107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123698</xdr:rowOff>
    </xdr:from>
    <xdr:to>
      <xdr:col>112</xdr:col>
      <xdr:colOff>38100</xdr:colOff>
      <xdr:row>40</xdr:row>
      <xdr:rowOff>53848</xdr:rowOff>
    </xdr:to>
    <xdr:sp macro="" textlink="">
      <xdr:nvSpPr>
        <xdr:cNvPr id="402" name="フローチャート: 判断 401">
          <a:extLst>
            <a:ext uri="{FF2B5EF4-FFF2-40B4-BE49-F238E27FC236}">
              <a16:creationId xmlns:a16="http://schemas.microsoft.com/office/drawing/2014/main" xmlns="" id="{F003F132-4885-4605-934F-3F44FFC9862B}"/>
            </a:ext>
          </a:extLst>
        </xdr:cNvPr>
        <xdr:cNvSpPr/>
      </xdr:nvSpPr>
      <xdr:spPr>
        <a:xfrm>
          <a:off x="212725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403" name="フローチャート: 判断 402">
          <a:extLst>
            <a:ext uri="{FF2B5EF4-FFF2-40B4-BE49-F238E27FC236}">
              <a16:creationId xmlns:a16="http://schemas.microsoft.com/office/drawing/2014/main" xmlns="" id="{FAB5918B-6E5F-4A69-82EA-4919F51D55CC}"/>
            </a:ext>
          </a:extLst>
        </xdr:cNvPr>
        <xdr:cNvSpPr/>
      </xdr:nvSpPr>
      <xdr:spPr>
        <a:xfrm>
          <a:off x="20383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xmlns="" id="{67E86006-5ED1-40CE-A644-6DBC29DF93F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xmlns="" id="{A0B95666-9B4F-4B69-B94D-B8E1286397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xmlns="" id="{CD68FE36-8D6C-46FE-B168-6A045FB92F1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xmlns="" id="{1062D9DF-03F3-4F00-8987-3C13BEED01B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xmlns="" id="{2CD52B0D-FA35-4370-BEF2-C40C976F6EF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09" name="楕円 408">
          <a:extLst>
            <a:ext uri="{FF2B5EF4-FFF2-40B4-BE49-F238E27FC236}">
              <a16:creationId xmlns:a16="http://schemas.microsoft.com/office/drawing/2014/main" xmlns="" id="{2FE626F8-D3B9-4459-A986-085CC7832C75}"/>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10" name="【認定こども園・幼稚園・保育所】&#10;一人当たり面積該当値テキスト">
          <a:extLst>
            <a:ext uri="{FF2B5EF4-FFF2-40B4-BE49-F238E27FC236}">
              <a16:creationId xmlns:a16="http://schemas.microsoft.com/office/drawing/2014/main" xmlns="" id="{3A782CCA-0C93-4134-9855-33081B8E5D16}"/>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11" name="楕円 410">
          <a:extLst>
            <a:ext uri="{FF2B5EF4-FFF2-40B4-BE49-F238E27FC236}">
              <a16:creationId xmlns:a16="http://schemas.microsoft.com/office/drawing/2014/main" xmlns="" id="{FCD89C6E-4AA1-463E-8CC4-E755D76BBC02}"/>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76200</xdr:rowOff>
    </xdr:to>
    <xdr:cxnSp macro="">
      <xdr:nvCxnSpPr>
        <xdr:cNvPr id="412" name="直線コネクタ 411">
          <a:extLst>
            <a:ext uri="{FF2B5EF4-FFF2-40B4-BE49-F238E27FC236}">
              <a16:creationId xmlns:a16="http://schemas.microsoft.com/office/drawing/2014/main" xmlns="" id="{76160A7C-91B2-4A1B-9453-7EE748FEB075}"/>
            </a:ext>
          </a:extLst>
        </xdr:cNvPr>
        <xdr:cNvCxnSpPr/>
      </xdr:nvCxnSpPr>
      <xdr:spPr>
        <a:xfrm>
          <a:off x="21323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413" name="楕円 412">
          <a:extLst>
            <a:ext uri="{FF2B5EF4-FFF2-40B4-BE49-F238E27FC236}">
              <a16:creationId xmlns:a16="http://schemas.microsoft.com/office/drawing/2014/main" xmlns="" id="{F69E4573-780C-42E0-BC3D-187B31145746}"/>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14" name="直線コネクタ 413">
          <a:extLst>
            <a:ext uri="{FF2B5EF4-FFF2-40B4-BE49-F238E27FC236}">
              <a16:creationId xmlns:a16="http://schemas.microsoft.com/office/drawing/2014/main" xmlns="" id="{B6E75A4E-EFA1-4BA1-B7FB-624A1A4C0F51}"/>
            </a:ext>
          </a:extLst>
        </xdr:cNvPr>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70375</xdr:rowOff>
    </xdr:from>
    <xdr:ext cx="469744" cy="259045"/>
    <xdr:sp macro="" textlink="">
      <xdr:nvSpPr>
        <xdr:cNvPr id="415" name="n_1aveValue【認定こども園・幼稚園・保育所】&#10;一人当たり面積">
          <a:extLst>
            <a:ext uri="{FF2B5EF4-FFF2-40B4-BE49-F238E27FC236}">
              <a16:creationId xmlns:a16="http://schemas.microsoft.com/office/drawing/2014/main" xmlns="" id="{48E0E97D-9BB7-45CF-9EAB-8E5AFECF0DBA}"/>
            </a:ext>
          </a:extLst>
        </xdr:cNvPr>
        <xdr:cNvSpPr txBox="1"/>
      </xdr:nvSpPr>
      <xdr:spPr>
        <a:xfrm>
          <a:off x="21075727"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416" name="n_2aveValue【認定こども園・幼稚園・保育所】&#10;一人当たり面積">
          <a:extLst>
            <a:ext uri="{FF2B5EF4-FFF2-40B4-BE49-F238E27FC236}">
              <a16:creationId xmlns:a16="http://schemas.microsoft.com/office/drawing/2014/main" xmlns="" id="{E56327A6-8F60-4C6E-A4E9-BB59F9EC3485}"/>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417" name="n_1mainValue【認定こども園・幼稚園・保育所】&#10;一人当たり面積">
          <a:extLst>
            <a:ext uri="{FF2B5EF4-FFF2-40B4-BE49-F238E27FC236}">
              <a16:creationId xmlns:a16="http://schemas.microsoft.com/office/drawing/2014/main" xmlns="" id="{BE9AC947-ADDF-4B6E-B6A9-6B0FCF28841E}"/>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418" name="n_2mainValue【認定こども園・幼稚園・保育所】&#10;一人当たり面積">
          <a:extLst>
            <a:ext uri="{FF2B5EF4-FFF2-40B4-BE49-F238E27FC236}">
              <a16:creationId xmlns:a16="http://schemas.microsoft.com/office/drawing/2014/main" xmlns="" id="{2545F87A-1089-4A3E-B26A-39AB63137A7E}"/>
            </a:ext>
          </a:extLst>
        </xdr:cNvPr>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9" name="正方形/長方形 418">
          <a:extLst>
            <a:ext uri="{FF2B5EF4-FFF2-40B4-BE49-F238E27FC236}">
              <a16:creationId xmlns:a16="http://schemas.microsoft.com/office/drawing/2014/main" xmlns="" id="{D1C436DE-A2AA-4C22-A3ED-FED3847DBA7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0" name="正方形/長方形 419">
          <a:extLst>
            <a:ext uri="{FF2B5EF4-FFF2-40B4-BE49-F238E27FC236}">
              <a16:creationId xmlns:a16="http://schemas.microsoft.com/office/drawing/2014/main" xmlns="" id="{FEBCF687-362C-4FA8-8714-5EF56F0E32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1" name="正方形/長方形 420">
          <a:extLst>
            <a:ext uri="{FF2B5EF4-FFF2-40B4-BE49-F238E27FC236}">
              <a16:creationId xmlns:a16="http://schemas.microsoft.com/office/drawing/2014/main" xmlns="" id="{67829801-007A-4B04-B88A-B3886667FA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2" name="正方形/長方形 421">
          <a:extLst>
            <a:ext uri="{FF2B5EF4-FFF2-40B4-BE49-F238E27FC236}">
              <a16:creationId xmlns:a16="http://schemas.microsoft.com/office/drawing/2014/main" xmlns="" id="{4C255770-959F-499D-B9CC-7F36CEB122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3" name="正方形/長方形 422">
          <a:extLst>
            <a:ext uri="{FF2B5EF4-FFF2-40B4-BE49-F238E27FC236}">
              <a16:creationId xmlns:a16="http://schemas.microsoft.com/office/drawing/2014/main" xmlns="" id="{A0686DC7-D142-4491-AD64-161EF76151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4" name="正方形/長方形 423">
          <a:extLst>
            <a:ext uri="{FF2B5EF4-FFF2-40B4-BE49-F238E27FC236}">
              <a16:creationId xmlns:a16="http://schemas.microsoft.com/office/drawing/2014/main" xmlns="" id="{475EFE33-BD68-44F0-9F2E-04749BD35B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5" name="正方形/長方形 424">
          <a:extLst>
            <a:ext uri="{FF2B5EF4-FFF2-40B4-BE49-F238E27FC236}">
              <a16:creationId xmlns:a16="http://schemas.microsoft.com/office/drawing/2014/main" xmlns="" id="{606C41DC-9D4D-4814-A3C0-5585AD3E2B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6" name="正方形/長方形 425">
          <a:extLst>
            <a:ext uri="{FF2B5EF4-FFF2-40B4-BE49-F238E27FC236}">
              <a16:creationId xmlns:a16="http://schemas.microsoft.com/office/drawing/2014/main" xmlns="" id="{A0599CEE-CD51-4434-9DC8-54E8E0F7FF0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7" name="テキスト ボックス 426">
          <a:extLst>
            <a:ext uri="{FF2B5EF4-FFF2-40B4-BE49-F238E27FC236}">
              <a16:creationId xmlns:a16="http://schemas.microsoft.com/office/drawing/2014/main" xmlns="" id="{EB160CB8-90B6-44E2-A345-10DA65013C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8" name="直線コネクタ 427">
          <a:extLst>
            <a:ext uri="{FF2B5EF4-FFF2-40B4-BE49-F238E27FC236}">
              <a16:creationId xmlns:a16="http://schemas.microsoft.com/office/drawing/2014/main" xmlns="" id="{DAE6B198-EAF6-4829-8CF8-DACDC475EA3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9" name="テキスト ボックス 428">
          <a:extLst>
            <a:ext uri="{FF2B5EF4-FFF2-40B4-BE49-F238E27FC236}">
              <a16:creationId xmlns:a16="http://schemas.microsoft.com/office/drawing/2014/main" xmlns="" id="{1813902E-C008-4D33-B1CB-E2ACB410AA3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0" name="直線コネクタ 429">
          <a:extLst>
            <a:ext uri="{FF2B5EF4-FFF2-40B4-BE49-F238E27FC236}">
              <a16:creationId xmlns:a16="http://schemas.microsoft.com/office/drawing/2014/main" xmlns="" id="{66C27194-B21F-457F-9BA9-25DE889D278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1" name="テキスト ボックス 430">
          <a:extLst>
            <a:ext uri="{FF2B5EF4-FFF2-40B4-BE49-F238E27FC236}">
              <a16:creationId xmlns:a16="http://schemas.microsoft.com/office/drawing/2014/main" xmlns="" id="{FDB49EF0-24B7-405B-8E45-3494BCB9AD1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2" name="直線コネクタ 431">
          <a:extLst>
            <a:ext uri="{FF2B5EF4-FFF2-40B4-BE49-F238E27FC236}">
              <a16:creationId xmlns:a16="http://schemas.microsoft.com/office/drawing/2014/main" xmlns="" id="{A7ECA128-4A4E-4C1F-8DCC-6462C6C4D21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3" name="テキスト ボックス 432">
          <a:extLst>
            <a:ext uri="{FF2B5EF4-FFF2-40B4-BE49-F238E27FC236}">
              <a16:creationId xmlns:a16="http://schemas.microsoft.com/office/drawing/2014/main" xmlns="" id="{C5AA718E-00F2-4694-87D1-B5C7770E0D3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4" name="直線コネクタ 433">
          <a:extLst>
            <a:ext uri="{FF2B5EF4-FFF2-40B4-BE49-F238E27FC236}">
              <a16:creationId xmlns:a16="http://schemas.microsoft.com/office/drawing/2014/main" xmlns="" id="{2BAB5CBA-65C7-42A2-BD17-14EB94AFA836}"/>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5" name="テキスト ボックス 434">
          <a:extLst>
            <a:ext uri="{FF2B5EF4-FFF2-40B4-BE49-F238E27FC236}">
              <a16:creationId xmlns:a16="http://schemas.microsoft.com/office/drawing/2014/main" xmlns="" id="{8E81CC9E-F626-4927-A5E5-8EE80DE23EC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6" name="直線コネクタ 435">
          <a:extLst>
            <a:ext uri="{FF2B5EF4-FFF2-40B4-BE49-F238E27FC236}">
              <a16:creationId xmlns:a16="http://schemas.microsoft.com/office/drawing/2014/main" xmlns="" id="{BED1B1BC-0D3B-4D4E-95BE-54E6F319AC9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7" name="テキスト ボックス 436">
          <a:extLst>
            <a:ext uri="{FF2B5EF4-FFF2-40B4-BE49-F238E27FC236}">
              <a16:creationId xmlns:a16="http://schemas.microsoft.com/office/drawing/2014/main" xmlns="" id="{1801E1EE-59B4-4909-B4FB-729EE416B20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8" name="直線コネクタ 437">
          <a:extLst>
            <a:ext uri="{FF2B5EF4-FFF2-40B4-BE49-F238E27FC236}">
              <a16:creationId xmlns:a16="http://schemas.microsoft.com/office/drawing/2014/main" xmlns="" id="{8F40AB0A-ADF7-4AD9-BB48-543BB545F27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9" name="テキスト ボックス 438">
          <a:extLst>
            <a:ext uri="{FF2B5EF4-FFF2-40B4-BE49-F238E27FC236}">
              <a16:creationId xmlns:a16="http://schemas.microsoft.com/office/drawing/2014/main" xmlns="" id="{20F3AC73-7956-4F12-A11E-D2CC5FA4C71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0" name="直線コネクタ 439">
          <a:extLst>
            <a:ext uri="{FF2B5EF4-FFF2-40B4-BE49-F238E27FC236}">
              <a16:creationId xmlns:a16="http://schemas.microsoft.com/office/drawing/2014/main" xmlns="" id="{BBFC560E-E273-4647-994F-44EBF804247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1" name="テキスト ボックス 440">
          <a:extLst>
            <a:ext uri="{FF2B5EF4-FFF2-40B4-BE49-F238E27FC236}">
              <a16:creationId xmlns:a16="http://schemas.microsoft.com/office/drawing/2014/main" xmlns="" id="{A8F52B0E-600D-4EA1-8909-24FCE521696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2" name="【学校施設】&#10;有形固定資産減価償却率グラフ枠">
          <a:extLst>
            <a:ext uri="{FF2B5EF4-FFF2-40B4-BE49-F238E27FC236}">
              <a16:creationId xmlns:a16="http://schemas.microsoft.com/office/drawing/2014/main" xmlns="" id="{5F389931-9D3F-456E-BFD5-41809275A0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114300</xdr:rowOff>
    </xdr:from>
    <xdr:to>
      <xdr:col>85</xdr:col>
      <xdr:colOff>126364</xdr:colOff>
      <xdr:row>64</xdr:row>
      <xdr:rowOff>95250</xdr:rowOff>
    </xdr:to>
    <xdr:cxnSp macro="">
      <xdr:nvCxnSpPr>
        <xdr:cNvPr id="443" name="直線コネクタ 442">
          <a:extLst>
            <a:ext uri="{FF2B5EF4-FFF2-40B4-BE49-F238E27FC236}">
              <a16:creationId xmlns:a16="http://schemas.microsoft.com/office/drawing/2014/main" xmlns="" id="{6DEAEDF5-A042-433C-BA90-31B51C834EB7}"/>
            </a:ext>
          </a:extLst>
        </xdr:cNvPr>
        <xdr:cNvCxnSpPr/>
      </xdr:nvCxnSpPr>
      <xdr:spPr>
        <a:xfrm flipV="1">
          <a:off x="16318864" y="97155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99077</xdr:rowOff>
    </xdr:from>
    <xdr:ext cx="405111" cy="259045"/>
    <xdr:sp macro="" textlink="">
      <xdr:nvSpPr>
        <xdr:cNvPr id="444" name="【学校施設】&#10;有形固定資産減価償却率最小値テキスト">
          <a:extLst>
            <a:ext uri="{FF2B5EF4-FFF2-40B4-BE49-F238E27FC236}">
              <a16:creationId xmlns:a16="http://schemas.microsoft.com/office/drawing/2014/main" xmlns="" id="{E7AE8B8C-0863-494A-8D3F-5BE12DD51FB1}"/>
            </a:ext>
          </a:extLst>
        </xdr:cNvPr>
        <xdr:cNvSpPr txBox="1"/>
      </xdr:nvSpPr>
      <xdr:spPr>
        <a:xfrm>
          <a:off x="16357600"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95250</xdr:rowOff>
    </xdr:from>
    <xdr:to>
      <xdr:col>86</xdr:col>
      <xdr:colOff>25400</xdr:colOff>
      <xdr:row>64</xdr:row>
      <xdr:rowOff>95250</xdr:rowOff>
    </xdr:to>
    <xdr:cxnSp macro="">
      <xdr:nvCxnSpPr>
        <xdr:cNvPr id="445" name="直線コネクタ 444">
          <a:extLst>
            <a:ext uri="{FF2B5EF4-FFF2-40B4-BE49-F238E27FC236}">
              <a16:creationId xmlns:a16="http://schemas.microsoft.com/office/drawing/2014/main" xmlns="" id="{093F9B38-C45C-4EE2-9500-1EB6791EE113}"/>
            </a:ext>
          </a:extLst>
        </xdr:cNvPr>
        <xdr:cNvCxnSpPr/>
      </xdr:nvCxnSpPr>
      <xdr:spPr>
        <a:xfrm>
          <a:off x="16230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60977</xdr:rowOff>
    </xdr:from>
    <xdr:ext cx="405111" cy="259045"/>
    <xdr:sp macro="" textlink="">
      <xdr:nvSpPr>
        <xdr:cNvPr id="446" name="【学校施設】&#10;有形固定資産減価償却率最大値テキスト">
          <a:extLst>
            <a:ext uri="{FF2B5EF4-FFF2-40B4-BE49-F238E27FC236}">
              <a16:creationId xmlns:a16="http://schemas.microsoft.com/office/drawing/2014/main" xmlns="" id="{36E8851C-0FBB-4672-8C96-7E2FF694F928}"/>
            </a:ext>
          </a:extLst>
        </xdr:cNvPr>
        <xdr:cNvSpPr txBox="1"/>
      </xdr:nvSpPr>
      <xdr:spPr>
        <a:xfrm>
          <a:off x="163576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114300</xdr:rowOff>
    </xdr:from>
    <xdr:to>
      <xdr:col>86</xdr:col>
      <xdr:colOff>25400</xdr:colOff>
      <xdr:row>56</xdr:row>
      <xdr:rowOff>114300</xdr:rowOff>
    </xdr:to>
    <xdr:cxnSp macro="">
      <xdr:nvCxnSpPr>
        <xdr:cNvPr id="447" name="直線コネクタ 446">
          <a:extLst>
            <a:ext uri="{FF2B5EF4-FFF2-40B4-BE49-F238E27FC236}">
              <a16:creationId xmlns:a16="http://schemas.microsoft.com/office/drawing/2014/main" xmlns="" id="{5C6C95AF-6F4B-4E5F-95A7-BEA490C3AE8B}"/>
            </a:ext>
          </a:extLst>
        </xdr:cNvPr>
        <xdr:cNvCxnSpPr/>
      </xdr:nvCxnSpPr>
      <xdr:spPr>
        <a:xfrm>
          <a:off x="16230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102887</xdr:rowOff>
    </xdr:from>
    <xdr:ext cx="405111" cy="259045"/>
    <xdr:sp macro="" textlink="">
      <xdr:nvSpPr>
        <xdr:cNvPr id="448" name="【学校施設】&#10;有形固定資産減価償却率平均値テキスト">
          <a:extLst>
            <a:ext uri="{FF2B5EF4-FFF2-40B4-BE49-F238E27FC236}">
              <a16:creationId xmlns:a16="http://schemas.microsoft.com/office/drawing/2014/main" xmlns="" id="{B08706C4-F7AB-4B4A-BD89-12BDAC3088C5}"/>
            </a:ext>
          </a:extLst>
        </xdr:cNvPr>
        <xdr:cNvSpPr txBox="1"/>
      </xdr:nvSpPr>
      <xdr:spPr>
        <a:xfrm>
          <a:off x="16357600" y="1004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124460</xdr:rowOff>
    </xdr:from>
    <xdr:to>
      <xdr:col>85</xdr:col>
      <xdr:colOff>177800</xdr:colOff>
      <xdr:row>59</xdr:row>
      <xdr:rowOff>54610</xdr:rowOff>
    </xdr:to>
    <xdr:sp macro="" textlink="">
      <xdr:nvSpPr>
        <xdr:cNvPr id="449" name="フローチャート: 判断 448">
          <a:extLst>
            <a:ext uri="{FF2B5EF4-FFF2-40B4-BE49-F238E27FC236}">
              <a16:creationId xmlns:a16="http://schemas.microsoft.com/office/drawing/2014/main" xmlns="" id="{80F26FD7-A157-4952-9AAD-E6ACB62CE532}"/>
            </a:ext>
          </a:extLst>
        </xdr:cNvPr>
        <xdr:cNvSpPr/>
      </xdr:nvSpPr>
      <xdr:spPr>
        <a:xfrm>
          <a:off x="162687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113030</xdr:rowOff>
    </xdr:from>
    <xdr:to>
      <xdr:col>81</xdr:col>
      <xdr:colOff>101600</xdr:colOff>
      <xdr:row>59</xdr:row>
      <xdr:rowOff>43180</xdr:rowOff>
    </xdr:to>
    <xdr:sp macro="" textlink="">
      <xdr:nvSpPr>
        <xdr:cNvPr id="450" name="フローチャート: 判断 449">
          <a:extLst>
            <a:ext uri="{FF2B5EF4-FFF2-40B4-BE49-F238E27FC236}">
              <a16:creationId xmlns:a16="http://schemas.microsoft.com/office/drawing/2014/main" xmlns="" id="{BB9A507B-1616-4590-84F7-74392C7B032D}"/>
            </a:ext>
          </a:extLst>
        </xdr:cNvPr>
        <xdr:cNvSpPr/>
      </xdr:nvSpPr>
      <xdr:spPr>
        <a:xfrm>
          <a:off x="15430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86360</xdr:rowOff>
    </xdr:from>
    <xdr:to>
      <xdr:col>76</xdr:col>
      <xdr:colOff>165100</xdr:colOff>
      <xdr:row>61</xdr:row>
      <xdr:rowOff>16510</xdr:rowOff>
    </xdr:to>
    <xdr:sp macro="" textlink="">
      <xdr:nvSpPr>
        <xdr:cNvPr id="451" name="フローチャート: 判断 450">
          <a:extLst>
            <a:ext uri="{FF2B5EF4-FFF2-40B4-BE49-F238E27FC236}">
              <a16:creationId xmlns:a16="http://schemas.microsoft.com/office/drawing/2014/main" xmlns="" id="{120A4223-5A95-4880-8D7E-7AC2C2B6C09A}"/>
            </a:ext>
          </a:extLst>
        </xdr:cNvPr>
        <xdr:cNvSpPr/>
      </xdr:nvSpPr>
      <xdr:spPr>
        <a:xfrm>
          <a:off x="14541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CCA773A2-4689-4FC8-9268-02F7EFA8C0A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C1A82E30-5AB4-4F4C-A63F-C3C2F869A6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02DD686E-81CF-4087-9445-25D8B55D4D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5EF1A097-4E16-49DE-8D9C-23CC55DC0CB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4B0BEFF3-A37A-4BDB-8323-83554B54124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57" name="楕円 456">
          <a:extLst>
            <a:ext uri="{FF2B5EF4-FFF2-40B4-BE49-F238E27FC236}">
              <a16:creationId xmlns:a16="http://schemas.microsoft.com/office/drawing/2014/main" xmlns="" id="{D6321A3B-1D3F-42D5-83D1-66F5EB081114}"/>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58" name="【学校施設】&#10;有形固定資産減価償却率該当値テキスト">
          <a:extLst>
            <a:ext uri="{FF2B5EF4-FFF2-40B4-BE49-F238E27FC236}">
              <a16:creationId xmlns:a16="http://schemas.microsoft.com/office/drawing/2014/main" xmlns="" id="{E8A9EB63-D089-488B-ADD6-20F5374247B8}"/>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162560</xdr:rowOff>
    </xdr:from>
    <xdr:to>
      <xdr:col>81</xdr:col>
      <xdr:colOff>101600</xdr:colOff>
      <xdr:row>58</xdr:row>
      <xdr:rowOff>92710</xdr:rowOff>
    </xdr:to>
    <xdr:sp macro="" textlink="">
      <xdr:nvSpPr>
        <xdr:cNvPr id="459" name="楕円 458">
          <a:extLst>
            <a:ext uri="{FF2B5EF4-FFF2-40B4-BE49-F238E27FC236}">
              <a16:creationId xmlns:a16="http://schemas.microsoft.com/office/drawing/2014/main" xmlns="" id="{DB694254-9C71-41F1-9F02-5146950564DF}"/>
            </a:ext>
          </a:extLst>
        </xdr:cNvPr>
        <xdr:cNvSpPr/>
      </xdr:nvSpPr>
      <xdr:spPr>
        <a:xfrm>
          <a:off x="15430500" y="99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41910</xdr:rowOff>
    </xdr:to>
    <xdr:cxnSp macro="">
      <xdr:nvCxnSpPr>
        <xdr:cNvPr id="460" name="直線コネクタ 459">
          <a:extLst>
            <a:ext uri="{FF2B5EF4-FFF2-40B4-BE49-F238E27FC236}">
              <a16:creationId xmlns:a16="http://schemas.microsoft.com/office/drawing/2014/main" xmlns="" id="{A67A9610-134F-44C2-B443-83368E6192D6}"/>
            </a:ext>
          </a:extLst>
        </xdr:cNvPr>
        <xdr:cNvCxnSpPr/>
      </xdr:nvCxnSpPr>
      <xdr:spPr>
        <a:xfrm flipV="1">
          <a:off x="15481300" y="99441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135890</xdr:rowOff>
    </xdr:from>
    <xdr:to>
      <xdr:col>76</xdr:col>
      <xdr:colOff>165100</xdr:colOff>
      <xdr:row>60</xdr:row>
      <xdr:rowOff>66040</xdr:rowOff>
    </xdr:to>
    <xdr:sp macro="" textlink="">
      <xdr:nvSpPr>
        <xdr:cNvPr id="461" name="楕円 460">
          <a:extLst>
            <a:ext uri="{FF2B5EF4-FFF2-40B4-BE49-F238E27FC236}">
              <a16:creationId xmlns:a16="http://schemas.microsoft.com/office/drawing/2014/main" xmlns="" id="{75D83541-9681-4162-92B9-AD6AC7AECB81}"/>
            </a:ext>
          </a:extLst>
        </xdr:cNvPr>
        <xdr:cNvSpPr/>
      </xdr:nvSpPr>
      <xdr:spPr>
        <a:xfrm>
          <a:off x="14541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41910</xdr:rowOff>
    </xdr:from>
    <xdr:to>
      <xdr:col>81</xdr:col>
      <xdr:colOff>50800</xdr:colOff>
      <xdr:row>60</xdr:row>
      <xdr:rowOff>15240</xdr:rowOff>
    </xdr:to>
    <xdr:cxnSp macro="">
      <xdr:nvCxnSpPr>
        <xdr:cNvPr id="462" name="直線コネクタ 461">
          <a:extLst>
            <a:ext uri="{FF2B5EF4-FFF2-40B4-BE49-F238E27FC236}">
              <a16:creationId xmlns:a16="http://schemas.microsoft.com/office/drawing/2014/main" xmlns="" id="{82FB00A5-8CEE-4535-A8F9-B2D0E516C06F}"/>
            </a:ext>
          </a:extLst>
        </xdr:cNvPr>
        <xdr:cNvCxnSpPr/>
      </xdr:nvCxnSpPr>
      <xdr:spPr>
        <a:xfrm flipV="1">
          <a:off x="14592300" y="9986010"/>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34307</xdr:rowOff>
    </xdr:from>
    <xdr:ext cx="405111" cy="259045"/>
    <xdr:sp macro="" textlink="">
      <xdr:nvSpPr>
        <xdr:cNvPr id="463" name="n_1aveValue【学校施設】&#10;有形固定資産減価償却率">
          <a:extLst>
            <a:ext uri="{FF2B5EF4-FFF2-40B4-BE49-F238E27FC236}">
              <a16:creationId xmlns:a16="http://schemas.microsoft.com/office/drawing/2014/main" xmlns="" id="{CFB02313-A33A-476B-AD79-48D1157761C8}"/>
            </a:ext>
          </a:extLst>
        </xdr:cNvPr>
        <xdr:cNvSpPr txBox="1"/>
      </xdr:nvSpPr>
      <xdr:spPr>
        <a:xfrm>
          <a:off x="152660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7637</xdr:rowOff>
    </xdr:from>
    <xdr:ext cx="405111" cy="259045"/>
    <xdr:sp macro="" textlink="">
      <xdr:nvSpPr>
        <xdr:cNvPr id="464" name="n_2aveValue【学校施設】&#10;有形固定資産減価償却率">
          <a:extLst>
            <a:ext uri="{FF2B5EF4-FFF2-40B4-BE49-F238E27FC236}">
              <a16:creationId xmlns:a16="http://schemas.microsoft.com/office/drawing/2014/main" xmlns="" id="{646AC82D-32BE-452F-ADAF-C7E535A7769D}"/>
            </a:ext>
          </a:extLst>
        </xdr:cNvPr>
        <xdr:cNvSpPr txBox="1"/>
      </xdr:nvSpPr>
      <xdr:spPr>
        <a:xfrm>
          <a:off x="14389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109237</xdr:rowOff>
    </xdr:from>
    <xdr:ext cx="405111" cy="259045"/>
    <xdr:sp macro="" textlink="">
      <xdr:nvSpPr>
        <xdr:cNvPr id="465" name="n_1mainValue【学校施設】&#10;有形固定資産減価償却率">
          <a:extLst>
            <a:ext uri="{FF2B5EF4-FFF2-40B4-BE49-F238E27FC236}">
              <a16:creationId xmlns:a16="http://schemas.microsoft.com/office/drawing/2014/main" xmlns="" id="{5E04F02F-9090-4DCC-B5AE-2E39E76B157B}"/>
            </a:ext>
          </a:extLst>
        </xdr:cNvPr>
        <xdr:cNvSpPr txBox="1"/>
      </xdr:nvSpPr>
      <xdr:spPr>
        <a:xfrm>
          <a:off x="15266044"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82567</xdr:rowOff>
    </xdr:from>
    <xdr:ext cx="405111" cy="259045"/>
    <xdr:sp macro="" textlink="">
      <xdr:nvSpPr>
        <xdr:cNvPr id="466" name="n_2mainValue【学校施設】&#10;有形固定資産減価償却率">
          <a:extLst>
            <a:ext uri="{FF2B5EF4-FFF2-40B4-BE49-F238E27FC236}">
              <a16:creationId xmlns:a16="http://schemas.microsoft.com/office/drawing/2014/main" xmlns="" id="{1B791C62-DFCF-423C-8D3C-5BB31D81D3EB}"/>
            </a:ext>
          </a:extLst>
        </xdr:cNvPr>
        <xdr:cNvSpPr txBox="1"/>
      </xdr:nvSpPr>
      <xdr:spPr>
        <a:xfrm>
          <a:off x="14389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a:extLst>
            <a:ext uri="{FF2B5EF4-FFF2-40B4-BE49-F238E27FC236}">
              <a16:creationId xmlns:a16="http://schemas.microsoft.com/office/drawing/2014/main" xmlns="" id="{904D3FBF-3BA7-482A-94AD-F8E3738DA58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a:extLst>
            <a:ext uri="{FF2B5EF4-FFF2-40B4-BE49-F238E27FC236}">
              <a16:creationId xmlns:a16="http://schemas.microsoft.com/office/drawing/2014/main" xmlns="" id="{F253A123-70A9-4D79-8E55-F441730EA0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a:extLst>
            <a:ext uri="{FF2B5EF4-FFF2-40B4-BE49-F238E27FC236}">
              <a16:creationId xmlns:a16="http://schemas.microsoft.com/office/drawing/2014/main" xmlns="" id="{5896B41F-BA34-4728-80C1-01BAF30270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a:extLst>
            <a:ext uri="{FF2B5EF4-FFF2-40B4-BE49-F238E27FC236}">
              <a16:creationId xmlns:a16="http://schemas.microsoft.com/office/drawing/2014/main" xmlns="" id="{8BAE2F94-DF9E-4C3B-9DF0-350AAA31F5D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a:extLst>
            <a:ext uri="{FF2B5EF4-FFF2-40B4-BE49-F238E27FC236}">
              <a16:creationId xmlns:a16="http://schemas.microsoft.com/office/drawing/2014/main" xmlns="" id="{51A092E1-4DE9-44C8-B985-5186F8D209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a:extLst>
            <a:ext uri="{FF2B5EF4-FFF2-40B4-BE49-F238E27FC236}">
              <a16:creationId xmlns:a16="http://schemas.microsoft.com/office/drawing/2014/main" xmlns="" id="{D0A389EC-15E4-406E-A64F-5550C5C2604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a:extLst>
            <a:ext uri="{FF2B5EF4-FFF2-40B4-BE49-F238E27FC236}">
              <a16:creationId xmlns:a16="http://schemas.microsoft.com/office/drawing/2014/main" xmlns="" id="{E47339B8-4977-445C-8A0E-6998EA00B1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a:extLst>
            <a:ext uri="{FF2B5EF4-FFF2-40B4-BE49-F238E27FC236}">
              <a16:creationId xmlns:a16="http://schemas.microsoft.com/office/drawing/2014/main" xmlns="" id="{3ECD4CFC-8F5A-4938-BD4C-7DA185F8DB9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a:extLst>
            <a:ext uri="{FF2B5EF4-FFF2-40B4-BE49-F238E27FC236}">
              <a16:creationId xmlns:a16="http://schemas.microsoft.com/office/drawing/2014/main" xmlns="" id="{E92DCE14-C3D0-4F3B-8067-8F902EEB694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a:extLst>
            <a:ext uri="{FF2B5EF4-FFF2-40B4-BE49-F238E27FC236}">
              <a16:creationId xmlns:a16="http://schemas.microsoft.com/office/drawing/2014/main" xmlns="" id="{73D4BE78-4824-45AB-BF12-66E1EEA13B2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7" name="テキスト ボックス 476">
          <a:extLst>
            <a:ext uri="{FF2B5EF4-FFF2-40B4-BE49-F238E27FC236}">
              <a16:creationId xmlns:a16="http://schemas.microsoft.com/office/drawing/2014/main" xmlns="" id="{4D8E8617-659E-48C9-B648-42594856670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8" name="直線コネクタ 477">
          <a:extLst>
            <a:ext uri="{FF2B5EF4-FFF2-40B4-BE49-F238E27FC236}">
              <a16:creationId xmlns:a16="http://schemas.microsoft.com/office/drawing/2014/main" xmlns="" id="{12068EBB-3FEB-4551-8F45-B3781F1307D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a:extLst>
            <a:ext uri="{FF2B5EF4-FFF2-40B4-BE49-F238E27FC236}">
              <a16:creationId xmlns:a16="http://schemas.microsoft.com/office/drawing/2014/main" xmlns="" id="{82E93DEA-CD43-4735-97CF-E357FB9D84C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a:extLst>
            <a:ext uri="{FF2B5EF4-FFF2-40B4-BE49-F238E27FC236}">
              <a16:creationId xmlns:a16="http://schemas.microsoft.com/office/drawing/2014/main" xmlns="" id="{578980A1-BE8F-4803-A202-4C190FDBDF4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a:extLst>
            <a:ext uri="{FF2B5EF4-FFF2-40B4-BE49-F238E27FC236}">
              <a16:creationId xmlns:a16="http://schemas.microsoft.com/office/drawing/2014/main" xmlns="" id="{C54FB6E3-9050-4F3F-80CC-15F30262026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a:extLst>
            <a:ext uri="{FF2B5EF4-FFF2-40B4-BE49-F238E27FC236}">
              <a16:creationId xmlns:a16="http://schemas.microsoft.com/office/drawing/2014/main" xmlns="" id="{953F0384-9421-484A-A750-D92A82BE745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a:extLst>
            <a:ext uri="{FF2B5EF4-FFF2-40B4-BE49-F238E27FC236}">
              <a16:creationId xmlns:a16="http://schemas.microsoft.com/office/drawing/2014/main" xmlns="" id="{E152CCE8-699D-40FC-A9A9-097F4CB94D3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a:extLst>
            <a:ext uri="{FF2B5EF4-FFF2-40B4-BE49-F238E27FC236}">
              <a16:creationId xmlns:a16="http://schemas.microsoft.com/office/drawing/2014/main" xmlns="" id="{56786EAC-3EB6-4373-A3BE-CC48544D23B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a:extLst>
            <a:ext uri="{FF2B5EF4-FFF2-40B4-BE49-F238E27FC236}">
              <a16:creationId xmlns:a16="http://schemas.microsoft.com/office/drawing/2014/main" xmlns="" id="{F3F3A160-EAD5-49AA-A070-ED818A54D2A9}"/>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xmlns="" id="{A50AFAEE-D81E-4FAA-8DDB-E92B6F1C3E4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xmlns="" id="{9D21647E-E23B-49F3-93EB-F26B8D4B4A0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学校施設】&#10;一人当たり面積グラフ枠">
          <a:extLst>
            <a:ext uri="{FF2B5EF4-FFF2-40B4-BE49-F238E27FC236}">
              <a16:creationId xmlns:a16="http://schemas.microsoft.com/office/drawing/2014/main" xmlns="" id="{DFCF16A0-8DF2-4AC4-85C2-AC84A0C7478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58979</xdr:rowOff>
    </xdr:from>
    <xdr:to>
      <xdr:col>116</xdr:col>
      <xdr:colOff>62864</xdr:colOff>
      <xdr:row>64</xdr:row>
      <xdr:rowOff>52121</xdr:rowOff>
    </xdr:to>
    <xdr:cxnSp macro="">
      <xdr:nvCxnSpPr>
        <xdr:cNvPr id="489" name="直線コネクタ 488">
          <a:extLst>
            <a:ext uri="{FF2B5EF4-FFF2-40B4-BE49-F238E27FC236}">
              <a16:creationId xmlns:a16="http://schemas.microsoft.com/office/drawing/2014/main" xmlns="" id="{32996E32-08A9-4F21-BF9A-5EF59BC30D96}"/>
            </a:ext>
          </a:extLst>
        </xdr:cNvPr>
        <xdr:cNvCxnSpPr/>
      </xdr:nvCxnSpPr>
      <xdr:spPr>
        <a:xfrm flipV="1">
          <a:off x="22160864" y="9488729"/>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55948</xdr:rowOff>
    </xdr:from>
    <xdr:ext cx="469744" cy="259045"/>
    <xdr:sp macro="" textlink="">
      <xdr:nvSpPr>
        <xdr:cNvPr id="490" name="【学校施設】&#10;一人当たり面積最小値テキスト">
          <a:extLst>
            <a:ext uri="{FF2B5EF4-FFF2-40B4-BE49-F238E27FC236}">
              <a16:creationId xmlns:a16="http://schemas.microsoft.com/office/drawing/2014/main" xmlns="" id="{34785DB2-2C1A-4083-9D04-C2E65313DCD9}"/>
            </a:ext>
          </a:extLst>
        </xdr:cNvPr>
        <xdr:cNvSpPr txBox="1"/>
      </xdr:nvSpPr>
      <xdr:spPr>
        <a:xfrm>
          <a:off x="22199600" y="1102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52121</xdr:rowOff>
    </xdr:from>
    <xdr:to>
      <xdr:col>116</xdr:col>
      <xdr:colOff>152400</xdr:colOff>
      <xdr:row>64</xdr:row>
      <xdr:rowOff>52121</xdr:rowOff>
    </xdr:to>
    <xdr:cxnSp macro="">
      <xdr:nvCxnSpPr>
        <xdr:cNvPr id="491" name="直線コネクタ 490">
          <a:extLst>
            <a:ext uri="{FF2B5EF4-FFF2-40B4-BE49-F238E27FC236}">
              <a16:creationId xmlns:a16="http://schemas.microsoft.com/office/drawing/2014/main" xmlns="" id="{EAD8BFA2-E370-4A1F-9987-C00468A52CD0}"/>
            </a:ext>
          </a:extLst>
        </xdr:cNvPr>
        <xdr:cNvCxnSpPr/>
      </xdr:nvCxnSpPr>
      <xdr:spPr>
        <a:xfrm>
          <a:off x="22072600" y="110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5656</xdr:rowOff>
    </xdr:from>
    <xdr:ext cx="469744" cy="259045"/>
    <xdr:sp macro="" textlink="">
      <xdr:nvSpPr>
        <xdr:cNvPr id="492" name="【学校施設】&#10;一人当たり面積最大値テキスト">
          <a:extLst>
            <a:ext uri="{FF2B5EF4-FFF2-40B4-BE49-F238E27FC236}">
              <a16:creationId xmlns:a16="http://schemas.microsoft.com/office/drawing/2014/main" xmlns="" id="{B5CAA9B4-178D-41FB-ABEB-BA15A29D348A}"/>
            </a:ext>
          </a:extLst>
        </xdr:cNvPr>
        <xdr:cNvSpPr txBox="1"/>
      </xdr:nvSpPr>
      <xdr:spPr>
        <a:xfrm>
          <a:off x="22199600" y="926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58979</xdr:rowOff>
    </xdr:from>
    <xdr:to>
      <xdr:col>116</xdr:col>
      <xdr:colOff>152400</xdr:colOff>
      <xdr:row>55</xdr:row>
      <xdr:rowOff>58979</xdr:rowOff>
    </xdr:to>
    <xdr:cxnSp macro="">
      <xdr:nvCxnSpPr>
        <xdr:cNvPr id="493" name="直線コネクタ 492">
          <a:extLst>
            <a:ext uri="{FF2B5EF4-FFF2-40B4-BE49-F238E27FC236}">
              <a16:creationId xmlns:a16="http://schemas.microsoft.com/office/drawing/2014/main" xmlns="" id="{BEADBA14-35C6-4150-82C8-08454896BE75}"/>
            </a:ext>
          </a:extLst>
        </xdr:cNvPr>
        <xdr:cNvCxnSpPr/>
      </xdr:nvCxnSpPr>
      <xdr:spPr>
        <a:xfrm>
          <a:off x="22072600" y="948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1338</xdr:rowOff>
    </xdr:from>
    <xdr:ext cx="469744" cy="259045"/>
    <xdr:sp macro="" textlink="">
      <xdr:nvSpPr>
        <xdr:cNvPr id="494" name="【学校施設】&#10;一人当たり面積平均値テキスト">
          <a:extLst>
            <a:ext uri="{FF2B5EF4-FFF2-40B4-BE49-F238E27FC236}">
              <a16:creationId xmlns:a16="http://schemas.microsoft.com/office/drawing/2014/main" xmlns="" id="{719F4669-B26D-4756-8FDE-D40C89244DF9}"/>
            </a:ext>
          </a:extLst>
        </xdr:cNvPr>
        <xdr:cNvSpPr txBox="1"/>
      </xdr:nvSpPr>
      <xdr:spPr>
        <a:xfrm>
          <a:off x="22199600" y="10631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149911</xdr:rowOff>
    </xdr:from>
    <xdr:to>
      <xdr:col>116</xdr:col>
      <xdr:colOff>114300</xdr:colOff>
      <xdr:row>63</xdr:row>
      <xdr:rowOff>80061</xdr:rowOff>
    </xdr:to>
    <xdr:sp macro="" textlink="">
      <xdr:nvSpPr>
        <xdr:cNvPr id="495" name="フローチャート: 判断 494">
          <a:extLst>
            <a:ext uri="{FF2B5EF4-FFF2-40B4-BE49-F238E27FC236}">
              <a16:creationId xmlns:a16="http://schemas.microsoft.com/office/drawing/2014/main" xmlns="" id="{03FACF05-78DD-46EE-A8CB-BD7D9C020557}"/>
            </a:ext>
          </a:extLst>
        </xdr:cNvPr>
        <xdr:cNvSpPr/>
      </xdr:nvSpPr>
      <xdr:spPr>
        <a:xfrm>
          <a:off x="22110700" y="1077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5435</xdr:rowOff>
    </xdr:from>
    <xdr:to>
      <xdr:col>112</xdr:col>
      <xdr:colOff>38100</xdr:colOff>
      <xdr:row>63</xdr:row>
      <xdr:rowOff>107035</xdr:rowOff>
    </xdr:to>
    <xdr:sp macro="" textlink="">
      <xdr:nvSpPr>
        <xdr:cNvPr id="496" name="フローチャート: 判断 495">
          <a:extLst>
            <a:ext uri="{FF2B5EF4-FFF2-40B4-BE49-F238E27FC236}">
              <a16:creationId xmlns:a16="http://schemas.microsoft.com/office/drawing/2014/main" xmlns="" id="{E4F4A088-77A1-4966-AC71-7EB7C3F64579}"/>
            </a:ext>
          </a:extLst>
        </xdr:cNvPr>
        <xdr:cNvSpPr/>
      </xdr:nvSpPr>
      <xdr:spPr>
        <a:xfrm>
          <a:off x="21272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xdr:rowOff>
    </xdr:from>
    <xdr:to>
      <xdr:col>107</xdr:col>
      <xdr:colOff>101600</xdr:colOff>
      <xdr:row>63</xdr:row>
      <xdr:rowOff>103378</xdr:rowOff>
    </xdr:to>
    <xdr:sp macro="" textlink="">
      <xdr:nvSpPr>
        <xdr:cNvPr id="497" name="フローチャート: 判断 496">
          <a:extLst>
            <a:ext uri="{FF2B5EF4-FFF2-40B4-BE49-F238E27FC236}">
              <a16:creationId xmlns:a16="http://schemas.microsoft.com/office/drawing/2014/main" xmlns="" id="{2B99672A-ACB3-42CA-B665-D8648DB1046F}"/>
            </a:ext>
          </a:extLst>
        </xdr:cNvPr>
        <xdr:cNvSpPr/>
      </xdr:nvSpPr>
      <xdr:spPr>
        <a:xfrm>
          <a:off x="20383500" y="1080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99756201-5A95-4ECB-A427-7004AD77534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1615D313-2255-4502-8B74-18BFA5FEAC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C7204E5F-D349-438C-8B97-9F9E1F492C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52172D1D-E8A1-4D49-8AC6-6DFC2B6872A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A3D77F7A-BBB1-4463-8523-99DE38A48F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125222</xdr:rowOff>
    </xdr:from>
    <xdr:to>
      <xdr:col>116</xdr:col>
      <xdr:colOff>114300</xdr:colOff>
      <xdr:row>64</xdr:row>
      <xdr:rowOff>55372</xdr:rowOff>
    </xdr:to>
    <xdr:sp macro="" textlink="">
      <xdr:nvSpPr>
        <xdr:cNvPr id="503" name="楕円 502">
          <a:extLst>
            <a:ext uri="{FF2B5EF4-FFF2-40B4-BE49-F238E27FC236}">
              <a16:creationId xmlns:a16="http://schemas.microsoft.com/office/drawing/2014/main" xmlns="" id="{94B03D60-6F1F-40AA-8A12-4CAC08A7B5F2}"/>
            </a:ext>
          </a:extLst>
        </xdr:cNvPr>
        <xdr:cNvSpPr/>
      </xdr:nvSpPr>
      <xdr:spPr>
        <a:xfrm>
          <a:off x="22110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40149</xdr:rowOff>
    </xdr:from>
    <xdr:ext cx="469744" cy="259045"/>
    <xdr:sp macro="" textlink="">
      <xdr:nvSpPr>
        <xdr:cNvPr id="504" name="【学校施設】&#10;一人当たり面積該当値テキスト">
          <a:extLst>
            <a:ext uri="{FF2B5EF4-FFF2-40B4-BE49-F238E27FC236}">
              <a16:creationId xmlns:a16="http://schemas.microsoft.com/office/drawing/2014/main" xmlns="" id="{703F6025-370B-488A-B7FA-5106D9C4C5DE}"/>
            </a:ext>
          </a:extLst>
        </xdr:cNvPr>
        <xdr:cNvSpPr txBox="1"/>
      </xdr:nvSpPr>
      <xdr:spPr>
        <a:xfrm>
          <a:off x="22199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122479</xdr:rowOff>
    </xdr:from>
    <xdr:to>
      <xdr:col>112</xdr:col>
      <xdr:colOff>38100</xdr:colOff>
      <xdr:row>64</xdr:row>
      <xdr:rowOff>52629</xdr:rowOff>
    </xdr:to>
    <xdr:sp macro="" textlink="">
      <xdr:nvSpPr>
        <xdr:cNvPr id="505" name="楕円 504">
          <a:extLst>
            <a:ext uri="{FF2B5EF4-FFF2-40B4-BE49-F238E27FC236}">
              <a16:creationId xmlns:a16="http://schemas.microsoft.com/office/drawing/2014/main" xmlns="" id="{DCC4BBDA-B8BD-4818-AEE9-772D67C82A69}"/>
            </a:ext>
          </a:extLst>
        </xdr:cNvPr>
        <xdr:cNvSpPr/>
      </xdr:nvSpPr>
      <xdr:spPr>
        <a:xfrm>
          <a:off x="21272500" y="109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1829</xdr:rowOff>
    </xdr:from>
    <xdr:to>
      <xdr:col>116</xdr:col>
      <xdr:colOff>63500</xdr:colOff>
      <xdr:row>64</xdr:row>
      <xdr:rowOff>4572</xdr:rowOff>
    </xdr:to>
    <xdr:cxnSp macro="">
      <xdr:nvCxnSpPr>
        <xdr:cNvPr id="506" name="直線コネクタ 505">
          <a:extLst>
            <a:ext uri="{FF2B5EF4-FFF2-40B4-BE49-F238E27FC236}">
              <a16:creationId xmlns:a16="http://schemas.microsoft.com/office/drawing/2014/main" xmlns="" id="{71BB7AC9-1862-40A8-9752-FA1582814C78}"/>
            </a:ext>
          </a:extLst>
        </xdr:cNvPr>
        <xdr:cNvCxnSpPr/>
      </xdr:nvCxnSpPr>
      <xdr:spPr>
        <a:xfrm>
          <a:off x="21323300" y="1097462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128422</xdr:rowOff>
    </xdr:from>
    <xdr:to>
      <xdr:col>107</xdr:col>
      <xdr:colOff>101600</xdr:colOff>
      <xdr:row>64</xdr:row>
      <xdr:rowOff>58572</xdr:rowOff>
    </xdr:to>
    <xdr:sp macro="" textlink="">
      <xdr:nvSpPr>
        <xdr:cNvPr id="507" name="楕円 506">
          <a:extLst>
            <a:ext uri="{FF2B5EF4-FFF2-40B4-BE49-F238E27FC236}">
              <a16:creationId xmlns:a16="http://schemas.microsoft.com/office/drawing/2014/main" xmlns="" id="{504886AA-1820-49AA-B6B0-CC5FD6B9EF03}"/>
            </a:ext>
          </a:extLst>
        </xdr:cNvPr>
        <xdr:cNvSpPr/>
      </xdr:nvSpPr>
      <xdr:spPr>
        <a:xfrm>
          <a:off x="20383500" y="1092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1829</xdr:rowOff>
    </xdr:from>
    <xdr:to>
      <xdr:col>111</xdr:col>
      <xdr:colOff>177800</xdr:colOff>
      <xdr:row>64</xdr:row>
      <xdr:rowOff>7772</xdr:rowOff>
    </xdr:to>
    <xdr:cxnSp macro="">
      <xdr:nvCxnSpPr>
        <xdr:cNvPr id="508" name="直線コネクタ 507">
          <a:extLst>
            <a:ext uri="{FF2B5EF4-FFF2-40B4-BE49-F238E27FC236}">
              <a16:creationId xmlns:a16="http://schemas.microsoft.com/office/drawing/2014/main" xmlns="" id="{492EED34-051F-4892-9DA0-05F9CA2E243A}"/>
            </a:ext>
          </a:extLst>
        </xdr:cNvPr>
        <xdr:cNvCxnSpPr/>
      </xdr:nvCxnSpPr>
      <xdr:spPr>
        <a:xfrm flipV="1">
          <a:off x="20434300" y="1097462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123562</xdr:rowOff>
    </xdr:from>
    <xdr:ext cx="469744" cy="259045"/>
    <xdr:sp macro="" textlink="">
      <xdr:nvSpPr>
        <xdr:cNvPr id="509" name="n_1aveValue【学校施設】&#10;一人当たり面積">
          <a:extLst>
            <a:ext uri="{FF2B5EF4-FFF2-40B4-BE49-F238E27FC236}">
              <a16:creationId xmlns:a16="http://schemas.microsoft.com/office/drawing/2014/main" xmlns="" id="{B120E638-01D6-4135-AF5C-93D09481259E}"/>
            </a:ext>
          </a:extLst>
        </xdr:cNvPr>
        <xdr:cNvSpPr txBox="1"/>
      </xdr:nvSpPr>
      <xdr:spPr>
        <a:xfrm>
          <a:off x="210757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119905</xdr:rowOff>
    </xdr:from>
    <xdr:ext cx="469744" cy="259045"/>
    <xdr:sp macro="" textlink="">
      <xdr:nvSpPr>
        <xdr:cNvPr id="510" name="n_2aveValue【学校施設】&#10;一人当たり面積">
          <a:extLst>
            <a:ext uri="{FF2B5EF4-FFF2-40B4-BE49-F238E27FC236}">
              <a16:creationId xmlns:a16="http://schemas.microsoft.com/office/drawing/2014/main" xmlns="" id="{BD919A58-F64B-4E11-BED5-09C7BBF11AC2}"/>
            </a:ext>
          </a:extLst>
        </xdr:cNvPr>
        <xdr:cNvSpPr txBox="1"/>
      </xdr:nvSpPr>
      <xdr:spPr>
        <a:xfrm>
          <a:off x="20199427" y="1057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43756</xdr:rowOff>
    </xdr:from>
    <xdr:ext cx="469744" cy="259045"/>
    <xdr:sp macro="" textlink="">
      <xdr:nvSpPr>
        <xdr:cNvPr id="511" name="n_1mainValue【学校施設】&#10;一人当たり面積">
          <a:extLst>
            <a:ext uri="{FF2B5EF4-FFF2-40B4-BE49-F238E27FC236}">
              <a16:creationId xmlns:a16="http://schemas.microsoft.com/office/drawing/2014/main" xmlns="" id="{02E06357-1950-448C-97FF-E02BAFB6EA2E}"/>
            </a:ext>
          </a:extLst>
        </xdr:cNvPr>
        <xdr:cNvSpPr txBox="1"/>
      </xdr:nvSpPr>
      <xdr:spPr>
        <a:xfrm>
          <a:off x="21075727" y="1101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49699</xdr:rowOff>
    </xdr:from>
    <xdr:ext cx="469744" cy="259045"/>
    <xdr:sp macro="" textlink="">
      <xdr:nvSpPr>
        <xdr:cNvPr id="512" name="n_2mainValue【学校施設】&#10;一人当たり面積">
          <a:extLst>
            <a:ext uri="{FF2B5EF4-FFF2-40B4-BE49-F238E27FC236}">
              <a16:creationId xmlns:a16="http://schemas.microsoft.com/office/drawing/2014/main" xmlns="" id="{DCFCA440-54E4-4306-9FBF-6598E66E1727}"/>
            </a:ext>
          </a:extLst>
        </xdr:cNvPr>
        <xdr:cNvSpPr txBox="1"/>
      </xdr:nvSpPr>
      <xdr:spPr>
        <a:xfrm>
          <a:off x="20199427" y="11022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xmlns="" id="{76A64FE0-46BD-4E80-AD86-014FECD90A6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xmlns="" id="{B0998FC6-4BE6-4A2E-AC2A-8231D6BC94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xmlns="" id="{47585A8D-3B86-4DA6-8EAA-42041C58AB7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xmlns="" id="{EEF90E92-9BDB-495B-839A-17CA25939A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xmlns="" id="{22AADDD3-2F00-4C09-B30E-6CCC10FAEA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xmlns="" id="{AA923D1F-4EA2-491B-9B15-F93BB8CF003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xmlns="" id="{DAA59F98-378C-4346-8458-0F3A2D27FD1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xmlns="" id="{989B6C2E-0A46-4932-A47A-9E8A738F54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xmlns="" id="{F3F3C742-0357-407C-9040-BBFA0A40DF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xmlns="" id="{2F9DB7DE-FB2A-4F10-BE72-460251D10D2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a:extLst>
            <a:ext uri="{FF2B5EF4-FFF2-40B4-BE49-F238E27FC236}">
              <a16:creationId xmlns:a16="http://schemas.microsoft.com/office/drawing/2014/main" xmlns="" id="{0A8E06D7-0D94-4BB0-A60B-8C6CE10DF9D6}"/>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a:extLst>
            <a:ext uri="{FF2B5EF4-FFF2-40B4-BE49-F238E27FC236}">
              <a16:creationId xmlns:a16="http://schemas.microsoft.com/office/drawing/2014/main" xmlns="" id="{A638902D-260C-4A69-A36A-36AA47707A7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a:extLst>
            <a:ext uri="{FF2B5EF4-FFF2-40B4-BE49-F238E27FC236}">
              <a16:creationId xmlns:a16="http://schemas.microsoft.com/office/drawing/2014/main" xmlns="" id="{C40FF6C2-CEE7-4206-8D13-43F3F82C6CCB}"/>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a:extLst>
            <a:ext uri="{FF2B5EF4-FFF2-40B4-BE49-F238E27FC236}">
              <a16:creationId xmlns:a16="http://schemas.microsoft.com/office/drawing/2014/main" xmlns="" id="{DDF541B6-D63E-4C04-B768-2E49E1CFE2F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a:extLst>
            <a:ext uri="{FF2B5EF4-FFF2-40B4-BE49-F238E27FC236}">
              <a16:creationId xmlns:a16="http://schemas.microsoft.com/office/drawing/2014/main" xmlns="" id="{7A503ED8-690A-4C27-8CAD-DED9437B3DD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a:extLst>
            <a:ext uri="{FF2B5EF4-FFF2-40B4-BE49-F238E27FC236}">
              <a16:creationId xmlns:a16="http://schemas.microsoft.com/office/drawing/2014/main" xmlns="" id="{F9845425-4DEB-4CED-9BD8-2F84DFC1ED7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a:extLst>
            <a:ext uri="{FF2B5EF4-FFF2-40B4-BE49-F238E27FC236}">
              <a16:creationId xmlns:a16="http://schemas.microsoft.com/office/drawing/2014/main" xmlns="" id="{1EC9C369-8B4B-42A9-BC57-C4D36251C3B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a:extLst>
            <a:ext uri="{FF2B5EF4-FFF2-40B4-BE49-F238E27FC236}">
              <a16:creationId xmlns:a16="http://schemas.microsoft.com/office/drawing/2014/main" xmlns="" id="{3A5F7F64-0123-47D0-AE50-74826A3E531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a:extLst>
            <a:ext uri="{FF2B5EF4-FFF2-40B4-BE49-F238E27FC236}">
              <a16:creationId xmlns:a16="http://schemas.microsoft.com/office/drawing/2014/main" xmlns="" id="{F9E289BF-4204-4AC6-80C3-78DBE28911F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a:extLst>
            <a:ext uri="{FF2B5EF4-FFF2-40B4-BE49-F238E27FC236}">
              <a16:creationId xmlns:a16="http://schemas.microsoft.com/office/drawing/2014/main" xmlns="" id="{BAD060AD-909D-4E99-B068-C14F62A1774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a:extLst>
            <a:ext uri="{FF2B5EF4-FFF2-40B4-BE49-F238E27FC236}">
              <a16:creationId xmlns:a16="http://schemas.microsoft.com/office/drawing/2014/main" xmlns="" id="{236CEABE-7264-4ED5-AEDF-C644FD666147}"/>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a:extLst>
            <a:ext uri="{FF2B5EF4-FFF2-40B4-BE49-F238E27FC236}">
              <a16:creationId xmlns:a16="http://schemas.microsoft.com/office/drawing/2014/main" xmlns="" id="{DA425DD7-E9D1-4218-9E3D-0D18C71F51A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a:extLst>
            <a:ext uri="{FF2B5EF4-FFF2-40B4-BE49-F238E27FC236}">
              <a16:creationId xmlns:a16="http://schemas.microsoft.com/office/drawing/2014/main" xmlns="" id="{2F4889BE-051D-42CB-BC90-B27FB517F2F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児童館】&#10;有形固定資産減価償却率グラフ枠">
          <a:extLst>
            <a:ext uri="{FF2B5EF4-FFF2-40B4-BE49-F238E27FC236}">
              <a16:creationId xmlns:a16="http://schemas.microsoft.com/office/drawing/2014/main" xmlns="" id="{87B2FB56-6D8C-47DF-B670-719A556ED7E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139064</xdr:rowOff>
    </xdr:to>
    <xdr:cxnSp macro="">
      <xdr:nvCxnSpPr>
        <xdr:cNvPr id="537" name="直線コネクタ 536">
          <a:extLst>
            <a:ext uri="{FF2B5EF4-FFF2-40B4-BE49-F238E27FC236}">
              <a16:creationId xmlns:a16="http://schemas.microsoft.com/office/drawing/2014/main" xmlns="" id="{17BABDE5-B4D5-4323-8DA4-FB82B434EF5E}"/>
            </a:ext>
          </a:extLst>
        </xdr:cNvPr>
        <xdr:cNvCxnSpPr/>
      </xdr:nvCxnSpPr>
      <xdr:spPr>
        <a:xfrm flipV="1">
          <a:off x="16318864" y="13335000"/>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142891</xdr:rowOff>
    </xdr:from>
    <xdr:ext cx="405111" cy="259045"/>
    <xdr:sp macro="" textlink="">
      <xdr:nvSpPr>
        <xdr:cNvPr id="538" name="【児童館】&#10;有形固定資産減価償却率最小値テキスト">
          <a:extLst>
            <a:ext uri="{FF2B5EF4-FFF2-40B4-BE49-F238E27FC236}">
              <a16:creationId xmlns:a16="http://schemas.microsoft.com/office/drawing/2014/main" xmlns="" id="{ACB97CFF-0D70-4A21-96CA-B2059E480CB1}"/>
            </a:ext>
          </a:extLst>
        </xdr:cNvPr>
        <xdr:cNvSpPr txBox="1"/>
      </xdr:nvSpPr>
      <xdr:spPr>
        <a:xfrm>
          <a:off x="16357600" y="1488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139064</xdr:rowOff>
    </xdr:from>
    <xdr:to>
      <xdr:col>86</xdr:col>
      <xdr:colOff>25400</xdr:colOff>
      <xdr:row>86</xdr:row>
      <xdr:rowOff>139064</xdr:rowOff>
    </xdr:to>
    <xdr:cxnSp macro="">
      <xdr:nvCxnSpPr>
        <xdr:cNvPr id="539" name="直線コネクタ 538">
          <a:extLst>
            <a:ext uri="{FF2B5EF4-FFF2-40B4-BE49-F238E27FC236}">
              <a16:creationId xmlns:a16="http://schemas.microsoft.com/office/drawing/2014/main" xmlns="" id="{6AF0F3BD-0E99-4E0F-8586-7A110A4DB0C5}"/>
            </a:ext>
          </a:extLst>
        </xdr:cNvPr>
        <xdr:cNvCxnSpPr/>
      </xdr:nvCxnSpPr>
      <xdr:spPr>
        <a:xfrm>
          <a:off x="16230600" y="1488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0" name="【児童館】&#10;有形固定資産減価償却率最大値テキスト">
          <a:extLst>
            <a:ext uri="{FF2B5EF4-FFF2-40B4-BE49-F238E27FC236}">
              <a16:creationId xmlns:a16="http://schemas.microsoft.com/office/drawing/2014/main" xmlns="" id="{980B9BEF-BA98-44A0-94A0-722995BCE73F}"/>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1" name="直線コネクタ 540">
          <a:extLst>
            <a:ext uri="{FF2B5EF4-FFF2-40B4-BE49-F238E27FC236}">
              <a16:creationId xmlns:a16="http://schemas.microsoft.com/office/drawing/2014/main" xmlns="" id="{BA4331FA-CCA5-46D9-A1D4-33FEF158989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19066</xdr:rowOff>
    </xdr:from>
    <xdr:ext cx="405111" cy="259045"/>
    <xdr:sp macro="" textlink="">
      <xdr:nvSpPr>
        <xdr:cNvPr id="542" name="【児童館】&#10;有形固定資産減価償却率平均値テキスト">
          <a:extLst>
            <a:ext uri="{FF2B5EF4-FFF2-40B4-BE49-F238E27FC236}">
              <a16:creationId xmlns:a16="http://schemas.microsoft.com/office/drawing/2014/main" xmlns="" id="{7530B296-98A5-4B98-B4A2-7FD43D267B5E}"/>
            </a:ext>
          </a:extLst>
        </xdr:cNvPr>
        <xdr:cNvSpPr txBox="1"/>
      </xdr:nvSpPr>
      <xdr:spPr>
        <a:xfrm>
          <a:off x="16357600" y="142494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40639</xdr:rowOff>
    </xdr:from>
    <xdr:to>
      <xdr:col>85</xdr:col>
      <xdr:colOff>177800</xdr:colOff>
      <xdr:row>83</xdr:row>
      <xdr:rowOff>142239</xdr:rowOff>
    </xdr:to>
    <xdr:sp macro="" textlink="">
      <xdr:nvSpPr>
        <xdr:cNvPr id="543" name="フローチャート: 判断 542">
          <a:extLst>
            <a:ext uri="{FF2B5EF4-FFF2-40B4-BE49-F238E27FC236}">
              <a16:creationId xmlns:a16="http://schemas.microsoft.com/office/drawing/2014/main" xmlns="" id="{634F8DD8-5DF2-45C9-8D54-5E68ED5DAB5D}"/>
            </a:ext>
          </a:extLst>
        </xdr:cNvPr>
        <xdr:cNvSpPr/>
      </xdr:nvSpPr>
      <xdr:spPr>
        <a:xfrm>
          <a:off x="16268700" y="1427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107314</xdr:rowOff>
    </xdr:from>
    <xdr:to>
      <xdr:col>81</xdr:col>
      <xdr:colOff>101600</xdr:colOff>
      <xdr:row>84</xdr:row>
      <xdr:rowOff>37464</xdr:rowOff>
    </xdr:to>
    <xdr:sp macro="" textlink="">
      <xdr:nvSpPr>
        <xdr:cNvPr id="544" name="フローチャート: 判断 543">
          <a:extLst>
            <a:ext uri="{FF2B5EF4-FFF2-40B4-BE49-F238E27FC236}">
              <a16:creationId xmlns:a16="http://schemas.microsoft.com/office/drawing/2014/main" xmlns="" id="{4B2927F3-BBAF-49A5-96F9-C15ED387B5A9}"/>
            </a:ext>
          </a:extLst>
        </xdr:cNvPr>
        <xdr:cNvSpPr/>
      </xdr:nvSpPr>
      <xdr:spPr>
        <a:xfrm>
          <a:off x="15430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74930</xdr:rowOff>
    </xdr:from>
    <xdr:to>
      <xdr:col>76</xdr:col>
      <xdr:colOff>165100</xdr:colOff>
      <xdr:row>85</xdr:row>
      <xdr:rowOff>5080</xdr:rowOff>
    </xdr:to>
    <xdr:sp macro="" textlink="">
      <xdr:nvSpPr>
        <xdr:cNvPr id="545" name="フローチャート: 判断 544">
          <a:extLst>
            <a:ext uri="{FF2B5EF4-FFF2-40B4-BE49-F238E27FC236}">
              <a16:creationId xmlns:a16="http://schemas.microsoft.com/office/drawing/2014/main" xmlns="" id="{A959DDBE-337F-4245-8FDC-99F9E2CBB1DE}"/>
            </a:ext>
          </a:extLst>
        </xdr:cNvPr>
        <xdr:cNvSpPr/>
      </xdr:nvSpPr>
      <xdr:spPr>
        <a:xfrm>
          <a:off x="14541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C01CAB0D-3DC0-4522-842C-64C4902FF92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xmlns="" id="{CA5B9A09-9272-4557-A1C7-FAD03CCBBB5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xmlns="" id="{C6558AC5-A3BD-458E-8057-B626451C375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xmlns="" id="{9C57DC0D-A004-485C-A5E8-FFCFDF1C9EC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xmlns="" id="{10E0EAA2-1312-4A02-8665-CD4C0E6FCB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551" name="楕円 550">
          <a:extLst>
            <a:ext uri="{FF2B5EF4-FFF2-40B4-BE49-F238E27FC236}">
              <a16:creationId xmlns:a16="http://schemas.microsoft.com/office/drawing/2014/main" xmlns="" id="{1087C28A-DF17-4640-90C7-725944CD71EB}"/>
            </a:ext>
          </a:extLst>
        </xdr:cNvPr>
        <xdr:cNvSpPr/>
      </xdr:nvSpPr>
      <xdr:spPr>
        <a:xfrm>
          <a:off x="16268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132097</xdr:rowOff>
    </xdr:from>
    <xdr:ext cx="405111" cy="259045"/>
    <xdr:sp macro="" textlink="">
      <xdr:nvSpPr>
        <xdr:cNvPr id="552" name="【児童館】&#10;有形固定資産減価償却率該当値テキスト">
          <a:extLst>
            <a:ext uri="{FF2B5EF4-FFF2-40B4-BE49-F238E27FC236}">
              <a16:creationId xmlns:a16="http://schemas.microsoft.com/office/drawing/2014/main" xmlns="" id="{84789AF4-03F4-40A2-A63A-AD75A7160CCB}"/>
            </a:ext>
          </a:extLst>
        </xdr:cNvPr>
        <xdr:cNvSpPr txBox="1"/>
      </xdr:nvSpPr>
      <xdr:spPr>
        <a:xfrm>
          <a:off x="16357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553" name="楕円 552">
          <a:extLst>
            <a:ext uri="{FF2B5EF4-FFF2-40B4-BE49-F238E27FC236}">
              <a16:creationId xmlns:a16="http://schemas.microsoft.com/office/drawing/2014/main" xmlns="" id="{C2CAADCE-5A6B-4F28-99F7-F0C68E201664}"/>
            </a:ext>
          </a:extLst>
        </xdr:cNvPr>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160020</xdr:rowOff>
    </xdr:from>
    <xdr:to>
      <xdr:col>85</xdr:col>
      <xdr:colOff>127000</xdr:colOff>
      <xdr:row>82</xdr:row>
      <xdr:rowOff>32386</xdr:rowOff>
    </xdr:to>
    <xdr:cxnSp macro="">
      <xdr:nvCxnSpPr>
        <xdr:cNvPr id="554" name="直線コネクタ 553">
          <a:extLst>
            <a:ext uri="{FF2B5EF4-FFF2-40B4-BE49-F238E27FC236}">
              <a16:creationId xmlns:a16="http://schemas.microsoft.com/office/drawing/2014/main" xmlns="" id="{C4E058C7-8DF0-43AE-8382-041768865656}"/>
            </a:ext>
          </a:extLst>
        </xdr:cNvPr>
        <xdr:cNvCxnSpPr/>
      </xdr:nvCxnSpPr>
      <xdr:spPr>
        <a:xfrm flipV="1">
          <a:off x="15481300" y="140474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55" name="楕円 554">
          <a:extLst>
            <a:ext uri="{FF2B5EF4-FFF2-40B4-BE49-F238E27FC236}">
              <a16:creationId xmlns:a16="http://schemas.microsoft.com/office/drawing/2014/main" xmlns="" id="{9987A279-D374-4A37-8DA8-6415ED652072}"/>
            </a:ext>
          </a:extLst>
        </xdr:cNvPr>
        <xdr:cNvSpPr/>
      </xdr:nvSpPr>
      <xdr:spPr>
        <a:xfrm>
          <a:off x="14541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82</xdr:row>
      <xdr:rowOff>74295</xdr:rowOff>
    </xdr:to>
    <xdr:cxnSp macro="">
      <xdr:nvCxnSpPr>
        <xdr:cNvPr id="556" name="直線コネクタ 555">
          <a:extLst>
            <a:ext uri="{FF2B5EF4-FFF2-40B4-BE49-F238E27FC236}">
              <a16:creationId xmlns:a16="http://schemas.microsoft.com/office/drawing/2014/main" xmlns="" id="{E5B697A3-20C7-420B-8030-D18A412E3967}"/>
            </a:ext>
          </a:extLst>
        </xdr:cNvPr>
        <xdr:cNvCxnSpPr/>
      </xdr:nvCxnSpPr>
      <xdr:spPr>
        <a:xfrm flipV="1">
          <a:off x="14592300" y="140912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28591</xdr:rowOff>
    </xdr:from>
    <xdr:ext cx="405111" cy="259045"/>
    <xdr:sp macro="" textlink="">
      <xdr:nvSpPr>
        <xdr:cNvPr id="557" name="n_1aveValue【児童館】&#10;有形固定資産減価償却率">
          <a:extLst>
            <a:ext uri="{FF2B5EF4-FFF2-40B4-BE49-F238E27FC236}">
              <a16:creationId xmlns:a16="http://schemas.microsoft.com/office/drawing/2014/main" xmlns="" id="{E5FABFBD-3368-4849-A9F0-CA6008806165}"/>
            </a:ext>
          </a:extLst>
        </xdr:cNvPr>
        <xdr:cNvSpPr txBox="1"/>
      </xdr:nvSpPr>
      <xdr:spPr>
        <a:xfrm>
          <a:off x="15266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167657</xdr:rowOff>
    </xdr:from>
    <xdr:ext cx="405111" cy="259045"/>
    <xdr:sp macro="" textlink="">
      <xdr:nvSpPr>
        <xdr:cNvPr id="558" name="n_2aveValue【児童館】&#10;有形固定資産減価償却率">
          <a:extLst>
            <a:ext uri="{FF2B5EF4-FFF2-40B4-BE49-F238E27FC236}">
              <a16:creationId xmlns:a16="http://schemas.microsoft.com/office/drawing/2014/main" xmlns="" id="{0F3301BE-DA4C-4559-9C58-D59691A23BB8}"/>
            </a:ext>
          </a:extLst>
        </xdr:cNvPr>
        <xdr:cNvSpPr txBox="1"/>
      </xdr:nvSpPr>
      <xdr:spPr>
        <a:xfrm>
          <a:off x="14389744"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99713</xdr:rowOff>
    </xdr:from>
    <xdr:ext cx="405111" cy="259045"/>
    <xdr:sp macro="" textlink="">
      <xdr:nvSpPr>
        <xdr:cNvPr id="559" name="n_1mainValue【児童館】&#10;有形固定資産減価償却率">
          <a:extLst>
            <a:ext uri="{FF2B5EF4-FFF2-40B4-BE49-F238E27FC236}">
              <a16:creationId xmlns:a16="http://schemas.microsoft.com/office/drawing/2014/main" xmlns="" id="{E590735D-ACD6-4FDD-9490-252DADCE490F}"/>
            </a:ext>
          </a:extLst>
        </xdr:cNvPr>
        <xdr:cNvSpPr txBox="1"/>
      </xdr:nvSpPr>
      <xdr:spPr>
        <a:xfrm>
          <a:off x="152660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560" name="n_2mainValue【児童館】&#10;有形固定資産減価償却率">
          <a:extLst>
            <a:ext uri="{FF2B5EF4-FFF2-40B4-BE49-F238E27FC236}">
              <a16:creationId xmlns:a16="http://schemas.microsoft.com/office/drawing/2014/main" xmlns="" id="{903FC0A2-FA37-4A9F-B4AA-FF0B9FE3CF77}"/>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xmlns="" id="{B70443CC-1714-4BBE-BBD5-C8803F3DBBC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xmlns="" id="{6364CF0D-A503-44DE-9129-6005B8502CE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xmlns="" id="{444F8AEF-4CC2-43F8-BF4C-CA2B7F0AD1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xmlns="" id="{08141507-831A-40EA-AD65-A17EB0FC638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xmlns="" id="{38280400-C681-4F82-9DA1-F310F6487C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xmlns="" id="{5E1BDCCD-F0B2-49D8-8C52-F3B3CFB0C4D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xmlns="" id="{63D1154B-1641-4037-8607-32CB40F6C1E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xmlns="" id="{DB493CD1-B425-4741-996F-6B42091964B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a:extLst>
            <a:ext uri="{FF2B5EF4-FFF2-40B4-BE49-F238E27FC236}">
              <a16:creationId xmlns:a16="http://schemas.microsoft.com/office/drawing/2014/main" xmlns="" id="{982FE0BD-7119-4EFC-BCA2-17A4FD249AB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a:extLst>
            <a:ext uri="{FF2B5EF4-FFF2-40B4-BE49-F238E27FC236}">
              <a16:creationId xmlns:a16="http://schemas.microsoft.com/office/drawing/2014/main" xmlns="" id="{A434C918-0A9B-4F98-92BD-1A53186BBB9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1" name="直線コネクタ 570">
          <a:extLst>
            <a:ext uri="{FF2B5EF4-FFF2-40B4-BE49-F238E27FC236}">
              <a16:creationId xmlns:a16="http://schemas.microsoft.com/office/drawing/2014/main" xmlns="" id="{0053A388-C7CA-4731-ABCF-CFB35AB0377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2" name="テキスト ボックス 571">
          <a:extLst>
            <a:ext uri="{FF2B5EF4-FFF2-40B4-BE49-F238E27FC236}">
              <a16:creationId xmlns:a16="http://schemas.microsoft.com/office/drawing/2014/main" xmlns="" id="{783EAF33-4E21-4159-BB81-E06873739F7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3" name="直線コネクタ 572">
          <a:extLst>
            <a:ext uri="{FF2B5EF4-FFF2-40B4-BE49-F238E27FC236}">
              <a16:creationId xmlns:a16="http://schemas.microsoft.com/office/drawing/2014/main" xmlns="" id="{45E7F016-BEDA-4AD5-8A06-F9A400DA89B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4" name="テキスト ボックス 573">
          <a:extLst>
            <a:ext uri="{FF2B5EF4-FFF2-40B4-BE49-F238E27FC236}">
              <a16:creationId xmlns:a16="http://schemas.microsoft.com/office/drawing/2014/main" xmlns="" id="{4F7D6352-3391-4F0B-B236-63DAAAF892B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5" name="直線コネクタ 574">
          <a:extLst>
            <a:ext uri="{FF2B5EF4-FFF2-40B4-BE49-F238E27FC236}">
              <a16:creationId xmlns:a16="http://schemas.microsoft.com/office/drawing/2014/main" xmlns="" id="{A995BDBA-7C40-46AE-987C-D552BA25D0B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6" name="テキスト ボックス 575">
          <a:extLst>
            <a:ext uri="{FF2B5EF4-FFF2-40B4-BE49-F238E27FC236}">
              <a16:creationId xmlns:a16="http://schemas.microsoft.com/office/drawing/2014/main" xmlns="" id="{2570552F-0A6D-4314-9E81-FB04E77A2B0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7" name="直線コネクタ 576">
          <a:extLst>
            <a:ext uri="{FF2B5EF4-FFF2-40B4-BE49-F238E27FC236}">
              <a16:creationId xmlns:a16="http://schemas.microsoft.com/office/drawing/2014/main" xmlns="" id="{4CB7F7E8-A2B9-44A8-BE20-5092D7EBC8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8" name="テキスト ボックス 577">
          <a:extLst>
            <a:ext uri="{FF2B5EF4-FFF2-40B4-BE49-F238E27FC236}">
              <a16:creationId xmlns:a16="http://schemas.microsoft.com/office/drawing/2014/main" xmlns="" id="{3FAA265A-0553-402B-8652-3B9F5AC8392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9" name="直線コネクタ 578">
          <a:extLst>
            <a:ext uri="{FF2B5EF4-FFF2-40B4-BE49-F238E27FC236}">
              <a16:creationId xmlns:a16="http://schemas.microsoft.com/office/drawing/2014/main" xmlns="" id="{C26070C5-0BF4-4E13-B65C-28E5C07EF7D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0" name="テキスト ボックス 579">
          <a:extLst>
            <a:ext uri="{FF2B5EF4-FFF2-40B4-BE49-F238E27FC236}">
              <a16:creationId xmlns:a16="http://schemas.microsoft.com/office/drawing/2014/main" xmlns="" id="{025B9244-93A4-492C-A3E2-325CD45DCDD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1" name="直線コネクタ 580">
          <a:extLst>
            <a:ext uri="{FF2B5EF4-FFF2-40B4-BE49-F238E27FC236}">
              <a16:creationId xmlns:a16="http://schemas.microsoft.com/office/drawing/2014/main" xmlns="" id="{5A2B8DB2-BD75-4F9A-AF96-E7F030E2E2E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2" name="テキスト ボックス 581">
          <a:extLst>
            <a:ext uri="{FF2B5EF4-FFF2-40B4-BE49-F238E27FC236}">
              <a16:creationId xmlns:a16="http://schemas.microsoft.com/office/drawing/2014/main" xmlns="" id="{0828DE79-892D-47A0-9564-0239A890954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3" name="【児童館】&#10;一人当たり面積グラフ枠">
          <a:extLst>
            <a:ext uri="{FF2B5EF4-FFF2-40B4-BE49-F238E27FC236}">
              <a16:creationId xmlns:a16="http://schemas.microsoft.com/office/drawing/2014/main" xmlns="" id="{FD15D78C-A112-4E9D-9E71-83F6050C4A3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584" name="直線コネクタ 583">
          <a:extLst>
            <a:ext uri="{FF2B5EF4-FFF2-40B4-BE49-F238E27FC236}">
              <a16:creationId xmlns:a16="http://schemas.microsoft.com/office/drawing/2014/main" xmlns="" id="{1D530D14-FF32-42C8-852B-E31A759DC032}"/>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5" name="【児童館】&#10;一人当たり面積最小値テキスト">
          <a:extLst>
            <a:ext uri="{FF2B5EF4-FFF2-40B4-BE49-F238E27FC236}">
              <a16:creationId xmlns:a16="http://schemas.microsoft.com/office/drawing/2014/main" xmlns="" id="{5EC27821-D315-46DB-BDE5-B580065801FB}"/>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6" name="直線コネクタ 585">
          <a:extLst>
            <a:ext uri="{FF2B5EF4-FFF2-40B4-BE49-F238E27FC236}">
              <a16:creationId xmlns:a16="http://schemas.microsoft.com/office/drawing/2014/main" xmlns="" id="{5EA8638F-E501-4FD8-84D5-740F4B075A9A}"/>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87" name="【児童館】&#10;一人当たり面積最大値テキスト">
          <a:extLst>
            <a:ext uri="{FF2B5EF4-FFF2-40B4-BE49-F238E27FC236}">
              <a16:creationId xmlns:a16="http://schemas.microsoft.com/office/drawing/2014/main" xmlns="" id="{D4B7933E-4992-4D3E-BB5E-D6FB67C3DB85}"/>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88" name="直線コネクタ 587">
          <a:extLst>
            <a:ext uri="{FF2B5EF4-FFF2-40B4-BE49-F238E27FC236}">
              <a16:creationId xmlns:a16="http://schemas.microsoft.com/office/drawing/2014/main" xmlns="" id="{CD13DF3C-6BE5-4FA3-AD82-3A06A7933343}"/>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9" name="【児童館】&#10;一人当たり面積平均値テキスト">
          <a:extLst>
            <a:ext uri="{FF2B5EF4-FFF2-40B4-BE49-F238E27FC236}">
              <a16:creationId xmlns:a16="http://schemas.microsoft.com/office/drawing/2014/main" xmlns="" id="{D240575C-BBAA-4F0A-B355-64E2F7E2D4B7}"/>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0" name="フローチャート: 判断 589">
          <a:extLst>
            <a:ext uri="{FF2B5EF4-FFF2-40B4-BE49-F238E27FC236}">
              <a16:creationId xmlns:a16="http://schemas.microsoft.com/office/drawing/2014/main" xmlns="" id="{ABFE2CEB-7263-44F9-A3D0-DD3C317D2FC5}"/>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591" name="フローチャート: 判断 590">
          <a:extLst>
            <a:ext uri="{FF2B5EF4-FFF2-40B4-BE49-F238E27FC236}">
              <a16:creationId xmlns:a16="http://schemas.microsoft.com/office/drawing/2014/main" xmlns="" id="{B3F07C9F-78FE-46B1-89E3-CB7670FEF0E5}"/>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592" name="フローチャート: 判断 591">
          <a:extLst>
            <a:ext uri="{FF2B5EF4-FFF2-40B4-BE49-F238E27FC236}">
              <a16:creationId xmlns:a16="http://schemas.microsoft.com/office/drawing/2014/main" xmlns="" id="{41B0F44C-12A0-4162-8268-12CE38AFACE1}"/>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xmlns="" id="{B69076B3-773E-426A-B752-712D3E645B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xmlns="" id="{2D9C1413-FCED-4A3A-9559-117E8FB78DD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xmlns="" id="{9C750A2D-6C4C-4E77-B01B-0F235856B01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xmlns="" id="{B4B7EADA-2EAA-4C5E-BC95-3FC4C5A780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xmlns="" id="{6EC14B5E-A0B4-42A4-AA19-90DF89EB5CB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25400</xdr:rowOff>
    </xdr:from>
    <xdr:to>
      <xdr:col>116</xdr:col>
      <xdr:colOff>114300</xdr:colOff>
      <xdr:row>82</xdr:row>
      <xdr:rowOff>127000</xdr:rowOff>
    </xdr:to>
    <xdr:sp macro="" textlink="">
      <xdr:nvSpPr>
        <xdr:cNvPr id="598" name="楕円 597">
          <a:extLst>
            <a:ext uri="{FF2B5EF4-FFF2-40B4-BE49-F238E27FC236}">
              <a16:creationId xmlns:a16="http://schemas.microsoft.com/office/drawing/2014/main" xmlns="" id="{A4CA627F-5AB3-4A26-B30C-4AF00EEAAD7C}"/>
            </a:ext>
          </a:extLst>
        </xdr:cNvPr>
        <xdr:cNvSpPr/>
      </xdr:nvSpPr>
      <xdr:spPr>
        <a:xfrm>
          <a:off x="221107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48277</xdr:rowOff>
    </xdr:from>
    <xdr:ext cx="469744" cy="259045"/>
    <xdr:sp macro="" textlink="">
      <xdr:nvSpPr>
        <xdr:cNvPr id="599" name="【児童館】&#10;一人当たり面積該当値テキスト">
          <a:extLst>
            <a:ext uri="{FF2B5EF4-FFF2-40B4-BE49-F238E27FC236}">
              <a16:creationId xmlns:a16="http://schemas.microsoft.com/office/drawing/2014/main" xmlns="" id="{AC9106BD-BD5E-4F05-B247-81CEC8E2724A}"/>
            </a:ext>
          </a:extLst>
        </xdr:cNvPr>
        <xdr:cNvSpPr txBox="1"/>
      </xdr:nvSpPr>
      <xdr:spPr>
        <a:xfrm>
          <a:off x="22199600"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600" name="楕円 599">
          <a:extLst>
            <a:ext uri="{FF2B5EF4-FFF2-40B4-BE49-F238E27FC236}">
              <a16:creationId xmlns:a16="http://schemas.microsoft.com/office/drawing/2014/main" xmlns="" id="{9D8EAF80-FADF-4085-A501-D00F1307E38A}"/>
            </a:ext>
          </a:extLst>
        </xdr:cNvPr>
        <xdr:cNvSpPr/>
      </xdr:nvSpPr>
      <xdr:spPr>
        <a:xfrm>
          <a:off x="21272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76200</xdr:rowOff>
    </xdr:from>
    <xdr:to>
      <xdr:col>116</xdr:col>
      <xdr:colOff>63500</xdr:colOff>
      <xdr:row>82</xdr:row>
      <xdr:rowOff>76200</xdr:rowOff>
    </xdr:to>
    <xdr:cxnSp macro="">
      <xdr:nvCxnSpPr>
        <xdr:cNvPr id="601" name="直線コネクタ 600">
          <a:extLst>
            <a:ext uri="{FF2B5EF4-FFF2-40B4-BE49-F238E27FC236}">
              <a16:creationId xmlns:a16="http://schemas.microsoft.com/office/drawing/2014/main" xmlns="" id="{F8484EE5-568B-4121-901D-9092E418B18A}"/>
            </a:ext>
          </a:extLst>
        </xdr:cNvPr>
        <xdr:cNvCxnSpPr/>
      </xdr:nvCxnSpPr>
      <xdr:spPr>
        <a:xfrm>
          <a:off x="21323300" y="1413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602" name="楕円 601">
          <a:extLst>
            <a:ext uri="{FF2B5EF4-FFF2-40B4-BE49-F238E27FC236}">
              <a16:creationId xmlns:a16="http://schemas.microsoft.com/office/drawing/2014/main" xmlns="" id="{B077E702-DE1D-41EB-B1E2-2D040C7E5EFA}"/>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76200</xdr:rowOff>
    </xdr:to>
    <xdr:cxnSp macro="">
      <xdr:nvCxnSpPr>
        <xdr:cNvPr id="603" name="直線コネクタ 602">
          <a:extLst>
            <a:ext uri="{FF2B5EF4-FFF2-40B4-BE49-F238E27FC236}">
              <a16:creationId xmlns:a16="http://schemas.microsoft.com/office/drawing/2014/main" xmlns="" id="{84B1303A-C943-43E6-BBDD-B0F8633CF52F}"/>
            </a:ext>
          </a:extLst>
        </xdr:cNvPr>
        <xdr:cNvCxnSpPr/>
      </xdr:nvCxnSpPr>
      <xdr:spPr>
        <a:xfrm>
          <a:off x="20434300" y="1409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04" name="n_1aveValue【児童館】&#10;一人当たり面積">
          <a:extLst>
            <a:ext uri="{FF2B5EF4-FFF2-40B4-BE49-F238E27FC236}">
              <a16:creationId xmlns:a16="http://schemas.microsoft.com/office/drawing/2014/main" xmlns="" id="{8AC93F74-F4F3-4CFD-A53A-42113808930F}"/>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05" name="n_2aveValue【児童館】&#10;一人当たり面積">
          <a:extLst>
            <a:ext uri="{FF2B5EF4-FFF2-40B4-BE49-F238E27FC236}">
              <a16:creationId xmlns:a16="http://schemas.microsoft.com/office/drawing/2014/main" xmlns="" id="{ED976092-B08A-4D5A-9BE7-5E53B08130D9}"/>
            </a:ext>
          </a:extLst>
        </xdr:cNvPr>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143527</xdr:rowOff>
    </xdr:from>
    <xdr:ext cx="469744" cy="259045"/>
    <xdr:sp macro="" textlink="">
      <xdr:nvSpPr>
        <xdr:cNvPr id="606" name="n_1mainValue【児童館】&#10;一人当たり面積">
          <a:extLst>
            <a:ext uri="{FF2B5EF4-FFF2-40B4-BE49-F238E27FC236}">
              <a16:creationId xmlns:a16="http://schemas.microsoft.com/office/drawing/2014/main" xmlns="" id="{66E00F73-958A-48DD-A8F8-25D755A8D15B}"/>
            </a:ext>
          </a:extLst>
        </xdr:cNvPr>
        <xdr:cNvSpPr txBox="1"/>
      </xdr:nvSpPr>
      <xdr:spPr>
        <a:xfrm>
          <a:off x="21075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607" name="n_2mainValue【児童館】&#10;一人当たり面積">
          <a:extLst>
            <a:ext uri="{FF2B5EF4-FFF2-40B4-BE49-F238E27FC236}">
              <a16:creationId xmlns:a16="http://schemas.microsoft.com/office/drawing/2014/main" xmlns="" id="{EA9F6AD5-A63C-4427-A9AE-A01583D01F69}"/>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xmlns="" id="{5A1BF699-353C-49A2-9755-2A0BFD3C06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xmlns="" id="{FEC58276-09A3-4522-AE04-E1AB89E87D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xmlns="" id="{69FC5A9E-EC91-4E71-8F9B-BAF302A873B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xmlns="" id="{43147F21-6E28-4A4F-A9F7-2D6CFEF058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xmlns="" id="{461AFCCF-749C-4D26-8E61-2A4A9282357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xmlns="" id="{664A9FFD-17FD-4C58-AC15-C4FCA16B6DA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xmlns="" id="{39E8BD1B-377B-4A32-B9A2-F282FDB5C8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xmlns="" id="{32E9B017-0E33-4BC1-8757-E8C01B61DBD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xmlns="" id="{A382933F-B727-48BA-98AB-E3B8E6F82A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xmlns="" id="{D039EBE5-5862-4008-8900-F120B547A8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8" name="テキスト ボックス 617">
          <a:extLst>
            <a:ext uri="{FF2B5EF4-FFF2-40B4-BE49-F238E27FC236}">
              <a16:creationId xmlns:a16="http://schemas.microsoft.com/office/drawing/2014/main" xmlns="" id="{C1186CB9-0D5C-4210-BC6E-56061FECB16B}"/>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a:extLst>
            <a:ext uri="{FF2B5EF4-FFF2-40B4-BE49-F238E27FC236}">
              <a16:creationId xmlns:a16="http://schemas.microsoft.com/office/drawing/2014/main" xmlns="" id="{8C5AFFB2-E774-4F6E-9728-F78F1534D11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0" name="テキスト ボックス 619">
          <a:extLst>
            <a:ext uri="{FF2B5EF4-FFF2-40B4-BE49-F238E27FC236}">
              <a16:creationId xmlns:a16="http://schemas.microsoft.com/office/drawing/2014/main" xmlns="" id="{7FD46DBE-D31A-481C-B61D-4F7C39BE315B}"/>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a:extLst>
            <a:ext uri="{FF2B5EF4-FFF2-40B4-BE49-F238E27FC236}">
              <a16:creationId xmlns:a16="http://schemas.microsoft.com/office/drawing/2014/main" xmlns="" id="{0225470D-FFB8-4984-84C4-BC15B906D40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a:extLst>
            <a:ext uri="{FF2B5EF4-FFF2-40B4-BE49-F238E27FC236}">
              <a16:creationId xmlns:a16="http://schemas.microsoft.com/office/drawing/2014/main" xmlns="" id="{08889D77-1CE3-40B4-AC97-5CC7EE103B3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a:extLst>
            <a:ext uri="{FF2B5EF4-FFF2-40B4-BE49-F238E27FC236}">
              <a16:creationId xmlns:a16="http://schemas.microsoft.com/office/drawing/2014/main" xmlns="" id="{55EF95F2-4C1C-4F4C-8589-3F07774733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a:extLst>
            <a:ext uri="{FF2B5EF4-FFF2-40B4-BE49-F238E27FC236}">
              <a16:creationId xmlns:a16="http://schemas.microsoft.com/office/drawing/2014/main" xmlns="" id="{5F51EFA1-297F-4993-B260-A7AC0CB4420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a:extLst>
            <a:ext uri="{FF2B5EF4-FFF2-40B4-BE49-F238E27FC236}">
              <a16:creationId xmlns:a16="http://schemas.microsoft.com/office/drawing/2014/main" xmlns="" id="{22E46BA1-DB2F-4994-A637-42A6DD07E72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a:extLst>
            <a:ext uri="{FF2B5EF4-FFF2-40B4-BE49-F238E27FC236}">
              <a16:creationId xmlns:a16="http://schemas.microsoft.com/office/drawing/2014/main" xmlns="" id="{2235DD00-401B-4937-8F7B-19AD2FB3ED9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a:extLst>
            <a:ext uri="{FF2B5EF4-FFF2-40B4-BE49-F238E27FC236}">
              <a16:creationId xmlns:a16="http://schemas.microsoft.com/office/drawing/2014/main" xmlns="" id="{4C5DE923-4F8B-4644-AE06-B56AF7DD56F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xmlns="" id="{E3E7806E-F0C6-43E9-97AB-447C52DFCB21}"/>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a:extLst>
            <a:ext uri="{FF2B5EF4-FFF2-40B4-BE49-F238E27FC236}">
              <a16:creationId xmlns:a16="http://schemas.microsoft.com/office/drawing/2014/main" xmlns="" id="{192BCBDC-4612-43C9-9DA4-5B35F8B668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xmlns="" id="{2CD59F4D-1360-47C9-AD9D-549FF21A5BF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a:extLst>
            <a:ext uri="{FF2B5EF4-FFF2-40B4-BE49-F238E27FC236}">
              <a16:creationId xmlns:a16="http://schemas.microsoft.com/office/drawing/2014/main" xmlns="" id="{FF124C56-F135-4BE6-88F6-3B1E1FB0D9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83820</xdr:rowOff>
    </xdr:from>
    <xdr:to>
      <xdr:col>85</xdr:col>
      <xdr:colOff>126364</xdr:colOff>
      <xdr:row>107</xdr:row>
      <xdr:rowOff>156211</xdr:rowOff>
    </xdr:to>
    <xdr:cxnSp macro="">
      <xdr:nvCxnSpPr>
        <xdr:cNvPr id="632" name="直線コネクタ 631">
          <a:extLst>
            <a:ext uri="{FF2B5EF4-FFF2-40B4-BE49-F238E27FC236}">
              <a16:creationId xmlns:a16="http://schemas.microsoft.com/office/drawing/2014/main" xmlns="" id="{880A7245-4914-4955-B447-C31F0B06869B}"/>
            </a:ext>
          </a:extLst>
        </xdr:cNvPr>
        <xdr:cNvCxnSpPr/>
      </xdr:nvCxnSpPr>
      <xdr:spPr>
        <a:xfrm flipV="1">
          <a:off x="16318864" y="17400270"/>
          <a:ext cx="0" cy="1101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633" name="【公民館】&#10;有形固定資産減価償却率最小値テキスト">
          <a:extLst>
            <a:ext uri="{FF2B5EF4-FFF2-40B4-BE49-F238E27FC236}">
              <a16:creationId xmlns:a16="http://schemas.microsoft.com/office/drawing/2014/main" xmlns="" id="{7A0EC67E-4024-49D6-A218-5B597CF52875}"/>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634" name="直線コネクタ 633">
          <a:extLst>
            <a:ext uri="{FF2B5EF4-FFF2-40B4-BE49-F238E27FC236}">
              <a16:creationId xmlns:a16="http://schemas.microsoft.com/office/drawing/2014/main" xmlns="" id="{CFEEAFCB-3B38-4C99-A292-67A5C5101DBF}"/>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30497</xdr:rowOff>
    </xdr:from>
    <xdr:ext cx="405111" cy="259045"/>
    <xdr:sp macro="" textlink="">
      <xdr:nvSpPr>
        <xdr:cNvPr id="635" name="【公民館】&#10;有形固定資産減価償却率最大値テキスト">
          <a:extLst>
            <a:ext uri="{FF2B5EF4-FFF2-40B4-BE49-F238E27FC236}">
              <a16:creationId xmlns:a16="http://schemas.microsoft.com/office/drawing/2014/main" xmlns="" id="{36C9A7C3-7101-49D2-AACA-4886E32FEA16}"/>
            </a:ext>
          </a:extLst>
        </xdr:cNvPr>
        <xdr:cNvSpPr txBox="1"/>
      </xdr:nvSpPr>
      <xdr:spPr>
        <a:xfrm>
          <a:off x="16357600" y="1717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83820</xdr:rowOff>
    </xdr:from>
    <xdr:to>
      <xdr:col>86</xdr:col>
      <xdr:colOff>25400</xdr:colOff>
      <xdr:row>101</xdr:row>
      <xdr:rowOff>83820</xdr:rowOff>
    </xdr:to>
    <xdr:cxnSp macro="">
      <xdr:nvCxnSpPr>
        <xdr:cNvPr id="636" name="直線コネクタ 635">
          <a:extLst>
            <a:ext uri="{FF2B5EF4-FFF2-40B4-BE49-F238E27FC236}">
              <a16:creationId xmlns:a16="http://schemas.microsoft.com/office/drawing/2014/main" xmlns="" id="{D7F614E9-4CCB-437D-8196-07999B165ABE}"/>
            </a:ext>
          </a:extLst>
        </xdr:cNvPr>
        <xdr:cNvCxnSpPr/>
      </xdr:nvCxnSpPr>
      <xdr:spPr>
        <a:xfrm>
          <a:off x="16230600" y="1740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637" name="【公民館】&#10;有形固定資産減価償却率平均値テキスト">
          <a:extLst>
            <a:ext uri="{FF2B5EF4-FFF2-40B4-BE49-F238E27FC236}">
              <a16:creationId xmlns:a16="http://schemas.microsoft.com/office/drawing/2014/main" xmlns="" id="{2A814EB5-3FA3-4837-AAAD-F528DEF6B043}"/>
            </a:ext>
          </a:extLst>
        </xdr:cNvPr>
        <xdr:cNvSpPr txBox="1"/>
      </xdr:nvSpPr>
      <xdr:spPr>
        <a:xfrm>
          <a:off x="16357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638" name="フローチャート: 判断 637">
          <a:extLst>
            <a:ext uri="{FF2B5EF4-FFF2-40B4-BE49-F238E27FC236}">
              <a16:creationId xmlns:a16="http://schemas.microsoft.com/office/drawing/2014/main" xmlns="" id="{A391A4F4-E6DB-4D0A-BB15-503EB64AD70A}"/>
            </a:ext>
          </a:extLst>
        </xdr:cNvPr>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39" name="フローチャート: 判断 638">
          <a:extLst>
            <a:ext uri="{FF2B5EF4-FFF2-40B4-BE49-F238E27FC236}">
              <a16:creationId xmlns:a16="http://schemas.microsoft.com/office/drawing/2014/main" xmlns="" id="{F72A2D9C-7FA6-4951-8088-A8A7AEE48139}"/>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xdr:rowOff>
    </xdr:from>
    <xdr:to>
      <xdr:col>76</xdr:col>
      <xdr:colOff>165100</xdr:colOff>
      <xdr:row>105</xdr:row>
      <xdr:rowOff>109855</xdr:rowOff>
    </xdr:to>
    <xdr:sp macro="" textlink="">
      <xdr:nvSpPr>
        <xdr:cNvPr id="640" name="フローチャート: 判断 639">
          <a:extLst>
            <a:ext uri="{FF2B5EF4-FFF2-40B4-BE49-F238E27FC236}">
              <a16:creationId xmlns:a16="http://schemas.microsoft.com/office/drawing/2014/main" xmlns="" id="{56A35679-DD6F-4F6B-8AD1-1AD26F493C32}"/>
            </a:ext>
          </a:extLst>
        </xdr:cNvPr>
        <xdr:cNvSpPr/>
      </xdr:nvSpPr>
      <xdr:spPr>
        <a:xfrm>
          <a:off x="1454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xmlns="" id="{E92CD321-DC92-4182-B646-73C57A124BB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xmlns="" id="{660EAB17-BDC5-4006-B0C0-94A76992902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xmlns="" id="{FC7B43D9-6C4A-4D7A-B68E-3EE6230382B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xmlns="" id="{AB0038FE-2A84-4C91-8996-95BEE4175C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xmlns="" id="{77F50F8C-A2F5-4455-AFA4-C1BFA7D9F1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33020</xdr:rowOff>
    </xdr:from>
    <xdr:to>
      <xdr:col>85</xdr:col>
      <xdr:colOff>177800</xdr:colOff>
      <xdr:row>101</xdr:row>
      <xdr:rowOff>134620</xdr:rowOff>
    </xdr:to>
    <xdr:sp macro="" textlink="">
      <xdr:nvSpPr>
        <xdr:cNvPr id="646" name="楕円 645">
          <a:extLst>
            <a:ext uri="{FF2B5EF4-FFF2-40B4-BE49-F238E27FC236}">
              <a16:creationId xmlns:a16="http://schemas.microsoft.com/office/drawing/2014/main" xmlns="" id="{F535CD49-39D7-4E4F-AFD7-998302FD46C2}"/>
            </a:ext>
          </a:extLst>
        </xdr:cNvPr>
        <xdr:cNvSpPr/>
      </xdr:nvSpPr>
      <xdr:spPr>
        <a:xfrm>
          <a:off x="162687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157497</xdr:rowOff>
    </xdr:from>
    <xdr:ext cx="405111" cy="259045"/>
    <xdr:sp macro="" textlink="">
      <xdr:nvSpPr>
        <xdr:cNvPr id="647" name="【公民館】&#10;有形固定資産減価償却率該当値テキスト">
          <a:extLst>
            <a:ext uri="{FF2B5EF4-FFF2-40B4-BE49-F238E27FC236}">
              <a16:creationId xmlns:a16="http://schemas.microsoft.com/office/drawing/2014/main" xmlns="" id="{BE7DDBD0-4B4E-4F8F-9CC9-3EBFD9820479}"/>
            </a:ext>
          </a:extLst>
        </xdr:cNvPr>
        <xdr:cNvSpPr txBox="1"/>
      </xdr:nvSpPr>
      <xdr:spPr>
        <a:xfrm>
          <a:off x="16357600" y="1730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23495</xdr:rowOff>
    </xdr:from>
    <xdr:to>
      <xdr:col>81</xdr:col>
      <xdr:colOff>101600</xdr:colOff>
      <xdr:row>101</xdr:row>
      <xdr:rowOff>125095</xdr:rowOff>
    </xdr:to>
    <xdr:sp macro="" textlink="">
      <xdr:nvSpPr>
        <xdr:cNvPr id="648" name="楕円 647">
          <a:extLst>
            <a:ext uri="{FF2B5EF4-FFF2-40B4-BE49-F238E27FC236}">
              <a16:creationId xmlns:a16="http://schemas.microsoft.com/office/drawing/2014/main" xmlns="" id="{558D12E0-7169-4F61-A6FB-34609223483C}"/>
            </a:ext>
          </a:extLst>
        </xdr:cNvPr>
        <xdr:cNvSpPr/>
      </xdr:nvSpPr>
      <xdr:spPr>
        <a:xfrm>
          <a:off x="15430500" y="1733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74295</xdr:rowOff>
    </xdr:from>
    <xdr:to>
      <xdr:col>85</xdr:col>
      <xdr:colOff>127000</xdr:colOff>
      <xdr:row>101</xdr:row>
      <xdr:rowOff>83820</xdr:rowOff>
    </xdr:to>
    <xdr:cxnSp macro="">
      <xdr:nvCxnSpPr>
        <xdr:cNvPr id="649" name="直線コネクタ 648">
          <a:extLst>
            <a:ext uri="{FF2B5EF4-FFF2-40B4-BE49-F238E27FC236}">
              <a16:creationId xmlns:a16="http://schemas.microsoft.com/office/drawing/2014/main" xmlns="" id="{5A4F3D9A-7DEE-4792-AA1C-21C6BF4C3BB1}"/>
            </a:ext>
          </a:extLst>
        </xdr:cNvPr>
        <xdr:cNvCxnSpPr/>
      </xdr:nvCxnSpPr>
      <xdr:spPr>
        <a:xfrm>
          <a:off x="15481300" y="173907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19686</xdr:rowOff>
    </xdr:from>
    <xdr:to>
      <xdr:col>76</xdr:col>
      <xdr:colOff>165100</xdr:colOff>
      <xdr:row>101</xdr:row>
      <xdr:rowOff>121286</xdr:rowOff>
    </xdr:to>
    <xdr:sp macro="" textlink="">
      <xdr:nvSpPr>
        <xdr:cNvPr id="650" name="楕円 649">
          <a:extLst>
            <a:ext uri="{FF2B5EF4-FFF2-40B4-BE49-F238E27FC236}">
              <a16:creationId xmlns:a16="http://schemas.microsoft.com/office/drawing/2014/main" xmlns="" id="{2AFED92D-036C-4AA0-A0FA-5CAF12E62DF1}"/>
            </a:ext>
          </a:extLst>
        </xdr:cNvPr>
        <xdr:cNvSpPr/>
      </xdr:nvSpPr>
      <xdr:spPr>
        <a:xfrm>
          <a:off x="1454150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70486</xdr:rowOff>
    </xdr:from>
    <xdr:to>
      <xdr:col>81</xdr:col>
      <xdr:colOff>50800</xdr:colOff>
      <xdr:row>101</xdr:row>
      <xdr:rowOff>74295</xdr:rowOff>
    </xdr:to>
    <xdr:cxnSp macro="">
      <xdr:nvCxnSpPr>
        <xdr:cNvPr id="651" name="直線コネクタ 650">
          <a:extLst>
            <a:ext uri="{FF2B5EF4-FFF2-40B4-BE49-F238E27FC236}">
              <a16:creationId xmlns:a16="http://schemas.microsoft.com/office/drawing/2014/main" xmlns="" id="{0BAF3AF1-672E-4EF1-9542-BBBC318DDFCF}"/>
            </a:ext>
          </a:extLst>
        </xdr:cNvPr>
        <xdr:cNvCxnSpPr/>
      </xdr:nvCxnSpPr>
      <xdr:spPr>
        <a:xfrm>
          <a:off x="14592300" y="173869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52" name="n_1aveValue【公民館】&#10;有形固定資産減価償却率">
          <a:extLst>
            <a:ext uri="{FF2B5EF4-FFF2-40B4-BE49-F238E27FC236}">
              <a16:creationId xmlns:a16="http://schemas.microsoft.com/office/drawing/2014/main" xmlns="" id="{3AD5E747-E72C-4123-BA89-B1F020E2EC7E}"/>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100982</xdr:rowOff>
    </xdr:from>
    <xdr:ext cx="405111" cy="259045"/>
    <xdr:sp macro="" textlink="">
      <xdr:nvSpPr>
        <xdr:cNvPr id="653" name="n_2aveValue【公民館】&#10;有形固定資産減価償却率">
          <a:extLst>
            <a:ext uri="{FF2B5EF4-FFF2-40B4-BE49-F238E27FC236}">
              <a16:creationId xmlns:a16="http://schemas.microsoft.com/office/drawing/2014/main" xmlns="" id="{6EB126F8-4D13-4D7C-88C8-990370F59620}"/>
            </a:ext>
          </a:extLst>
        </xdr:cNvPr>
        <xdr:cNvSpPr txBox="1"/>
      </xdr:nvSpPr>
      <xdr:spPr>
        <a:xfrm>
          <a:off x="14389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141622</xdr:rowOff>
    </xdr:from>
    <xdr:ext cx="405111" cy="259045"/>
    <xdr:sp macro="" textlink="">
      <xdr:nvSpPr>
        <xdr:cNvPr id="654" name="n_1mainValue【公民館】&#10;有形固定資産減価償却率">
          <a:extLst>
            <a:ext uri="{FF2B5EF4-FFF2-40B4-BE49-F238E27FC236}">
              <a16:creationId xmlns:a16="http://schemas.microsoft.com/office/drawing/2014/main" xmlns="" id="{20514C03-E2BF-43B1-B9F5-0D6F9201B48A}"/>
            </a:ext>
          </a:extLst>
        </xdr:cNvPr>
        <xdr:cNvSpPr txBox="1"/>
      </xdr:nvSpPr>
      <xdr:spPr>
        <a:xfrm>
          <a:off x="15266044"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137813</xdr:rowOff>
    </xdr:from>
    <xdr:ext cx="405111" cy="259045"/>
    <xdr:sp macro="" textlink="">
      <xdr:nvSpPr>
        <xdr:cNvPr id="655" name="n_2mainValue【公民館】&#10;有形固定資産減価償却率">
          <a:extLst>
            <a:ext uri="{FF2B5EF4-FFF2-40B4-BE49-F238E27FC236}">
              <a16:creationId xmlns:a16="http://schemas.microsoft.com/office/drawing/2014/main" xmlns="" id="{FA3220B5-8CC5-43C9-B71D-5114270E19DF}"/>
            </a:ext>
          </a:extLst>
        </xdr:cNvPr>
        <xdr:cNvSpPr txBox="1"/>
      </xdr:nvSpPr>
      <xdr:spPr>
        <a:xfrm>
          <a:off x="14389744" y="1711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6" name="正方形/長方形 655">
          <a:extLst>
            <a:ext uri="{FF2B5EF4-FFF2-40B4-BE49-F238E27FC236}">
              <a16:creationId xmlns:a16="http://schemas.microsoft.com/office/drawing/2014/main" xmlns="" id="{56C2B7A6-1778-46C0-AC4A-1F0F4AEC1B1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7" name="正方形/長方形 656">
          <a:extLst>
            <a:ext uri="{FF2B5EF4-FFF2-40B4-BE49-F238E27FC236}">
              <a16:creationId xmlns:a16="http://schemas.microsoft.com/office/drawing/2014/main" xmlns="" id="{E70CC99E-EAF9-41C4-83AC-368F9FABFB7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8" name="正方形/長方形 657">
          <a:extLst>
            <a:ext uri="{FF2B5EF4-FFF2-40B4-BE49-F238E27FC236}">
              <a16:creationId xmlns:a16="http://schemas.microsoft.com/office/drawing/2014/main" xmlns="" id="{39D453C5-4655-4F7A-AB44-D43F41B378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9" name="正方形/長方形 658">
          <a:extLst>
            <a:ext uri="{FF2B5EF4-FFF2-40B4-BE49-F238E27FC236}">
              <a16:creationId xmlns:a16="http://schemas.microsoft.com/office/drawing/2014/main" xmlns="" id="{C3963AB0-A04A-409C-8E22-B72FCA6B8AF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0" name="正方形/長方形 659">
          <a:extLst>
            <a:ext uri="{FF2B5EF4-FFF2-40B4-BE49-F238E27FC236}">
              <a16:creationId xmlns:a16="http://schemas.microsoft.com/office/drawing/2014/main" xmlns="" id="{8CA5C3EC-AA09-401E-B15E-6ADDD4E8F1E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1" name="正方形/長方形 660">
          <a:extLst>
            <a:ext uri="{FF2B5EF4-FFF2-40B4-BE49-F238E27FC236}">
              <a16:creationId xmlns:a16="http://schemas.microsoft.com/office/drawing/2014/main" xmlns="" id="{D11E000A-A004-4046-89A1-AC9B9F9847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2" name="正方形/長方形 661">
          <a:extLst>
            <a:ext uri="{FF2B5EF4-FFF2-40B4-BE49-F238E27FC236}">
              <a16:creationId xmlns:a16="http://schemas.microsoft.com/office/drawing/2014/main" xmlns="" id="{8768E890-CD27-4621-97DA-AF994B65EED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3" name="正方形/長方形 662">
          <a:extLst>
            <a:ext uri="{FF2B5EF4-FFF2-40B4-BE49-F238E27FC236}">
              <a16:creationId xmlns:a16="http://schemas.microsoft.com/office/drawing/2014/main" xmlns="" id="{27FA53D6-63FA-4F14-B802-C7D9D5306F9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4" name="テキスト ボックス 663">
          <a:extLst>
            <a:ext uri="{FF2B5EF4-FFF2-40B4-BE49-F238E27FC236}">
              <a16:creationId xmlns:a16="http://schemas.microsoft.com/office/drawing/2014/main" xmlns="" id="{2988A2FD-A62F-450C-9639-6D9F5FA09F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5" name="直線コネクタ 664">
          <a:extLst>
            <a:ext uri="{FF2B5EF4-FFF2-40B4-BE49-F238E27FC236}">
              <a16:creationId xmlns:a16="http://schemas.microsoft.com/office/drawing/2014/main" xmlns="" id="{66EEBBF6-059C-447E-B441-7BBF6F7C902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6" name="直線コネクタ 665">
          <a:extLst>
            <a:ext uri="{FF2B5EF4-FFF2-40B4-BE49-F238E27FC236}">
              <a16:creationId xmlns:a16="http://schemas.microsoft.com/office/drawing/2014/main" xmlns="" id="{8A54EF00-4007-44FE-B07F-B53B240DD60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7" name="テキスト ボックス 666">
          <a:extLst>
            <a:ext uri="{FF2B5EF4-FFF2-40B4-BE49-F238E27FC236}">
              <a16:creationId xmlns:a16="http://schemas.microsoft.com/office/drawing/2014/main" xmlns="" id="{D734C5A6-CACF-4354-8AD1-CA54FF8A29D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8" name="直線コネクタ 667">
          <a:extLst>
            <a:ext uri="{FF2B5EF4-FFF2-40B4-BE49-F238E27FC236}">
              <a16:creationId xmlns:a16="http://schemas.microsoft.com/office/drawing/2014/main" xmlns="" id="{3ADE4EEC-B16F-4932-B729-D3040F47A04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9" name="テキスト ボックス 668">
          <a:extLst>
            <a:ext uri="{FF2B5EF4-FFF2-40B4-BE49-F238E27FC236}">
              <a16:creationId xmlns:a16="http://schemas.microsoft.com/office/drawing/2014/main" xmlns="" id="{EB5389DB-3FCD-4F91-861E-C506801798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a:extLst>
            <a:ext uri="{FF2B5EF4-FFF2-40B4-BE49-F238E27FC236}">
              <a16:creationId xmlns:a16="http://schemas.microsoft.com/office/drawing/2014/main" xmlns="" id="{376F7B72-8A14-4BB6-A1A8-CFEF994FED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a:extLst>
            <a:ext uri="{FF2B5EF4-FFF2-40B4-BE49-F238E27FC236}">
              <a16:creationId xmlns:a16="http://schemas.microsoft.com/office/drawing/2014/main" xmlns="" id="{A436E18D-71F8-4B6A-9E82-0102F9527BD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2" name="直線コネクタ 671">
          <a:extLst>
            <a:ext uri="{FF2B5EF4-FFF2-40B4-BE49-F238E27FC236}">
              <a16:creationId xmlns:a16="http://schemas.microsoft.com/office/drawing/2014/main" xmlns="" id="{1E4E9D9C-5BE4-4CDF-8678-13ED4DDDB6E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3" name="テキスト ボックス 672">
          <a:extLst>
            <a:ext uri="{FF2B5EF4-FFF2-40B4-BE49-F238E27FC236}">
              <a16:creationId xmlns:a16="http://schemas.microsoft.com/office/drawing/2014/main" xmlns="" id="{A5A36730-1829-47CD-8924-BE071B29778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4" name="直線コネクタ 673">
          <a:extLst>
            <a:ext uri="{FF2B5EF4-FFF2-40B4-BE49-F238E27FC236}">
              <a16:creationId xmlns:a16="http://schemas.microsoft.com/office/drawing/2014/main" xmlns="" id="{9E0872B7-6774-4127-8FCB-BFAE6F2B64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5" name="テキスト ボックス 674">
          <a:extLst>
            <a:ext uri="{FF2B5EF4-FFF2-40B4-BE49-F238E27FC236}">
              <a16:creationId xmlns:a16="http://schemas.microsoft.com/office/drawing/2014/main" xmlns="" id="{6733B165-A3F9-4077-BD42-43CD93FC618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6" name="直線コネクタ 675">
          <a:extLst>
            <a:ext uri="{FF2B5EF4-FFF2-40B4-BE49-F238E27FC236}">
              <a16:creationId xmlns:a16="http://schemas.microsoft.com/office/drawing/2014/main" xmlns="" id="{02D17597-B62A-4BDD-999D-43B7313BE4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7" name="テキスト ボックス 676">
          <a:extLst>
            <a:ext uri="{FF2B5EF4-FFF2-40B4-BE49-F238E27FC236}">
              <a16:creationId xmlns:a16="http://schemas.microsoft.com/office/drawing/2014/main" xmlns="" id="{579DBD35-494A-4B9D-B33D-54CB012BA0E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8" name="【公民館】&#10;一人当たり面積グラフ枠">
          <a:extLst>
            <a:ext uri="{FF2B5EF4-FFF2-40B4-BE49-F238E27FC236}">
              <a16:creationId xmlns:a16="http://schemas.microsoft.com/office/drawing/2014/main" xmlns="" id="{C8DD9D7B-24A6-4A2D-9F3E-FE2294349A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133350</xdr:rowOff>
    </xdr:to>
    <xdr:cxnSp macro="">
      <xdr:nvCxnSpPr>
        <xdr:cNvPr id="679" name="直線コネクタ 678">
          <a:extLst>
            <a:ext uri="{FF2B5EF4-FFF2-40B4-BE49-F238E27FC236}">
              <a16:creationId xmlns:a16="http://schemas.microsoft.com/office/drawing/2014/main" xmlns="" id="{CFB095A5-E6D6-4355-8808-C2A439802A87}"/>
            </a:ext>
          </a:extLst>
        </xdr:cNvPr>
        <xdr:cNvCxnSpPr/>
      </xdr:nvCxnSpPr>
      <xdr:spPr>
        <a:xfrm flipV="1">
          <a:off x="22160864" y="171831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680" name="【公民館】&#10;一人当たり面積最小値テキスト">
          <a:extLst>
            <a:ext uri="{FF2B5EF4-FFF2-40B4-BE49-F238E27FC236}">
              <a16:creationId xmlns:a16="http://schemas.microsoft.com/office/drawing/2014/main" xmlns="" id="{449E9877-3046-4911-A713-A208F43A128A}"/>
            </a:ext>
          </a:extLst>
        </xdr:cNvPr>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681" name="直線コネクタ 680">
          <a:extLst>
            <a:ext uri="{FF2B5EF4-FFF2-40B4-BE49-F238E27FC236}">
              <a16:creationId xmlns:a16="http://schemas.microsoft.com/office/drawing/2014/main" xmlns="" id="{B0F05F1B-CEEB-42C6-9B09-BB5F618DABAE}"/>
            </a:ext>
          </a:extLst>
        </xdr:cNvPr>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682" name="【公民館】&#10;一人当たり面積最大値テキスト">
          <a:extLst>
            <a:ext uri="{FF2B5EF4-FFF2-40B4-BE49-F238E27FC236}">
              <a16:creationId xmlns:a16="http://schemas.microsoft.com/office/drawing/2014/main" xmlns="" id="{40B331F2-93FB-4452-918F-096275010564}"/>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683" name="直線コネクタ 682">
          <a:extLst>
            <a:ext uri="{FF2B5EF4-FFF2-40B4-BE49-F238E27FC236}">
              <a16:creationId xmlns:a16="http://schemas.microsoft.com/office/drawing/2014/main" xmlns="" id="{000E87B5-3E2B-46BF-8C6B-C835EE98CD0A}"/>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162577</xdr:rowOff>
    </xdr:from>
    <xdr:ext cx="469744" cy="259045"/>
    <xdr:sp macro="" textlink="">
      <xdr:nvSpPr>
        <xdr:cNvPr id="684" name="【公民館】&#10;一人当たり面積平均値テキスト">
          <a:extLst>
            <a:ext uri="{FF2B5EF4-FFF2-40B4-BE49-F238E27FC236}">
              <a16:creationId xmlns:a16="http://schemas.microsoft.com/office/drawing/2014/main" xmlns="" id="{6C1D46DF-C4D9-4AD3-BD3C-3158EE654A46}"/>
            </a:ext>
          </a:extLst>
        </xdr:cNvPr>
        <xdr:cNvSpPr txBox="1"/>
      </xdr:nvSpPr>
      <xdr:spPr>
        <a:xfrm>
          <a:off x="22199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685" name="フローチャート: 判断 684">
          <a:extLst>
            <a:ext uri="{FF2B5EF4-FFF2-40B4-BE49-F238E27FC236}">
              <a16:creationId xmlns:a16="http://schemas.microsoft.com/office/drawing/2014/main" xmlns="" id="{06080051-DDD2-40B0-9F47-FD6CCC79CA87}"/>
            </a:ext>
          </a:extLst>
        </xdr:cNvPr>
        <xdr:cNvSpPr/>
      </xdr:nvSpPr>
      <xdr:spPr>
        <a:xfrm>
          <a:off x="22110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101600</xdr:rowOff>
    </xdr:from>
    <xdr:to>
      <xdr:col>112</xdr:col>
      <xdr:colOff>38100</xdr:colOff>
      <xdr:row>105</xdr:row>
      <xdr:rowOff>31750</xdr:rowOff>
    </xdr:to>
    <xdr:sp macro="" textlink="">
      <xdr:nvSpPr>
        <xdr:cNvPr id="686" name="フローチャート: 判断 685">
          <a:extLst>
            <a:ext uri="{FF2B5EF4-FFF2-40B4-BE49-F238E27FC236}">
              <a16:creationId xmlns:a16="http://schemas.microsoft.com/office/drawing/2014/main" xmlns="" id="{4B44B9CB-7F9F-43ED-8CAC-8FFF85EB6B53}"/>
            </a:ext>
          </a:extLst>
        </xdr:cNvPr>
        <xdr:cNvSpPr/>
      </xdr:nvSpPr>
      <xdr:spPr>
        <a:xfrm>
          <a:off x="21272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82550</xdr:rowOff>
    </xdr:from>
    <xdr:to>
      <xdr:col>107</xdr:col>
      <xdr:colOff>101600</xdr:colOff>
      <xdr:row>103</xdr:row>
      <xdr:rowOff>12700</xdr:rowOff>
    </xdr:to>
    <xdr:sp macro="" textlink="">
      <xdr:nvSpPr>
        <xdr:cNvPr id="687" name="フローチャート: 判断 686">
          <a:extLst>
            <a:ext uri="{FF2B5EF4-FFF2-40B4-BE49-F238E27FC236}">
              <a16:creationId xmlns:a16="http://schemas.microsoft.com/office/drawing/2014/main" xmlns="" id="{B4D1F7CA-6520-4D69-BC86-9118225B096E}"/>
            </a:ext>
          </a:extLst>
        </xdr:cNvPr>
        <xdr:cNvSpPr/>
      </xdr:nvSpPr>
      <xdr:spPr>
        <a:xfrm>
          <a:off x="20383500" y="1757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6B317291-0A68-42E7-A4CD-6B72F88C3A3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xmlns="" id="{7C3048AA-FBC7-4544-AFA5-D4E49C3C05D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xmlns="" id="{989F8EF9-C681-447B-8395-68BB05EA668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xmlns="" id="{3F010113-3F52-4169-84EF-1391F921927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2" name="テキスト ボックス 691">
          <a:extLst>
            <a:ext uri="{FF2B5EF4-FFF2-40B4-BE49-F238E27FC236}">
              <a16:creationId xmlns:a16="http://schemas.microsoft.com/office/drawing/2014/main" xmlns="" id="{8DB0AAD5-3BC0-4F68-B889-94B9E85705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25400</xdr:rowOff>
    </xdr:from>
    <xdr:to>
      <xdr:col>116</xdr:col>
      <xdr:colOff>114300</xdr:colOff>
      <xdr:row>108</xdr:row>
      <xdr:rowOff>127000</xdr:rowOff>
    </xdr:to>
    <xdr:sp macro="" textlink="">
      <xdr:nvSpPr>
        <xdr:cNvPr id="693" name="楕円 692">
          <a:extLst>
            <a:ext uri="{FF2B5EF4-FFF2-40B4-BE49-F238E27FC236}">
              <a16:creationId xmlns:a16="http://schemas.microsoft.com/office/drawing/2014/main" xmlns="" id="{6F927FEC-CD9F-49F9-9748-32F14622B839}"/>
            </a:ext>
          </a:extLst>
        </xdr:cNvPr>
        <xdr:cNvSpPr/>
      </xdr:nvSpPr>
      <xdr:spPr>
        <a:xfrm>
          <a:off x="22110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111777</xdr:rowOff>
    </xdr:from>
    <xdr:ext cx="469744" cy="259045"/>
    <xdr:sp macro="" textlink="">
      <xdr:nvSpPr>
        <xdr:cNvPr id="694" name="【公民館】&#10;一人当たり面積該当値テキスト">
          <a:extLst>
            <a:ext uri="{FF2B5EF4-FFF2-40B4-BE49-F238E27FC236}">
              <a16:creationId xmlns:a16="http://schemas.microsoft.com/office/drawing/2014/main" xmlns="" id="{802B4A87-276B-46BD-B09C-A95AA2D9ACF0}"/>
            </a:ext>
          </a:extLst>
        </xdr:cNvPr>
        <xdr:cNvSpPr txBox="1"/>
      </xdr:nvSpPr>
      <xdr:spPr>
        <a:xfrm>
          <a:off x="22199600" y="184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95" name="楕円 694">
          <a:extLst>
            <a:ext uri="{FF2B5EF4-FFF2-40B4-BE49-F238E27FC236}">
              <a16:creationId xmlns:a16="http://schemas.microsoft.com/office/drawing/2014/main" xmlns="" id="{607F84A1-4B84-45B5-99A5-D569A36D62FE}"/>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76200</xdr:rowOff>
    </xdr:from>
    <xdr:to>
      <xdr:col>116</xdr:col>
      <xdr:colOff>63500</xdr:colOff>
      <xdr:row>108</xdr:row>
      <xdr:rowOff>76200</xdr:rowOff>
    </xdr:to>
    <xdr:cxnSp macro="">
      <xdr:nvCxnSpPr>
        <xdr:cNvPr id="696" name="直線コネクタ 695">
          <a:extLst>
            <a:ext uri="{FF2B5EF4-FFF2-40B4-BE49-F238E27FC236}">
              <a16:creationId xmlns:a16="http://schemas.microsoft.com/office/drawing/2014/main" xmlns="" id="{D7460D96-36F9-4EF7-AB43-6C038006ACBB}"/>
            </a:ext>
          </a:extLst>
        </xdr:cNvPr>
        <xdr:cNvCxnSpPr/>
      </xdr:nvCxnSpPr>
      <xdr:spPr>
        <a:xfrm>
          <a:off x="21323300" y="1859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97" name="楕円 696">
          <a:extLst>
            <a:ext uri="{FF2B5EF4-FFF2-40B4-BE49-F238E27FC236}">
              <a16:creationId xmlns:a16="http://schemas.microsoft.com/office/drawing/2014/main" xmlns="" id="{8EC8E696-3581-4FF9-86AF-2754A2130EBF}"/>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698" name="直線コネクタ 697">
          <a:extLst>
            <a:ext uri="{FF2B5EF4-FFF2-40B4-BE49-F238E27FC236}">
              <a16:creationId xmlns:a16="http://schemas.microsoft.com/office/drawing/2014/main" xmlns="" id="{36414F2E-64A0-4D42-8A39-0B9D8EE1A1C8}"/>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48277</xdr:rowOff>
    </xdr:from>
    <xdr:ext cx="469744" cy="259045"/>
    <xdr:sp macro="" textlink="">
      <xdr:nvSpPr>
        <xdr:cNvPr id="699" name="n_1aveValue【公民館】&#10;一人当たり面積">
          <a:extLst>
            <a:ext uri="{FF2B5EF4-FFF2-40B4-BE49-F238E27FC236}">
              <a16:creationId xmlns:a16="http://schemas.microsoft.com/office/drawing/2014/main" xmlns="" id="{099F9E50-ECBF-4D82-B633-DD56AD78872F}"/>
            </a:ext>
          </a:extLst>
        </xdr:cNvPr>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29227</xdr:rowOff>
    </xdr:from>
    <xdr:ext cx="469744" cy="259045"/>
    <xdr:sp macro="" textlink="">
      <xdr:nvSpPr>
        <xdr:cNvPr id="700" name="n_2aveValue【公民館】&#10;一人当たり面積">
          <a:extLst>
            <a:ext uri="{FF2B5EF4-FFF2-40B4-BE49-F238E27FC236}">
              <a16:creationId xmlns:a16="http://schemas.microsoft.com/office/drawing/2014/main" xmlns="" id="{5C757185-1E5A-4410-85D4-CA39B40F875A}"/>
            </a:ext>
          </a:extLst>
        </xdr:cNvPr>
        <xdr:cNvSpPr txBox="1"/>
      </xdr:nvSpPr>
      <xdr:spPr>
        <a:xfrm>
          <a:off x="20199427"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701" name="n_1mainValue【公民館】&#10;一人当たり面積">
          <a:extLst>
            <a:ext uri="{FF2B5EF4-FFF2-40B4-BE49-F238E27FC236}">
              <a16:creationId xmlns:a16="http://schemas.microsoft.com/office/drawing/2014/main" xmlns="" id="{E1EE6738-744A-4886-8CB4-53DFC53B9C15}"/>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702" name="n_2mainValue【公民館】&#10;一人当たり面積">
          <a:extLst>
            <a:ext uri="{FF2B5EF4-FFF2-40B4-BE49-F238E27FC236}">
              <a16:creationId xmlns:a16="http://schemas.microsoft.com/office/drawing/2014/main" xmlns="" id="{B530C94F-1076-42B3-BF1A-F8383B9D3FA6}"/>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3" name="正方形/長方形 702">
          <a:extLst>
            <a:ext uri="{FF2B5EF4-FFF2-40B4-BE49-F238E27FC236}">
              <a16:creationId xmlns:a16="http://schemas.microsoft.com/office/drawing/2014/main" xmlns="" id="{62CDBFB6-40FA-4CF4-B0DB-94E5A8B720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4" name="正方形/長方形 703">
          <a:extLst>
            <a:ext uri="{FF2B5EF4-FFF2-40B4-BE49-F238E27FC236}">
              <a16:creationId xmlns:a16="http://schemas.microsoft.com/office/drawing/2014/main" xmlns="" id="{BA767B1C-B75C-477B-8064-46BE483A03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5" name="テキスト ボックス 704">
          <a:extLst>
            <a:ext uri="{FF2B5EF4-FFF2-40B4-BE49-F238E27FC236}">
              <a16:creationId xmlns:a16="http://schemas.microsoft.com/office/drawing/2014/main" xmlns="" id="{7B72CE7F-57FF-4708-A492-7CDADD756E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類似団</a:t>
          </a:r>
          <a:r>
            <a:rPr kumimoji="1" lang="ja-JP" altLang="ja-JP" sz="1200">
              <a:solidFill>
                <a:schemeClr val="dk1"/>
              </a:solidFill>
              <a:effectLst/>
              <a:latin typeface="+mn-lt"/>
              <a:ea typeface="+mn-ea"/>
              <a:cs typeface="+mn-cs"/>
            </a:rPr>
            <a:t>体平均との比較では、</a:t>
          </a:r>
          <a:r>
            <a:rPr kumimoji="1" lang="ja-JP" altLang="en-US" sz="1200">
              <a:solidFill>
                <a:schemeClr val="dk1"/>
              </a:solidFill>
              <a:effectLst/>
              <a:latin typeface="+mn-lt"/>
              <a:ea typeface="+mn-ea"/>
              <a:cs typeface="+mn-cs"/>
            </a:rPr>
            <a:t>これまでと同様の傾向で、</a:t>
          </a:r>
          <a:r>
            <a:rPr kumimoji="1" lang="ja-JP" altLang="ja-JP" sz="1200">
              <a:solidFill>
                <a:schemeClr val="dk1"/>
              </a:solidFill>
              <a:effectLst/>
              <a:latin typeface="+mn-lt"/>
              <a:ea typeface="+mn-ea"/>
              <a:cs typeface="+mn-cs"/>
            </a:rPr>
            <a:t>公営住宅が低く、公民館が高くなっている。</a:t>
          </a:r>
          <a:endParaRPr lang="ja-JP" altLang="ja-JP" sz="1200">
            <a:effectLst/>
          </a:endParaRPr>
        </a:p>
        <a:p>
          <a:r>
            <a:rPr lang="ja-JP" altLang="ja-JP" sz="1200">
              <a:solidFill>
                <a:schemeClr val="dk1"/>
              </a:solidFill>
              <a:effectLst/>
              <a:latin typeface="+mn-lt"/>
              <a:ea typeface="+mn-ea"/>
              <a:cs typeface="+mn-cs"/>
            </a:rPr>
            <a:t>公営住宅については、平成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年度に策定した長寿命化計画（計画期間：</a:t>
          </a:r>
          <a:r>
            <a:rPr lang="en-US" altLang="ja-JP" sz="1200">
              <a:solidFill>
                <a:schemeClr val="dk1"/>
              </a:solidFill>
              <a:effectLst/>
              <a:latin typeface="+mn-lt"/>
              <a:ea typeface="+mn-ea"/>
              <a:cs typeface="+mn-cs"/>
            </a:rPr>
            <a:t>10</a:t>
          </a:r>
          <a:r>
            <a:rPr lang="ja-JP" altLang="ja-JP" sz="1200">
              <a:solidFill>
                <a:schemeClr val="dk1"/>
              </a:solidFill>
              <a:effectLst/>
              <a:latin typeface="+mn-lt"/>
              <a:ea typeface="+mn-ea"/>
              <a:cs typeface="+mn-cs"/>
            </a:rPr>
            <a:t>年間）に基づき、計画的な修繕・改善、更新コストの削減・平準化に取り組んでいる。</a:t>
          </a:r>
          <a:endParaRPr lang="ja-JP" altLang="ja-JP" sz="1200">
            <a:effectLst/>
          </a:endParaRPr>
        </a:p>
        <a:p>
          <a:r>
            <a:rPr lang="ja-JP" altLang="ja-JP" sz="1200">
              <a:solidFill>
                <a:schemeClr val="dk1"/>
              </a:solidFill>
              <a:effectLst/>
              <a:latin typeface="+mn-lt"/>
              <a:ea typeface="+mn-ea"/>
              <a:cs typeface="+mn-cs"/>
            </a:rPr>
            <a:t>一方、公民館について、中央公民館は所在地が第一種低層住居専用地域となっており、公共施設の配置にあたって建築基準法上の課題等がある。このため、周辺施設との複合化などの取り組みも検討していく。</a:t>
          </a:r>
          <a:endParaRPr lang="ja-JP" altLang="ja-JP" sz="12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FF2F8B2-C6D9-4C8D-9E98-FF7474EB8CA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176AF731-C6DF-46BC-BA2D-9EEEA412BD1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DDEA92F7-4CD9-45C7-AC2E-F5DA15ACAF0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9EF9475-7A1A-43E6-AB25-EC866686AD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6C38182D-4212-4B2D-ABC7-55799597AD6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7D20540-64C7-4581-ABC3-1FDD1E3D8EC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AD20D27-F5E2-4E57-8960-F89A509476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29337DD-7AC8-49BE-A6AC-482E6106F57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A3320884-C959-47C1-9DDB-6B27438E678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0DBB789-25AB-4221-BABD-C2C23314C57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6CD67567-8188-4114-92A1-422605AE5D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B0DAD47-F7EB-4587-A9C6-373D2A1F351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53B41D5-0066-4092-8636-12C2BD6CCD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4877167-5CF7-4D61-ACA2-18E285F70EE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DBBB0D2-ECF7-4EEC-83FE-311F931E98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E897CC7A-E9A6-4E67-A7F5-ACE8071852B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22DAC35-186D-4E4D-88CD-4D09AC8E1A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72607D18-642F-43FF-B971-989EEDDA2E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E27BFD5-1125-4E57-A058-AB62A51746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6143686-6605-434C-82C0-651C72800B8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E378BBFD-AF04-4536-8AF2-F5C2FE7693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9357FA4-A605-4E6B-BD5A-89B631DC6C1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8401931-FF66-4865-BA5B-06B3BB7BE8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0E007FC-3DB3-43CC-BB60-438F14C420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B83CF0F2-0F30-4CFE-BC2D-A439F0B0BE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B827E9A-DB7E-4636-B29E-B623AB5D3FE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70A3D8F9-BFB2-4C0C-8653-8BDC018737F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4D7DDF00-9F37-4511-81E4-133480F6964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19C6F38C-B147-4688-A0C2-EB1FA8C9136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D61C902C-4171-4C51-9FA3-F44F94A816E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E55C8260-9550-4B31-B38A-3F43D70B81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04ABD93-DEA9-43C0-BEC5-F418CC4F4F0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91B989A1-3A50-4BA1-82F0-66478AFEAE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CC5E8F3-AE8A-4F19-996B-0FE93F5032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DBC14250-D39A-4C61-B495-249A0E9580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27C0279E-5C47-4EDE-81A9-AEC80E592E2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B3691A18-5885-480C-A9D8-7A15D93F698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437F9716-3AA8-4DE3-A4F3-6B4B9D95AE7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BA9B1CB7-FEB4-4FED-802D-4DAFFBE6032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509ADDC8-ADC6-4A5E-92C8-A7A8B1AA9DB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F8190398-8DC9-4C32-9429-7866B12D3823}"/>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68F2B8EB-0290-4520-B128-50E47665546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107B8740-2C84-435B-BDEC-2B9C23DEE04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1C589BFC-9E56-49B5-8475-9F54965ECF4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1F54897E-9C6B-433A-AE2E-A749F611007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70CD67E2-A8D7-4F19-BB8E-592693E527A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75DAEB37-80CF-4AD4-8BB1-10BD3FD362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1EF4D562-0BED-4FDD-8EBC-C95835A36F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B32D90D6-8E3C-4940-ABCE-EF4D5DE946E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9EC6C645-50F1-4D24-B506-F52285F66BD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6B93E5AC-BDC2-46BA-A377-F13235FFCA3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190C1304-BEAB-4F16-86AC-9130C03F62E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3472CD37-D23E-46FC-BE6C-7A1688743E0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xmlns="" id="{518C80A3-3192-4BFB-813A-66131F8AE2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161925</xdr:rowOff>
    </xdr:to>
    <xdr:cxnSp macro="">
      <xdr:nvCxnSpPr>
        <xdr:cNvPr id="56" name="直線コネクタ 55">
          <a:extLst>
            <a:ext uri="{FF2B5EF4-FFF2-40B4-BE49-F238E27FC236}">
              <a16:creationId xmlns:a16="http://schemas.microsoft.com/office/drawing/2014/main" xmlns="" id="{83A01046-FA62-47D9-8B82-997F015D65D3}"/>
            </a:ext>
          </a:extLst>
        </xdr:cNvPr>
        <xdr:cNvCxnSpPr/>
      </xdr:nvCxnSpPr>
      <xdr:spPr>
        <a:xfrm flipV="1">
          <a:off x="4634865" y="579310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165752</xdr:rowOff>
    </xdr:from>
    <xdr:ext cx="405111" cy="259045"/>
    <xdr:sp macro="" textlink="">
      <xdr:nvSpPr>
        <xdr:cNvPr id="57" name="【図書館】&#10;有形固定資産減価償却率最小値テキスト">
          <a:extLst>
            <a:ext uri="{FF2B5EF4-FFF2-40B4-BE49-F238E27FC236}">
              <a16:creationId xmlns:a16="http://schemas.microsoft.com/office/drawing/2014/main" xmlns="" id="{C00FA513-03F4-42C1-8698-7563DD977FE5}"/>
            </a:ext>
          </a:extLst>
        </xdr:cNvPr>
        <xdr:cNvSpPr txBox="1"/>
      </xdr:nvSpPr>
      <xdr:spPr>
        <a:xfrm>
          <a:off x="4673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161925</xdr:rowOff>
    </xdr:from>
    <xdr:to>
      <xdr:col>24</xdr:col>
      <xdr:colOff>152400</xdr:colOff>
      <xdr:row>41</xdr:row>
      <xdr:rowOff>161925</xdr:rowOff>
    </xdr:to>
    <xdr:cxnSp macro="">
      <xdr:nvCxnSpPr>
        <xdr:cNvPr id="58" name="直線コネクタ 57">
          <a:extLst>
            <a:ext uri="{FF2B5EF4-FFF2-40B4-BE49-F238E27FC236}">
              <a16:creationId xmlns:a16="http://schemas.microsoft.com/office/drawing/2014/main" xmlns="" id="{AA4BC649-B404-4F8F-A162-C307A1BCB97A}"/>
            </a:ext>
          </a:extLst>
        </xdr:cNvPr>
        <xdr:cNvCxnSpPr/>
      </xdr:nvCxnSpPr>
      <xdr:spPr>
        <a:xfrm>
          <a:off x="4546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図書館】&#10;有形固定資産減価償却率最大値テキスト">
          <a:extLst>
            <a:ext uri="{FF2B5EF4-FFF2-40B4-BE49-F238E27FC236}">
              <a16:creationId xmlns:a16="http://schemas.microsoft.com/office/drawing/2014/main" xmlns="" id="{C7EEF6E3-3D90-4D4B-895C-6A08D0D30D49}"/>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xmlns="" id="{2FE6D414-EAB9-41EE-ACF3-F14ABC6DFE26}"/>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xmlns="" id="{A2299ADB-0255-4230-A08A-268A28D87DC6}"/>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xmlns="" id="{A0B38536-04AF-4274-97A3-BF8B27A8DCCD}"/>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145415</xdr:rowOff>
    </xdr:from>
    <xdr:to>
      <xdr:col>20</xdr:col>
      <xdr:colOff>38100</xdr:colOff>
      <xdr:row>39</xdr:row>
      <xdr:rowOff>75565</xdr:rowOff>
    </xdr:to>
    <xdr:sp macro="" textlink="">
      <xdr:nvSpPr>
        <xdr:cNvPr id="63" name="フローチャート: 判断 62">
          <a:extLst>
            <a:ext uri="{FF2B5EF4-FFF2-40B4-BE49-F238E27FC236}">
              <a16:creationId xmlns:a16="http://schemas.microsoft.com/office/drawing/2014/main" xmlns="" id="{8EF17EE0-201D-482F-B466-46C2DE0A31B4}"/>
            </a:ext>
          </a:extLst>
        </xdr:cNvPr>
        <xdr:cNvSpPr/>
      </xdr:nvSpPr>
      <xdr:spPr>
        <a:xfrm>
          <a:off x="3746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113030</xdr:rowOff>
    </xdr:from>
    <xdr:to>
      <xdr:col>15</xdr:col>
      <xdr:colOff>101600</xdr:colOff>
      <xdr:row>39</xdr:row>
      <xdr:rowOff>43180</xdr:rowOff>
    </xdr:to>
    <xdr:sp macro="" textlink="">
      <xdr:nvSpPr>
        <xdr:cNvPr id="64" name="フローチャート: 判断 63">
          <a:extLst>
            <a:ext uri="{FF2B5EF4-FFF2-40B4-BE49-F238E27FC236}">
              <a16:creationId xmlns:a16="http://schemas.microsoft.com/office/drawing/2014/main" xmlns="" id="{FEC4CEE2-2183-4924-91A3-055EFE948122}"/>
            </a:ext>
          </a:extLst>
        </xdr:cNvPr>
        <xdr:cNvSpPr/>
      </xdr:nvSpPr>
      <xdr:spPr>
        <a:xfrm>
          <a:off x="2857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DFE51DA6-AB7D-42FD-86C3-C9E8479C24A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A58F8972-80FA-4DCD-90B6-AE416E9D917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7AB5DA7-299A-4073-94A5-6C1A819D24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3094ECB2-47D7-48D0-B630-D20511ABA18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7EDE275A-DD32-49EC-AA94-91B9B94BA3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145415</xdr:rowOff>
    </xdr:from>
    <xdr:to>
      <xdr:col>24</xdr:col>
      <xdr:colOff>114300</xdr:colOff>
      <xdr:row>37</xdr:row>
      <xdr:rowOff>75565</xdr:rowOff>
    </xdr:to>
    <xdr:sp macro="" textlink="">
      <xdr:nvSpPr>
        <xdr:cNvPr id="70" name="楕円 69">
          <a:extLst>
            <a:ext uri="{FF2B5EF4-FFF2-40B4-BE49-F238E27FC236}">
              <a16:creationId xmlns:a16="http://schemas.microsoft.com/office/drawing/2014/main" xmlns="" id="{E8EADF08-FAC7-40AF-AF35-5590A90CBEFA}"/>
            </a:ext>
          </a:extLst>
        </xdr:cNvPr>
        <xdr:cNvSpPr/>
      </xdr:nvSpPr>
      <xdr:spPr>
        <a:xfrm>
          <a:off x="4584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168292</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89C65E97-F284-47BA-A613-CD37C8F34C6B}"/>
            </a:ext>
          </a:extLst>
        </xdr:cNvPr>
        <xdr:cNvSpPr txBox="1"/>
      </xdr:nvSpPr>
      <xdr:spPr>
        <a:xfrm>
          <a:off x="4673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xdr:rowOff>
    </xdr:from>
    <xdr:to>
      <xdr:col>20</xdr:col>
      <xdr:colOff>38100</xdr:colOff>
      <xdr:row>37</xdr:row>
      <xdr:rowOff>104140</xdr:rowOff>
    </xdr:to>
    <xdr:sp macro="" textlink="">
      <xdr:nvSpPr>
        <xdr:cNvPr id="72" name="楕円 71">
          <a:extLst>
            <a:ext uri="{FF2B5EF4-FFF2-40B4-BE49-F238E27FC236}">
              <a16:creationId xmlns:a16="http://schemas.microsoft.com/office/drawing/2014/main" xmlns="" id="{A01E444C-5388-4826-B8C9-EDEBA0662154}"/>
            </a:ext>
          </a:extLst>
        </xdr:cNvPr>
        <xdr:cNvSpPr/>
      </xdr:nvSpPr>
      <xdr:spPr>
        <a:xfrm>
          <a:off x="3746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24765</xdr:rowOff>
    </xdr:from>
    <xdr:to>
      <xdr:col>24</xdr:col>
      <xdr:colOff>63500</xdr:colOff>
      <xdr:row>37</xdr:row>
      <xdr:rowOff>53340</xdr:rowOff>
    </xdr:to>
    <xdr:cxnSp macro="">
      <xdr:nvCxnSpPr>
        <xdr:cNvPr id="73" name="直線コネクタ 72">
          <a:extLst>
            <a:ext uri="{FF2B5EF4-FFF2-40B4-BE49-F238E27FC236}">
              <a16:creationId xmlns:a16="http://schemas.microsoft.com/office/drawing/2014/main" xmlns="" id="{F0ED0CDB-1BF3-4F71-BC73-3C5C13B530A0}"/>
            </a:ext>
          </a:extLst>
        </xdr:cNvPr>
        <xdr:cNvCxnSpPr/>
      </xdr:nvCxnSpPr>
      <xdr:spPr>
        <a:xfrm flipV="1">
          <a:off x="3797300" y="63684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154940</xdr:rowOff>
    </xdr:from>
    <xdr:to>
      <xdr:col>15</xdr:col>
      <xdr:colOff>101600</xdr:colOff>
      <xdr:row>37</xdr:row>
      <xdr:rowOff>85090</xdr:rowOff>
    </xdr:to>
    <xdr:sp macro="" textlink="">
      <xdr:nvSpPr>
        <xdr:cNvPr id="74" name="楕円 73">
          <a:extLst>
            <a:ext uri="{FF2B5EF4-FFF2-40B4-BE49-F238E27FC236}">
              <a16:creationId xmlns:a16="http://schemas.microsoft.com/office/drawing/2014/main" xmlns="" id="{5CFABAB3-7CCC-4155-965A-3837798BA577}"/>
            </a:ext>
          </a:extLst>
        </xdr:cNvPr>
        <xdr:cNvSpPr/>
      </xdr:nvSpPr>
      <xdr:spPr>
        <a:xfrm>
          <a:off x="2857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34290</xdr:rowOff>
    </xdr:from>
    <xdr:to>
      <xdr:col>19</xdr:col>
      <xdr:colOff>177800</xdr:colOff>
      <xdr:row>37</xdr:row>
      <xdr:rowOff>53340</xdr:rowOff>
    </xdr:to>
    <xdr:cxnSp macro="">
      <xdr:nvCxnSpPr>
        <xdr:cNvPr id="75" name="直線コネクタ 74">
          <a:extLst>
            <a:ext uri="{FF2B5EF4-FFF2-40B4-BE49-F238E27FC236}">
              <a16:creationId xmlns:a16="http://schemas.microsoft.com/office/drawing/2014/main" xmlns="" id="{18579B9E-6CD1-42DB-A7A4-7FA7EA57B8B3}"/>
            </a:ext>
          </a:extLst>
        </xdr:cNvPr>
        <xdr:cNvCxnSpPr/>
      </xdr:nvCxnSpPr>
      <xdr:spPr>
        <a:xfrm>
          <a:off x="2908300" y="63779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66692</xdr:rowOff>
    </xdr:from>
    <xdr:ext cx="405111" cy="259045"/>
    <xdr:sp macro="" textlink="">
      <xdr:nvSpPr>
        <xdr:cNvPr id="76" name="n_1aveValue【図書館】&#10;有形固定資産減価償却率">
          <a:extLst>
            <a:ext uri="{FF2B5EF4-FFF2-40B4-BE49-F238E27FC236}">
              <a16:creationId xmlns:a16="http://schemas.microsoft.com/office/drawing/2014/main" xmlns="" id="{42C9D888-FF84-495C-A237-5E83910E5229}"/>
            </a:ext>
          </a:extLst>
        </xdr:cNvPr>
        <xdr:cNvSpPr txBox="1"/>
      </xdr:nvSpPr>
      <xdr:spPr>
        <a:xfrm>
          <a:off x="35820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34307</xdr:rowOff>
    </xdr:from>
    <xdr:ext cx="405111" cy="259045"/>
    <xdr:sp macro="" textlink="">
      <xdr:nvSpPr>
        <xdr:cNvPr id="77" name="n_2aveValue【図書館】&#10;有形固定資産減価償却率">
          <a:extLst>
            <a:ext uri="{FF2B5EF4-FFF2-40B4-BE49-F238E27FC236}">
              <a16:creationId xmlns:a16="http://schemas.microsoft.com/office/drawing/2014/main" xmlns="" id="{8C3F7E99-DE74-46B2-A6D5-8ADDFF94FE1F}"/>
            </a:ext>
          </a:extLst>
        </xdr:cNvPr>
        <xdr:cNvSpPr txBox="1"/>
      </xdr:nvSpPr>
      <xdr:spPr>
        <a:xfrm>
          <a:off x="2705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120667</xdr:rowOff>
    </xdr:from>
    <xdr:ext cx="405111" cy="259045"/>
    <xdr:sp macro="" textlink="">
      <xdr:nvSpPr>
        <xdr:cNvPr id="78" name="n_1mainValue【図書館】&#10;有形固定資産減価償却率">
          <a:extLst>
            <a:ext uri="{FF2B5EF4-FFF2-40B4-BE49-F238E27FC236}">
              <a16:creationId xmlns:a16="http://schemas.microsoft.com/office/drawing/2014/main" xmlns="" id="{11CD1DF9-0C3C-4680-9744-4E8D99F3B2E9}"/>
            </a:ext>
          </a:extLst>
        </xdr:cNvPr>
        <xdr:cNvSpPr txBox="1"/>
      </xdr:nvSpPr>
      <xdr:spPr>
        <a:xfrm>
          <a:off x="3582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101617</xdr:rowOff>
    </xdr:from>
    <xdr:ext cx="405111" cy="259045"/>
    <xdr:sp macro="" textlink="">
      <xdr:nvSpPr>
        <xdr:cNvPr id="79" name="n_2mainValue【図書館】&#10;有形固定資産減価償却率">
          <a:extLst>
            <a:ext uri="{FF2B5EF4-FFF2-40B4-BE49-F238E27FC236}">
              <a16:creationId xmlns:a16="http://schemas.microsoft.com/office/drawing/2014/main" xmlns="" id="{C8F385E0-2D3A-476A-9870-4AFA9C90875F}"/>
            </a:ext>
          </a:extLst>
        </xdr:cNvPr>
        <xdr:cNvSpPr txBox="1"/>
      </xdr:nvSpPr>
      <xdr:spPr>
        <a:xfrm>
          <a:off x="2705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xmlns="" id="{72EA336F-2124-4BE9-A34D-6F546812D1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xmlns="" id="{D9032EB7-4E1E-4244-94CF-B38F597442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xmlns="" id="{32BABC63-D3BE-403B-B2B0-A5055250A9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xmlns="" id="{083C3E4C-C265-4199-A0F0-F36BE302E1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xmlns="" id="{FF508442-72FC-45E1-BB73-4D9A400A5B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xmlns="" id="{F138DF96-925F-4173-862F-03195068D1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xmlns="" id="{3042B4FB-43C8-45AC-B477-C9A6DCB4E48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xmlns="" id="{08FE515D-D20C-41A1-BA7A-3388E5A4552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a:extLst>
            <a:ext uri="{FF2B5EF4-FFF2-40B4-BE49-F238E27FC236}">
              <a16:creationId xmlns:a16="http://schemas.microsoft.com/office/drawing/2014/main" xmlns="" id="{5EBAF26D-AFF5-4B19-A4F8-2AB1E760350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xmlns="" id="{7B7A9AF1-2B20-41F3-9AEB-DD55EACA81B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xmlns="" id="{932EE936-5B35-40C1-B01A-0676B7E7DA7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xmlns="" id="{6A0D9710-B367-49E5-BAB6-0C80BE62C438}"/>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xmlns="" id="{68A5E676-6C50-4DA0-BF95-33C63734817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a:extLst>
            <a:ext uri="{FF2B5EF4-FFF2-40B4-BE49-F238E27FC236}">
              <a16:creationId xmlns:a16="http://schemas.microsoft.com/office/drawing/2014/main" xmlns="" id="{A571CF8F-EE20-4305-B651-7C53051F8DD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xmlns="" id="{BF4958E4-F680-44E6-82FD-37A94161BF0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a:extLst>
            <a:ext uri="{FF2B5EF4-FFF2-40B4-BE49-F238E27FC236}">
              <a16:creationId xmlns:a16="http://schemas.microsoft.com/office/drawing/2014/main" xmlns="" id="{548559D5-9AF4-4B23-B52E-3B5D6689CAA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xmlns="" id="{12E4889C-2ED8-47F3-B7B8-46CDD4D1D7E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a:extLst>
            <a:ext uri="{FF2B5EF4-FFF2-40B4-BE49-F238E27FC236}">
              <a16:creationId xmlns:a16="http://schemas.microsoft.com/office/drawing/2014/main" xmlns="" id="{9C2EE2B7-F0B5-4970-9204-9AA2A5B1EE6F}"/>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D6F3B320-AC68-41BB-85E2-F44146153FB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C129C1E4-F5BE-41F2-8F9E-8D5A38CB673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0CF1A9B3-3F03-4964-8E51-26197F612D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41</xdr:row>
      <xdr:rowOff>19050</xdr:rowOff>
    </xdr:to>
    <xdr:cxnSp macro="">
      <xdr:nvCxnSpPr>
        <xdr:cNvPr id="101" name="直線コネクタ 100">
          <a:extLst>
            <a:ext uri="{FF2B5EF4-FFF2-40B4-BE49-F238E27FC236}">
              <a16:creationId xmlns:a16="http://schemas.microsoft.com/office/drawing/2014/main" xmlns="" id="{BCDC5141-E596-44C6-A749-F643B31443CE}"/>
            </a:ext>
          </a:extLst>
        </xdr:cNvPr>
        <xdr:cNvCxnSpPr/>
      </xdr:nvCxnSpPr>
      <xdr:spPr>
        <a:xfrm flipV="1">
          <a:off x="10476865" y="58369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a:extLst>
            <a:ext uri="{FF2B5EF4-FFF2-40B4-BE49-F238E27FC236}">
              <a16:creationId xmlns:a16="http://schemas.microsoft.com/office/drawing/2014/main" xmlns="" id="{C0E44B97-3B69-4742-9A26-A030432EBBC3}"/>
            </a:ext>
          </a:extLst>
        </xdr:cNvPr>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a:extLst>
            <a:ext uri="{FF2B5EF4-FFF2-40B4-BE49-F238E27FC236}">
              <a16:creationId xmlns:a16="http://schemas.microsoft.com/office/drawing/2014/main" xmlns="" id="{12F6A1D9-7859-4DED-854E-E38870DFE70D}"/>
            </a:ext>
          </a:extLst>
        </xdr:cNvPr>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04" name="【図書館】&#10;一人当たり面積最大値テキスト">
          <a:extLst>
            <a:ext uri="{FF2B5EF4-FFF2-40B4-BE49-F238E27FC236}">
              <a16:creationId xmlns:a16="http://schemas.microsoft.com/office/drawing/2014/main" xmlns="" id="{1F9FCEF0-4FBD-437F-BD27-8B7DE63ECE07}"/>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05" name="直線コネクタ 104">
          <a:extLst>
            <a:ext uri="{FF2B5EF4-FFF2-40B4-BE49-F238E27FC236}">
              <a16:creationId xmlns:a16="http://schemas.microsoft.com/office/drawing/2014/main" xmlns="" id="{06B82327-9D22-4CA0-BCC0-2D4699E15E45}"/>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06" name="【図書館】&#10;一人当たり面積平均値テキスト">
          <a:extLst>
            <a:ext uri="{FF2B5EF4-FFF2-40B4-BE49-F238E27FC236}">
              <a16:creationId xmlns:a16="http://schemas.microsoft.com/office/drawing/2014/main" xmlns="" id="{57771B41-4373-4DFC-8C3B-96EC89F6A998}"/>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07" name="フローチャート: 判断 106">
          <a:extLst>
            <a:ext uri="{FF2B5EF4-FFF2-40B4-BE49-F238E27FC236}">
              <a16:creationId xmlns:a16="http://schemas.microsoft.com/office/drawing/2014/main" xmlns="" id="{25F518E6-D365-4C40-B0BA-ABB5D3503FA2}"/>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08" name="フローチャート: 判断 107">
          <a:extLst>
            <a:ext uri="{FF2B5EF4-FFF2-40B4-BE49-F238E27FC236}">
              <a16:creationId xmlns:a16="http://schemas.microsoft.com/office/drawing/2014/main" xmlns="" id="{5BD3E72B-2DC0-43E6-A362-CA913B2CBAEB}"/>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9" name="フローチャート: 判断 108">
          <a:extLst>
            <a:ext uri="{FF2B5EF4-FFF2-40B4-BE49-F238E27FC236}">
              <a16:creationId xmlns:a16="http://schemas.microsoft.com/office/drawing/2014/main" xmlns="" id="{6DE99B6A-B072-4410-88FB-AE076D6548EF}"/>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A8A5C75-2EC2-4A7C-9A2A-A77A5546746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190A8CFB-77FC-4E0D-97BA-D61563C8894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9ABD8D2B-9AF8-468E-9949-6C66484A8F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9B1D836B-6739-4190-A8D8-5649ABA0897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55AC7490-65FD-42ED-AABD-678E0B28AF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5" name="楕円 114">
          <a:extLst>
            <a:ext uri="{FF2B5EF4-FFF2-40B4-BE49-F238E27FC236}">
              <a16:creationId xmlns:a16="http://schemas.microsoft.com/office/drawing/2014/main" xmlns="" id="{68AA3C19-3E77-4D8E-A2FC-289226563F1C}"/>
            </a:ext>
          </a:extLst>
        </xdr:cNvPr>
        <xdr:cNvSpPr/>
      </xdr:nvSpPr>
      <xdr:spPr>
        <a:xfrm>
          <a:off x="104267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151147</xdr:rowOff>
    </xdr:from>
    <xdr:ext cx="469744" cy="259045"/>
    <xdr:sp macro="" textlink="">
      <xdr:nvSpPr>
        <xdr:cNvPr id="116" name="【図書館】&#10;一人当たり面積該当値テキスト">
          <a:extLst>
            <a:ext uri="{FF2B5EF4-FFF2-40B4-BE49-F238E27FC236}">
              <a16:creationId xmlns:a16="http://schemas.microsoft.com/office/drawing/2014/main" xmlns="" id="{8F86E1D6-53AD-4D8A-9AF5-34C8C3C4F11F}"/>
            </a:ext>
          </a:extLst>
        </xdr:cNvPr>
        <xdr:cNvSpPr txBox="1"/>
      </xdr:nvSpPr>
      <xdr:spPr>
        <a:xfrm>
          <a:off x="10515600"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128270</xdr:rowOff>
    </xdr:from>
    <xdr:to>
      <xdr:col>50</xdr:col>
      <xdr:colOff>165100</xdr:colOff>
      <xdr:row>38</xdr:row>
      <xdr:rowOff>58420</xdr:rowOff>
    </xdr:to>
    <xdr:sp macro="" textlink="">
      <xdr:nvSpPr>
        <xdr:cNvPr id="117" name="楕円 116">
          <a:extLst>
            <a:ext uri="{FF2B5EF4-FFF2-40B4-BE49-F238E27FC236}">
              <a16:creationId xmlns:a16="http://schemas.microsoft.com/office/drawing/2014/main" xmlns="" id="{0F04D215-DA36-43F9-AC6C-72DA7B5C5EF9}"/>
            </a:ext>
          </a:extLst>
        </xdr:cNvPr>
        <xdr:cNvSpPr/>
      </xdr:nvSpPr>
      <xdr:spPr>
        <a:xfrm>
          <a:off x="9588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xdr:rowOff>
    </xdr:from>
    <xdr:to>
      <xdr:col>55</xdr:col>
      <xdr:colOff>0</xdr:colOff>
      <xdr:row>38</xdr:row>
      <xdr:rowOff>7620</xdr:rowOff>
    </xdr:to>
    <xdr:cxnSp macro="">
      <xdr:nvCxnSpPr>
        <xdr:cNvPr id="118" name="直線コネクタ 117">
          <a:extLst>
            <a:ext uri="{FF2B5EF4-FFF2-40B4-BE49-F238E27FC236}">
              <a16:creationId xmlns:a16="http://schemas.microsoft.com/office/drawing/2014/main" xmlns="" id="{06229FDE-E7AF-47B8-887B-376B3305EA0C}"/>
            </a:ext>
          </a:extLst>
        </xdr:cNvPr>
        <xdr:cNvCxnSpPr/>
      </xdr:nvCxnSpPr>
      <xdr:spPr>
        <a:xfrm>
          <a:off x="9639300" y="65227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9" name="楕円 118">
          <a:extLst>
            <a:ext uri="{FF2B5EF4-FFF2-40B4-BE49-F238E27FC236}">
              <a16:creationId xmlns:a16="http://schemas.microsoft.com/office/drawing/2014/main" xmlns="" id="{1A74E93A-701C-41E3-BCCA-999F59A41EB9}"/>
            </a:ext>
          </a:extLst>
        </xdr:cNvPr>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xdr:rowOff>
    </xdr:from>
    <xdr:to>
      <xdr:col>50</xdr:col>
      <xdr:colOff>114300</xdr:colOff>
      <xdr:row>38</xdr:row>
      <xdr:rowOff>7620</xdr:rowOff>
    </xdr:to>
    <xdr:cxnSp macro="">
      <xdr:nvCxnSpPr>
        <xdr:cNvPr id="120" name="直線コネクタ 119">
          <a:extLst>
            <a:ext uri="{FF2B5EF4-FFF2-40B4-BE49-F238E27FC236}">
              <a16:creationId xmlns:a16="http://schemas.microsoft.com/office/drawing/2014/main" xmlns="" id="{001A0901-7EE9-406E-ADB4-B755298D3429}"/>
            </a:ext>
          </a:extLst>
        </xdr:cNvPr>
        <xdr:cNvCxnSpPr/>
      </xdr:nvCxnSpPr>
      <xdr:spPr>
        <a:xfrm>
          <a:off x="8750300" y="6522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1" name="n_1aveValue【図書館】&#10;一人当たり面積">
          <a:extLst>
            <a:ext uri="{FF2B5EF4-FFF2-40B4-BE49-F238E27FC236}">
              <a16:creationId xmlns:a16="http://schemas.microsoft.com/office/drawing/2014/main" xmlns="" id="{73442C15-BF84-4261-BAB3-47F47EFB2C97}"/>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2" name="n_2aveValue【図書館】&#10;一人当たり面積">
          <a:extLst>
            <a:ext uri="{FF2B5EF4-FFF2-40B4-BE49-F238E27FC236}">
              <a16:creationId xmlns:a16="http://schemas.microsoft.com/office/drawing/2014/main" xmlns="" id="{230D83C3-F866-4CAD-9D17-B68DF5BBE946}"/>
            </a:ext>
          </a:extLst>
        </xdr:cNvPr>
        <xdr:cNvSpPr txBox="1"/>
      </xdr:nvSpPr>
      <xdr:spPr>
        <a:xfrm>
          <a:off x="8515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74947</xdr:rowOff>
    </xdr:from>
    <xdr:ext cx="469744" cy="259045"/>
    <xdr:sp macro="" textlink="">
      <xdr:nvSpPr>
        <xdr:cNvPr id="123" name="n_1mainValue【図書館】&#10;一人当たり面積">
          <a:extLst>
            <a:ext uri="{FF2B5EF4-FFF2-40B4-BE49-F238E27FC236}">
              <a16:creationId xmlns:a16="http://schemas.microsoft.com/office/drawing/2014/main" xmlns="" id="{DED3AE24-EC96-4B7F-B49B-13F681E2D10D}"/>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24" name="n_2mainValue【図書館】&#10;一人当たり面積">
          <a:extLst>
            <a:ext uri="{FF2B5EF4-FFF2-40B4-BE49-F238E27FC236}">
              <a16:creationId xmlns:a16="http://schemas.microsoft.com/office/drawing/2014/main" xmlns="" id="{8FE2FC51-E6B1-455B-9231-4D95AF9BFAC7}"/>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xmlns="" id="{F30A1842-9081-4C6F-9180-4D8F773148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xmlns="" id="{3D5E8DA3-EBCA-4C8F-866C-B89F3214E8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xmlns="" id="{9F10259C-D47D-4A58-A346-AA01D63B0F4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xmlns="" id="{3603DCE7-ED66-4F96-8F85-B81B6B2B5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xmlns="" id="{C5EFE98C-C8CC-426B-A69A-1130DE134F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xmlns="" id="{CE35496A-5484-4384-89A2-D26AB3F5C24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xmlns="" id="{D8682814-5B96-4CF5-AA54-83AA7D6F8D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xmlns="" id="{961CEA65-065A-48B3-8241-5787BC66D46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xmlns="" id="{31B58940-74D5-42AC-878D-4DC81E933D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xmlns="" id="{0DADE014-9121-4E8F-BB91-D6C80FDC2C8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xmlns="" id="{FFD0A44D-7DD9-4564-B782-11E8B225668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xmlns="" id="{B8DA2893-E6CB-4B12-B54A-CA04A30B73C5}"/>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xmlns="" id="{9BF6998E-23AF-4530-A04F-EB7E0F60EE0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xmlns="" id="{71124FE9-C81C-42CA-AB9C-034719BB055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xmlns="" id="{DDCC84A8-4CF7-4A94-BDB7-018D92444EB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xmlns="" id="{AB8BE48A-F18B-4CD7-B89C-34FAEFBA717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xmlns="" id="{88AC85B8-8220-4B49-BC8D-447FABBEB9B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xmlns="" id="{91383E85-F180-45F7-B409-19716E34560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xmlns="" id="{330B0EAA-B966-4842-8D41-71EE4B7410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xmlns="" id="{F0898D97-0D03-4C15-AAA6-09873F5DE2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xmlns="" id="{475D06C1-24E8-41D5-B54D-6915951E861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xmlns="" id="{A6BD0B5B-9889-4491-B665-8F79D2385DB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xmlns="" id="{1F8F1CD9-E1D0-4005-A7C6-C81C2FB2279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xmlns="" id="{CAA23D2D-A7A7-4C53-96B3-8C27C669FEA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xmlns="" id="{0F570C7E-7BC4-4613-8BEA-BA1DF1C9767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53884</xdr:rowOff>
    </xdr:from>
    <xdr:to>
      <xdr:col>24</xdr:col>
      <xdr:colOff>62865</xdr:colOff>
      <xdr:row>63</xdr:row>
      <xdr:rowOff>81643</xdr:rowOff>
    </xdr:to>
    <xdr:cxnSp macro="">
      <xdr:nvCxnSpPr>
        <xdr:cNvPr id="150" name="直線コネクタ 149">
          <a:extLst>
            <a:ext uri="{FF2B5EF4-FFF2-40B4-BE49-F238E27FC236}">
              <a16:creationId xmlns:a16="http://schemas.microsoft.com/office/drawing/2014/main" xmlns="" id="{7F96443B-1D1B-47C7-BF71-F2C0AB3F5FB1}"/>
            </a:ext>
          </a:extLst>
        </xdr:cNvPr>
        <xdr:cNvCxnSpPr/>
      </xdr:nvCxnSpPr>
      <xdr:spPr>
        <a:xfrm flipV="1">
          <a:off x="4634865" y="965508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xmlns="" id="{69168468-7007-4AB1-8C3A-D1120D24EB3F}"/>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52" name="直線コネクタ 151">
          <a:extLst>
            <a:ext uri="{FF2B5EF4-FFF2-40B4-BE49-F238E27FC236}">
              <a16:creationId xmlns:a16="http://schemas.microsoft.com/office/drawing/2014/main" xmlns="" id="{CB5471E8-0E09-4D08-AE93-84912E929B35}"/>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561</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xmlns="" id="{618A8E70-3F8A-4533-9E48-5297B13DF238}"/>
            </a:ext>
          </a:extLst>
        </xdr:cNvPr>
        <xdr:cNvSpPr txBox="1"/>
      </xdr:nvSpPr>
      <xdr:spPr>
        <a:xfrm>
          <a:off x="4673600" y="943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53884</xdr:rowOff>
    </xdr:from>
    <xdr:to>
      <xdr:col>24</xdr:col>
      <xdr:colOff>152400</xdr:colOff>
      <xdr:row>56</xdr:row>
      <xdr:rowOff>53884</xdr:rowOff>
    </xdr:to>
    <xdr:cxnSp macro="">
      <xdr:nvCxnSpPr>
        <xdr:cNvPr id="154" name="直線コネクタ 153">
          <a:extLst>
            <a:ext uri="{FF2B5EF4-FFF2-40B4-BE49-F238E27FC236}">
              <a16:creationId xmlns:a16="http://schemas.microsoft.com/office/drawing/2014/main" xmlns="" id="{718F73D5-8553-41D7-B65E-85066C271E4A}"/>
            </a:ext>
          </a:extLst>
        </xdr:cNvPr>
        <xdr:cNvCxnSpPr/>
      </xdr:nvCxnSpPr>
      <xdr:spPr>
        <a:xfrm>
          <a:off x="4546600" y="965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xmlns="" id="{C551AC02-C0C8-46F3-ACDB-3A0D183B4B6C}"/>
            </a:ext>
          </a:extLst>
        </xdr:cNvPr>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6" name="フローチャート: 判断 155">
          <a:extLst>
            <a:ext uri="{FF2B5EF4-FFF2-40B4-BE49-F238E27FC236}">
              <a16:creationId xmlns:a16="http://schemas.microsoft.com/office/drawing/2014/main" xmlns="" id="{BFEE06A4-D3D2-4244-8772-8D62BAA8CD3B}"/>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24312</xdr:rowOff>
    </xdr:from>
    <xdr:to>
      <xdr:col>20</xdr:col>
      <xdr:colOff>38100</xdr:colOff>
      <xdr:row>59</xdr:row>
      <xdr:rowOff>125912</xdr:rowOff>
    </xdr:to>
    <xdr:sp macro="" textlink="">
      <xdr:nvSpPr>
        <xdr:cNvPr id="157" name="フローチャート: 判断 156">
          <a:extLst>
            <a:ext uri="{FF2B5EF4-FFF2-40B4-BE49-F238E27FC236}">
              <a16:creationId xmlns:a16="http://schemas.microsoft.com/office/drawing/2014/main" xmlns="" id="{1065D8B6-98D6-4DD6-84D8-1168D9C1812D}"/>
            </a:ext>
          </a:extLst>
        </xdr:cNvPr>
        <xdr:cNvSpPr/>
      </xdr:nvSpPr>
      <xdr:spPr>
        <a:xfrm>
          <a:off x="3746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58" name="フローチャート: 判断 157">
          <a:extLst>
            <a:ext uri="{FF2B5EF4-FFF2-40B4-BE49-F238E27FC236}">
              <a16:creationId xmlns:a16="http://schemas.microsoft.com/office/drawing/2014/main" xmlns="" id="{65EA281F-B440-4E28-B138-092CD0A7EA29}"/>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EEDE0CCA-0A19-4E70-9661-4F05A966F30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xmlns="" id="{A7DDAEE6-34F2-4B4C-991C-B96165D79F9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xmlns="" id="{F0B959EC-985F-4A9E-88F4-E8906E2481F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xmlns="" id="{88E76826-8A1B-45AD-9EC6-322483DD26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xmlns="" id="{4CD5F414-422C-46C8-A6CF-8C8E775285A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52070</xdr:rowOff>
    </xdr:from>
    <xdr:to>
      <xdr:col>24</xdr:col>
      <xdr:colOff>114300</xdr:colOff>
      <xdr:row>58</xdr:row>
      <xdr:rowOff>153670</xdr:rowOff>
    </xdr:to>
    <xdr:sp macro="" textlink="">
      <xdr:nvSpPr>
        <xdr:cNvPr id="164" name="楕円 163">
          <a:extLst>
            <a:ext uri="{FF2B5EF4-FFF2-40B4-BE49-F238E27FC236}">
              <a16:creationId xmlns:a16="http://schemas.microsoft.com/office/drawing/2014/main" xmlns="" id="{D71AC4CE-D3D8-4C96-BD24-34AA8A6C4340}"/>
            </a:ext>
          </a:extLst>
        </xdr:cNvPr>
        <xdr:cNvSpPr/>
      </xdr:nvSpPr>
      <xdr:spPr>
        <a:xfrm>
          <a:off x="4584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74947</xdr:rowOff>
    </xdr:from>
    <xdr:ext cx="405111" cy="259045"/>
    <xdr:sp macro="" textlink="">
      <xdr:nvSpPr>
        <xdr:cNvPr id="165" name="【体育館・プール】&#10;有形固定資産減価償却率該当値テキスト">
          <a:extLst>
            <a:ext uri="{FF2B5EF4-FFF2-40B4-BE49-F238E27FC236}">
              <a16:creationId xmlns:a16="http://schemas.microsoft.com/office/drawing/2014/main" xmlns="" id="{F35B91DC-B28C-49CB-A1CA-AF68533C56F8}"/>
            </a:ext>
          </a:extLst>
        </xdr:cNvPr>
        <xdr:cNvSpPr txBox="1"/>
      </xdr:nvSpPr>
      <xdr:spPr>
        <a:xfrm>
          <a:off x="4673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66" name="楕円 165">
          <a:extLst>
            <a:ext uri="{FF2B5EF4-FFF2-40B4-BE49-F238E27FC236}">
              <a16:creationId xmlns:a16="http://schemas.microsoft.com/office/drawing/2014/main" xmlns="" id="{1AA645A0-A1F1-43B8-A2CC-A7CB76A35743}"/>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102870</xdr:rowOff>
    </xdr:from>
    <xdr:to>
      <xdr:col>24</xdr:col>
      <xdr:colOff>63500</xdr:colOff>
      <xdr:row>58</xdr:row>
      <xdr:rowOff>137160</xdr:rowOff>
    </xdr:to>
    <xdr:cxnSp macro="">
      <xdr:nvCxnSpPr>
        <xdr:cNvPr id="167" name="直線コネクタ 166">
          <a:extLst>
            <a:ext uri="{FF2B5EF4-FFF2-40B4-BE49-F238E27FC236}">
              <a16:creationId xmlns:a16="http://schemas.microsoft.com/office/drawing/2014/main" xmlns="" id="{1F08EFD4-5672-4B7F-A6CA-8A152F048B98}"/>
            </a:ext>
          </a:extLst>
        </xdr:cNvPr>
        <xdr:cNvCxnSpPr/>
      </xdr:nvCxnSpPr>
      <xdr:spPr>
        <a:xfrm flipV="1">
          <a:off x="3797300" y="100469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68" name="楕円 167">
          <a:extLst>
            <a:ext uri="{FF2B5EF4-FFF2-40B4-BE49-F238E27FC236}">
              <a16:creationId xmlns:a16="http://schemas.microsoft.com/office/drawing/2014/main" xmlns="" id="{EE29FCBE-CBFA-49B2-9DCD-58459BD1881A}"/>
            </a:ext>
          </a:extLst>
        </xdr:cNvPr>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59</xdr:row>
      <xdr:rowOff>0</xdr:rowOff>
    </xdr:to>
    <xdr:cxnSp macro="">
      <xdr:nvCxnSpPr>
        <xdr:cNvPr id="169" name="直線コネクタ 168">
          <a:extLst>
            <a:ext uri="{FF2B5EF4-FFF2-40B4-BE49-F238E27FC236}">
              <a16:creationId xmlns:a16="http://schemas.microsoft.com/office/drawing/2014/main" xmlns="" id="{A9755299-20B2-48DA-B480-F0D8C62474E8}"/>
            </a:ext>
          </a:extLst>
        </xdr:cNvPr>
        <xdr:cNvCxnSpPr/>
      </xdr:nvCxnSpPr>
      <xdr:spPr>
        <a:xfrm flipV="1">
          <a:off x="2908300" y="10081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117039</xdr:rowOff>
    </xdr:from>
    <xdr:ext cx="405111" cy="259045"/>
    <xdr:sp macro="" textlink="">
      <xdr:nvSpPr>
        <xdr:cNvPr id="170" name="n_1aveValue【体育館・プール】&#10;有形固定資産減価償却率">
          <a:extLst>
            <a:ext uri="{FF2B5EF4-FFF2-40B4-BE49-F238E27FC236}">
              <a16:creationId xmlns:a16="http://schemas.microsoft.com/office/drawing/2014/main" xmlns="" id="{2BB7E577-CE63-46C5-842A-CCAAE0039A49}"/>
            </a:ext>
          </a:extLst>
        </xdr:cNvPr>
        <xdr:cNvSpPr txBox="1"/>
      </xdr:nvSpPr>
      <xdr:spPr>
        <a:xfrm>
          <a:off x="35820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171" name="n_2aveValue【体育館・プール】&#10;有形固定資産減価償却率">
          <a:extLst>
            <a:ext uri="{FF2B5EF4-FFF2-40B4-BE49-F238E27FC236}">
              <a16:creationId xmlns:a16="http://schemas.microsoft.com/office/drawing/2014/main" xmlns="" id="{53512200-7176-49F8-B6B6-7F4C5EC8EBAC}"/>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2" name="n_1mainValue【体育館・プール】&#10;有形固定資産減価償却率">
          <a:extLst>
            <a:ext uri="{FF2B5EF4-FFF2-40B4-BE49-F238E27FC236}">
              <a16:creationId xmlns:a16="http://schemas.microsoft.com/office/drawing/2014/main" xmlns="" id="{A11C07C2-D293-490E-BD0C-4B50C4192DC8}"/>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73" name="n_2mainValue【体育館・プール】&#10;有形固定資産減価償却率">
          <a:extLst>
            <a:ext uri="{FF2B5EF4-FFF2-40B4-BE49-F238E27FC236}">
              <a16:creationId xmlns:a16="http://schemas.microsoft.com/office/drawing/2014/main" xmlns="" id="{F09EF976-2701-4D6B-A52A-D1B9652E3835}"/>
            </a:ext>
          </a:extLst>
        </xdr:cNvPr>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xmlns="" id="{441DEA07-C704-4382-9AE2-52F8A28B81B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xmlns="" id="{2CDAFD3A-F61F-41E9-B4DC-1AE9E877B3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xmlns="" id="{FF411313-84D1-45B7-8E27-AFD658669A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xmlns="" id="{BD431663-E84D-4A71-8E41-9B14CD542B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xmlns="" id="{C752583B-0E1B-46F9-A431-17D9F55D41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xmlns="" id="{A2B7EBF9-8A0E-416A-8437-77910E9BD7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xmlns="" id="{1332957C-5257-457B-B7F7-6BB656FAC43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xmlns="" id="{6D2C06AD-59B6-4961-9689-AC1CAF78014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xmlns="" id="{5299FF20-5289-4640-8198-E940F399A1D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xmlns="" id="{9F64E62F-A2B8-499E-AB6F-1A7C539D35C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a:extLst>
            <a:ext uri="{FF2B5EF4-FFF2-40B4-BE49-F238E27FC236}">
              <a16:creationId xmlns:a16="http://schemas.microsoft.com/office/drawing/2014/main" xmlns="" id="{6B23CB7D-54DA-47AF-91D1-BBC43C97B1B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a:extLst>
            <a:ext uri="{FF2B5EF4-FFF2-40B4-BE49-F238E27FC236}">
              <a16:creationId xmlns:a16="http://schemas.microsoft.com/office/drawing/2014/main" xmlns="" id="{AD41A2E0-AC60-4F2A-BFC2-1CF794B4B193}"/>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a:extLst>
            <a:ext uri="{FF2B5EF4-FFF2-40B4-BE49-F238E27FC236}">
              <a16:creationId xmlns:a16="http://schemas.microsoft.com/office/drawing/2014/main" xmlns="" id="{2327F6F7-C4FA-43A5-8C3A-8A782075D65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a:extLst>
            <a:ext uri="{FF2B5EF4-FFF2-40B4-BE49-F238E27FC236}">
              <a16:creationId xmlns:a16="http://schemas.microsoft.com/office/drawing/2014/main" xmlns="" id="{F8EC4FF1-075C-414E-B840-294350B917D6}"/>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a:extLst>
            <a:ext uri="{FF2B5EF4-FFF2-40B4-BE49-F238E27FC236}">
              <a16:creationId xmlns:a16="http://schemas.microsoft.com/office/drawing/2014/main" xmlns="" id="{83B8C52E-3A78-46A7-8C4A-180DE25B3CF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a:extLst>
            <a:ext uri="{FF2B5EF4-FFF2-40B4-BE49-F238E27FC236}">
              <a16:creationId xmlns:a16="http://schemas.microsoft.com/office/drawing/2014/main" xmlns="" id="{1DD8081A-7A55-46EC-B74D-CF23D8990B5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a:extLst>
            <a:ext uri="{FF2B5EF4-FFF2-40B4-BE49-F238E27FC236}">
              <a16:creationId xmlns:a16="http://schemas.microsoft.com/office/drawing/2014/main" xmlns="" id="{0301FAEB-979E-4600-9857-F25DD127CD6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a:extLst>
            <a:ext uri="{FF2B5EF4-FFF2-40B4-BE49-F238E27FC236}">
              <a16:creationId xmlns:a16="http://schemas.microsoft.com/office/drawing/2014/main" xmlns="" id="{D7E1F31C-3E86-4E8E-B816-840327BEF119}"/>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xmlns="" id="{1DEAEAB6-1BA1-4191-9A2A-2F98F0DCB91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xmlns="" id="{299B065C-409A-452A-9DC2-C7B47FC9049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xmlns="" id="{BA48FA15-9838-4ED4-8512-E4B2A9B22DE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153162</xdr:rowOff>
    </xdr:from>
    <xdr:to>
      <xdr:col>54</xdr:col>
      <xdr:colOff>189865</xdr:colOff>
      <xdr:row>63</xdr:row>
      <xdr:rowOff>84582</xdr:rowOff>
    </xdr:to>
    <xdr:cxnSp macro="">
      <xdr:nvCxnSpPr>
        <xdr:cNvPr id="195" name="直線コネクタ 194">
          <a:extLst>
            <a:ext uri="{FF2B5EF4-FFF2-40B4-BE49-F238E27FC236}">
              <a16:creationId xmlns:a16="http://schemas.microsoft.com/office/drawing/2014/main" xmlns="" id="{B96D7B71-BA39-42CF-8A99-9F4483A5E92D}"/>
            </a:ext>
          </a:extLst>
        </xdr:cNvPr>
        <xdr:cNvCxnSpPr/>
      </xdr:nvCxnSpPr>
      <xdr:spPr>
        <a:xfrm flipV="1">
          <a:off x="10476865" y="958291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a:extLst>
            <a:ext uri="{FF2B5EF4-FFF2-40B4-BE49-F238E27FC236}">
              <a16:creationId xmlns:a16="http://schemas.microsoft.com/office/drawing/2014/main" xmlns="" id="{F2EDD18B-E569-4D63-9CE0-F5989DCC73C8}"/>
            </a:ext>
          </a:extLst>
        </xdr:cNvPr>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a:extLst>
            <a:ext uri="{FF2B5EF4-FFF2-40B4-BE49-F238E27FC236}">
              <a16:creationId xmlns:a16="http://schemas.microsoft.com/office/drawing/2014/main" xmlns="" id="{FE551BD2-CA5F-4D14-A45C-CFEC3BCF3129}"/>
            </a:ext>
          </a:extLst>
        </xdr:cNvPr>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99839</xdr:rowOff>
    </xdr:from>
    <xdr:ext cx="469744" cy="259045"/>
    <xdr:sp macro="" textlink="">
      <xdr:nvSpPr>
        <xdr:cNvPr id="198" name="【体育館・プール】&#10;一人当たり面積最大値テキスト">
          <a:extLst>
            <a:ext uri="{FF2B5EF4-FFF2-40B4-BE49-F238E27FC236}">
              <a16:creationId xmlns:a16="http://schemas.microsoft.com/office/drawing/2014/main" xmlns="" id="{B8846FBD-9B64-4A1D-9CE0-CD8B9D792766}"/>
            </a:ext>
          </a:extLst>
        </xdr:cNvPr>
        <xdr:cNvSpPr txBox="1"/>
      </xdr:nvSpPr>
      <xdr:spPr>
        <a:xfrm>
          <a:off x="10515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153162</xdr:rowOff>
    </xdr:from>
    <xdr:to>
      <xdr:col>55</xdr:col>
      <xdr:colOff>88900</xdr:colOff>
      <xdr:row>55</xdr:row>
      <xdr:rowOff>153162</xdr:rowOff>
    </xdr:to>
    <xdr:cxnSp macro="">
      <xdr:nvCxnSpPr>
        <xdr:cNvPr id="199" name="直線コネクタ 198">
          <a:extLst>
            <a:ext uri="{FF2B5EF4-FFF2-40B4-BE49-F238E27FC236}">
              <a16:creationId xmlns:a16="http://schemas.microsoft.com/office/drawing/2014/main" xmlns="" id="{0B3A72EC-12E6-4FEA-9007-CDCA7F793137}"/>
            </a:ext>
          </a:extLst>
        </xdr:cNvPr>
        <xdr:cNvCxnSpPr/>
      </xdr:nvCxnSpPr>
      <xdr:spPr>
        <a:xfrm>
          <a:off x="10388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70375</xdr:rowOff>
    </xdr:from>
    <xdr:ext cx="469744" cy="259045"/>
    <xdr:sp macro="" textlink="">
      <xdr:nvSpPr>
        <xdr:cNvPr id="200" name="【体育館・プール】&#10;一人当たり面積平均値テキスト">
          <a:extLst>
            <a:ext uri="{FF2B5EF4-FFF2-40B4-BE49-F238E27FC236}">
              <a16:creationId xmlns:a16="http://schemas.microsoft.com/office/drawing/2014/main" xmlns="" id="{39BFF1D1-E738-4DB6-89BC-FC29D823F8DA}"/>
            </a:ext>
          </a:extLst>
        </xdr:cNvPr>
        <xdr:cNvSpPr txBox="1"/>
      </xdr:nvSpPr>
      <xdr:spPr>
        <a:xfrm>
          <a:off x="10515600" y="1035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01" name="フローチャート: 判断 200">
          <a:extLst>
            <a:ext uri="{FF2B5EF4-FFF2-40B4-BE49-F238E27FC236}">
              <a16:creationId xmlns:a16="http://schemas.microsoft.com/office/drawing/2014/main" xmlns="" id="{0EFD762A-3E19-4F96-A05D-4029D1EC8E97}"/>
            </a:ext>
          </a:extLst>
        </xdr:cNvPr>
        <xdr:cNvSpPr/>
      </xdr:nvSpPr>
      <xdr:spPr>
        <a:xfrm>
          <a:off x="104267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70358</xdr:rowOff>
    </xdr:from>
    <xdr:to>
      <xdr:col>50</xdr:col>
      <xdr:colOff>165100</xdr:colOff>
      <xdr:row>62</xdr:row>
      <xdr:rowOff>508</xdr:rowOff>
    </xdr:to>
    <xdr:sp macro="" textlink="">
      <xdr:nvSpPr>
        <xdr:cNvPr id="202" name="フローチャート: 判断 201">
          <a:extLst>
            <a:ext uri="{FF2B5EF4-FFF2-40B4-BE49-F238E27FC236}">
              <a16:creationId xmlns:a16="http://schemas.microsoft.com/office/drawing/2014/main" xmlns="" id="{354989B9-199A-4224-AD1D-E326EF695EC0}"/>
            </a:ext>
          </a:extLst>
        </xdr:cNvPr>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203" name="フローチャート: 判断 202">
          <a:extLst>
            <a:ext uri="{FF2B5EF4-FFF2-40B4-BE49-F238E27FC236}">
              <a16:creationId xmlns:a16="http://schemas.microsoft.com/office/drawing/2014/main" xmlns="" id="{CBA5CC3F-44E5-42C5-A110-87486B5FE52E}"/>
            </a:ext>
          </a:extLst>
        </xdr:cNvPr>
        <xdr:cNvSpPr/>
      </xdr:nvSpPr>
      <xdr:spPr>
        <a:xfrm>
          <a:off x="8699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xmlns="" id="{22EB21CD-6AB1-4F64-8639-346E6BDB7B6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xmlns="" id="{1D745120-E3E6-426D-8D0D-5A23FD31AB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xmlns="" id="{3B1D244F-5BCF-4C91-9B4B-B86433EAD6B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xmlns="" id="{031621A4-D92C-4B93-9594-3DEFB120173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xmlns="" id="{E8DFD71E-5C59-4966-8BB7-12B661FDBD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33782</xdr:rowOff>
    </xdr:from>
    <xdr:to>
      <xdr:col>55</xdr:col>
      <xdr:colOff>50800</xdr:colOff>
      <xdr:row>63</xdr:row>
      <xdr:rowOff>135382</xdr:rowOff>
    </xdr:to>
    <xdr:sp macro="" textlink="">
      <xdr:nvSpPr>
        <xdr:cNvPr id="209" name="楕円 208">
          <a:extLst>
            <a:ext uri="{FF2B5EF4-FFF2-40B4-BE49-F238E27FC236}">
              <a16:creationId xmlns:a16="http://schemas.microsoft.com/office/drawing/2014/main" xmlns="" id="{3EBC1378-BC32-4866-B48D-4F3FDA1D884B}"/>
            </a:ext>
          </a:extLst>
        </xdr:cNvPr>
        <xdr:cNvSpPr/>
      </xdr:nvSpPr>
      <xdr:spPr>
        <a:xfrm>
          <a:off x="10426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120159</xdr:rowOff>
    </xdr:from>
    <xdr:ext cx="469744" cy="259045"/>
    <xdr:sp macro="" textlink="">
      <xdr:nvSpPr>
        <xdr:cNvPr id="210" name="【体育館・プール】&#10;一人当たり面積該当値テキスト">
          <a:extLst>
            <a:ext uri="{FF2B5EF4-FFF2-40B4-BE49-F238E27FC236}">
              <a16:creationId xmlns:a16="http://schemas.microsoft.com/office/drawing/2014/main" xmlns="" id="{CD0F29A7-BBE7-440A-B610-C46AD2443B88}"/>
            </a:ext>
          </a:extLst>
        </xdr:cNvPr>
        <xdr:cNvSpPr txBox="1"/>
      </xdr:nvSpPr>
      <xdr:spPr>
        <a:xfrm>
          <a:off x="10515600" y="1075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33782</xdr:rowOff>
    </xdr:from>
    <xdr:to>
      <xdr:col>50</xdr:col>
      <xdr:colOff>165100</xdr:colOff>
      <xdr:row>63</xdr:row>
      <xdr:rowOff>135382</xdr:rowOff>
    </xdr:to>
    <xdr:sp macro="" textlink="">
      <xdr:nvSpPr>
        <xdr:cNvPr id="211" name="楕円 210">
          <a:extLst>
            <a:ext uri="{FF2B5EF4-FFF2-40B4-BE49-F238E27FC236}">
              <a16:creationId xmlns:a16="http://schemas.microsoft.com/office/drawing/2014/main" xmlns="" id="{27A45AB5-1E72-442C-9E9C-C424C2FAA10B}"/>
            </a:ext>
          </a:extLst>
        </xdr:cNvPr>
        <xdr:cNvSpPr/>
      </xdr:nvSpPr>
      <xdr:spPr>
        <a:xfrm>
          <a:off x="9588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84582</xdr:rowOff>
    </xdr:from>
    <xdr:to>
      <xdr:col>55</xdr:col>
      <xdr:colOff>0</xdr:colOff>
      <xdr:row>63</xdr:row>
      <xdr:rowOff>84582</xdr:rowOff>
    </xdr:to>
    <xdr:cxnSp macro="">
      <xdr:nvCxnSpPr>
        <xdr:cNvPr id="212" name="直線コネクタ 211">
          <a:extLst>
            <a:ext uri="{FF2B5EF4-FFF2-40B4-BE49-F238E27FC236}">
              <a16:creationId xmlns:a16="http://schemas.microsoft.com/office/drawing/2014/main" xmlns="" id="{DA501C27-28CA-4236-987C-0BCC80D251CC}"/>
            </a:ext>
          </a:extLst>
        </xdr:cNvPr>
        <xdr:cNvCxnSpPr/>
      </xdr:nvCxnSpPr>
      <xdr:spPr>
        <a:xfrm>
          <a:off x="9639300" y="10885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33782</xdr:rowOff>
    </xdr:from>
    <xdr:to>
      <xdr:col>46</xdr:col>
      <xdr:colOff>38100</xdr:colOff>
      <xdr:row>63</xdr:row>
      <xdr:rowOff>135382</xdr:rowOff>
    </xdr:to>
    <xdr:sp macro="" textlink="">
      <xdr:nvSpPr>
        <xdr:cNvPr id="213" name="楕円 212">
          <a:extLst>
            <a:ext uri="{FF2B5EF4-FFF2-40B4-BE49-F238E27FC236}">
              <a16:creationId xmlns:a16="http://schemas.microsoft.com/office/drawing/2014/main" xmlns="" id="{6A0A4036-46C7-48BF-A457-0F9DA33687C2}"/>
            </a:ext>
          </a:extLst>
        </xdr:cNvPr>
        <xdr:cNvSpPr/>
      </xdr:nvSpPr>
      <xdr:spPr>
        <a:xfrm>
          <a:off x="8699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84582</xdr:rowOff>
    </xdr:from>
    <xdr:to>
      <xdr:col>50</xdr:col>
      <xdr:colOff>114300</xdr:colOff>
      <xdr:row>63</xdr:row>
      <xdr:rowOff>84582</xdr:rowOff>
    </xdr:to>
    <xdr:cxnSp macro="">
      <xdr:nvCxnSpPr>
        <xdr:cNvPr id="214" name="直線コネクタ 213">
          <a:extLst>
            <a:ext uri="{FF2B5EF4-FFF2-40B4-BE49-F238E27FC236}">
              <a16:creationId xmlns:a16="http://schemas.microsoft.com/office/drawing/2014/main" xmlns="" id="{B7554F8D-A205-4690-B2D7-3D9D941ACDC0}"/>
            </a:ext>
          </a:extLst>
        </xdr:cNvPr>
        <xdr:cNvCxnSpPr/>
      </xdr:nvCxnSpPr>
      <xdr:spPr>
        <a:xfrm>
          <a:off x="8750300" y="10885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17035</xdr:rowOff>
    </xdr:from>
    <xdr:ext cx="469744" cy="259045"/>
    <xdr:sp macro="" textlink="">
      <xdr:nvSpPr>
        <xdr:cNvPr id="215" name="n_1aveValue【体育館・プール】&#10;一人当たり面積">
          <a:extLst>
            <a:ext uri="{FF2B5EF4-FFF2-40B4-BE49-F238E27FC236}">
              <a16:creationId xmlns:a16="http://schemas.microsoft.com/office/drawing/2014/main" xmlns="" id="{6AFD1A53-F45A-40FA-AB92-99AB7E187A6C}"/>
            </a:ext>
          </a:extLst>
        </xdr:cNvPr>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16" name="n_2aveValue【体育館・プール】&#10;一人当たり面積">
          <a:extLst>
            <a:ext uri="{FF2B5EF4-FFF2-40B4-BE49-F238E27FC236}">
              <a16:creationId xmlns:a16="http://schemas.microsoft.com/office/drawing/2014/main" xmlns="" id="{35A1C50F-3226-4ABB-A977-A2A8F99CD64C}"/>
            </a:ext>
          </a:extLst>
        </xdr:cNvPr>
        <xdr:cNvSpPr txBox="1"/>
      </xdr:nvSpPr>
      <xdr:spPr>
        <a:xfrm>
          <a:off x="8515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126509</xdr:rowOff>
    </xdr:from>
    <xdr:ext cx="469744" cy="259045"/>
    <xdr:sp macro="" textlink="">
      <xdr:nvSpPr>
        <xdr:cNvPr id="217" name="n_1mainValue【体育館・プール】&#10;一人当たり面積">
          <a:extLst>
            <a:ext uri="{FF2B5EF4-FFF2-40B4-BE49-F238E27FC236}">
              <a16:creationId xmlns:a16="http://schemas.microsoft.com/office/drawing/2014/main" xmlns="" id="{F012B64F-4F4B-4AE7-9F3D-9B8255CB7F34}"/>
            </a:ext>
          </a:extLst>
        </xdr:cNvPr>
        <xdr:cNvSpPr txBox="1"/>
      </xdr:nvSpPr>
      <xdr:spPr>
        <a:xfrm>
          <a:off x="9391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126509</xdr:rowOff>
    </xdr:from>
    <xdr:ext cx="469744" cy="259045"/>
    <xdr:sp macro="" textlink="">
      <xdr:nvSpPr>
        <xdr:cNvPr id="218" name="n_2mainValue【体育館・プール】&#10;一人当たり面積">
          <a:extLst>
            <a:ext uri="{FF2B5EF4-FFF2-40B4-BE49-F238E27FC236}">
              <a16:creationId xmlns:a16="http://schemas.microsoft.com/office/drawing/2014/main" xmlns="" id="{DAEC7BAE-F1CE-4F72-B138-485394206A42}"/>
            </a:ext>
          </a:extLst>
        </xdr:cNvPr>
        <xdr:cNvSpPr txBox="1"/>
      </xdr:nvSpPr>
      <xdr:spPr>
        <a:xfrm>
          <a:off x="8515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xmlns="" id="{0EAC6072-F2D2-4DEF-B022-F75538F6EE6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xmlns="" id="{9BB93C6A-4598-4A43-B824-1A41DABD214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xmlns="" id="{E08D1827-D058-4235-BBA0-624B85140C5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xmlns="" id="{E77F01DF-240C-43A2-AD29-1343C0562D2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xmlns="" id="{90E9FC05-67CD-4AA4-BECF-37A3FCAFBE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xmlns="" id="{ED49A967-E5EC-4E13-BD25-C7258BD97A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xmlns="" id="{34532643-D5B0-4347-B676-085A0383F2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xmlns="" id="{CC47BAB5-369B-4492-A4CE-8090EACE333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xmlns="" id="{3E3C7388-E05C-466F-AEEF-AF2748D518C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xmlns="" id="{504E9B48-E272-4621-90BF-DE06F410FF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29" name="直線コネクタ 228">
          <a:extLst>
            <a:ext uri="{FF2B5EF4-FFF2-40B4-BE49-F238E27FC236}">
              <a16:creationId xmlns:a16="http://schemas.microsoft.com/office/drawing/2014/main" xmlns="" id="{A863A70B-ABA1-42A0-9197-AD97C83DEE1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0" name="テキスト ボックス 229">
          <a:extLst>
            <a:ext uri="{FF2B5EF4-FFF2-40B4-BE49-F238E27FC236}">
              <a16:creationId xmlns:a16="http://schemas.microsoft.com/office/drawing/2014/main" xmlns="" id="{94805B7B-FC51-4AED-93CF-0F2E87B17974}"/>
            </a:ext>
          </a:extLst>
        </xdr:cNvPr>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1" name="直線コネクタ 230">
          <a:extLst>
            <a:ext uri="{FF2B5EF4-FFF2-40B4-BE49-F238E27FC236}">
              <a16:creationId xmlns:a16="http://schemas.microsoft.com/office/drawing/2014/main" xmlns="" id="{CB8AACD1-1045-4888-87DA-8A59921D7AC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2" name="テキスト ボックス 231">
          <a:extLst>
            <a:ext uri="{FF2B5EF4-FFF2-40B4-BE49-F238E27FC236}">
              <a16:creationId xmlns:a16="http://schemas.microsoft.com/office/drawing/2014/main" xmlns="" id="{5831D76F-28A0-4F21-830B-99843CE7CF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3" name="直線コネクタ 232">
          <a:extLst>
            <a:ext uri="{FF2B5EF4-FFF2-40B4-BE49-F238E27FC236}">
              <a16:creationId xmlns:a16="http://schemas.microsoft.com/office/drawing/2014/main" xmlns="" id="{7B1CF4C0-399A-4CDE-A711-BF9F5ED5C98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4" name="テキスト ボックス 233">
          <a:extLst>
            <a:ext uri="{FF2B5EF4-FFF2-40B4-BE49-F238E27FC236}">
              <a16:creationId xmlns:a16="http://schemas.microsoft.com/office/drawing/2014/main" xmlns="" id="{893E62FF-D0C2-4009-B829-419FA20F7CE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5" name="直線コネクタ 234">
          <a:extLst>
            <a:ext uri="{FF2B5EF4-FFF2-40B4-BE49-F238E27FC236}">
              <a16:creationId xmlns:a16="http://schemas.microsoft.com/office/drawing/2014/main" xmlns="" id="{A123A3FE-12FF-4C94-9078-B06E1AE1DCC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6" name="テキスト ボックス 235">
          <a:extLst>
            <a:ext uri="{FF2B5EF4-FFF2-40B4-BE49-F238E27FC236}">
              <a16:creationId xmlns:a16="http://schemas.microsoft.com/office/drawing/2014/main" xmlns="" id="{26E9F126-920E-4E4A-AC59-A647253E818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7" name="直線コネクタ 236">
          <a:extLst>
            <a:ext uri="{FF2B5EF4-FFF2-40B4-BE49-F238E27FC236}">
              <a16:creationId xmlns:a16="http://schemas.microsoft.com/office/drawing/2014/main" xmlns="" id="{91DDFBB9-982B-42AD-8BFF-7362673E49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8" name="テキスト ボックス 237">
          <a:extLst>
            <a:ext uri="{FF2B5EF4-FFF2-40B4-BE49-F238E27FC236}">
              <a16:creationId xmlns:a16="http://schemas.microsoft.com/office/drawing/2014/main" xmlns="" id="{9C0EF1ED-F248-4C42-BFEA-7C9B3BBB1FE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a:extLst>
            <a:ext uri="{FF2B5EF4-FFF2-40B4-BE49-F238E27FC236}">
              <a16:creationId xmlns:a16="http://schemas.microsoft.com/office/drawing/2014/main" xmlns="" id="{4B0A5BF8-88D6-4379-90D9-BB486B5218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xmlns="" id="{871070C5-0B7F-40A6-A095-4E40299619D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a:extLst>
            <a:ext uri="{FF2B5EF4-FFF2-40B4-BE49-F238E27FC236}">
              <a16:creationId xmlns:a16="http://schemas.microsoft.com/office/drawing/2014/main" xmlns="" id="{8A2B34E4-240B-41F9-A0DF-82EE62BB123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150495</xdr:rowOff>
    </xdr:to>
    <xdr:cxnSp macro="">
      <xdr:nvCxnSpPr>
        <xdr:cNvPr id="242" name="直線コネクタ 241">
          <a:extLst>
            <a:ext uri="{FF2B5EF4-FFF2-40B4-BE49-F238E27FC236}">
              <a16:creationId xmlns:a16="http://schemas.microsoft.com/office/drawing/2014/main" xmlns="" id="{B507E9A8-4B68-4537-8946-F2EBCFC9A1BE}"/>
            </a:ext>
          </a:extLst>
        </xdr:cNvPr>
        <xdr:cNvCxnSpPr/>
      </xdr:nvCxnSpPr>
      <xdr:spPr>
        <a:xfrm flipV="1">
          <a:off x="4634865" y="1335405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154322</xdr:rowOff>
    </xdr:from>
    <xdr:ext cx="340478" cy="259045"/>
    <xdr:sp macro="" textlink="">
      <xdr:nvSpPr>
        <xdr:cNvPr id="243" name="【福祉施設】&#10;有形固定資産減価償却率最小値テキスト">
          <a:extLst>
            <a:ext uri="{FF2B5EF4-FFF2-40B4-BE49-F238E27FC236}">
              <a16:creationId xmlns:a16="http://schemas.microsoft.com/office/drawing/2014/main" xmlns="" id="{9759D846-D908-4E0E-9D84-4FB7DF7973C8}"/>
            </a:ext>
          </a:extLst>
        </xdr:cNvPr>
        <xdr:cNvSpPr txBox="1"/>
      </xdr:nvSpPr>
      <xdr:spPr>
        <a:xfrm>
          <a:off x="4673600" y="147275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150495</xdr:rowOff>
    </xdr:from>
    <xdr:to>
      <xdr:col>24</xdr:col>
      <xdr:colOff>152400</xdr:colOff>
      <xdr:row>85</xdr:row>
      <xdr:rowOff>150495</xdr:rowOff>
    </xdr:to>
    <xdr:cxnSp macro="">
      <xdr:nvCxnSpPr>
        <xdr:cNvPr id="244" name="直線コネクタ 243">
          <a:extLst>
            <a:ext uri="{FF2B5EF4-FFF2-40B4-BE49-F238E27FC236}">
              <a16:creationId xmlns:a16="http://schemas.microsoft.com/office/drawing/2014/main" xmlns="" id="{3C79C70E-D53C-45C5-9906-E03B5C0D9992}"/>
            </a:ext>
          </a:extLst>
        </xdr:cNvPr>
        <xdr:cNvCxnSpPr/>
      </xdr:nvCxnSpPr>
      <xdr:spPr>
        <a:xfrm>
          <a:off x="4546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45" name="【福祉施設】&#10;有形固定資産減価償却率最大値テキスト">
          <a:extLst>
            <a:ext uri="{FF2B5EF4-FFF2-40B4-BE49-F238E27FC236}">
              <a16:creationId xmlns:a16="http://schemas.microsoft.com/office/drawing/2014/main" xmlns="" id="{2C0D0516-48CD-49F1-865B-32527965C204}"/>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46" name="直線コネクタ 245">
          <a:extLst>
            <a:ext uri="{FF2B5EF4-FFF2-40B4-BE49-F238E27FC236}">
              <a16:creationId xmlns:a16="http://schemas.microsoft.com/office/drawing/2014/main" xmlns="" id="{B880F874-EEF7-4219-802C-E95740056E7A}"/>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247" name="【福祉施設】&#10;有形固定資産減価償却率平均値テキスト">
          <a:extLst>
            <a:ext uri="{FF2B5EF4-FFF2-40B4-BE49-F238E27FC236}">
              <a16:creationId xmlns:a16="http://schemas.microsoft.com/office/drawing/2014/main" xmlns="" id="{A19DBF9F-53BB-496F-9AC7-3F168E9504E4}"/>
            </a:ext>
          </a:extLst>
        </xdr:cNvPr>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48" name="フローチャート: 判断 247">
          <a:extLst>
            <a:ext uri="{FF2B5EF4-FFF2-40B4-BE49-F238E27FC236}">
              <a16:creationId xmlns:a16="http://schemas.microsoft.com/office/drawing/2014/main" xmlns="" id="{9D3F2A0A-6935-422A-95D5-60533E87080F}"/>
            </a:ext>
          </a:extLst>
        </xdr:cNvPr>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128270</xdr:rowOff>
    </xdr:from>
    <xdr:to>
      <xdr:col>20</xdr:col>
      <xdr:colOff>38100</xdr:colOff>
      <xdr:row>81</xdr:row>
      <xdr:rowOff>58420</xdr:rowOff>
    </xdr:to>
    <xdr:sp macro="" textlink="">
      <xdr:nvSpPr>
        <xdr:cNvPr id="249" name="フローチャート: 判断 248">
          <a:extLst>
            <a:ext uri="{FF2B5EF4-FFF2-40B4-BE49-F238E27FC236}">
              <a16:creationId xmlns:a16="http://schemas.microsoft.com/office/drawing/2014/main" xmlns="" id="{E50048CA-18D1-4AFD-8388-D1C5ECB0221D}"/>
            </a:ext>
          </a:extLst>
        </xdr:cNvPr>
        <xdr:cNvSpPr/>
      </xdr:nvSpPr>
      <xdr:spPr>
        <a:xfrm>
          <a:off x="3746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34925</xdr:rowOff>
    </xdr:from>
    <xdr:to>
      <xdr:col>15</xdr:col>
      <xdr:colOff>101600</xdr:colOff>
      <xdr:row>81</xdr:row>
      <xdr:rowOff>136525</xdr:rowOff>
    </xdr:to>
    <xdr:sp macro="" textlink="">
      <xdr:nvSpPr>
        <xdr:cNvPr id="250" name="フローチャート: 判断 249">
          <a:extLst>
            <a:ext uri="{FF2B5EF4-FFF2-40B4-BE49-F238E27FC236}">
              <a16:creationId xmlns:a16="http://schemas.microsoft.com/office/drawing/2014/main" xmlns="" id="{F6331BAB-67B4-47A3-A919-6D7D52D8B2AE}"/>
            </a:ext>
          </a:extLst>
        </xdr:cNvPr>
        <xdr:cNvSpPr/>
      </xdr:nvSpPr>
      <xdr:spPr>
        <a:xfrm>
          <a:off x="2857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xmlns="" id="{7576B2C1-2251-49B9-95D5-57FF58D5E2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xmlns="" id="{A4F8B62B-8875-40BA-853D-564AC3DADB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xmlns="" id="{0743DA90-F523-47B2-BEC4-F15E0F65BBC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xmlns="" id="{DF79FAC2-706F-4C20-A75F-8A179BE4D6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xmlns="" id="{46A942DD-232C-4C01-8E66-B58479694A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256" name="楕円 255">
          <a:extLst>
            <a:ext uri="{FF2B5EF4-FFF2-40B4-BE49-F238E27FC236}">
              <a16:creationId xmlns:a16="http://schemas.microsoft.com/office/drawing/2014/main" xmlns="" id="{1613804B-8231-4232-AA62-62C3C5717286}"/>
            </a:ext>
          </a:extLst>
        </xdr:cNvPr>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15257</xdr:rowOff>
    </xdr:from>
    <xdr:ext cx="405111" cy="259045"/>
    <xdr:sp macro="" textlink="">
      <xdr:nvSpPr>
        <xdr:cNvPr id="257" name="【福祉施設】&#10;有形固定資産減価償却率該当値テキスト">
          <a:extLst>
            <a:ext uri="{FF2B5EF4-FFF2-40B4-BE49-F238E27FC236}">
              <a16:creationId xmlns:a16="http://schemas.microsoft.com/office/drawing/2014/main" xmlns="" id="{3EC14FDB-C29C-4F1C-9076-0C068E0E8AFE}"/>
            </a:ext>
          </a:extLst>
        </xdr:cNvPr>
        <xdr:cNvSpPr txBox="1"/>
      </xdr:nvSpPr>
      <xdr:spPr>
        <a:xfrm>
          <a:off x="4673600"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58" name="楕円 257">
          <a:extLst>
            <a:ext uri="{FF2B5EF4-FFF2-40B4-BE49-F238E27FC236}">
              <a16:creationId xmlns:a16="http://schemas.microsoft.com/office/drawing/2014/main" xmlns="" id="{6076F2FD-F5B9-45FE-8D22-589248B21D30}"/>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87630</xdr:rowOff>
    </xdr:from>
    <xdr:to>
      <xdr:col>24</xdr:col>
      <xdr:colOff>63500</xdr:colOff>
      <xdr:row>81</xdr:row>
      <xdr:rowOff>129539</xdr:rowOff>
    </xdr:to>
    <xdr:cxnSp macro="">
      <xdr:nvCxnSpPr>
        <xdr:cNvPr id="259" name="直線コネクタ 258">
          <a:extLst>
            <a:ext uri="{FF2B5EF4-FFF2-40B4-BE49-F238E27FC236}">
              <a16:creationId xmlns:a16="http://schemas.microsoft.com/office/drawing/2014/main" xmlns="" id="{17695ADD-B30B-426A-B22A-040952946005}"/>
            </a:ext>
          </a:extLst>
        </xdr:cNvPr>
        <xdr:cNvCxnSpPr/>
      </xdr:nvCxnSpPr>
      <xdr:spPr>
        <a:xfrm flipV="1">
          <a:off x="3797300" y="13975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120650</xdr:rowOff>
    </xdr:from>
    <xdr:to>
      <xdr:col>15</xdr:col>
      <xdr:colOff>101600</xdr:colOff>
      <xdr:row>82</xdr:row>
      <xdr:rowOff>50800</xdr:rowOff>
    </xdr:to>
    <xdr:sp macro="" textlink="">
      <xdr:nvSpPr>
        <xdr:cNvPr id="260" name="楕円 259">
          <a:extLst>
            <a:ext uri="{FF2B5EF4-FFF2-40B4-BE49-F238E27FC236}">
              <a16:creationId xmlns:a16="http://schemas.microsoft.com/office/drawing/2014/main" xmlns="" id="{7B6CB0C1-E46B-4DF6-9D9F-E849EFAEE346}"/>
            </a:ext>
          </a:extLst>
        </xdr:cNvPr>
        <xdr:cNvSpPr/>
      </xdr:nvSpPr>
      <xdr:spPr>
        <a:xfrm>
          <a:off x="2857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0</xdr:rowOff>
    </xdr:to>
    <xdr:cxnSp macro="">
      <xdr:nvCxnSpPr>
        <xdr:cNvPr id="261" name="直線コネクタ 260">
          <a:extLst>
            <a:ext uri="{FF2B5EF4-FFF2-40B4-BE49-F238E27FC236}">
              <a16:creationId xmlns:a16="http://schemas.microsoft.com/office/drawing/2014/main" xmlns="" id="{86A7C562-2C1E-42EE-BF5B-3EF7949BE1BA}"/>
            </a:ext>
          </a:extLst>
        </xdr:cNvPr>
        <xdr:cNvCxnSpPr/>
      </xdr:nvCxnSpPr>
      <xdr:spPr>
        <a:xfrm flipV="1">
          <a:off x="2908300" y="140169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74947</xdr:rowOff>
    </xdr:from>
    <xdr:ext cx="405111" cy="259045"/>
    <xdr:sp macro="" textlink="">
      <xdr:nvSpPr>
        <xdr:cNvPr id="262" name="n_1aveValue【福祉施設】&#10;有形固定資産減価償却率">
          <a:extLst>
            <a:ext uri="{FF2B5EF4-FFF2-40B4-BE49-F238E27FC236}">
              <a16:creationId xmlns:a16="http://schemas.microsoft.com/office/drawing/2014/main" xmlns="" id="{260FAB59-918A-43A9-A886-85A4040DFA07}"/>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153052</xdr:rowOff>
    </xdr:from>
    <xdr:ext cx="405111" cy="259045"/>
    <xdr:sp macro="" textlink="">
      <xdr:nvSpPr>
        <xdr:cNvPr id="263" name="n_2aveValue【福祉施設】&#10;有形固定資産減価償却率">
          <a:extLst>
            <a:ext uri="{FF2B5EF4-FFF2-40B4-BE49-F238E27FC236}">
              <a16:creationId xmlns:a16="http://schemas.microsoft.com/office/drawing/2014/main" xmlns="" id="{16765A0B-8BD4-407C-9390-AC07099C123F}"/>
            </a:ext>
          </a:extLst>
        </xdr:cNvPr>
        <xdr:cNvSpPr txBox="1"/>
      </xdr:nvSpPr>
      <xdr:spPr>
        <a:xfrm>
          <a:off x="27057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xdr:rowOff>
    </xdr:from>
    <xdr:ext cx="405111" cy="259045"/>
    <xdr:sp macro="" textlink="">
      <xdr:nvSpPr>
        <xdr:cNvPr id="264" name="n_1mainValue【福祉施設】&#10;有形固定資産減価償却率">
          <a:extLst>
            <a:ext uri="{FF2B5EF4-FFF2-40B4-BE49-F238E27FC236}">
              <a16:creationId xmlns:a16="http://schemas.microsoft.com/office/drawing/2014/main" xmlns="" id="{24CD8555-F204-4579-928F-533A1C7C8856}"/>
            </a:ext>
          </a:extLst>
        </xdr:cNvPr>
        <xdr:cNvSpPr txBox="1"/>
      </xdr:nvSpPr>
      <xdr:spPr>
        <a:xfrm>
          <a:off x="3582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265" name="n_2mainValue【福祉施設】&#10;有形固定資産減価償却率">
          <a:extLst>
            <a:ext uri="{FF2B5EF4-FFF2-40B4-BE49-F238E27FC236}">
              <a16:creationId xmlns:a16="http://schemas.microsoft.com/office/drawing/2014/main" xmlns="" id="{5533231D-5266-4E5D-9429-B63521292999}"/>
            </a:ext>
          </a:extLst>
        </xdr:cNvPr>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xmlns="" id="{7FC7AB20-5DA2-41E9-BACB-FAF7C92AC0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xmlns="" id="{B19B1449-8043-4705-A958-793CE50D1B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xmlns="" id="{F5305E5B-965C-4C72-A0D7-7544557FAE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xmlns="" id="{A5F42A98-0813-47C5-96DE-6A21122E1B4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xmlns="" id="{5268481A-45FE-4C52-9D1F-12DAEB9A86F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xmlns="" id="{B112427A-DC7C-40BE-8F2C-DC7CF3757A1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xmlns="" id="{0CAB9C39-34B3-4AB3-A804-D9199D83BC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xmlns="" id="{7CC95D3F-EA3C-45EE-8302-2C4EB227D04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xmlns="" id="{BA33FD1C-3DD6-48AD-955F-3BB8D86B73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xmlns="" id="{837A6DCA-8341-40A9-B531-859DD21EE16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a:extLst>
            <a:ext uri="{FF2B5EF4-FFF2-40B4-BE49-F238E27FC236}">
              <a16:creationId xmlns:a16="http://schemas.microsoft.com/office/drawing/2014/main" xmlns="" id="{3FE3CAC5-E1A5-42F5-BD10-6E274B8BC13C}"/>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xmlns="" id="{666FB14F-2292-43BD-B806-2CCF5B44DE6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a:extLst>
            <a:ext uri="{FF2B5EF4-FFF2-40B4-BE49-F238E27FC236}">
              <a16:creationId xmlns:a16="http://schemas.microsoft.com/office/drawing/2014/main" xmlns="" id="{543783BB-230A-4A32-BAF7-C9E564BF7B9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a:extLst>
            <a:ext uri="{FF2B5EF4-FFF2-40B4-BE49-F238E27FC236}">
              <a16:creationId xmlns:a16="http://schemas.microsoft.com/office/drawing/2014/main" xmlns="" id="{FA889FC9-DD37-4012-BBAD-7BEF88D02F0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a:extLst>
            <a:ext uri="{FF2B5EF4-FFF2-40B4-BE49-F238E27FC236}">
              <a16:creationId xmlns:a16="http://schemas.microsoft.com/office/drawing/2014/main" xmlns="" id="{185D951D-22EB-4921-90F9-9B950861AD3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a:extLst>
            <a:ext uri="{FF2B5EF4-FFF2-40B4-BE49-F238E27FC236}">
              <a16:creationId xmlns:a16="http://schemas.microsoft.com/office/drawing/2014/main" xmlns="" id="{7F6B8640-1F60-446A-BF6A-FF1F0BABBE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a:extLst>
            <a:ext uri="{FF2B5EF4-FFF2-40B4-BE49-F238E27FC236}">
              <a16:creationId xmlns:a16="http://schemas.microsoft.com/office/drawing/2014/main" xmlns="" id="{6425AABA-9CB6-4234-A28B-154A73CC288B}"/>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a:extLst>
            <a:ext uri="{FF2B5EF4-FFF2-40B4-BE49-F238E27FC236}">
              <a16:creationId xmlns:a16="http://schemas.microsoft.com/office/drawing/2014/main" xmlns="" id="{C3BE76C8-760A-4EDC-84BA-85A2A8C811A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a:extLst>
            <a:ext uri="{FF2B5EF4-FFF2-40B4-BE49-F238E27FC236}">
              <a16:creationId xmlns:a16="http://schemas.microsoft.com/office/drawing/2014/main" xmlns="" id="{C1330642-2407-468B-8055-8C53E003967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a:extLst>
            <a:ext uri="{FF2B5EF4-FFF2-40B4-BE49-F238E27FC236}">
              <a16:creationId xmlns:a16="http://schemas.microsoft.com/office/drawing/2014/main" xmlns="" id="{509C533B-4C36-44A0-AF87-C1763DA0908D}"/>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a:extLst>
            <a:ext uri="{FF2B5EF4-FFF2-40B4-BE49-F238E27FC236}">
              <a16:creationId xmlns:a16="http://schemas.microsoft.com/office/drawing/2014/main" xmlns="" id="{31EE680D-53E8-4ABF-84CB-CF89DA87DF32}"/>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a:extLst>
            <a:ext uri="{FF2B5EF4-FFF2-40B4-BE49-F238E27FC236}">
              <a16:creationId xmlns:a16="http://schemas.microsoft.com/office/drawing/2014/main" xmlns="" id="{68E7A648-F200-4634-B661-EC1F2B47585F}"/>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a:extLst>
            <a:ext uri="{FF2B5EF4-FFF2-40B4-BE49-F238E27FC236}">
              <a16:creationId xmlns:a16="http://schemas.microsoft.com/office/drawing/2014/main" xmlns="" id="{1A97570D-8D11-4B26-96A0-FFFF50CFB5E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a:extLst>
            <a:ext uri="{FF2B5EF4-FFF2-40B4-BE49-F238E27FC236}">
              <a16:creationId xmlns:a16="http://schemas.microsoft.com/office/drawing/2014/main" xmlns="" id="{78D0E112-4F9B-4D19-BEDB-6E1A68B04A4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a:extLst>
            <a:ext uri="{FF2B5EF4-FFF2-40B4-BE49-F238E27FC236}">
              <a16:creationId xmlns:a16="http://schemas.microsoft.com/office/drawing/2014/main" xmlns="" id="{22C7AC24-3FEB-4717-A5DB-949A29FB15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21771</xdr:rowOff>
    </xdr:to>
    <xdr:cxnSp macro="">
      <xdr:nvCxnSpPr>
        <xdr:cNvPr id="291" name="直線コネクタ 290">
          <a:extLst>
            <a:ext uri="{FF2B5EF4-FFF2-40B4-BE49-F238E27FC236}">
              <a16:creationId xmlns:a16="http://schemas.microsoft.com/office/drawing/2014/main" xmlns="" id="{A707D10B-531C-42F2-821C-325C469F730E}"/>
            </a:ext>
          </a:extLst>
        </xdr:cNvPr>
        <xdr:cNvCxnSpPr/>
      </xdr:nvCxnSpPr>
      <xdr:spPr>
        <a:xfrm flipV="1">
          <a:off x="10476865" y="13329557"/>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25598</xdr:rowOff>
    </xdr:from>
    <xdr:ext cx="469744" cy="259045"/>
    <xdr:sp macro="" textlink="">
      <xdr:nvSpPr>
        <xdr:cNvPr id="292" name="【福祉施設】&#10;一人当たり面積最小値テキスト">
          <a:extLst>
            <a:ext uri="{FF2B5EF4-FFF2-40B4-BE49-F238E27FC236}">
              <a16:creationId xmlns:a16="http://schemas.microsoft.com/office/drawing/2014/main" xmlns="" id="{FBB0952E-744D-4FC1-A11D-D431B871BED3}"/>
            </a:ext>
          </a:extLst>
        </xdr:cNvPr>
        <xdr:cNvSpPr txBox="1"/>
      </xdr:nvSpPr>
      <xdr:spPr>
        <a:xfrm>
          <a:off x="10515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21771</xdr:rowOff>
    </xdr:from>
    <xdr:to>
      <xdr:col>55</xdr:col>
      <xdr:colOff>88900</xdr:colOff>
      <xdr:row>86</xdr:row>
      <xdr:rowOff>21771</xdr:rowOff>
    </xdr:to>
    <xdr:cxnSp macro="">
      <xdr:nvCxnSpPr>
        <xdr:cNvPr id="293" name="直線コネクタ 292">
          <a:extLst>
            <a:ext uri="{FF2B5EF4-FFF2-40B4-BE49-F238E27FC236}">
              <a16:creationId xmlns:a16="http://schemas.microsoft.com/office/drawing/2014/main" xmlns="" id="{CE76DDB7-EA2C-41C2-8784-D956C35BFC43}"/>
            </a:ext>
          </a:extLst>
        </xdr:cNvPr>
        <xdr:cNvCxnSpPr/>
      </xdr:nvCxnSpPr>
      <xdr:spPr>
        <a:xfrm>
          <a:off x="10388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4" name="【福祉施設】&#10;一人当たり面積最大値テキスト">
          <a:extLst>
            <a:ext uri="{FF2B5EF4-FFF2-40B4-BE49-F238E27FC236}">
              <a16:creationId xmlns:a16="http://schemas.microsoft.com/office/drawing/2014/main" xmlns="" id="{03E5B709-CC95-43A6-A725-5CBF73D07641}"/>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5" name="直線コネクタ 294">
          <a:extLst>
            <a:ext uri="{FF2B5EF4-FFF2-40B4-BE49-F238E27FC236}">
              <a16:creationId xmlns:a16="http://schemas.microsoft.com/office/drawing/2014/main" xmlns="" id="{499639A3-534E-4088-BDE2-0DE55E3135AE}"/>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296" name="【福祉施設】&#10;一人当たり面積平均値テキスト">
          <a:extLst>
            <a:ext uri="{FF2B5EF4-FFF2-40B4-BE49-F238E27FC236}">
              <a16:creationId xmlns:a16="http://schemas.microsoft.com/office/drawing/2014/main" xmlns="" id="{53C80F75-6E2E-4796-846C-6A36651C8571}"/>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97" name="フローチャート: 判断 296">
          <a:extLst>
            <a:ext uri="{FF2B5EF4-FFF2-40B4-BE49-F238E27FC236}">
              <a16:creationId xmlns:a16="http://schemas.microsoft.com/office/drawing/2014/main" xmlns="" id="{8D635052-E2EE-4AD8-8E9A-A36A573B4CFA}"/>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52614</xdr:rowOff>
    </xdr:from>
    <xdr:to>
      <xdr:col>50</xdr:col>
      <xdr:colOff>165100</xdr:colOff>
      <xdr:row>82</xdr:row>
      <xdr:rowOff>154214</xdr:rowOff>
    </xdr:to>
    <xdr:sp macro="" textlink="">
      <xdr:nvSpPr>
        <xdr:cNvPr id="298" name="フローチャート: 判断 297">
          <a:extLst>
            <a:ext uri="{FF2B5EF4-FFF2-40B4-BE49-F238E27FC236}">
              <a16:creationId xmlns:a16="http://schemas.microsoft.com/office/drawing/2014/main" xmlns="" id="{85BA868E-4BD1-4D42-B544-6B8D90888E66}"/>
            </a:ext>
          </a:extLst>
        </xdr:cNvPr>
        <xdr:cNvSpPr/>
      </xdr:nvSpPr>
      <xdr:spPr>
        <a:xfrm>
          <a:off x="9588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11793</xdr:rowOff>
    </xdr:from>
    <xdr:to>
      <xdr:col>46</xdr:col>
      <xdr:colOff>38100</xdr:colOff>
      <xdr:row>81</xdr:row>
      <xdr:rowOff>113393</xdr:rowOff>
    </xdr:to>
    <xdr:sp macro="" textlink="">
      <xdr:nvSpPr>
        <xdr:cNvPr id="299" name="フローチャート: 判断 298">
          <a:extLst>
            <a:ext uri="{FF2B5EF4-FFF2-40B4-BE49-F238E27FC236}">
              <a16:creationId xmlns:a16="http://schemas.microsoft.com/office/drawing/2014/main" xmlns="" id="{9E7CB08F-0053-42F4-8573-61BC3B40EA9A}"/>
            </a:ext>
          </a:extLst>
        </xdr:cNvPr>
        <xdr:cNvSpPr/>
      </xdr:nvSpPr>
      <xdr:spPr>
        <a:xfrm>
          <a:off x="86995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41433EB4-5174-4B65-8F64-5A2501E3FD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FBF57FFA-6EC4-4520-8FA7-4FAFBFBDE21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9F7AA625-96EA-436E-9969-1FCFC930F4B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xmlns="" id="{CED0BEA4-C836-41B1-82FC-6CDC66C8A95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xmlns="" id="{175A898B-3AA7-4973-86CC-0D9337C8ADC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19957</xdr:rowOff>
    </xdr:from>
    <xdr:to>
      <xdr:col>55</xdr:col>
      <xdr:colOff>50800</xdr:colOff>
      <xdr:row>84</xdr:row>
      <xdr:rowOff>121557</xdr:rowOff>
    </xdr:to>
    <xdr:sp macro="" textlink="">
      <xdr:nvSpPr>
        <xdr:cNvPr id="305" name="楕円 304">
          <a:extLst>
            <a:ext uri="{FF2B5EF4-FFF2-40B4-BE49-F238E27FC236}">
              <a16:creationId xmlns:a16="http://schemas.microsoft.com/office/drawing/2014/main" xmlns="" id="{5C667A44-45C5-49F3-A502-2CCEE725DC79}"/>
            </a:ext>
          </a:extLst>
        </xdr:cNvPr>
        <xdr:cNvSpPr/>
      </xdr:nvSpPr>
      <xdr:spPr>
        <a:xfrm>
          <a:off x="10426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169834</xdr:rowOff>
    </xdr:from>
    <xdr:ext cx="469744" cy="259045"/>
    <xdr:sp macro="" textlink="">
      <xdr:nvSpPr>
        <xdr:cNvPr id="306" name="【福祉施設】&#10;一人当たり面積該当値テキスト">
          <a:extLst>
            <a:ext uri="{FF2B5EF4-FFF2-40B4-BE49-F238E27FC236}">
              <a16:creationId xmlns:a16="http://schemas.microsoft.com/office/drawing/2014/main" xmlns="" id="{61F29C66-3A74-416D-A1C8-D255FE5F0FF5}"/>
            </a:ext>
          </a:extLst>
        </xdr:cNvPr>
        <xdr:cNvSpPr txBox="1"/>
      </xdr:nvSpPr>
      <xdr:spPr>
        <a:xfrm>
          <a:off x="10515600"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19957</xdr:rowOff>
    </xdr:from>
    <xdr:to>
      <xdr:col>50</xdr:col>
      <xdr:colOff>165100</xdr:colOff>
      <xdr:row>84</xdr:row>
      <xdr:rowOff>121557</xdr:rowOff>
    </xdr:to>
    <xdr:sp macro="" textlink="">
      <xdr:nvSpPr>
        <xdr:cNvPr id="307" name="楕円 306">
          <a:extLst>
            <a:ext uri="{FF2B5EF4-FFF2-40B4-BE49-F238E27FC236}">
              <a16:creationId xmlns:a16="http://schemas.microsoft.com/office/drawing/2014/main" xmlns="" id="{F0A216A9-03C2-48F7-9114-C8F3AE4C97A9}"/>
            </a:ext>
          </a:extLst>
        </xdr:cNvPr>
        <xdr:cNvSpPr/>
      </xdr:nvSpPr>
      <xdr:spPr>
        <a:xfrm>
          <a:off x="9588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70757</xdr:rowOff>
    </xdr:from>
    <xdr:to>
      <xdr:col>55</xdr:col>
      <xdr:colOff>0</xdr:colOff>
      <xdr:row>84</xdr:row>
      <xdr:rowOff>70757</xdr:rowOff>
    </xdr:to>
    <xdr:cxnSp macro="">
      <xdr:nvCxnSpPr>
        <xdr:cNvPr id="308" name="直線コネクタ 307">
          <a:extLst>
            <a:ext uri="{FF2B5EF4-FFF2-40B4-BE49-F238E27FC236}">
              <a16:creationId xmlns:a16="http://schemas.microsoft.com/office/drawing/2014/main" xmlns="" id="{EE7D60D4-4F60-48A0-AD23-28A4D7D050A4}"/>
            </a:ext>
          </a:extLst>
        </xdr:cNvPr>
        <xdr:cNvCxnSpPr/>
      </xdr:nvCxnSpPr>
      <xdr:spPr>
        <a:xfrm>
          <a:off x="9639300" y="1447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19957</xdr:rowOff>
    </xdr:from>
    <xdr:to>
      <xdr:col>46</xdr:col>
      <xdr:colOff>38100</xdr:colOff>
      <xdr:row>84</xdr:row>
      <xdr:rowOff>121557</xdr:rowOff>
    </xdr:to>
    <xdr:sp macro="" textlink="">
      <xdr:nvSpPr>
        <xdr:cNvPr id="309" name="楕円 308">
          <a:extLst>
            <a:ext uri="{FF2B5EF4-FFF2-40B4-BE49-F238E27FC236}">
              <a16:creationId xmlns:a16="http://schemas.microsoft.com/office/drawing/2014/main" xmlns="" id="{C7875693-2282-451C-BB2E-577E609EAC53}"/>
            </a:ext>
          </a:extLst>
        </xdr:cNvPr>
        <xdr:cNvSpPr/>
      </xdr:nvSpPr>
      <xdr:spPr>
        <a:xfrm>
          <a:off x="8699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70757</xdr:rowOff>
    </xdr:from>
    <xdr:to>
      <xdr:col>50</xdr:col>
      <xdr:colOff>114300</xdr:colOff>
      <xdr:row>84</xdr:row>
      <xdr:rowOff>70757</xdr:rowOff>
    </xdr:to>
    <xdr:cxnSp macro="">
      <xdr:nvCxnSpPr>
        <xdr:cNvPr id="310" name="直線コネクタ 309">
          <a:extLst>
            <a:ext uri="{FF2B5EF4-FFF2-40B4-BE49-F238E27FC236}">
              <a16:creationId xmlns:a16="http://schemas.microsoft.com/office/drawing/2014/main" xmlns="" id="{B4DFB3E4-8C12-4C33-BA54-495549FC7853}"/>
            </a:ext>
          </a:extLst>
        </xdr:cNvPr>
        <xdr:cNvCxnSpPr/>
      </xdr:nvCxnSpPr>
      <xdr:spPr>
        <a:xfrm>
          <a:off x="8750300" y="14472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170741</xdr:rowOff>
    </xdr:from>
    <xdr:ext cx="469744" cy="259045"/>
    <xdr:sp macro="" textlink="">
      <xdr:nvSpPr>
        <xdr:cNvPr id="311" name="n_1aveValue【福祉施設】&#10;一人当たり面積">
          <a:extLst>
            <a:ext uri="{FF2B5EF4-FFF2-40B4-BE49-F238E27FC236}">
              <a16:creationId xmlns:a16="http://schemas.microsoft.com/office/drawing/2014/main" xmlns="" id="{77D86A28-5DEC-43F1-83C5-E1E59F068EA6}"/>
            </a:ext>
          </a:extLst>
        </xdr:cNvPr>
        <xdr:cNvSpPr txBox="1"/>
      </xdr:nvSpPr>
      <xdr:spPr>
        <a:xfrm>
          <a:off x="9391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129920</xdr:rowOff>
    </xdr:from>
    <xdr:ext cx="469744" cy="259045"/>
    <xdr:sp macro="" textlink="">
      <xdr:nvSpPr>
        <xdr:cNvPr id="312" name="n_2aveValue【福祉施設】&#10;一人当たり面積">
          <a:extLst>
            <a:ext uri="{FF2B5EF4-FFF2-40B4-BE49-F238E27FC236}">
              <a16:creationId xmlns:a16="http://schemas.microsoft.com/office/drawing/2014/main" xmlns="" id="{C33DE438-E4B9-40AD-AFE1-7D9503375AAE}"/>
            </a:ext>
          </a:extLst>
        </xdr:cNvPr>
        <xdr:cNvSpPr txBox="1"/>
      </xdr:nvSpPr>
      <xdr:spPr>
        <a:xfrm>
          <a:off x="8515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112684</xdr:rowOff>
    </xdr:from>
    <xdr:ext cx="469744" cy="259045"/>
    <xdr:sp macro="" textlink="">
      <xdr:nvSpPr>
        <xdr:cNvPr id="313" name="n_1mainValue【福祉施設】&#10;一人当たり面積">
          <a:extLst>
            <a:ext uri="{FF2B5EF4-FFF2-40B4-BE49-F238E27FC236}">
              <a16:creationId xmlns:a16="http://schemas.microsoft.com/office/drawing/2014/main" xmlns="" id="{614A118A-21F5-44EE-BE3C-EF1F19073D95}"/>
            </a:ext>
          </a:extLst>
        </xdr:cNvPr>
        <xdr:cNvSpPr txBox="1"/>
      </xdr:nvSpPr>
      <xdr:spPr>
        <a:xfrm>
          <a:off x="93917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112684</xdr:rowOff>
    </xdr:from>
    <xdr:ext cx="469744" cy="259045"/>
    <xdr:sp macro="" textlink="">
      <xdr:nvSpPr>
        <xdr:cNvPr id="314" name="n_2mainValue【福祉施設】&#10;一人当たり面積">
          <a:extLst>
            <a:ext uri="{FF2B5EF4-FFF2-40B4-BE49-F238E27FC236}">
              <a16:creationId xmlns:a16="http://schemas.microsoft.com/office/drawing/2014/main" xmlns="" id="{1BBAC039-EA62-4DD8-9DF6-60F0D34B0980}"/>
            </a:ext>
          </a:extLst>
        </xdr:cNvPr>
        <xdr:cNvSpPr txBox="1"/>
      </xdr:nvSpPr>
      <xdr:spPr>
        <a:xfrm>
          <a:off x="8515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xmlns="" id="{FB5A6BD5-C389-4A3B-883C-FD82CA58999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xmlns="" id="{B5BAF27C-4A6B-4C3A-9DDC-A24232734C7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xmlns="" id="{D6ABFE77-4F55-4D4D-9306-989602A99C4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xmlns="" id="{8B9BE25D-2BBC-4A24-A984-6C93CE5715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xmlns="" id="{0DAD9B20-1DB9-4799-91D8-B8E7714A1E5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xmlns="" id="{258AC3D4-284B-479F-8607-E606B84C28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xmlns="" id="{99E5D09C-0340-4F07-B34B-BF5D3E5F6D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xmlns="" id="{35F4A1E3-7EC2-4CB3-8FC3-922FBF26FD7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xmlns="" id="{42F47B1D-49C2-44F1-B9A2-D6975D22C12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xmlns="" id="{0EE16C3D-7B45-48A9-B0FA-C592C3B8F2C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a:extLst>
            <a:ext uri="{FF2B5EF4-FFF2-40B4-BE49-F238E27FC236}">
              <a16:creationId xmlns:a16="http://schemas.microsoft.com/office/drawing/2014/main" xmlns="" id="{9924AEB0-D62A-4265-9BEF-78D245C83623}"/>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a:extLst>
            <a:ext uri="{FF2B5EF4-FFF2-40B4-BE49-F238E27FC236}">
              <a16:creationId xmlns:a16="http://schemas.microsoft.com/office/drawing/2014/main" xmlns="" id="{AF951667-22B6-4431-B616-1ED9154E9597}"/>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a:extLst>
            <a:ext uri="{FF2B5EF4-FFF2-40B4-BE49-F238E27FC236}">
              <a16:creationId xmlns:a16="http://schemas.microsoft.com/office/drawing/2014/main" xmlns="" id="{73CC6BA7-D7C0-44F8-90ED-F83656C3F3BD}"/>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a:extLst>
            <a:ext uri="{FF2B5EF4-FFF2-40B4-BE49-F238E27FC236}">
              <a16:creationId xmlns:a16="http://schemas.microsoft.com/office/drawing/2014/main" xmlns="" id="{14C6253D-B8E3-445A-8145-F8E3B264725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a:extLst>
            <a:ext uri="{FF2B5EF4-FFF2-40B4-BE49-F238E27FC236}">
              <a16:creationId xmlns:a16="http://schemas.microsoft.com/office/drawing/2014/main" xmlns="" id="{B58F44DF-5EAD-40DE-B787-AFD8B282A66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a:extLst>
            <a:ext uri="{FF2B5EF4-FFF2-40B4-BE49-F238E27FC236}">
              <a16:creationId xmlns:a16="http://schemas.microsoft.com/office/drawing/2014/main" xmlns="" id="{1119AAD0-D5CA-4167-BC08-399AA6D422C8}"/>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a:extLst>
            <a:ext uri="{FF2B5EF4-FFF2-40B4-BE49-F238E27FC236}">
              <a16:creationId xmlns:a16="http://schemas.microsoft.com/office/drawing/2014/main" xmlns="" id="{7EC1D14E-1F0C-48C4-A283-2576BEC21BD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a:extLst>
            <a:ext uri="{FF2B5EF4-FFF2-40B4-BE49-F238E27FC236}">
              <a16:creationId xmlns:a16="http://schemas.microsoft.com/office/drawing/2014/main" xmlns="" id="{45AFE3D6-2A94-4507-A634-D9DCDA25CDE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a:extLst>
            <a:ext uri="{FF2B5EF4-FFF2-40B4-BE49-F238E27FC236}">
              <a16:creationId xmlns:a16="http://schemas.microsoft.com/office/drawing/2014/main" xmlns="" id="{BFEA1AEB-795E-4F54-9327-9D462117399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a:extLst>
            <a:ext uri="{FF2B5EF4-FFF2-40B4-BE49-F238E27FC236}">
              <a16:creationId xmlns:a16="http://schemas.microsoft.com/office/drawing/2014/main" xmlns="" id="{E1D85964-699E-4C42-8CE8-1BB0E94B2F9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a:extLst>
            <a:ext uri="{FF2B5EF4-FFF2-40B4-BE49-F238E27FC236}">
              <a16:creationId xmlns:a16="http://schemas.microsoft.com/office/drawing/2014/main" xmlns="" id="{FE6A45BC-A9E2-4439-8744-C5949B637705}"/>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xmlns="" id="{35F8713D-E8E2-454A-A7F9-250764F1DC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xmlns="" id="{EBFEAFC3-D65F-4175-94B6-10FE91E566D1}"/>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a:extLst>
            <a:ext uri="{FF2B5EF4-FFF2-40B4-BE49-F238E27FC236}">
              <a16:creationId xmlns:a16="http://schemas.microsoft.com/office/drawing/2014/main" xmlns="" id="{D3E76B28-1B56-4A81-98C3-DB85FB27C70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89536</xdr:rowOff>
    </xdr:to>
    <xdr:cxnSp macro="">
      <xdr:nvCxnSpPr>
        <xdr:cNvPr id="339" name="直線コネクタ 338">
          <a:extLst>
            <a:ext uri="{FF2B5EF4-FFF2-40B4-BE49-F238E27FC236}">
              <a16:creationId xmlns:a16="http://schemas.microsoft.com/office/drawing/2014/main" xmlns="" id="{F70B81D3-9622-4756-BF3A-144AF33B41A5}"/>
            </a:ext>
          </a:extLst>
        </xdr:cNvPr>
        <xdr:cNvCxnSpPr/>
      </xdr:nvCxnSpPr>
      <xdr:spPr>
        <a:xfrm flipV="1">
          <a:off x="4634865" y="171450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93363</xdr:rowOff>
    </xdr:from>
    <xdr:ext cx="405111" cy="259045"/>
    <xdr:sp macro="" textlink="">
      <xdr:nvSpPr>
        <xdr:cNvPr id="340" name="【市民会館】&#10;有形固定資産減価償却率最小値テキスト">
          <a:extLst>
            <a:ext uri="{FF2B5EF4-FFF2-40B4-BE49-F238E27FC236}">
              <a16:creationId xmlns:a16="http://schemas.microsoft.com/office/drawing/2014/main" xmlns="" id="{4BE13ACE-2E7A-4AC6-B78B-CDDA6221DD09}"/>
            </a:ext>
          </a:extLst>
        </xdr:cNvPr>
        <xdr:cNvSpPr txBox="1"/>
      </xdr:nvSpPr>
      <xdr:spPr>
        <a:xfrm>
          <a:off x="4673600"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41" name="直線コネクタ 340">
          <a:extLst>
            <a:ext uri="{FF2B5EF4-FFF2-40B4-BE49-F238E27FC236}">
              <a16:creationId xmlns:a16="http://schemas.microsoft.com/office/drawing/2014/main" xmlns="" id="{F9716653-EA09-4BDF-9EB9-66FE545D5E88}"/>
            </a:ext>
          </a:extLst>
        </xdr:cNvPr>
        <xdr:cNvCxnSpPr/>
      </xdr:nvCxnSpPr>
      <xdr:spPr>
        <a:xfrm>
          <a:off x="4546600" y="18434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2" name="【市民会館】&#10;有形固定資産減価償却率最大値テキスト">
          <a:extLst>
            <a:ext uri="{FF2B5EF4-FFF2-40B4-BE49-F238E27FC236}">
              <a16:creationId xmlns:a16="http://schemas.microsoft.com/office/drawing/2014/main" xmlns="" id="{9641F910-1318-4038-B4C9-1359F93304E8}"/>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3" name="直線コネクタ 342">
          <a:extLst>
            <a:ext uri="{FF2B5EF4-FFF2-40B4-BE49-F238E27FC236}">
              <a16:creationId xmlns:a16="http://schemas.microsoft.com/office/drawing/2014/main" xmlns="" id="{536572FA-071C-4F54-9964-B00BBCF35A8E}"/>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120032</xdr:rowOff>
    </xdr:from>
    <xdr:ext cx="405111" cy="259045"/>
    <xdr:sp macro="" textlink="">
      <xdr:nvSpPr>
        <xdr:cNvPr id="344" name="【市民会館】&#10;有形固定資産減価償却率平均値テキスト">
          <a:extLst>
            <a:ext uri="{FF2B5EF4-FFF2-40B4-BE49-F238E27FC236}">
              <a16:creationId xmlns:a16="http://schemas.microsoft.com/office/drawing/2014/main" xmlns="" id="{8019ABF8-3571-4BE6-AC7E-55B6C7EBF697}"/>
            </a:ext>
          </a:extLst>
        </xdr:cNvPr>
        <xdr:cNvSpPr txBox="1"/>
      </xdr:nvSpPr>
      <xdr:spPr>
        <a:xfrm>
          <a:off x="46736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141605</xdr:rowOff>
    </xdr:from>
    <xdr:to>
      <xdr:col>24</xdr:col>
      <xdr:colOff>114300</xdr:colOff>
      <xdr:row>105</xdr:row>
      <xdr:rowOff>71755</xdr:rowOff>
    </xdr:to>
    <xdr:sp macro="" textlink="">
      <xdr:nvSpPr>
        <xdr:cNvPr id="345" name="フローチャート: 判断 344">
          <a:extLst>
            <a:ext uri="{FF2B5EF4-FFF2-40B4-BE49-F238E27FC236}">
              <a16:creationId xmlns:a16="http://schemas.microsoft.com/office/drawing/2014/main" xmlns="" id="{CA068841-1D0E-4707-990E-4652D15BEA24}"/>
            </a:ext>
          </a:extLst>
        </xdr:cNvPr>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84455</xdr:rowOff>
    </xdr:from>
    <xdr:to>
      <xdr:col>20</xdr:col>
      <xdr:colOff>38100</xdr:colOff>
      <xdr:row>105</xdr:row>
      <xdr:rowOff>14605</xdr:rowOff>
    </xdr:to>
    <xdr:sp macro="" textlink="">
      <xdr:nvSpPr>
        <xdr:cNvPr id="346" name="フローチャート: 判断 345">
          <a:extLst>
            <a:ext uri="{FF2B5EF4-FFF2-40B4-BE49-F238E27FC236}">
              <a16:creationId xmlns:a16="http://schemas.microsoft.com/office/drawing/2014/main" xmlns="" id="{92119B60-D8FD-4ED4-B51F-E1E62F27A072}"/>
            </a:ext>
          </a:extLst>
        </xdr:cNvPr>
        <xdr:cNvSpPr/>
      </xdr:nvSpPr>
      <xdr:spPr>
        <a:xfrm>
          <a:off x="3746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36830</xdr:rowOff>
    </xdr:from>
    <xdr:to>
      <xdr:col>15</xdr:col>
      <xdr:colOff>101600</xdr:colOff>
      <xdr:row>106</xdr:row>
      <xdr:rowOff>138430</xdr:rowOff>
    </xdr:to>
    <xdr:sp macro="" textlink="">
      <xdr:nvSpPr>
        <xdr:cNvPr id="347" name="フローチャート: 判断 346">
          <a:extLst>
            <a:ext uri="{FF2B5EF4-FFF2-40B4-BE49-F238E27FC236}">
              <a16:creationId xmlns:a16="http://schemas.microsoft.com/office/drawing/2014/main" xmlns="" id="{8D6FB7F4-CA3F-433D-987E-0E66A0E4D051}"/>
            </a:ext>
          </a:extLst>
        </xdr:cNvPr>
        <xdr:cNvSpPr/>
      </xdr:nvSpPr>
      <xdr:spPr>
        <a:xfrm>
          <a:off x="2857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xmlns="" id="{0BABA064-B357-4715-996E-AE75187DC52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xmlns="" id="{27704ACF-003A-4DD1-AE41-5BB304BD212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xmlns="" id="{5C491EAC-C0C1-478C-8087-366E9A13CF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xmlns="" id="{00998D51-15D9-4602-B3BB-B5B0ACC6408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xmlns="" id="{24094B4E-1242-4CC0-93F4-B4BBAAFE91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38736</xdr:rowOff>
    </xdr:from>
    <xdr:to>
      <xdr:col>24</xdr:col>
      <xdr:colOff>114300</xdr:colOff>
      <xdr:row>103</xdr:row>
      <xdr:rowOff>140336</xdr:rowOff>
    </xdr:to>
    <xdr:sp macro="" textlink="">
      <xdr:nvSpPr>
        <xdr:cNvPr id="353" name="楕円 352">
          <a:extLst>
            <a:ext uri="{FF2B5EF4-FFF2-40B4-BE49-F238E27FC236}">
              <a16:creationId xmlns:a16="http://schemas.microsoft.com/office/drawing/2014/main" xmlns="" id="{CFA8800D-B866-4EE1-BA65-3FAC03BCDCFD}"/>
            </a:ext>
          </a:extLst>
        </xdr:cNvPr>
        <xdr:cNvSpPr/>
      </xdr:nvSpPr>
      <xdr:spPr>
        <a:xfrm>
          <a:off x="45847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61613</xdr:rowOff>
    </xdr:from>
    <xdr:ext cx="405111" cy="259045"/>
    <xdr:sp macro="" textlink="">
      <xdr:nvSpPr>
        <xdr:cNvPr id="354" name="【市民会館】&#10;有形固定資産減価償却率該当値テキスト">
          <a:extLst>
            <a:ext uri="{FF2B5EF4-FFF2-40B4-BE49-F238E27FC236}">
              <a16:creationId xmlns:a16="http://schemas.microsoft.com/office/drawing/2014/main" xmlns="" id="{CC0EC65A-D7A4-46B0-A37C-00DC616A12A8}"/>
            </a:ext>
          </a:extLst>
        </xdr:cNvPr>
        <xdr:cNvSpPr txBox="1"/>
      </xdr:nvSpPr>
      <xdr:spPr>
        <a:xfrm>
          <a:off x="4673600"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76836</xdr:rowOff>
    </xdr:from>
    <xdr:to>
      <xdr:col>20</xdr:col>
      <xdr:colOff>38100</xdr:colOff>
      <xdr:row>104</xdr:row>
      <xdr:rowOff>6986</xdr:rowOff>
    </xdr:to>
    <xdr:sp macro="" textlink="">
      <xdr:nvSpPr>
        <xdr:cNvPr id="355" name="楕円 354">
          <a:extLst>
            <a:ext uri="{FF2B5EF4-FFF2-40B4-BE49-F238E27FC236}">
              <a16:creationId xmlns:a16="http://schemas.microsoft.com/office/drawing/2014/main" xmlns="" id="{D885EE61-137D-4136-BF44-A0F307CE512F}"/>
            </a:ext>
          </a:extLst>
        </xdr:cNvPr>
        <xdr:cNvSpPr/>
      </xdr:nvSpPr>
      <xdr:spPr>
        <a:xfrm>
          <a:off x="3746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89536</xdr:rowOff>
    </xdr:from>
    <xdr:to>
      <xdr:col>24</xdr:col>
      <xdr:colOff>63500</xdr:colOff>
      <xdr:row>103</xdr:row>
      <xdr:rowOff>127636</xdr:rowOff>
    </xdr:to>
    <xdr:cxnSp macro="">
      <xdr:nvCxnSpPr>
        <xdr:cNvPr id="356" name="直線コネクタ 355">
          <a:extLst>
            <a:ext uri="{FF2B5EF4-FFF2-40B4-BE49-F238E27FC236}">
              <a16:creationId xmlns:a16="http://schemas.microsoft.com/office/drawing/2014/main" xmlns="" id="{D6B3F8AF-460A-4AC9-9F3E-3B6EFCF6BCE8}"/>
            </a:ext>
          </a:extLst>
        </xdr:cNvPr>
        <xdr:cNvCxnSpPr/>
      </xdr:nvCxnSpPr>
      <xdr:spPr>
        <a:xfrm flipV="1">
          <a:off x="3797300" y="177488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114936</xdr:rowOff>
    </xdr:from>
    <xdr:to>
      <xdr:col>15</xdr:col>
      <xdr:colOff>101600</xdr:colOff>
      <xdr:row>104</xdr:row>
      <xdr:rowOff>45086</xdr:rowOff>
    </xdr:to>
    <xdr:sp macro="" textlink="">
      <xdr:nvSpPr>
        <xdr:cNvPr id="357" name="楕円 356">
          <a:extLst>
            <a:ext uri="{FF2B5EF4-FFF2-40B4-BE49-F238E27FC236}">
              <a16:creationId xmlns:a16="http://schemas.microsoft.com/office/drawing/2014/main" xmlns="" id="{344541A0-EB12-4AFA-95D0-1623C6AE918D}"/>
            </a:ext>
          </a:extLst>
        </xdr:cNvPr>
        <xdr:cNvSpPr/>
      </xdr:nvSpPr>
      <xdr:spPr>
        <a:xfrm>
          <a:off x="2857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127636</xdr:rowOff>
    </xdr:from>
    <xdr:to>
      <xdr:col>19</xdr:col>
      <xdr:colOff>177800</xdr:colOff>
      <xdr:row>103</xdr:row>
      <xdr:rowOff>165736</xdr:rowOff>
    </xdr:to>
    <xdr:cxnSp macro="">
      <xdr:nvCxnSpPr>
        <xdr:cNvPr id="358" name="直線コネクタ 357">
          <a:extLst>
            <a:ext uri="{FF2B5EF4-FFF2-40B4-BE49-F238E27FC236}">
              <a16:creationId xmlns:a16="http://schemas.microsoft.com/office/drawing/2014/main" xmlns="" id="{0795D696-DC1E-4E0C-BC85-8FF13330FDD5}"/>
            </a:ext>
          </a:extLst>
        </xdr:cNvPr>
        <xdr:cNvCxnSpPr/>
      </xdr:nvCxnSpPr>
      <xdr:spPr>
        <a:xfrm flipV="1">
          <a:off x="2908300" y="1778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5732</xdr:rowOff>
    </xdr:from>
    <xdr:ext cx="405111" cy="259045"/>
    <xdr:sp macro="" textlink="">
      <xdr:nvSpPr>
        <xdr:cNvPr id="359" name="n_1aveValue【市民会館】&#10;有形固定資産減価償却率">
          <a:extLst>
            <a:ext uri="{FF2B5EF4-FFF2-40B4-BE49-F238E27FC236}">
              <a16:creationId xmlns:a16="http://schemas.microsoft.com/office/drawing/2014/main" xmlns="" id="{A504691A-516F-4ECF-9AF9-AB3E565024C5}"/>
            </a:ext>
          </a:extLst>
        </xdr:cNvPr>
        <xdr:cNvSpPr txBox="1"/>
      </xdr:nvSpPr>
      <xdr:spPr>
        <a:xfrm>
          <a:off x="35820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129557</xdr:rowOff>
    </xdr:from>
    <xdr:ext cx="405111" cy="259045"/>
    <xdr:sp macro="" textlink="">
      <xdr:nvSpPr>
        <xdr:cNvPr id="360" name="n_2aveValue【市民会館】&#10;有形固定資産減価償却率">
          <a:extLst>
            <a:ext uri="{FF2B5EF4-FFF2-40B4-BE49-F238E27FC236}">
              <a16:creationId xmlns:a16="http://schemas.microsoft.com/office/drawing/2014/main" xmlns="" id="{ED7F5A3A-6C14-4B69-AA33-D96A39E52DBB}"/>
            </a:ext>
          </a:extLst>
        </xdr:cNvPr>
        <xdr:cNvSpPr txBox="1"/>
      </xdr:nvSpPr>
      <xdr:spPr>
        <a:xfrm>
          <a:off x="2705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23513</xdr:rowOff>
    </xdr:from>
    <xdr:ext cx="405111" cy="259045"/>
    <xdr:sp macro="" textlink="">
      <xdr:nvSpPr>
        <xdr:cNvPr id="361" name="n_1mainValue【市民会館】&#10;有形固定資産減価償却率">
          <a:extLst>
            <a:ext uri="{FF2B5EF4-FFF2-40B4-BE49-F238E27FC236}">
              <a16:creationId xmlns:a16="http://schemas.microsoft.com/office/drawing/2014/main" xmlns="" id="{4AB45D8F-223D-4640-A90F-7F0E14544959}"/>
            </a:ext>
          </a:extLst>
        </xdr:cNvPr>
        <xdr:cNvSpPr txBox="1"/>
      </xdr:nvSpPr>
      <xdr:spPr>
        <a:xfrm>
          <a:off x="35820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61613</xdr:rowOff>
    </xdr:from>
    <xdr:ext cx="405111" cy="259045"/>
    <xdr:sp macro="" textlink="">
      <xdr:nvSpPr>
        <xdr:cNvPr id="362" name="n_2mainValue【市民会館】&#10;有形固定資産減価償却率">
          <a:extLst>
            <a:ext uri="{FF2B5EF4-FFF2-40B4-BE49-F238E27FC236}">
              <a16:creationId xmlns:a16="http://schemas.microsoft.com/office/drawing/2014/main" xmlns="" id="{398F0667-9289-4F2F-8EF5-1E2FFBD71CCB}"/>
            </a:ext>
          </a:extLst>
        </xdr:cNvPr>
        <xdr:cNvSpPr txBox="1"/>
      </xdr:nvSpPr>
      <xdr:spPr>
        <a:xfrm>
          <a:off x="2705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xmlns="" id="{82196BA4-A5A6-47B1-9212-E1F876357B5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xmlns="" id="{49EAFA61-4BB4-4658-9615-875177E87A2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xmlns="" id="{31B9972B-AEBD-4776-9167-0A401D31D88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xmlns="" id="{C0F0B983-EABD-439B-80F3-E3235C234B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xmlns="" id="{82B36457-EC2C-4028-980F-58B4E8B6600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xmlns="" id="{ECB4B4A8-0480-46D4-BA35-B59BAA63A2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xmlns="" id="{945DC19E-362D-48FA-8035-5D31744193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xmlns="" id="{682027DD-E0ED-475A-84E5-2FFB601BE7B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xmlns="" id="{1C18165C-8B96-4B56-A0DD-D54887726D2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xmlns="" id="{B9ACB938-0D2B-4D0D-9B1A-C4E0C9F7CCE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a:extLst>
            <a:ext uri="{FF2B5EF4-FFF2-40B4-BE49-F238E27FC236}">
              <a16:creationId xmlns:a16="http://schemas.microsoft.com/office/drawing/2014/main" xmlns="" id="{75BC6437-62A2-4FB8-83E3-9F0C0B0F6D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a:extLst>
            <a:ext uri="{FF2B5EF4-FFF2-40B4-BE49-F238E27FC236}">
              <a16:creationId xmlns:a16="http://schemas.microsoft.com/office/drawing/2014/main" xmlns="" id="{CA92A667-54C6-493A-8875-A06ED8771B7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a:extLst>
            <a:ext uri="{FF2B5EF4-FFF2-40B4-BE49-F238E27FC236}">
              <a16:creationId xmlns:a16="http://schemas.microsoft.com/office/drawing/2014/main" xmlns="" id="{17A52763-B168-4EC6-9371-FD44C84AAC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a:extLst>
            <a:ext uri="{FF2B5EF4-FFF2-40B4-BE49-F238E27FC236}">
              <a16:creationId xmlns:a16="http://schemas.microsoft.com/office/drawing/2014/main" xmlns="" id="{4B06670B-586D-42CA-9FA9-C4D84B13685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a:extLst>
            <a:ext uri="{FF2B5EF4-FFF2-40B4-BE49-F238E27FC236}">
              <a16:creationId xmlns:a16="http://schemas.microsoft.com/office/drawing/2014/main" xmlns="" id="{EDECDA02-4772-406A-8D2E-583B25A35BA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a:extLst>
            <a:ext uri="{FF2B5EF4-FFF2-40B4-BE49-F238E27FC236}">
              <a16:creationId xmlns:a16="http://schemas.microsoft.com/office/drawing/2014/main" xmlns="" id="{467293C1-CB52-4E13-B6C7-57EA226DEC5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a:extLst>
            <a:ext uri="{FF2B5EF4-FFF2-40B4-BE49-F238E27FC236}">
              <a16:creationId xmlns:a16="http://schemas.microsoft.com/office/drawing/2014/main" xmlns="" id="{B0C8DAE4-BC63-4910-8E67-BCD7DD7F384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a:extLst>
            <a:ext uri="{FF2B5EF4-FFF2-40B4-BE49-F238E27FC236}">
              <a16:creationId xmlns:a16="http://schemas.microsoft.com/office/drawing/2014/main" xmlns="" id="{95D04473-D1BD-4900-9FF5-1D5677D171F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a:extLst>
            <a:ext uri="{FF2B5EF4-FFF2-40B4-BE49-F238E27FC236}">
              <a16:creationId xmlns:a16="http://schemas.microsoft.com/office/drawing/2014/main" xmlns="" id="{18BAEB8F-E45E-4346-9D4D-9E0735FBD53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a:extLst>
            <a:ext uri="{FF2B5EF4-FFF2-40B4-BE49-F238E27FC236}">
              <a16:creationId xmlns:a16="http://schemas.microsoft.com/office/drawing/2014/main" xmlns="" id="{EF774E0F-C9E0-4F95-8485-0BA5BAB807F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a:extLst>
            <a:ext uri="{FF2B5EF4-FFF2-40B4-BE49-F238E27FC236}">
              <a16:creationId xmlns:a16="http://schemas.microsoft.com/office/drawing/2014/main" xmlns="" id="{A481EB2F-F313-4CD6-9AB5-C300A0406DD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a:extLst>
            <a:ext uri="{FF2B5EF4-FFF2-40B4-BE49-F238E27FC236}">
              <a16:creationId xmlns:a16="http://schemas.microsoft.com/office/drawing/2014/main" xmlns="" id="{BCDD56D4-F3AB-47D8-9B72-A3464F40D0F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a:extLst>
            <a:ext uri="{FF2B5EF4-FFF2-40B4-BE49-F238E27FC236}">
              <a16:creationId xmlns:a16="http://schemas.microsoft.com/office/drawing/2014/main" xmlns="" id="{5758AFFE-451D-45A2-9560-6994E9DE429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22861</xdr:rowOff>
    </xdr:from>
    <xdr:to>
      <xdr:col>54</xdr:col>
      <xdr:colOff>189865</xdr:colOff>
      <xdr:row>108</xdr:row>
      <xdr:rowOff>114300</xdr:rowOff>
    </xdr:to>
    <xdr:cxnSp macro="">
      <xdr:nvCxnSpPr>
        <xdr:cNvPr id="386" name="直線コネクタ 385">
          <a:extLst>
            <a:ext uri="{FF2B5EF4-FFF2-40B4-BE49-F238E27FC236}">
              <a16:creationId xmlns:a16="http://schemas.microsoft.com/office/drawing/2014/main" xmlns="" id="{17CB5D15-0CB4-4CA6-9001-7BDC4DCD900B}"/>
            </a:ext>
          </a:extLst>
        </xdr:cNvPr>
        <xdr:cNvCxnSpPr/>
      </xdr:nvCxnSpPr>
      <xdr:spPr>
        <a:xfrm flipV="1">
          <a:off x="10476865" y="17167861"/>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7" name="【市民会館】&#10;一人当たり面積最小値テキスト">
          <a:extLst>
            <a:ext uri="{FF2B5EF4-FFF2-40B4-BE49-F238E27FC236}">
              <a16:creationId xmlns:a16="http://schemas.microsoft.com/office/drawing/2014/main" xmlns="" id="{68266276-8B5C-469A-8605-2F1D5A83D745}"/>
            </a:ext>
          </a:extLst>
        </xdr:cNvPr>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8" name="直線コネクタ 387">
          <a:extLst>
            <a:ext uri="{FF2B5EF4-FFF2-40B4-BE49-F238E27FC236}">
              <a16:creationId xmlns:a16="http://schemas.microsoft.com/office/drawing/2014/main" xmlns="" id="{B276BD59-13F4-4419-BEE3-65A716F984E2}"/>
            </a:ext>
          </a:extLst>
        </xdr:cNvPr>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140988</xdr:rowOff>
    </xdr:from>
    <xdr:ext cx="469744" cy="259045"/>
    <xdr:sp macro="" textlink="">
      <xdr:nvSpPr>
        <xdr:cNvPr id="389" name="【市民会館】&#10;一人当たり面積最大値テキスト">
          <a:extLst>
            <a:ext uri="{FF2B5EF4-FFF2-40B4-BE49-F238E27FC236}">
              <a16:creationId xmlns:a16="http://schemas.microsoft.com/office/drawing/2014/main" xmlns="" id="{66FA333F-453D-4DAD-ADDD-624EFD00185B}"/>
            </a:ext>
          </a:extLst>
        </xdr:cNvPr>
        <xdr:cNvSpPr txBox="1"/>
      </xdr:nvSpPr>
      <xdr:spPr>
        <a:xfrm>
          <a:off x="10515600" y="1694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22861</xdr:rowOff>
    </xdr:from>
    <xdr:to>
      <xdr:col>55</xdr:col>
      <xdr:colOff>88900</xdr:colOff>
      <xdr:row>100</xdr:row>
      <xdr:rowOff>22861</xdr:rowOff>
    </xdr:to>
    <xdr:cxnSp macro="">
      <xdr:nvCxnSpPr>
        <xdr:cNvPr id="390" name="直線コネクタ 389">
          <a:extLst>
            <a:ext uri="{FF2B5EF4-FFF2-40B4-BE49-F238E27FC236}">
              <a16:creationId xmlns:a16="http://schemas.microsoft.com/office/drawing/2014/main" xmlns="" id="{6B6B812A-AFB8-4E42-9BDA-A40D8F982AF1}"/>
            </a:ext>
          </a:extLst>
        </xdr:cNvPr>
        <xdr:cNvCxnSpPr/>
      </xdr:nvCxnSpPr>
      <xdr:spPr>
        <a:xfrm>
          <a:off x="10388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91" name="【市民会館】&#10;一人当たり面積平均値テキスト">
          <a:extLst>
            <a:ext uri="{FF2B5EF4-FFF2-40B4-BE49-F238E27FC236}">
              <a16:creationId xmlns:a16="http://schemas.microsoft.com/office/drawing/2014/main" xmlns="" id="{F58947AC-2DEC-4C0D-82C2-9AD4449B40FD}"/>
            </a:ext>
          </a:extLst>
        </xdr:cNvPr>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2" name="フローチャート: 判断 391">
          <a:extLst>
            <a:ext uri="{FF2B5EF4-FFF2-40B4-BE49-F238E27FC236}">
              <a16:creationId xmlns:a16="http://schemas.microsoft.com/office/drawing/2014/main" xmlns="" id="{3949EA75-0974-4C90-A486-6231AA8E33FA}"/>
            </a:ext>
          </a:extLst>
        </xdr:cNvPr>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151130</xdr:rowOff>
    </xdr:from>
    <xdr:to>
      <xdr:col>50</xdr:col>
      <xdr:colOff>165100</xdr:colOff>
      <xdr:row>106</xdr:row>
      <xdr:rowOff>81280</xdr:rowOff>
    </xdr:to>
    <xdr:sp macro="" textlink="">
      <xdr:nvSpPr>
        <xdr:cNvPr id="393" name="フローチャート: 判断 392">
          <a:extLst>
            <a:ext uri="{FF2B5EF4-FFF2-40B4-BE49-F238E27FC236}">
              <a16:creationId xmlns:a16="http://schemas.microsoft.com/office/drawing/2014/main" xmlns="" id="{085CAA03-1D5A-4893-815D-0EFD5AB6443D}"/>
            </a:ext>
          </a:extLst>
        </xdr:cNvPr>
        <xdr:cNvSpPr/>
      </xdr:nvSpPr>
      <xdr:spPr>
        <a:xfrm>
          <a:off x="9588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52070</xdr:rowOff>
    </xdr:from>
    <xdr:to>
      <xdr:col>46</xdr:col>
      <xdr:colOff>38100</xdr:colOff>
      <xdr:row>105</xdr:row>
      <xdr:rowOff>153670</xdr:rowOff>
    </xdr:to>
    <xdr:sp macro="" textlink="">
      <xdr:nvSpPr>
        <xdr:cNvPr id="394" name="フローチャート: 判断 393">
          <a:extLst>
            <a:ext uri="{FF2B5EF4-FFF2-40B4-BE49-F238E27FC236}">
              <a16:creationId xmlns:a16="http://schemas.microsoft.com/office/drawing/2014/main" xmlns="" id="{DB318BF2-6378-4541-9E21-5F9A52DFA3E0}"/>
            </a:ext>
          </a:extLst>
        </xdr:cNvPr>
        <xdr:cNvSpPr/>
      </xdr:nvSpPr>
      <xdr:spPr>
        <a:xfrm>
          <a:off x="8699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xmlns="" id="{A70873AA-63A3-4A43-A792-B371976C97B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xmlns="" id="{921F3E9D-8B84-4F31-A50A-82EE9FCC7E0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xmlns="" id="{9E626564-3016-4DAF-AF35-E68062A2E0B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xmlns="" id="{8BF52AE6-4783-4131-A85E-F2094F11DA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xmlns="" id="{95C73A08-D7F0-428E-954A-82E8E933EE5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93980</xdr:rowOff>
    </xdr:from>
    <xdr:to>
      <xdr:col>55</xdr:col>
      <xdr:colOff>50800</xdr:colOff>
      <xdr:row>107</xdr:row>
      <xdr:rowOff>24130</xdr:rowOff>
    </xdr:to>
    <xdr:sp macro="" textlink="">
      <xdr:nvSpPr>
        <xdr:cNvPr id="400" name="楕円 399">
          <a:extLst>
            <a:ext uri="{FF2B5EF4-FFF2-40B4-BE49-F238E27FC236}">
              <a16:creationId xmlns:a16="http://schemas.microsoft.com/office/drawing/2014/main" xmlns="" id="{06DA1CF5-17F2-4665-804E-66F5F8FCC8A5}"/>
            </a:ext>
          </a:extLst>
        </xdr:cNvPr>
        <xdr:cNvSpPr/>
      </xdr:nvSpPr>
      <xdr:spPr>
        <a:xfrm>
          <a:off x="10426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72407</xdr:rowOff>
    </xdr:from>
    <xdr:ext cx="469744" cy="259045"/>
    <xdr:sp macro="" textlink="">
      <xdr:nvSpPr>
        <xdr:cNvPr id="401" name="【市民会館】&#10;一人当たり面積該当値テキスト">
          <a:extLst>
            <a:ext uri="{FF2B5EF4-FFF2-40B4-BE49-F238E27FC236}">
              <a16:creationId xmlns:a16="http://schemas.microsoft.com/office/drawing/2014/main" xmlns="" id="{5FE9CA25-C3F1-4641-AC45-5540E5AA0907}"/>
            </a:ext>
          </a:extLst>
        </xdr:cNvPr>
        <xdr:cNvSpPr txBox="1"/>
      </xdr:nvSpPr>
      <xdr:spPr>
        <a:xfrm>
          <a:off x="10515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86361</xdr:rowOff>
    </xdr:from>
    <xdr:to>
      <xdr:col>50</xdr:col>
      <xdr:colOff>165100</xdr:colOff>
      <xdr:row>107</xdr:row>
      <xdr:rowOff>16511</xdr:rowOff>
    </xdr:to>
    <xdr:sp macro="" textlink="">
      <xdr:nvSpPr>
        <xdr:cNvPr id="402" name="楕円 401">
          <a:extLst>
            <a:ext uri="{FF2B5EF4-FFF2-40B4-BE49-F238E27FC236}">
              <a16:creationId xmlns:a16="http://schemas.microsoft.com/office/drawing/2014/main" xmlns="" id="{69E67233-2FC9-4D35-B349-06857867F602}"/>
            </a:ext>
          </a:extLst>
        </xdr:cNvPr>
        <xdr:cNvSpPr/>
      </xdr:nvSpPr>
      <xdr:spPr>
        <a:xfrm>
          <a:off x="9588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144780</xdr:rowOff>
    </xdr:to>
    <xdr:cxnSp macro="">
      <xdr:nvCxnSpPr>
        <xdr:cNvPr id="403" name="直線コネクタ 402">
          <a:extLst>
            <a:ext uri="{FF2B5EF4-FFF2-40B4-BE49-F238E27FC236}">
              <a16:creationId xmlns:a16="http://schemas.microsoft.com/office/drawing/2014/main" xmlns="" id="{C73AF29E-4BCC-4756-8A81-AEB87A90429C}"/>
            </a:ext>
          </a:extLst>
        </xdr:cNvPr>
        <xdr:cNvCxnSpPr/>
      </xdr:nvCxnSpPr>
      <xdr:spPr>
        <a:xfrm>
          <a:off x="9639300" y="183108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86361</xdr:rowOff>
    </xdr:from>
    <xdr:to>
      <xdr:col>46</xdr:col>
      <xdr:colOff>38100</xdr:colOff>
      <xdr:row>107</xdr:row>
      <xdr:rowOff>16511</xdr:rowOff>
    </xdr:to>
    <xdr:sp macro="" textlink="">
      <xdr:nvSpPr>
        <xdr:cNvPr id="404" name="楕円 403">
          <a:extLst>
            <a:ext uri="{FF2B5EF4-FFF2-40B4-BE49-F238E27FC236}">
              <a16:creationId xmlns:a16="http://schemas.microsoft.com/office/drawing/2014/main" xmlns="" id="{6445BA8D-4D25-40EB-8F02-F6691BE28907}"/>
            </a:ext>
          </a:extLst>
        </xdr:cNvPr>
        <xdr:cNvSpPr/>
      </xdr:nvSpPr>
      <xdr:spPr>
        <a:xfrm>
          <a:off x="8699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137161</xdr:rowOff>
    </xdr:from>
    <xdr:to>
      <xdr:col>50</xdr:col>
      <xdr:colOff>114300</xdr:colOff>
      <xdr:row>106</xdr:row>
      <xdr:rowOff>137161</xdr:rowOff>
    </xdr:to>
    <xdr:cxnSp macro="">
      <xdr:nvCxnSpPr>
        <xdr:cNvPr id="405" name="直線コネクタ 404">
          <a:extLst>
            <a:ext uri="{FF2B5EF4-FFF2-40B4-BE49-F238E27FC236}">
              <a16:creationId xmlns:a16="http://schemas.microsoft.com/office/drawing/2014/main" xmlns="" id="{8EA9AF50-519D-4277-B113-0A376F7304D8}"/>
            </a:ext>
          </a:extLst>
        </xdr:cNvPr>
        <xdr:cNvCxnSpPr/>
      </xdr:nvCxnSpPr>
      <xdr:spPr>
        <a:xfrm>
          <a:off x="8750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97807</xdr:rowOff>
    </xdr:from>
    <xdr:ext cx="469744" cy="259045"/>
    <xdr:sp macro="" textlink="">
      <xdr:nvSpPr>
        <xdr:cNvPr id="406" name="n_1aveValue【市民会館】&#10;一人当たり面積">
          <a:extLst>
            <a:ext uri="{FF2B5EF4-FFF2-40B4-BE49-F238E27FC236}">
              <a16:creationId xmlns:a16="http://schemas.microsoft.com/office/drawing/2014/main" xmlns="" id="{0EDA7FC4-C9BB-4B08-A3AA-907E0325C7F1}"/>
            </a:ext>
          </a:extLst>
        </xdr:cNvPr>
        <xdr:cNvSpPr txBox="1"/>
      </xdr:nvSpPr>
      <xdr:spPr>
        <a:xfrm>
          <a:off x="93917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170197</xdr:rowOff>
    </xdr:from>
    <xdr:ext cx="469744" cy="259045"/>
    <xdr:sp macro="" textlink="">
      <xdr:nvSpPr>
        <xdr:cNvPr id="407" name="n_2aveValue【市民会館】&#10;一人当たり面積">
          <a:extLst>
            <a:ext uri="{FF2B5EF4-FFF2-40B4-BE49-F238E27FC236}">
              <a16:creationId xmlns:a16="http://schemas.microsoft.com/office/drawing/2014/main" xmlns="" id="{4643A448-2CDC-4E14-BA57-EA920FF983C2}"/>
            </a:ext>
          </a:extLst>
        </xdr:cNvPr>
        <xdr:cNvSpPr txBox="1"/>
      </xdr:nvSpPr>
      <xdr:spPr>
        <a:xfrm>
          <a:off x="85154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7638</xdr:rowOff>
    </xdr:from>
    <xdr:ext cx="469744" cy="259045"/>
    <xdr:sp macro="" textlink="">
      <xdr:nvSpPr>
        <xdr:cNvPr id="408" name="n_1mainValue【市民会館】&#10;一人当たり面積">
          <a:extLst>
            <a:ext uri="{FF2B5EF4-FFF2-40B4-BE49-F238E27FC236}">
              <a16:creationId xmlns:a16="http://schemas.microsoft.com/office/drawing/2014/main" xmlns="" id="{D30F396F-0ED3-42EE-95CE-404863367D1C}"/>
            </a:ext>
          </a:extLst>
        </xdr:cNvPr>
        <xdr:cNvSpPr txBox="1"/>
      </xdr:nvSpPr>
      <xdr:spPr>
        <a:xfrm>
          <a:off x="9391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7638</xdr:rowOff>
    </xdr:from>
    <xdr:ext cx="469744" cy="259045"/>
    <xdr:sp macro="" textlink="">
      <xdr:nvSpPr>
        <xdr:cNvPr id="409" name="n_2mainValue【市民会館】&#10;一人当たり面積">
          <a:extLst>
            <a:ext uri="{FF2B5EF4-FFF2-40B4-BE49-F238E27FC236}">
              <a16:creationId xmlns:a16="http://schemas.microsoft.com/office/drawing/2014/main" xmlns="" id="{70AC4F50-3B3C-41F2-A29E-B81A7390E85A}"/>
            </a:ext>
          </a:extLst>
        </xdr:cNvPr>
        <xdr:cNvSpPr txBox="1"/>
      </xdr:nvSpPr>
      <xdr:spPr>
        <a:xfrm>
          <a:off x="8515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a:extLst>
            <a:ext uri="{FF2B5EF4-FFF2-40B4-BE49-F238E27FC236}">
              <a16:creationId xmlns:a16="http://schemas.microsoft.com/office/drawing/2014/main" xmlns="" id="{A41721F8-474B-4D9F-BA7B-E69AFFC71A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a:extLst>
            <a:ext uri="{FF2B5EF4-FFF2-40B4-BE49-F238E27FC236}">
              <a16:creationId xmlns:a16="http://schemas.microsoft.com/office/drawing/2014/main" xmlns="" id="{6E510FD9-B0FF-4E3D-8962-0D2BD474926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a:extLst>
            <a:ext uri="{FF2B5EF4-FFF2-40B4-BE49-F238E27FC236}">
              <a16:creationId xmlns:a16="http://schemas.microsoft.com/office/drawing/2014/main" xmlns="" id="{9022AC89-1F9C-439D-92BA-056F9463B6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a:extLst>
            <a:ext uri="{FF2B5EF4-FFF2-40B4-BE49-F238E27FC236}">
              <a16:creationId xmlns:a16="http://schemas.microsoft.com/office/drawing/2014/main" xmlns="" id="{1A434F8E-503B-4CD6-AEBD-967A5572855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a:extLst>
            <a:ext uri="{FF2B5EF4-FFF2-40B4-BE49-F238E27FC236}">
              <a16:creationId xmlns:a16="http://schemas.microsoft.com/office/drawing/2014/main" xmlns="" id="{91F9ACF5-3628-4144-8BCB-96E960E57A4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a:extLst>
            <a:ext uri="{FF2B5EF4-FFF2-40B4-BE49-F238E27FC236}">
              <a16:creationId xmlns:a16="http://schemas.microsoft.com/office/drawing/2014/main" xmlns="" id="{33F5F3B9-9FF7-4A5A-A007-405D8EA3A9E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a:extLst>
            <a:ext uri="{FF2B5EF4-FFF2-40B4-BE49-F238E27FC236}">
              <a16:creationId xmlns:a16="http://schemas.microsoft.com/office/drawing/2014/main" xmlns="" id="{DBF53930-133B-4452-B933-775271C3A4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a:extLst>
            <a:ext uri="{FF2B5EF4-FFF2-40B4-BE49-F238E27FC236}">
              <a16:creationId xmlns:a16="http://schemas.microsoft.com/office/drawing/2014/main" xmlns="" id="{A79C902B-4995-45F9-950E-7418A5EFFB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a:extLst>
            <a:ext uri="{FF2B5EF4-FFF2-40B4-BE49-F238E27FC236}">
              <a16:creationId xmlns:a16="http://schemas.microsoft.com/office/drawing/2014/main" xmlns="" id="{F8B54CF3-418D-4179-8210-13E0220D3D3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a:extLst>
            <a:ext uri="{FF2B5EF4-FFF2-40B4-BE49-F238E27FC236}">
              <a16:creationId xmlns:a16="http://schemas.microsoft.com/office/drawing/2014/main" xmlns="" id="{2F66822E-8B27-4913-B730-7418CBAB178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a:extLst>
            <a:ext uri="{FF2B5EF4-FFF2-40B4-BE49-F238E27FC236}">
              <a16:creationId xmlns:a16="http://schemas.microsoft.com/office/drawing/2014/main" xmlns="" id="{5F85F4F8-31EF-42FB-A9CD-C959A6160934}"/>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a:extLst>
            <a:ext uri="{FF2B5EF4-FFF2-40B4-BE49-F238E27FC236}">
              <a16:creationId xmlns:a16="http://schemas.microsoft.com/office/drawing/2014/main" xmlns="" id="{1BF7C995-B644-4126-80AD-21E7061024F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a:extLst>
            <a:ext uri="{FF2B5EF4-FFF2-40B4-BE49-F238E27FC236}">
              <a16:creationId xmlns:a16="http://schemas.microsoft.com/office/drawing/2014/main" xmlns="" id="{FC90B984-3608-4DC7-8D69-6A72058674D1}"/>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a:extLst>
            <a:ext uri="{FF2B5EF4-FFF2-40B4-BE49-F238E27FC236}">
              <a16:creationId xmlns:a16="http://schemas.microsoft.com/office/drawing/2014/main" xmlns="" id="{7887CC5E-482C-4424-A11C-AFD78A3FD0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a:extLst>
            <a:ext uri="{FF2B5EF4-FFF2-40B4-BE49-F238E27FC236}">
              <a16:creationId xmlns:a16="http://schemas.microsoft.com/office/drawing/2014/main" xmlns="" id="{0612BA71-9060-4BEB-8F96-6C1223ED8B6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a:extLst>
            <a:ext uri="{FF2B5EF4-FFF2-40B4-BE49-F238E27FC236}">
              <a16:creationId xmlns:a16="http://schemas.microsoft.com/office/drawing/2014/main" xmlns="" id="{F60DC78A-9606-431A-8F58-0F4CB66DD0A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a:extLst>
            <a:ext uri="{FF2B5EF4-FFF2-40B4-BE49-F238E27FC236}">
              <a16:creationId xmlns:a16="http://schemas.microsoft.com/office/drawing/2014/main" xmlns="" id="{7519CD12-C06B-46ED-B92D-0993CE50AE2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a:extLst>
            <a:ext uri="{FF2B5EF4-FFF2-40B4-BE49-F238E27FC236}">
              <a16:creationId xmlns:a16="http://schemas.microsoft.com/office/drawing/2014/main" xmlns="" id="{D762AB2B-21C5-4F10-AE48-865314D7755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a:extLst>
            <a:ext uri="{FF2B5EF4-FFF2-40B4-BE49-F238E27FC236}">
              <a16:creationId xmlns:a16="http://schemas.microsoft.com/office/drawing/2014/main" xmlns="" id="{063B7B4B-C5AE-44F5-9595-B0A862AF26F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a:extLst>
            <a:ext uri="{FF2B5EF4-FFF2-40B4-BE49-F238E27FC236}">
              <a16:creationId xmlns:a16="http://schemas.microsoft.com/office/drawing/2014/main" xmlns="" id="{0DF127AC-D5F8-4DF1-9FFC-D5E1218C30A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a:extLst>
            <a:ext uri="{FF2B5EF4-FFF2-40B4-BE49-F238E27FC236}">
              <a16:creationId xmlns:a16="http://schemas.microsoft.com/office/drawing/2014/main" xmlns="" id="{ED0477DD-C040-4839-B675-9E18E7AAD84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a:extLst>
            <a:ext uri="{FF2B5EF4-FFF2-40B4-BE49-F238E27FC236}">
              <a16:creationId xmlns:a16="http://schemas.microsoft.com/office/drawing/2014/main" xmlns="" id="{FE6F8B7C-0DB9-4E56-9C78-4DE700AA01A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a:extLst>
            <a:ext uri="{FF2B5EF4-FFF2-40B4-BE49-F238E27FC236}">
              <a16:creationId xmlns:a16="http://schemas.microsoft.com/office/drawing/2014/main" xmlns="" id="{EB95766B-F49C-42CD-A430-FCD5056613C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a:extLst>
            <a:ext uri="{FF2B5EF4-FFF2-40B4-BE49-F238E27FC236}">
              <a16:creationId xmlns:a16="http://schemas.microsoft.com/office/drawing/2014/main" xmlns="" id="{88AB88E2-38A9-4BAD-8190-2B7648753F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41</xdr:row>
      <xdr:rowOff>9525</xdr:rowOff>
    </xdr:to>
    <xdr:cxnSp macro="">
      <xdr:nvCxnSpPr>
        <xdr:cNvPr id="434" name="直線コネクタ 433">
          <a:extLst>
            <a:ext uri="{FF2B5EF4-FFF2-40B4-BE49-F238E27FC236}">
              <a16:creationId xmlns:a16="http://schemas.microsoft.com/office/drawing/2014/main" xmlns="" id="{F0BB59BD-DC22-4400-820E-1CD157F49D58}"/>
            </a:ext>
          </a:extLst>
        </xdr:cNvPr>
        <xdr:cNvCxnSpPr/>
      </xdr:nvCxnSpPr>
      <xdr:spPr>
        <a:xfrm flipV="1">
          <a:off x="16318864" y="5934075"/>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13352</xdr:rowOff>
    </xdr:from>
    <xdr:ext cx="405111" cy="259045"/>
    <xdr:sp macro="" textlink="">
      <xdr:nvSpPr>
        <xdr:cNvPr id="435" name="【一般廃棄物処理施設】&#10;有形固定資産減価償却率最小値テキスト">
          <a:extLst>
            <a:ext uri="{FF2B5EF4-FFF2-40B4-BE49-F238E27FC236}">
              <a16:creationId xmlns:a16="http://schemas.microsoft.com/office/drawing/2014/main" xmlns="" id="{BE84A49B-729E-4C53-B795-D59C8B1F8BBC}"/>
            </a:ext>
          </a:extLst>
        </xdr:cNvPr>
        <xdr:cNvSpPr txBox="1"/>
      </xdr:nvSpPr>
      <xdr:spPr>
        <a:xfrm>
          <a:off x="1635760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xdr:rowOff>
    </xdr:from>
    <xdr:to>
      <xdr:col>86</xdr:col>
      <xdr:colOff>25400</xdr:colOff>
      <xdr:row>41</xdr:row>
      <xdr:rowOff>9525</xdr:rowOff>
    </xdr:to>
    <xdr:cxnSp macro="">
      <xdr:nvCxnSpPr>
        <xdr:cNvPr id="436" name="直線コネクタ 435">
          <a:extLst>
            <a:ext uri="{FF2B5EF4-FFF2-40B4-BE49-F238E27FC236}">
              <a16:creationId xmlns:a16="http://schemas.microsoft.com/office/drawing/2014/main" xmlns="" id="{7F18FE3E-8619-4F58-94C4-316D8E651712}"/>
            </a:ext>
          </a:extLst>
        </xdr:cNvPr>
        <xdr:cNvCxnSpPr/>
      </xdr:nvCxnSpPr>
      <xdr:spPr>
        <a:xfrm>
          <a:off x="16230600" y="703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437" name="【一般廃棄物処理施設】&#10;有形固定資産減価償却率最大値テキスト">
          <a:extLst>
            <a:ext uri="{FF2B5EF4-FFF2-40B4-BE49-F238E27FC236}">
              <a16:creationId xmlns:a16="http://schemas.microsoft.com/office/drawing/2014/main" xmlns="" id="{058F4327-6D6E-4D07-AB3F-BD89E01FEE5E}"/>
            </a:ext>
          </a:extLst>
        </xdr:cNvPr>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438" name="直線コネクタ 437">
          <a:extLst>
            <a:ext uri="{FF2B5EF4-FFF2-40B4-BE49-F238E27FC236}">
              <a16:creationId xmlns:a16="http://schemas.microsoft.com/office/drawing/2014/main" xmlns="" id="{32C85B7F-9FB6-4B16-B639-BCFF369A99CD}"/>
            </a:ext>
          </a:extLst>
        </xdr:cNvPr>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39" name="【一般廃棄物処理施設】&#10;有形固定資産減価償却率平均値テキスト">
          <a:extLst>
            <a:ext uri="{FF2B5EF4-FFF2-40B4-BE49-F238E27FC236}">
              <a16:creationId xmlns:a16="http://schemas.microsoft.com/office/drawing/2014/main" xmlns="" id="{4892375D-C059-46B4-96D2-E05161E2743B}"/>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40" name="フローチャート: 判断 439">
          <a:extLst>
            <a:ext uri="{FF2B5EF4-FFF2-40B4-BE49-F238E27FC236}">
              <a16:creationId xmlns:a16="http://schemas.microsoft.com/office/drawing/2014/main" xmlns="" id="{B61A0266-7726-42F9-91DF-21DEB45FFE1C}"/>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41" name="フローチャート: 判断 440">
          <a:extLst>
            <a:ext uri="{FF2B5EF4-FFF2-40B4-BE49-F238E27FC236}">
              <a16:creationId xmlns:a16="http://schemas.microsoft.com/office/drawing/2014/main" xmlns="" id="{D7B5F02D-7BEA-42D1-AA0A-6869DB965D1A}"/>
            </a:ext>
          </a:extLst>
        </xdr:cNvPr>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42" name="フローチャート: 判断 441">
          <a:extLst>
            <a:ext uri="{FF2B5EF4-FFF2-40B4-BE49-F238E27FC236}">
              <a16:creationId xmlns:a16="http://schemas.microsoft.com/office/drawing/2014/main" xmlns="" id="{B4DD0526-3946-445F-B436-411070F3012D}"/>
            </a:ext>
          </a:extLst>
        </xdr:cNvPr>
        <xdr:cNvSpPr/>
      </xdr:nvSpPr>
      <xdr:spPr>
        <a:xfrm>
          <a:off x="145415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xmlns="" id="{5E51C41A-56C6-4221-A384-E9791D0E0A9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xmlns="" id="{3A8A3865-2F71-4A6E-BDE7-C1A97F99746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xmlns="" id="{A07CEE6B-D052-4D6B-8E1E-3BCA215337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xmlns="" id="{DE9F5B65-C7B6-47F1-95AF-B32BC21108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xmlns="" id="{BD32BFAB-9BA0-4A96-AABA-08EE05B4466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111125</xdr:rowOff>
    </xdr:from>
    <xdr:to>
      <xdr:col>85</xdr:col>
      <xdr:colOff>177800</xdr:colOff>
      <xdr:row>38</xdr:row>
      <xdr:rowOff>41275</xdr:rowOff>
    </xdr:to>
    <xdr:sp macro="" textlink="">
      <xdr:nvSpPr>
        <xdr:cNvPr id="448" name="楕円 447">
          <a:extLst>
            <a:ext uri="{FF2B5EF4-FFF2-40B4-BE49-F238E27FC236}">
              <a16:creationId xmlns:a16="http://schemas.microsoft.com/office/drawing/2014/main" xmlns="" id="{8F94F201-9F84-49AC-B9EA-E3FD2E15CCED}"/>
            </a:ext>
          </a:extLst>
        </xdr:cNvPr>
        <xdr:cNvSpPr/>
      </xdr:nvSpPr>
      <xdr:spPr>
        <a:xfrm>
          <a:off x="162687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89552</xdr:rowOff>
    </xdr:from>
    <xdr:ext cx="405111" cy="259045"/>
    <xdr:sp macro="" textlink="">
      <xdr:nvSpPr>
        <xdr:cNvPr id="449" name="【一般廃棄物処理施設】&#10;有形固定資産減価償却率該当値テキスト">
          <a:extLst>
            <a:ext uri="{FF2B5EF4-FFF2-40B4-BE49-F238E27FC236}">
              <a16:creationId xmlns:a16="http://schemas.microsoft.com/office/drawing/2014/main" xmlns="" id="{6576DD5D-EA15-4C1B-A469-2DAA63DE7B61}"/>
            </a:ext>
          </a:extLst>
        </xdr:cNvPr>
        <xdr:cNvSpPr txBox="1"/>
      </xdr:nvSpPr>
      <xdr:spPr>
        <a:xfrm>
          <a:off x="16357600"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162560</xdr:rowOff>
    </xdr:from>
    <xdr:to>
      <xdr:col>81</xdr:col>
      <xdr:colOff>101600</xdr:colOff>
      <xdr:row>38</xdr:row>
      <xdr:rowOff>92710</xdr:rowOff>
    </xdr:to>
    <xdr:sp macro="" textlink="">
      <xdr:nvSpPr>
        <xdr:cNvPr id="450" name="楕円 449">
          <a:extLst>
            <a:ext uri="{FF2B5EF4-FFF2-40B4-BE49-F238E27FC236}">
              <a16:creationId xmlns:a16="http://schemas.microsoft.com/office/drawing/2014/main" xmlns="" id="{1025F8AE-6E5C-43CA-859C-05C02F12E1A3}"/>
            </a:ext>
          </a:extLst>
        </xdr:cNvPr>
        <xdr:cNvSpPr/>
      </xdr:nvSpPr>
      <xdr:spPr>
        <a:xfrm>
          <a:off x="1543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161925</xdr:rowOff>
    </xdr:from>
    <xdr:to>
      <xdr:col>85</xdr:col>
      <xdr:colOff>127000</xdr:colOff>
      <xdr:row>38</xdr:row>
      <xdr:rowOff>41910</xdr:rowOff>
    </xdr:to>
    <xdr:cxnSp macro="">
      <xdr:nvCxnSpPr>
        <xdr:cNvPr id="451" name="直線コネクタ 450">
          <a:extLst>
            <a:ext uri="{FF2B5EF4-FFF2-40B4-BE49-F238E27FC236}">
              <a16:creationId xmlns:a16="http://schemas.microsoft.com/office/drawing/2014/main" xmlns="" id="{B845A0CE-E96B-4403-B1B1-300012ADE32F}"/>
            </a:ext>
          </a:extLst>
        </xdr:cNvPr>
        <xdr:cNvCxnSpPr/>
      </xdr:nvCxnSpPr>
      <xdr:spPr>
        <a:xfrm flipV="1">
          <a:off x="15481300" y="650557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52" name="楕円 451">
          <a:extLst>
            <a:ext uri="{FF2B5EF4-FFF2-40B4-BE49-F238E27FC236}">
              <a16:creationId xmlns:a16="http://schemas.microsoft.com/office/drawing/2014/main" xmlns="" id="{FAC14106-3228-40A3-A387-D9B219F1D6A0}"/>
            </a:ext>
          </a:extLst>
        </xdr:cNvPr>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41910</xdr:rowOff>
    </xdr:to>
    <xdr:cxnSp macro="">
      <xdr:nvCxnSpPr>
        <xdr:cNvPr id="453" name="直線コネクタ 452">
          <a:extLst>
            <a:ext uri="{FF2B5EF4-FFF2-40B4-BE49-F238E27FC236}">
              <a16:creationId xmlns:a16="http://schemas.microsoft.com/office/drawing/2014/main" xmlns="" id="{26444A38-4E6C-4EAB-8BAD-C419A05F2DF7}"/>
            </a:ext>
          </a:extLst>
        </xdr:cNvPr>
        <xdr:cNvCxnSpPr/>
      </xdr:nvCxnSpPr>
      <xdr:spPr>
        <a:xfrm>
          <a:off x="14592300" y="65512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88282</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xmlns="" id="{E0FBB04D-E7AB-4744-A076-38207F6D54CD}"/>
            </a:ext>
          </a:extLst>
        </xdr:cNvPr>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xmlns="" id="{D3CF761A-07AD-4A40-8F22-75128F7D4E58}"/>
            </a:ext>
          </a:extLst>
        </xdr:cNvPr>
        <xdr:cNvSpPr txBox="1"/>
      </xdr:nvSpPr>
      <xdr:spPr>
        <a:xfrm>
          <a:off x="14389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83837</xdr:rowOff>
    </xdr:from>
    <xdr:ext cx="405111" cy="259045"/>
    <xdr:sp macro="" textlink="">
      <xdr:nvSpPr>
        <xdr:cNvPr id="456" name="n_1mainValue【一般廃棄物処理施設】&#10;有形固定資産減価償却率">
          <a:extLst>
            <a:ext uri="{FF2B5EF4-FFF2-40B4-BE49-F238E27FC236}">
              <a16:creationId xmlns:a16="http://schemas.microsoft.com/office/drawing/2014/main" xmlns="" id="{F29C9453-ED17-44DB-A203-D49560FEF229}"/>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103522</xdr:rowOff>
    </xdr:from>
    <xdr:ext cx="405111" cy="259045"/>
    <xdr:sp macro="" textlink="">
      <xdr:nvSpPr>
        <xdr:cNvPr id="457" name="n_2mainValue【一般廃棄物処理施設】&#10;有形固定資産減価償却率">
          <a:extLst>
            <a:ext uri="{FF2B5EF4-FFF2-40B4-BE49-F238E27FC236}">
              <a16:creationId xmlns:a16="http://schemas.microsoft.com/office/drawing/2014/main" xmlns="" id="{28280459-9EA3-4A48-BB1B-AF6A030DD316}"/>
            </a:ext>
          </a:extLst>
        </xdr:cNvPr>
        <xdr:cNvSpPr txBox="1"/>
      </xdr:nvSpPr>
      <xdr:spPr>
        <a:xfrm>
          <a:off x="14389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xmlns="" id="{703EAC3D-669E-46E7-ACE0-F0175EA4A69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xmlns="" id="{9CA91BDD-06CB-4454-9B89-4322D0EBEB1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xmlns="" id="{AC8CC4A3-6D1D-4415-97C3-7FD5E80E9BA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xmlns="" id="{88847A84-AEAE-4131-8277-C97FB2A0E9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xmlns="" id="{6D9EF60A-94BE-4A68-B446-9BB3829D07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xmlns="" id="{12E01A75-D730-4E0C-8C7A-739BEC6F88F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xmlns="" id="{E1B77BA8-4143-4902-AC53-956F733A262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xmlns="" id="{EA4F61B0-35AD-41CE-AE11-B963223B55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xmlns="" id="{F383A51B-C8CD-4B4B-B397-DCFCB245A9C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xmlns="" id="{DE8E652B-B76E-4C84-961F-345320AE6A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a:extLst>
            <a:ext uri="{FF2B5EF4-FFF2-40B4-BE49-F238E27FC236}">
              <a16:creationId xmlns:a16="http://schemas.microsoft.com/office/drawing/2014/main" xmlns="" id="{F07C5290-0FAF-497E-B8DC-20A3C1C320D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9" name="テキスト ボックス 468">
          <a:extLst>
            <a:ext uri="{FF2B5EF4-FFF2-40B4-BE49-F238E27FC236}">
              <a16:creationId xmlns:a16="http://schemas.microsoft.com/office/drawing/2014/main" xmlns="" id="{E755A7F5-717F-42BB-A6C4-7EA958C6DE9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a:extLst>
            <a:ext uri="{FF2B5EF4-FFF2-40B4-BE49-F238E27FC236}">
              <a16:creationId xmlns:a16="http://schemas.microsoft.com/office/drawing/2014/main" xmlns="" id="{08F7ED02-80C7-4297-895F-69BDBDAA4A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1" name="テキスト ボックス 470">
          <a:extLst>
            <a:ext uri="{FF2B5EF4-FFF2-40B4-BE49-F238E27FC236}">
              <a16:creationId xmlns:a16="http://schemas.microsoft.com/office/drawing/2014/main" xmlns="" id="{0CFDFBFC-AFBB-4371-A637-47EEA093C05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a:extLst>
            <a:ext uri="{FF2B5EF4-FFF2-40B4-BE49-F238E27FC236}">
              <a16:creationId xmlns:a16="http://schemas.microsoft.com/office/drawing/2014/main" xmlns="" id="{B4F363AA-7505-4750-BD0C-42BCBC75ECF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3" name="テキスト ボックス 472">
          <a:extLst>
            <a:ext uri="{FF2B5EF4-FFF2-40B4-BE49-F238E27FC236}">
              <a16:creationId xmlns:a16="http://schemas.microsoft.com/office/drawing/2014/main" xmlns="" id="{842F2206-00CD-417E-9842-4ADEA2F34878}"/>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a:extLst>
            <a:ext uri="{FF2B5EF4-FFF2-40B4-BE49-F238E27FC236}">
              <a16:creationId xmlns:a16="http://schemas.microsoft.com/office/drawing/2014/main" xmlns="" id="{A06A33A5-7482-43B6-B522-F0D1386AE71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5" name="テキスト ボックス 474">
          <a:extLst>
            <a:ext uri="{FF2B5EF4-FFF2-40B4-BE49-F238E27FC236}">
              <a16:creationId xmlns:a16="http://schemas.microsoft.com/office/drawing/2014/main" xmlns="" id="{C9AC7DA3-C04E-44A0-B151-A36B65176A14}"/>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a:extLst>
            <a:ext uri="{FF2B5EF4-FFF2-40B4-BE49-F238E27FC236}">
              <a16:creationId xmlns:a16="http://schemas.microsoft.com/office/drawing/2014/main" xmlns="" id="{EF131C90-762D-4C88-97C9-455281669BD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7" name="テキスト ボックス 476">
          <a:extLst>
            <a:ext uri="{FF2B5EF4-FFF2-40B4-BE49-F238E27FC236}">
              <a16:creationId xmlns:a16="http://schemas.microsoft.com/office/drawing/2014/main" xmlns="" id="{C7FA71AE-5767-466E-B927-812D985C62A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xmlns="" id="{340076F6-78BE-4B1E-9923-8BA39413A83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9" name="テキスト ボックス 478">
          <a:extLst>
            <a:ext uri="{FF2B5EF4-FFF2-40B4-BE49-F238E27FC236}">
              <a16:creationId xmlns:a16="http://schemas.microsoft.com/office/drawing/2014/main" xmlns="" id="{2AE2BAFF-10B8-4EFC-BA28-28AE06F6F99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一般廃棄物処理施設】&#10;一人当たり有形固定資産（償却資産）額グラフ枠">
          <a:extLst>
            <a:ext uri="{FF2B5EF4-FFF2-40B4-BE49-F238E27FC236}">
              <a16:creationId xmlns:a16="http://schemas.microsoft.com/office/drawing/2014/main" xmlns="" id="{0DF21741-A744-481D-B281-4E79A9A8BFC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159167</xdr:rowOff>
    </xdr:from>
    <xdr:to>
      <xdr:col>116</xdr:col>
      <xdr:colOff>62864</xdr:colOff>
      <xdr:row>42</xdr:row>
      <xdr:rowOff>6545</xdr:rowOff>
    </xdr:to>
    <xdr:cxnSp macro="">
      <xdr:nvCxnSpPr>
        <xdr:cNvPr id="481" name="直線コネクタ 480">
          <a:extLst>
            <a:ext uri="{FF2B5EF4-FFF2-40B4-BE49-F238E27FC236}">
              <a16:creationId xmlns:a16="http://schemas.microsoft.com/office/drawing/2014/main" xmlns="" id="{21E61AF4-A34F-4635-8A0C-72C63150ADFD}"/>
            </a:ext>
          </a:extLst>
        </xdr:cNvPr>
        <xdr:cNvCxnSpPr/>
      </xdr:nvCxnSpPr>
      <xdr:spPr>
        <a:xfrm flipV="1">
          <a:off x="22160864" y="5817017"/>
          <a:ext cx="0" cy="1390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10372</xdr:rowOff>
    </xdr:from>
    <xdr:ext cx="469744" cy="259045"/>
    <xdr:sp macro="" textlink="">
      <xdr:nvSpPr>
        <xdr:cNvPr id="482" name="【一般廃棄物処理施設】&#10;一人当たり有形固定資産（償却資産）額最小値テキスト">
          <a:extLst>
            <a:ext uri="{FF2B5EF4-FFF2-40B4-BE49-F238E27FC236}">
              <a16:creationId xmlns:a16="http://schemas.microsoft.com/office/drawing/2014/main" xmlns="" id="{7B707184-4AF4-4D82-B2EB-50043B10CE08}"/>
            </a:ext>
          </a:extLst>
        </xdr:cNvPr>
        <xdr:cNvSpPr txBox="1"/>
      </xdr:nvSpPr>
      <xdr:spPr>
        <a:xfrm>
          <a:off x="22199600" y="72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6545</xdr:rowOff>
    </xdr:from>
    <xdr:to>
      <xdr:col>116</xdr:col>
      <xdr:colOff>152400</xdr:colOff>
      <xdr:row>42</xdr:row>
      <xdr:rowOff>6545</xdr:rowOff>
    </xdr:to>
    <xdr:cxnSp macro="">
      <xdr:nvCxnSpPr>
        <xdr:cNvPr id="483" name="直線コネクタ 482">
          <a:extLst>
            <a:ext uri="{FF2B5EF4-FFF2-40B4-BE49-F238E27FC236}">
              <a16:creationId xmlns:a16="http://schemas.microsoft.com/office/drawing/2014/main" xmlns="" id="{478FD3D0-F7CD-4ACB-AA21-BA3BB142313D}"/>
            </a:ext>
          </a:extLst>
        </xdr:cNvPr>
        <xdr:cNvCxnSpPr/>
      </xdr:nvCxnSpPr>
      <xdr:spPr>
        <a:xfrm>
          <a:off x="22072600" y="7207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105844</xdr:rowOff>
    </xdr:from>
    <xdr:ext cx="599010" cy="259045"/>
    <xdr:sp macro="" textlink="">
      <xdr:nvSpPr>
        <xdr:cNvPr id="484" name="【一般廃棄物処理施設】&#10;一人当たり有形固定資産（償却資産）額最大値テキスト">
          <a:extLst>
            <a:ext uri="{FF2B5EF4-FFF2-40B4-BE49-F238E27FC236}">
              <a16:creationId xmlns:a16="http://schemas.microsoft.com/office/drawing/2014/main" xmlns="" id="{44D716BC-EA7E-4AC4-8AB6-5CE70CB996B3}"/>
            </a:ext>
          </a:extLst>
        </xdr:cNvPr>
        <xdr:cNvSpPr txBox="1"/>
      </xdr:nvSpPr>
      <xdr:spPr>
        <a:xfrm>
          <a:off x="22199600" y="55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159167</xdr:rowOff>
    </xdr:from>
    <xdr:to>
      <xdr:col>116</xdr:col>
      <xdr:colOff>152400</xdr:colOff>
      <xdr:row>33</xdr:row>
      <xdr:rowOff>159167</xdr:rowOff>
    </xdr:to>
    <xdr:cxnSp macro="">
      <xdr:nvCxnSpPr>
        <xdr:cNvPr id="485" name="直線コネクタ 484">
          <a:extLst>
            <a:ext uri="{FF2B5EF4-FFF2-40B4-BE49-F238E27FC236}">
              <a16:creationId xmlns:a16="http://schemas.microsoft.com/office/drawing/2014/main" xmlns="" id="{D87D0052-B9FA-425A-A0A2-55C4EC6FA5FA}"/>
            </a:ext>
          </a:extLst>
        </xdr:cNvPr>
        <xdr:cNvCxnSpPr/>
      </xdr:nvCxnSpPr>
      <xdr:spPr>
        <a:xfrm>
          <a:off x="22072600" y="58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108773</xdr:rowOff>
    </xdr:from>
    <xdr:ext cx="534377" cy="259045"/>
    <xdr:sp macro="" textlink="">
      <xdr:nvSpPr>
        <xdr:cNvPr id="486" name="【一般廃棄物処理施設】&#10;一人当たり有形固定資産（償却資産）額平均値テキスト">
          <a:extLst>
            <a:ext uri="{FF2B5EF4-FFF2-40B4-BE49-F238E27FC236}">
              <a16:creationId xmlns:a16="http://schemas.microsoft.com/office/drawing/2014/main" xmlns="" id="{CB1E0CFA-9F25-4A26-878D-5AF75836BBB6}"/>
            </a:ext>
          </a:extLst>
        </xdr:cNvPr>
        <xdr:cNvSpPr txBox="1"/>
      </xdr:nvSpPr>
      <xdr:spPr>
        <a:xfrm>
          <a:off x="22199600" y="662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85896</xdr:rowOff>
    </xdr:from>
    <xdr:to>
      <xdr:col>116</xdr:col>
      <xdr:colOff>114300</xdr:colOff>
      <xdr:row>40</xdr:row>
      <xdr:rowOff>16046</xdr:rowOff>
    </xdr:to>
    <xdr:sp macro="" textlink="">
      <xdr:nvSpPr>
        <xdr:cNvPr id="487" name="フローチャート: 判断 486">
          <a:extLst>
            <a:ext uri="{FF2B5EF4-FFF2-40B4-BE49-F238E27FC236}">
              <a16:creationId xmlns:a16="http://schemas.microsoft.com/office/drawing/2014/main" xmlns="" id="{CF956C8D-4895-438F-BF5A-50483CFF4686}"/>
            </a:ext>
          </a:extLst>
        </xdr:cNvPr>
        <xdr:cNvSpPr/>
      </xdr:nvSpPr>
      <xdr:spPr>
        <a:xfrm>
          <a:off x="22110700" y="677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41356</xdr:rowOff>
    </xdr:from>
    <xdr:to>
      <xdr:col>112</xdr:col>
      <xdr:colOff>38100</xdr:colOff>
      <xdr:row>39</xdr:row>
      <xdr:rowOff>142956</xdr:rowOff>
    </xdr:to>
    <xdr:sp macro="" textlink="">
      <xdr:nvSpPr>
        <xdr:cNvPr id="488" name="フローチャート: 判断 487">
          <a:extLst>
            <a:ext uri="{FF2B5EF4-FFF2-40B4-BE49-F238E27FC236}">
              <a16:creationId xmlns:a16="http://schemas.microsoft.com/office/drawing/2014/main" xmlns="" id="{E92A4328-4102-48CA-9269-05C4FDEF360C}"/>
            </a:ext>
          </a:extLst>
        </xdr:cNvPr>
        <xdr:cNvSpPr/>
      </xdr:nvSpPr>
      <xdr:spPr>
        <a:xfrm>
          <a:off x="21272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106904</xdr:rowOff>
    </xdr:from>
    <xdr:to>
      <xdr:col>107</xdr:col>
      <xdr:colOff>101600</xdr:colOff>
      <xdr:row>40</xdr:row>
      <xdr:rowOff>37054</xdr:rowOff>
    </xdr:to>
    <xdr:sp macro="" textlink="">
      <xdr:nvSpPr>
        <xdr:cNvPr id="489" name="フローチャート: 判断 488">
          <a:extLst>
            <a:ext uri="{FF2B5EF4-FFF2-40B4-BE49-F238E27FC236}">
              <a16:creationId xmlns:a16="http://schemas.microsoft.com/office/drawing/2014/main" xmlns="" id="{4B347DCB-3957-4A83-9AE3-62E511148913}"/>
            </a:ext>
          </a:extLst>
        </xdr:cNvPr>
        <xdr:cNvSpPr/>
      </xdr:nvSpPr>
      <xdr:spPr>
        <a:xfrm>
          <a:off x="20383500" y="679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C1485CB4-56F0-43D9-A9A4-3B578BE19C8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DC64E576-3D80-43CD-8EE1-57CD8F207E8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xmlns="" id="{5E4C3984-22FF-421D-803E-2A100A81446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xmlns="" id="{424D429E-94BB-4827-8582-6C645C2753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xmlns="" id="{82105437-2708-43CB-BD1B-E68B2B56F52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109076</xdr:rowOff>
    </xdr:from>
    <xdr:to>
      <xdr:col>116</xdr:col>
      <xdr:colOff>114300</xdr:colOff>
      <xdr:row>41</xdr:row>
      <xdr:rowOff>39226</xdr:rowOff>
    </xdr:to>
    <xdr:sp macro="" textlink="">
      <xdr:nvSpPr>
        <xdr:cNvPr id="495" name="楕円 494">
          <a:extLst>
            <a:ext uri="{FF2B5EF4-FFF2-40B4-BE49-F238E27FC236}">
              <a16:creationId xmlns:a16="http://schemas.microsoft.com/office/drawing/2014/main" xmlns="" id="{6B7BE988-AA67-4F21-8342-20511517C4EF}"/>
            </a:ext>
          </a:extLst>
        </xdr:cNvPr>
        <xdr:cNvSpPr/>
      </xdr:nvSpPr>
      <xdr:spPr>
        <a:xfrm>
          <a:off x="22110700" y="69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87503</xdr:rowOff>
    </xdr:from>
    <xdr:ext cx="534377" cy="259045"/>
    <xdr:sp macro="" textlink="">
      <xdr:nvSpPr>
        <xdr:cNvPr id="496" name="【一般廃棄物処理施設】&#10;一人当たり有形固定資産（償却資産）額該当値テキスト">
          <a:extLst>
            <a:ext uri="{FF2B5EF4-FFF2-40B4-BE49-F238E27FC236}">
              <a16:creationId xmlns:a16="http://schemas.microsoft.com/office/drawing/2014/main" xmlns="" id="{5DC9128E-92D1-422E-A7A5-9D92FE855912}"/>
            </a:ext>
          </a:extLst>
        </xdr:cNvPr>
        <xdr:cNvSpPr txBox="1"/>
      </xdr:nvSpPr>
      <xdr:spPr>
        <a:xfrm>
          <a:off x="22199600" y="6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109159</xdr:rowOff>
    </xdr:from>
    <xdr:to>
      <xdr:col>112</xdr:col>
      <xdr:colOff>38100</xdr:colOff>
      <xdr:row>41</xdr:row>
      <xdr:rowOff>39309</xdr:rowOff>
    </xdr:to>
    <xdr:sp macro="" textlink="">
      <xdr:nvSpPr>
        <xdr:cNvPr id="497" name="楕円 496">
          <a:extLst>
            <a:ext uri="{FF2B5EF4-FFF2-40B4-BE49-F238E27FC236}">
              <a16:creationId xmlns:a16="http://schemas.microsoft.com/office/drawing/2014/main" xmlns="" id="{F1ED8FCE-9381-424F-A20E-2160A3041478}"/>
            </a:ext>
          </a:extLst>
        </xdr:cNvPr>
        <xdr:cNvSpPr/>
      </xdr:nvSpPr>
      <xdr:spPr>
        <a:xfrm>
          <a:off x="21272500" y="69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159876</xdr:rowOff>
    </xdr:from>
    <xdr:to>
      <xdr:col>116</xdr:col>
      <xdr:colOff>63500</xdr:colOff>
      <xdr:row>40</xdr:row>
      <xdr:rowOff>159959</xdr:rowOff>
    </xdr:to>
    <xdr:cxnSp macro="">
      <xdr:nvCxnSpPr>
        <xdr:cNvPr id="498" name="直線コネクタ 497">
          <a:extLst>
            <a:ext uri="{FF2B5EF4-FFF2-40B4-BE49-F238E27FC236}">
              <a16:creationId xmlns:a16="http://schemas.microsoft.com/office/drawing/2014/main" xmlns="" id="{4071F7CE-4E2D-4018-863A-46249F8D453B}"/>
            </a:ext>
          </a:extLst>
        </xdr:cNvPr>
        <xdr:cNvCxnSpPr/>
      </xdr:nvCxnSpPr>
      <xdr:spPr>
        <a:xfrm flipV="1">
          <a:off x="21323300" y="7017876"/>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106804</xdr:rowOff>
    </xdr:from>
    <xdr:to>
      <xdr:col>107</xdr:col>
      <xdr:colOff>101600</xdr:colOff>
      <xdr:row>41</xdr:row>
      <xdr:rowOff>36954</xdr:rowOff>
    </xdr:to>
    <xdr:sp macro="" textlink="">
      <xdr:nvSpPr>
        <xdr:cNvPr id="499" name="楕円 498">
          <a:extLst>
            <a:ext uri="{FF2B5EF4-FFF2-40B4-BE49-F238E27FC236}">
              <a16:creationId xmlns:a16="http://schemas.microsoft.com/office/drawing/2014/main" xmlns="" id="{28A406B2-1746-4344-A070-F26B3C61C3B6}"/>
            </a:ext>
          </a:extLst>
        </xdr:cNvPr>
        <xdr:cNvSpPr/>
      </xdr:nvSpPr>
      <xdr:spPr>
        <a:xfrm>
          <a:off x="20383500" y="696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157604</xdr:rowOff>
    </xdr:from>
    <xdr:to>
      <xdr:col>111</xdr:col>
      <xdr:colOff>177800</xdr:colOff>
      <xdr:row>40</xdr:row>
      <xdr:rowOff>159959</xdr:rowOff>
    </xdr:to>
    <xdr:cxnSp macro="">
      <xdr:nvCxnSpPr>
        <xdr:cNvPr id="500" name="直線コネクタ 499">
          <a:extLst>
            <a:ext uri="{FF2B5EF4-FFF2-40B4-BE49-F238E27FC236}">
              <a16:creationId xmlns:a16="http://schemas.microsoft.com/office/drawing/2014/main" xmlns="" id="{1B6E579A-98D2-45C3-87F4-FB982DCE8544}"/>
            </a:ext>
          </a:extLst>
        </xdr:cNvPr>
        <xdr:cNvCxnSpPr/>
      </xdr:nvCxnSpPr>
      <xdr:spPr>
        <a:xfrm>
          <a:off x="20434300" y="7015604"/>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159483</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xmlns="" id="{EADB2AA0-9E37-4352-A05F-3C9FB7E9D1CC}"/>
            </a:ext>
          </a:extLst>
        </xdr:cNvPr>
        <xdr:cNvSpPr txBox="1"/>
      </xdr:nvSpPr>
      <xdr:spPr>
        <a:xfrm>
          <a:off x="210434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53581</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xmlns="" id="{C3006B5C-CDAB-4E36-BC91-9CB6E57F3C6A}"/>
            </a:ext>
          </a:extLst>
        </xdr:cNvPr>
        <xdr:cNvSpPr txBox="1"/>
      </xdr:nvSpPr>
      <xdr:spPr>
        <a:xfrm>
          <a:off x="20167111" y="656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30436</xdr:rowOff>
    </xdr:from>
    <xdr:ext cx="534377" cy="259045"/>
    <xdr:sp macro="" textlink="">
      <xdr:nvSpPr>
        <xdr:cNvPr id="503" name="n_1mainValue【一般廃棄物処理施設】&#10;一人当たり有形固定資産（償却資産）額">
          <a:extLst>
            <a:ext uri="{FF2B5EF4-FFF2-40B4-BE49-F238E27FC236}">
              <a16:creationId xmlns:a16="http://schemas.microsoft.com/office/drawing/2014/main" xmlns="" id="{66B15B04-34E7-492F-9FD6-77AC10AD57EC}"/>
            </a:ext>
          </a:extLst>
        </xdr:cNvPr>
        <xdr:cNvSpPr txBox="1"/>
      </xdr:nvSpPr>
      <xdr:spPr>
        <a:xfrm>
          <a:off x="21043411" y="705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28081</xdr:rowOff>
    </xdr:from>
    <xdr:ext cx="534377" cy="259045"/>
    <xdr:sp macro="" textlink="">
      <xdr:nvSpPr>
        <xdr:cNvPr id="504" name="n_2mainValue【一般廃棄物処理施設】&#10;一人当たり有形固定資産（償却資産）額">
          <a:extLst>
            <a:ext uri="{FF2B5EF4-FFF2-40B4-BE49-F238E27FC236}">
              <a16:creationId xmlns:a16="http://schemas.microsoft.com/office/drawing/2014/main" xmlns="" id="{2F40712D-BACE-48BA-AC00-FC748A690A87}"/>
            </a:ext>
          </a:extLst>
        </xdr:cNvPr>
        <xdr:cNvSpPr txBox="1"/>
      </xdr:nvSpPr>
      <xdr:spPr>
        <a:xfrm>
          <a:off x="20167111" y="705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xmlns="" id="{B9050200-8DC2-4637-8D9E-F314F773E3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xmlns="" id="{BF8A9657-ADE5-423A-9217-1B883B51B8E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xmlns="" id="{A4A8BA20-8E44-4411-9182-E1233FF177B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xmlns="" id="{05C06F96-3169-4A6A-8201-85629CB742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xmlns="" id="{E731A6D2-2CE7-4BDC-94F9-8F68AD02F6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xmlns="" id="{312852A6-FA38-4933-83CE-68A5B2D02FD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xmlns="" id="{03D7CE4E-295D-4B0A-A1C2-ACF852F1ED6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xmlns="" id="{0B58084D-0BA4-48C4-BB37-3B7A1B909B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xmlns="" id="{2553A593-6A1E-44CC-9765-E929D25B112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xmlns="" id="{4FCF26D4-3369-4100-B327-921CD81F3D6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5" name="テキスト ボックス 514">
          <a:extLst>
            <a:ext uri="{FF2B5EF4-FFF2-40B4-BE49-F238E27FC236}">
              <a16:creationId xmlns:a16="http://schemas.microsoft.com/office/drawing/2014/main" xmlns="" id="{9748A15C-E74D-4675-AB0C-F0B700FAE16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a:extLst>
            <a:ext uri="{FF2B5EF4-FFF2-40B4-BE49-F238E27FC236}">
              <a16:creationId xmlns:a16="http://schemas.microsoft.com/office/drawing/2014/main" xmlns="" id="{D24119F6-E020-4B2D-B6D1-A812265AADC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a:extLst>
            <a:ext uri="{FF2B5EF4-FFF2-40B4-BE49-F238E27FC236}">
              <a16:creationId xmlns:a16="http://schemas.microsoft.com/office/drawing/2014/main" xmlns="" id="{9A30BFD6-B402-4F2F-B2EE-426B8E07B12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a:extLst>
            <a:ext uri="{FF2B5EF4-FFF2-40B4-BE49-F238E27FC236}">
              <a16:creationId xmlns:a16="http://schemas.microsoft.com/office/drawing/2014/main" xmlns="" id="{24BDD1B6-8640-4878-8364-013BBB5C767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a:extLst>
            <a:ext uri="{FF2B5EF4-FFF2-40B4-BE49-F238E27FC236}">
              <a16:creationId xmlns:a16="http://schemas.microsoft.com/office/drawing/2014/main" xmlns="" id="{A99C634A-B6F0-48CE-BCB2-5D0A236E876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a:extLst>
            <a:ext uri="{FF2B5EF4-FFF2-40B4-BE49-F238E27FC236}">
              <a16:creationId xmlns:a16="http://schemas.microsoft.com/office/drawing/2014/main" xmlns="" id="{E08AD771-177C-4176-908E-14606D72BD72}"/>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a:extLst>
            <a:ext uri="{FF2B5EF4-FFF2-40B4-BE49-F238E27FC236}">
              <a16:creationId xmlns:a16="http://schemas.microsoft.com/office/drawing/2014/main" xmlns="" id="{D9C7A5EF-C766-4BDC-98C8-5C1E4F14343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a:extLst>
            <a:ext uri="{FF2B5EF4-FFF2-40B4-BE49-F238E27FC236}">
              <a16:creationId xmlns:a16="http://schemas.microsoft.com/office/drawing/2014/main" xmlns="" id="{7C87C59C-FC6D-4E42-A9D6-C3A187649D6B}"/>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a:extLst>
            <a:ext uri="{FF2B5EF4-FFF2-40B4-BE49-F238E27FC236}">
              <a16:creationId xmlns:a16="http://schemas.microsoft.com/office/drawing/2014/main" xmlns="" id="{18C21A09-07DB-420F-A869-DE8F81C6C8E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xmlns="" id="{8B35A7DC-399D-46C9-8343-69F817870C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a:extLst>
            <a:ext uri="{FF2B5EF4-FFF2-40B4-BE49-F238E27FC236}">
              <a16:creationId xmlns:a16="http://schemas.microsoft.com/office/drawing/2014/main" xmlns="" id="{BF7ED488-CA6B-4FFF-A28A-59A297B01A7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a:extLst>
            <a:ext uri="{FF2B5EF4-FFF2-40B4-BE49-F238E27FC236}">
              <a16:creationId xmlns:a16="http://schemas.microsoft.com/office/drawing/2014/main" xmlns="" id="{C3364466-251F-4246-960A-D07A1CC407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62</xdr:row>
      <xdr:rowOff>98298</xdr:rowOff>
    </xdr:to>
    <xdr:cxnSp macro="">
      <xdr:nvCxnSpPr>
        <xdr:cNvPr id="527" name="直線コネクタ 526">
          <a:extLst>
            <a:ext uri="{FF2B5EF4-FFF2-40B4-BE49-F238E27FC236}">
              <a16:creationId xmlns:a16="http://schemas.microsoft.com/office/drawing/2014/main" xmlns="" id="{77553389-C6D7-4004-B97C-8EF5B74EA7EF}"/>
            </a:ext>
          </a:extLst>
        </xdr:cNvPr>
        <xdr:cNvCxnSpPr/>
      </xdr:nvCxnSpPr>
      <xdr:spPr>
        <a:xfrm flipV="1">
          <a:off x="16318864" y="951890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102125</xdr:rowOff>
    </xdr:from>
    <xdr:ext cx="405111" cy="259045"/>
    <xdr:sp macro="" textlink="">
      <xdr:nvSpPr>
        <xdr:cNvPr id="528" name="【保健センター・保健所】&#10;有形固定資産減価償却率最小値テキスト">
          <a:extLst>
            <a:ext uri="{FF2B5EF4-FFF2-40B4-BE49-F238E27FC236}">
              <a16:creationId xmlns:a16="http://schemas.microsoft.com/office/drawing/2014/main" xmlns="" id="{2750879A-D6A7-4A98-92FB-A0F4F4A5B008}"/>
            </a:ext>
          </a:extLst>
        </xdr:cNvPr>
        <xdr:cNvSpPr txBox="1"/>
      </xdr:nvSpPr>
      <xdr:spPr>
        <a:xfrm>
          <a:off x="16357600" y="107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98298</xdr:rowOff>
    </xdr:from>
    <xdr:to>
      <xdr:col>86</xdr:col>
      <xdr:colOff>25400</xdr:colOff>
      <xdr:row>62</xdr:row>
      <xdr:rowOff>98298</xdr:rowOff>
    </xdr:to>
    <xdr:cxnSp macro="">
      <xdr:nvCxnSpPr>
        <xdr:cNvPr id="529" name="直線コネクタ 528">
          <a:extLst>
            <a:ext uri="{FF2B5EF4-FFF2-40B4-BE49-F238E27FC236}">
              <a16:creationId xmlns:a16="http://schemas.microsoft.com/office/drawing/2014/main" xmlns="" id="{DD22B12F-6B18-48E9-A94D-B760C0796632}"/>
            </a:ext>
          </a:extLst>
        </xdr:cNvPr>
        <xdr:cNvCxnSpPr/>
      </xdr:nvCxnSpPr>
      <xdr:spPr>
        <a:xfrm>
          <a:off x="16230600" y="107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0" name="【保健センター・保健所】&#10;有形固定資産減価償却率最大値テキスト">
          <a:extLst>
            <a:ext uri="{FF2B5EF4-FFF2-40B4-BE49-F238E27FC236}">
              <a16:creationId xmlns:a16="http://schemas.microsoft.com/office/drawing/2014/main" xmlns="" id="{16DC40BC-DA5B-4E91-A7A9-EC2A1EF5AEE2}"/>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1" name="直線コネクタ 530">
          <a:extLst>
            <a:ext uri="{FF2B5EF4-FFF2-40B4-BE49-F238E27FC236}">
              <a16:creationId xmlns:a16="http://schemas.microsoft.com/office/drawing/2014/main" xmlns="" id="{128CDD5D-FCEF-44D8-BA38-58846B91F60C}"/>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57929</xdr:rowOff>
    </xdr:from>
    <xdr:ext cx="405111" cy="259045"/>
    <xdr:sp macro="" textlink="">
      <xdr:nvSpPr>
        <xdr:cNvPr id="532" name="【保健センター・保健所】&#10;有形固定資産減価償却率平均値テキスト">
          <a:extLst>
            <a:ext uri="{FF2B5EF4-FFF2-40B4-BE49-F238E27FC236}">
              <a16:creationId xmlns:a16="http://schemas.microsoft.com/office/drawing/2014/main" xmlns="" id="{264708C0-E399-463F-B253-2C67249AB8AF}"/>
            </a:ext>
          </a:extLst>
        </xdr:cNvPr>
        <xdr:cNvSpPr txBox="1"/>
      </xdr:nvSpPr>
      <xdr:spPr>
        <a:xfrm>
          <a:off x="16357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79502</xdr:rowOff>
    </xdr:from>
    <xdr:to>
      <xdr:col>85</xdr:col>
      <xdr:colOff>177800</xdr:colOff>
      <xdr:row>60</xdr:row>
      <xdr:rowOff>9652</xdr:rowOff>
    </xdr:to>
    <xdr:sp macro="" textlink="">
      <xdr:nvSpPr>
        <xdr:cNvPr id="533" name="フローチャート: 判断 532">
          <a:extLst>
            <a:ext uri="{FF2B5EF4-FFF2-40B4-BE49-F238E27FC236}">
              <a16:creationId xmlns:a16="http://schemas.microsoft.com/office/drawing/2014/main" xmlns="" id="{B0EE0C3C-CDD8-4DC0-83F0-FE24B6A1F66B}"/>
            </a:ext>
          </a:extLst>
        </xdr:cNvPr>
        <xdr:cNvSpPr/>
      </xdr:nvSpPr>
      <xdr:spPr>
        <a:xfrm>
          <a:off x="16268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534" name="フローチャート: 判断 533">
          <a:extLst>
            <a:ext uri="{FF2B5EF4-FFF2-40B4-BE49-F238E27FC236}">
              <a16:creationId xmlns:a16="http://schemas.microsoft.com/office/drawing/2014/main" xmlns="" id="{913E9AAB-8AA0-4AFD-AA2C-F80100EFD407}"/>
            </a:ext>
          </a:extLst>
        </xdr:cNvPr>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143510</xdr:rowOff>
    </xdr:from>
    <xdr:to>
      <xdr:col>76</xdr:col>
      <xdr:colOff>165100</xdr:colOff>
      <xdr:row>59</xdr:row>
      <xdr:rowOff>73660</xdr:rowOff>
    </xdr:to>
    <xdr:sp macro="" textlink="">
      <xdr:nvSpPr>
        <xdr:cNvPr id="535" name="フローチャート: 判断 534">
          <a:extLst>
            <a:ext uri="{FF2B5EF4-FFF2-40B4-BE49-F238E27FC236}">
              <a16:creationId xmlns:a16="http://schemas.microsoft.com/office/drawing/2014/main" xmlns="" id="{BA1616ED-7CFC-45CD-AF47-1AB5FB50D67A}"/>
            </a:ext>
          </a:extLst>
        </xdr:cNvPr>
        <xdr:cNvSpPr/>
      </xdr:nvSpPr>
      <xdr:spPr>
        <a:xfrm>
          <a:off x="14541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BAE33A7A-4D6B-4F24-B9D8-A3BD79064A1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40D700A9-4B79-49F0-A520-D5A2D865645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xmlns="" id="{545A4A8A-7D79-45F5-A7E5-54CE254FB14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xmlns="" id="{E183CB32-1C06-4D31-8B04-6F0E94D71F1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xmlns="" id="{5E2EA7F7-C616-4E97-8BB0-47DC4E8BFC9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41" name="楕円 540">
          <a:extLst>
            <a:ext uri="{FF2B5EF4-FFF2-40B4-BE49-F238E27FC236}">
              <a16:creationId xmlns:a16="http://schemas.microsoft.com/office/drawing/2014/main" xmlns="" id="{F431AC7C-D9D6-40B2-B804-2AF13AC69D55}"/>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42" name="【保健センター・保健所】&#10;有形固定資産減価償却率該当値テキスト">
          <a:extLst>
            <a:ext uri="{FF2B5EF4-FFF2-40B4-BE49-F238E27FC236}">
              <a16:creationId xmlns:a16="http://schemas.microsoft.com/office/drawing/2014/main" xmlns="" id="{AFFD21A5-1891-4A16-B700-85D3C8D2965B}"/>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43" name="楕円 542">
          <a:extLst>
            <a:ext uri="{FF2B5EF4-FFF2-40B4-BE49-F238E27FC236}">
              <a16:creationId xmlns:a16="http://schemas.microsoft.com/office/drawing/2014/main" xmlns="" id="{2D19614E-139B-42AA-AF2D-E5F5259AE0C1}"/>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160020</xdr:rowOff>
    </xdr:to>
    <xdr:cxnSp macro="">
      <xdr:nvCxnSpPr>
        <xdr:cNvPr id="544" name="直線コネクタ 543">
          <a:extLst>
            <a:ext uri="{FF2B5EF4-FFF2-40B4-BE49-F238E27FC236}">
              <a16:creationId xmlns:a16="http://schemas.microsoft.com/office/drawing/2014/main" xmlns="" id="{9B4DE88B-7F99-4368-B5DA-01CC9C232A65}"/>
            </a:ext>
          </a:extLst>
        </xdr:cNvPr>
        <xdr:cNvCxnSpPr/>
      </xdr:nvCxnSpPr>
      <xdr:spPr>
        <a:xfrm flipV="1">
          <a:off x="15481300" y="100584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45" name="楕円 544">
          <a:extLst>
            <a:ext uri="{FF2B5EF4-FFF2-40B4-BE49-F238E27FC236}">
              <a16:creationId xmlns:a16="http://schemas.microsoft.com/office/drawing/2014/main" xmlns="" id="{51C4722F-D735-47D8-BD9D-A34F870A45E7}"/>
            </a:ext>
          </a:extLst>
        </xdr:cNvPr>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34290</xdr:rowOff>
    </xdr:to>
    <xdr:cxnSp macro="">
      <xdr:nvCxnSpPr>
        <xdr:cNvPr id="546" name="直線コネクタ 545">
          <a:extLst>
            <a:ext uri="{FF2B5EF4-FFF2-40B4-BE49-F238E27FC236}">
              <a16:creationId xmlns:a16="http://schemas.microsoft.com/office/drawing/2014/main" xmlns="" id="{A8AA3BAF-13EE-4667-9734-70FDB771F190}"/>
            </a:ext>
          </a:extLst>
        </xdr:cNvPr>
        <xdr:cNvCxnSpPr/>
      </xdr:nvCxnSpPr>
      <xdr:spPr>
        <a:xfrm flipV="1">
          <a:off x="14592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47" name="n_1aveValue【保健センター・保健所】&#10;有形固定資産減価償却率">
          <a:extLst>
            <a:ext uri="{FF2B5EF4-FFF2-40B4-BE49-F238E27FC236}">
              <a16:creationId xmlns:a16="http://schemas.microsoft.com/office/drawing/2014/main" xmlns="" id="{B8A0E3B1-5ADC-4F9E-9F80-56DA20EC9F5F}"/>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90187</xdr:rowOff>
    </xdr:from>
    <xdr:ext cx="405111" cy="259045"/>
    <xdr:sp macro="" textlink="">
      <xdr:nvSpPr>
        <xdr:cNvPr id="548" name="n_2aveValue【保健センター・保健所】&#10;有形固定資産減価償却率">
          <a:extLst>
            <a:ext uri="{FF2B5EF4-FFF2-40B4-BE49-F238E27FC236}">
              <a16:creationId xmlns:a16="http://schemas.microsoft.com/office/drawing/2014/main" xmlns="" id="{7A399ECA-62A1-41D5-A3B2-C09A7D153D8B}"/>
            </a:ext>
          </a:extLst>
        </xdr:cNvPr>
        <xdr:cNvSpPr txBox="1"/>
      </xdr:nvSpPr>
      <xdr:spPr>
        <a:xfrm>
          <a:off x="14389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49" name="n_1mainValue【保健センター・保健所】&#10;有形固定資産減価償却率">
          <a:extLst>
            <a:ext uri="{FF2B5EF4-FFF2-40B4-BE49-F238E27FC236}">
              <a16:creationId xmlns:a16="http://schemas.microsoft.com/office/drawing/2014/main" xmlns="" id="{3FC76948-C1AE-4E6E-9634-E25BD4166C39}"/>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0" name="n_2mainValue【保健センター・保健所】&#10;有形固定資産減価償却率">
          <a:extLst>
            <a:ext uri="{FF2B5EF4-FFF2-40B4-BE49-F238E27FC236}">
              <a16:creationId xmlns:a16="http://schemas.microsoft.com/office/drawing/2014/main" xmlns="" id="{ABE4A246-6EAF-4142-9DBC-0D2FD7AFDCD1}"/>
            </a:ext>
          </a:extLst>
        </xdr:cNvPr>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xmlns="" id="{9F7B5D39-9FF9-4D0B-81EB-369AA66FB7A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xmlns="" id="{9B8A9218-5650-49BB-B9E8-543ED24B23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xmlns="" id="{F017FEF3-9997-431E-B0E9-17C2518D9F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xmlns="" id="{329608FA-7027-4908-AE84-DC0AD05F52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xmlns="" id="{85CF05B5-DE1B-4D22-97C4-D2E2F66399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xmlns="" id="{78C73EE0-1002-432B-B82D-888B7316BC0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xmlns="" id="{E9453D15-233D-469A-942D-4EB12CC89AF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xmlns="" id="{5503D25E-A81C-41AF-B1CD-D217E98B382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xmlns="" id="{F284EF63-0BAF-44FB-83DD-FFACA9D8F1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xmlns="" id="{C2FC9B59-7C89-4CB7-AE9C-33270C037DF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a:extLst>
            <a:ext uri="{FF2B5EF4-FFF2-40B4-BE49-F238E27FC236}">
              <a16:creationId xmlns:a16="http://schemas.microsoft.com/office/drawing/2014/main" xmlns="" id="{D15AD253-F8E4-4D69-9A96-A6AA09A9F6F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a:extLst>
            <a:ext uri="{FF2B5EF4-FFF2-40B4-BE49-F238E27FC236}">
              <a16:creationId xmlns:a16="http://schemas.microsoft.com/office/drawing/2014/main" xmlns="" id="{A0B301A1-5A58-457F-AA16-8266CD2C2CD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a:extLst>
            <a:ext uri="{FF2B5EF4-FFF2-40B4-BE49-F238E27FC236}">
              <a16:creationId xmlns:a16="http://schemas.microsoft.com/office/drawing/2014/main" xmlns="" id="{F3B3244A-3DD9-40FE-8E78-8FCF3F4E786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a:extLst>
            <a:ext uri="{FF2B5EF4-FFF2-40B4-BE49-F238E27FC236}">
              <a16:creationId xmlns:a16="http://schemas.microsoft.com/office/drawing/2014/main" xmlns="" id="{58D69192-4534-44BC-A1FB-2DD4D4CDE30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a:extLst>
            <a:ext uri="{FF2B5EF4-FFF2-40B4-BE49-F238E27FC236}">
              <a16:creationId xmlns:a16="http://schemas.microsoft.com/office/drawing/2014/main" xmlns="" id="{B7216A94-898C-4A2B-A5A5-5F918816803B}"/>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a:extLst>
            <a:ext uri="{FF2B5EF4-FFF2-40B4-BE49-F238E27FC236}">
              <a16:creationId xmlns:a16="http://schemas.microsoft.com/office/drawing/2014/main" xmlns="" id="{E8496A1D-0899-44EB-8F41-E169A472A8A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a:extLst>
            <a:ext uri="{FF2B5EF4-FFF2-40B4-BE49-F238E27FC236}">
              <a16:creationId xmlns:a16="http://schemas.microsoft.com/office/drawing/2014/main" xmlns="" id="{CABD5060-8E2B-461C-A102-DAEF65CAD63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a:extLst>
            <a:ext uri="{FF2B5EF4-FFF2-40B4-BE49-F238E27FC236}">
              <a16:creationId xmlns:a16="http://schemas.microsoft.com/office/drawing/2014/main" xmlns="" id="{1D2A8A28-788F-46F2-97E0-7571A7925F52}"/>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a:extLst>
            <a:ext uri="{FF2B5EF4-FFF2-40B4-BE49-F238E27FC236}">
              <a16:creationId xmlns:a16="http://schemas.microsoft.com/office/drawing/2014/main" xmlns="" id="{3B83CE00-EE53-43EF-B5BB-B42D96EFF56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a:extLst>
            <a:ext uri="{FF2B5EF4-FFF2-40B4-BE49-F238E27FC236}">
              <a16:creationId xmlns:a16="http://schemas.microsoft.com/office/drawing/2014/main" xmlns="" id="{FC65B213-8970-4A7E-B5F4-4B5BB39CC3C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a:extLst>
            <a:ext uri="{FF2B5EF4-FFF2-40B4-BE49-F238E27FC236}">
              <a16:creationId xmlns:a16="http://schemas.microsoft.com/office/drawing/2014/main" xmlns="" id="{A5A70CB9-4902-4093-8524-9DF5C35D2D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125730</xdr:rowOff>
    </xdr:to>
    <xdr:cxnSp macro="">
      <xdr:nvCxnSpPr>
        <xdr:cNvPr id="572" name="直線コネクタ 571">
          <a:extLst>
            <a:ext uri="{FF2B5EF4-FFF2-40B4-BE49-F238E27FC236}">
              <a16:creationId xmlns:a16="http://schemas.microsoft.com/office/drawing/2014/main" xmlns="" id="{691A49BB-2B2F-4A44-B936-A76F53ECFA8D}"/>
            </a:ext>
          </a:extLst>
        </xdr:cNvPr>
        <xdr:cNvCxnSpPr/>
      </xdr:nvCxnSpPr>
      <xdr:spPr>
        <a:xfrm flipV="1">
          <a:off x="22160864" y="950976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3" name="【保健センター・保健所】&#10;一人当たり面積最小値テキスト">
          <a:extLst>
            <a:ext uri="{FF2B5EF4-FFF2-40B4-BE49-F238E27FC236}">
              <a16:creationId xmlns:a16="http://schemas.microsoft.com/office/drawing/2014/main" xmlns="" id="{FF221468-C621-484A-A7BE-0BE89036888C}"/>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4" name="直線コネクタ 573">
          <a:extLst>
            <a:ext uri="{FF2B5EF4-FFF2-40B4-BE49-F238E27FC236}">
              <a16:creationId xmlns:a16="http://schemas.microsoft.com/office/drawing/2014/main" xmlns="" id="{EB038F0F-0C86-471C-BD50-0EB61D067AE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575" name="【保健センター・保健所】&#10;一人当たり面積最大値テキスト">
          <a:extLst>
            <a:ext uri="{FF2B5EF4-FFF2-40B4-BE49-F238E27FC236}">
              <a16:creationId xmlns:a16="http://schemas.microsoft.com/office/drawing/2014/main" xmlns="" id="{71F50AC1-AF9D-4A61-B143-CDDE57A6ACFF}"/>
            </a:ext>
          </a:extLst>
        </xdr:cNvPr>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576" name="直線コネクタ 575">
          <a:extLst>
            <a:ext uri="{FF2B5EF4-FFF2-40B4-BE49-F238E27FC236}">
              <a16:creationId xmlns:a16="http://schemas.microsoft.com/office/drawing/2014/main" xmlns="" id="{5EDCF470-A17A-4BD2-BEFF-5F855B95F85B}"/>
            </a:ext>
          </a:extLst>
        </xdr:cNvPr>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19067</xdr:rowOff>
    </xdr:from>
    <xdr:ext cx="469744" cy="259045"/>
    <xdr:sp macro="" textlink="">
      <xdr:nvSpPr>
        <xdr:cNvPr id="577" name="【保健センター・保健所】&#10;一人当たり面積平均値テキスト">
          <a:extLst>
            <a:ext uri="{FF2B5EF4-FFF2-40B4-BE49-F238E27FC236}">
              <a16:creationId xmlns:a16="http://schemas.microsoft.com/office/drawing/2014/main" xmlns="" id="{05D1C336-D1EA-4D8F-A27C-4171C56F73A4}"/>
            </a:ext>
          </a:extLst>
        </xdr:cNvPr>
        <xdr:cNvSpPr txBox="1"/>
      </xdr:nvSpPr>
      <xdr:spPr>
        <a:xfrm>
          <a:off x="22199600" y="1030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40640</xdr:rowOff>
    </xdr:from>
    <xdr:to>
      <xdr:col>116</xdr:col>
      <xdr:colOff>114300</xdr:colOff>
      <xdr:row>60</xdr:row>
      <xdr:rowOff>142240</xdr:rowOff>
    </xdr:to>
    <xdr:sp macro="" textlink="">
      <xdr:nvSpPr>
        <xdr:cNvPr id="578" name="フローチャート: 判断 577">
          <a:extLst>
            <a:ext uri="{FF2B5EF4-FFF2-40B4-BE49-F238E27FC236}">
              <a16:creationId xmlns:a16="http://schemas.microsoft.com/office/drawing/2014/main" xmlns="" id="{668BC267-6F59-4BFA-B64D-D2378DEAEA68}"/>
            </a:ext>
          </a:extLst>
        </xdr:cNvPr>
        <xdr:cNvSpPr/>
      </xdr:nvSpPr>
      <xdr:spPr>
        <a:xfrm>
          <a:off x="22110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74930</xdr:rowOff>
    </xdr:from>
    <xdr:to>
      <xdr:col>112</xdr:col>
      <xdr:colOff>38100</xdr:colOff>
      <xdr:row>60</xdr:row>
      <xdr:rowOff>5080</xdr:rowOff>
    </xdr:to>
    <xdr:sp macro="" textlink="">
      <xdr:nvSpPr>
        <xdr:cNvPr id="579" name="フローチャート: 判断 578">
          <a:extLst>
            <a:ext uri="{FF2B5EF4-FFF2-40B4-BE49-F238E27FC236}">
              <a16:creationId xmlns:a16="http://schemas.microsoft.com/office/drawing/2014/main" xmlns="" id="{04324C78-CF13-4348-8647-8DEAE37215ED}"/>
            </a:ext>
          </a:extLst>
        </xdr:cNvPr>
        <xdr:cNvSpPr/>
      </xdr:nvSpPr>
      <xdr:spPr>
        <a:xfrm>
          <a:off x="21272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80" name="フローチャート: 判断 579">
          <a:extLst>
            <a:ext uri="{FF2B5EF4-FFF2-40B4-BE49-F238E27FC236}">
              <a16:creationId xmlns:a16="http://schemas.microsoft.com/office/drawing/2014/main" xmlns="" id="{B90F2727-F9A0-425E-8B2E-7059982AE8DF}"/>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xmlns="" id="{C2C55F23-B36F-4CF9-A6EC-8D21F75F0C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xmlns="" id="{210F0B2F-95B3-4BCA-AAB5-AD25A9786AD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xmlns="" id="{7B53801A-FBC9-4A91-88F9-4108BDA223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xmlns="" id="{6BA5C83C-0F94-4D07-97D5-B36F4EC32C4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xmlns="" id="{4EEB7EDC-AC02-4A17-8E63-856FBCB714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586" name="楕円 585">
          <a:extLst>
            <a:ext uri="{FF2B5EF4-FFF2-40B4-BE49-F238E27FC236}">
              <a16:creationId xmlns:a16="http://schemas.microsoft.com/office/drawing/2014/main" xmlns="" id="{1DB73F87-8610-4E0B-9CD8-69672E1BEF80}"/>
            </a:ext>
          </a:extLst>
        </xdr:cNvPr>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109237</xdr:rowOff>
    </xdr:from>
    <xdr:ext cx="469744" cy="259045"/>
    <xdr:sp macro="" textlink="">
      <xdr:nvSpPr>
        <xdr:cNvPr id="587" name="【保健センター・保健所】&#10;一人当たり面積該当値テキスト">
          <a:extLst>
            <a:ext uri="{FF2B5EF4-FFF2-40B4-BE49-F238E27FC236}">
              <a16:creationId xmlns:a16="http://schemas.microsoft.com/office/drawing/2014/main" xmlns="" id="{14CAD32A-3774-476A-A728-139F102447E1}"/>
            </a:ext>
          </a:extLst>
        </xdr:cNvPr>
        <xdr:cNvSpPr txBox="1"/>
      </xdr:nvSpPr>
      <xdr:spPr>
        <a:xfrm>
          <a:off x="22199600"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40640</xdr:rowOff>
    </xdr:from>
    <xdr:to>
      <xdr:col>112</xdr:col>
      <xdr:colOff>38100</xdr:colOff>
      <xdr:row>56</xdr:row>
      <xdr:rowOff>142240</xdr:rowOff>
    </xdr:to>
    <xdr:sp macro="" textlink="">
      <xdr:nvSpPr>
        <xdr:cNvPr id="588" name="楕円 587">
          <a:extLst>
            <a:ext uri="{FF2B5EF4-FFF2-40B4-BE49-F238E27FC236}">
              <a16:creationId xmlns:a16="http://schemas.microsoft.com/office/drawing/2014/main" xmlns="" id="{3741D8AC-E1EF-4DF3-BE9C-11C3FF5B0DCA}"/>
            </a:ext>
          </a:extLst>
        </xdr:cNvPr>
        <xdr:cNvSpPr/>
      </xdr:nvSpPr>
      <xdr:spPr>
        <a:xfrm>
          <a:off x="21272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91440</xdr:rowOff>
    </xdr:from>
    <xdr:to>
      <xdr:col>116</xdr:col>
      <xdr:colOff>63500</xdr:colOff>
      <xdr:row>56</xdr:row>
      <xdr:rowOff>137160</xdr:rowOff>
    </xdr:to>
    <xdr:cxnSp macro="">
      <xdr:nvCxnSpPr>
        <xdr:cNvPr id="589" name="直線コネクタ 588">
          <a:extLst>
            <a:ext uri="{FF2B5EF4-FFF2-40B4-BE49-F238E27FC236}">
              <a16:creationId xmlns:a16="http://schemas.microsoft.com/office/drawing/2014/main" xmlns="" id="{B07F050B-B27F-4398-911D-7EFA77A23BAA}"/>
            </a:ext>
          </a:extLst>
        </xdr:cNvPr>
        <xdr:cNvCxnSpPr/>
      </xdr:nvCxnSpPr>
      <xdr:spPr>
        <a:xfrm>
          <a:off x="21323300" y="9692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40640</xdr:rowOff>
    </xdr:from>
    <xdr:to>
      <xdr:col>107</xdr:col>
      <xdr:colOff>101600</xdr:colOff>
      <xdr:row>56</xdr:row>
      <xdr:rowOff>142240</xdr:rowOff>
    </xdr:to>
    <xdr:sp macro="" textlink="">
      <xdr:nvSpPr>
        <xdr:cNvPr id="590" name="楕円 589">
          <a:extLst>
            <a:ext uri="{FF2B5EF4-FFF2-40B4-BE49-F238E27FC236}">
              <a16:creationId xmlns:a16="http://schemas.microsoft.com/office/drawing/2014/main" xmlns="" id="{4B6BC067-9C1D-4968-A6FD-743A7EA84F1A}"/>
            </a:ext>
          </a:extLst>
        </xdr:cNvPr>
        <xdr:cNvSpPr/>
      </xdr:nvSpPr>
      <xdr:spPr>
        <a:xfrm>
          <a:off x="20383500" y="96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91440</xdr:rowOff>
    </xdr:from>
    <xdr:to>
      <xdr:col>111</xdr:col>
      <xdr:colOff>177800</xdr:colOff>
      <xdr:row>56</xdr:row>
      <xdr:rowOff>91440</xdr:rowOff>
    </xdr:to>
    <xdr:cxnSp macro="">
      <xdr:nvCxnSpPr>
        <xdr:cNvPr id="591" name="直線コネクタ 590">
          <a:extLst>
            <a:ext uri="{FF2B5EF4-FFF2-40B4-BE49-F238E27FC236}">
              <a16:creationId xmlns:a16="http://schemas.microsoft.com/office/drawing/2014/main" xmlns="" id="{C05FC091-8165-4E6E-940D-F6631AE3ADB0}"/>
            </a:ext>
          </a:extLst>
        </xdr:cNvPr>
        <xdr:cNvCxnSpPr/>
      </xdr:nvCxnSpPr>
      <xdr:spPr>
        <a:xfrm>
          <a:off x="20434300" y="9692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167657</xdr:rowOff>
    </xdr:from>
    <xdr:ext cx="469744" cy="259045"/>
    <xdr:sp macro="" textlink="">
      <xdr:nvSpPr>
        <xdr:cNvPr id="592" name="n_1aveValue【保健センター・保健所】&#10;一人当たり面積">
          <a:extLst>
            <a:ext uri="{FF2B5EF4-FFF2-40B4-BE49-F238E27FC236}">
              <a16:creationId xmlns:a16="http://schemas.microsoft.com/office/drawing/2014/main" xmlns="" id="{BB65C14A-F43A-4D29-B86C-3DF9DF43268B}"/>
            </a:ext>
          </a:extLst>
        </xdr:cNvPr>
        <xdr:cNvSpPr txBox="1"/>
      </xdr:nvSpPr>
      <xdr:spPr>
        <a:xfrm>
          <a:off x="21075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593" name="n_2aveValue【保健センター・保健所】&#10;一人当たり面積">
          <a:extLst>
            <a:ext uri="{FF2B5EF4-FFF2-40B4-BE49-F238E27FC236}">
              <a16:creationId xmlns:a16="http://schemas.microsoft.com/office/drawing/2014/main" xmlns="" id="{0930780E-9B11-4EFB-ABB3-2EEA0325A36E}"/>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158767</xdr:rowOff>
    </xdr:from>
    <xdr:ext cx="469744" cy="259045"/>
    <xdr:sp macro="" textlink="">
      <xdr:nvSpPr>
        <xdr:cNvPr id="594" name="n_1mainValue【保健センター・保健所】&#10;一人当たり面積">
          <a:extLst>
            <a:ext uri="{FF2B5EF4-FFF2-40B4-BE49-F238E27FC236}">
              <a16:creationId xmlns:a16="http://schemas.microsoft.com/office/drawing/2014/main" xmlns="" id="{8F53B891-B6F4-4241-8DBD-47F9F0D349FE}"/>
            </a:ext>
          </a:extLst>
        </xdr:cNvPr>
        <xdr:cNvSpPr txBox="1"/>
      </xdr:nvSpPr>
      <xdr:spPr>
        <a:xfrm>
          <a:off x="210757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158767</xdr:rowOff>
    </xdr:from>
    <xdr:ext cx="469744" cy="259045"/>
    <xdr:sp macro="" textlink="">
      <xdr:nvSpPr>
        <xdr:cNvPr id="595" name="n_2mainValue【保健センター・保健所】&#10;一人当たり面積">
          <a:extLst>
            <a:ext uri="{FF2B5EF4-FFF2-40B4-BE49-F238E27FC236}">
              <a16:creationId xmlns:a16="http://schemas.microsoft.com/office/drawing/2014/main" xmlns="" id="{202A4B88-0EB9-4541-963B-64EC39C23399}"/>
            </a:ext>
          </a:extLst>
        </xdr:cNvPr>
        <xdr:cNvSpPr txBox="1"/>
      </xdr:nvSpPr>
      <xdr:spPr>
        <a:xfrm>
          <a:off x="20199427" y="941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6" name="正方形/長方形 595">
          <a:extLst>
            <a:ext uri="{FF2B5EF4-FFF2-40B4-BE49-F238E27FC236}">
              <a16:creationId xmlns:a16="http://schemas.microsoft.com/office/drawing/2014/main" xmlns="" id="{0212E42D-E1D2-4C14-9B28-418B41EF38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7" name="正方形/長方形 596">
          <a:extLst>
            <a:ext uri="{FF2B5EF4-FFF2-40B4-BE49-F238E27FC236}">
              <a16:creationId xmlns:a16="http://schemas.microsoft.com/office/drawing/2014/main" xmlns="" id="{AAFE3685-E597-4B9E-B807-AF4F11C2B93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8" name="正方形/長方形 597">
          <a:extLst>
            <a:ext uri="{FF2B5EF4-FFF2-40B4-BE49-F238E27FC236}">
              <a16:creationId xmlns:a16="http://schemas.microsoft.com/office/drawing/2014/main" xmlns="" id="{24AA0AD2-6274-49A7-8D0A-8F2D53D8072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9" name="正方形/長方形 598">
          <a:extLst>
            <a:ext uri="{FF2B5EF4-FFF2-40B4-BE49-F238E27FC236}">
              <a16:creationId xmlns:a16="http://schemas.microsoft.com/office/drawing/2014/main" xmlns="" id="{9957BB8B-800F-42DA-B6F6-D90480B3F01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0" name="正方形/長方形 599">
          <a:extLst>
            <a:ext uri="{FF2B5EF4-FFF2-40B4-BE49-F238E27FC236}">
              <a16:creationId xmlns:a16="http://schemas.microsoft.com/office/drawing/2014/main" xmlns="" id="{D70528D1-F9F2-48FF-9591-B547DBA05C3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1" name="正方形/長方形 600">
          <a:extLst>
            <a:ext uri="{FF2B5EF4-FFF2-40B4-BE49-F238E27FC236}">
              <a16:creationId xmlns:a16="http://schemas.microsoft.com/office/drawing/2014/main" xmlns="" id="{272ED2F4-2AD9-441F-8ED4-1212DFE2AF6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2" name="正方形/長方形 601">
          <a:extLst>
            <a:ext uri="{FF2B5EF4-FFF2-40B4-BE49-F238E27FC236}">
              <a16:creationId xmlns:a16="http://schemas.microsoft.com/office/drawing/2014/main" xmlns="" id="{625C453D-F385-42ED-B7E7-47D7B2873C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3" name="正方形/長方形 602">
          <a:extLst>
            <a:ext uri="{FF2B5EF4-FFF2-40B4-BE49-F238E27FC236}">
              <a16:creationId xmlns:a16="http://schemas.microsoft.com/office/drawing/2014/main" xmlns="" id="{B774150C-E032-4D90-A7FA-5E80CA6962D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4" name="テキスト ボックス 603">
          <a:extLst>
            <a:ext uri="{FF2B5EF4-FFF2-40B4-BE49-F238E27FC236}">
              <a16:creationId xmlns:a16="http://schemas.microsoft.com/office/drawing/2014/main" xmlns="" id="{BC6EC120-2F46-4D0C-AFD8-23525DC8BFE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5" name="直線コネクタ 604">
          <a:extLst>
            <a:ext uri="{FF2B5EF4-FFF2-40B4-BE49-F238E27FC236}">
              <a16:creationId xmlns:a16="http://schemas.microsoft.com/office/drawing/2014/main" xmlns="" id="{D9158446-22F9-4FA5-870F-55714EC7075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6" name="テキスト ボックス 605">
          <a:extLst>
            <a:ext uri="{FF2B5EF4-FFF2-40B4-BE49-F238E27FC236}">
              <a16:creationId xmlns:a16="http://schemas.microsoft.com/office/drawing/2014/main" xmlns="" id="{C287330F-2A0D-4B4C-97F9-555946BF2802}"/>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a:extLst>
            <a:ext uri="{FF2B5EF4-FFF2-40B4-BE49-F238E27FC236}">
              <a16:creationId xmlns:a16="http://schemas.microsoft.com/office/drawing/2014/main" xmlns="" id="{085265CC-4EF7-4CED-BB13-EA1691987AD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08" name="テキスト ボックス 607">
          <a:extLst>
            <a:ext uri="{FF2B5EF4-FFF2-40B4-BE49-F238E27FC236}">
              <a16:creationId xmlns:a16="http://schemas.microsoft.com/office/drawing/2014/main" xmlns="" id="{100A6C24-61CE-4BBB-B7BF-782F54C2C526}"/>
            </a:ext>
          </a:extLst>
        </xdr:cNvPr>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a:extLst>
            <a:ext uri="{FF2B5EF4-FFF2-40B4-BE49-F238E27FC236}">
              <a16:creationId xmlns:a16="http://schemas.microsoft.com/office/drawing/2014/main" xmlns="" id="{33BF8965-8699-48E7-ACFC-088A66AA8E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a:extLst>
            <a:ext uri="{FF2B5EF4-FFF2-40B4-BE49-F238E27FC236}">
              <a16:creationId xmlns:a16="http://schemas.microsoft.com/office/drawing/2014/main" xmlns="" id="{2F9F2531-4565-4210-9FB5-A547C8C3B38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a:extLst>
            <a:ext uri="{FF2B5EF4-FFF2-40B4-BE49-F238E27FC236}">
              <a16:creationId xmlns:a16="http://schemas.microsoft.com/office/drawing/2014/main" xmlns="" id="{E5373EE0-2548-4576-8F87-DACF8B327F6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a:extLst>
            <a:ext uri="{FF2B5EF4-FFF2-40B4-BE49-F238E27FC236}">
              <a16:creationId xmlns:a16="http://schemas.microsoft.com/office/drawing/2014/main" xmlns="" id="{11C94384-64A4-45CD-81DC-897455B3D1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a:extLst>
            <a:ext uri="{FF2B5EF4-FFF2-40B4-BE49-F238E27FC236}">
              <a16:creationId xmlns:a16="http://schemas.microsoft.com/office/drawing/2014/main" xmlns="" id="{22EA2BA4-2764-4272-ACA7-350A0F062FD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a:extLst>
            <a:ext uri="{FF2B5EF4-FFF2-40B4-BE49-F238E27FC236}">
              <a16:creationId xmlns:a16="http://schemas.microsoft.com/office/drawing/2014/main" xmlns="" id="{97ED9DCE-ACD0-49EF-A4BE-6FB0DC3ECE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a:extLst>
            <a:ext uri="{FF2B5EF4-FFF2-40B4-BE49-F238E27FC236}">
              <a16:creationId xmlns:a16="http://schemas.microsoft.com/office/drawing/2014/main" xmlns="" id="{488FD38E-8FAF-4188-B593-1604648ADE4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a:extLst>
            <a:ext uri="{FF2B5EF4-FFF2-40B4-BE49-F238E27FC236}">
              <a16:creationId xmlns:a16="http://schemas.microsoft.com/office/drawing/2014/main" xmlns="" id="{14FE7BC9-8FA5-4606-8CDB-76A597ECC10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a:extLst>
            <a:ext uri="{FF2B5EF4-FFF2-40B4-BE49-F238E27FC236}">
              <a16:creationId xmlns:a16="http://schemas.microsoft.com/office/drawing/2014/main" xmlns="" id="{78C1296C-B0F5-4D63-8D60-84A7E685E66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18" name="テキスト ボックス 617">
          <a:extLst>
            <a:ext uri="{FF2B5EF4-FFF2-40B4-BE49-F238E27FC236}">
              <a16:creationId xmlns:a16="http://schemas.microsoft.com/office/drawing/2014/main" xmlns="" id="{198FDEB5-F507-448A-A3A7-581345E134EF}"/>
            </a:ext>
          </a:extLst>
        </xdr:cNvPr>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a:extLst>
            <a:ext uri="{FF2B5EF4-FFF2-40B4-BE49-F238E27FC236}">
              <a16:creationId xmlns:a16="http://schemas.microsoft.com/office/drawing/2014/main" xmlns="" id="{8551A475-5275-4B94-B538-96ADC6A5BB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0" name="テキスト ボックス 619">
          <a:extLst>
            <a:ext uri="{FF2B5EF4-FFF2-40B4-BE49-F238E27FC236}">
              <a16:creationId xmlns:a16="http://schemas.microsoft.com/office/drawing/2014/main" xmlns="" id="{DC7D18AA-8775-43FA-AC22-C64B825F7740}"/>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xmlns="" id="{294C97A9-631B-4914-BE5B-EC5053EDC4B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67492</xdr:rowOff>
    </xdr:from>
    <xdr:to>
      <xdr:col>85</xdr:col>
      <xdr:colOff>126364</xdr:colOff>
      <xdr:row>87</xdr:row>
      <xdr:rowOff>7076</xdr:rowOff>
    </xdr:to>
    <xdr:cxnSp macro="">
      <xdr:nvCxnSpPr>
        <xdr:cNvPr id="622" name="直線コネクタ 621">
          <a:extLst>
            <a:ext uri="{FF2B5EF4-FFF2-40B4-BE49-F238E27FC236}">
              <a16:creationId xmlns:a16="http://schemas.microsoft.com/office/drawing/2014/main" xmlns="" id="{463C233C-C652-454B-AF39-47B01AA53630}"/>
            </a:ext>
          </a:extLst>
        </xdr:cNvPr>
        <xdr:cNvCxnSpPr/>
      </xdr:nvCxnSpPr>
      <xdr:spPr>
        <a:xfrm flipV="1">
          <a:off x="16318864" y="13440592"/>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10903</xdr:rowOff>
    </xdr:from>
    <xdr:ext cx="405111" cy="259045"/>
    <xdr:sp macro="" textlink="">
      <xdr:nvSpPr>
        <xdr:cNvPr id="623" name="【消防施設】&#10;有形固定資産減価償却率最小値テキスト">
          <a:extLst>
            <a:ext uri="{FF2B5EF4-FFF2-40B4-BE49-F238E27FC236}">
              <a16:creationId xmlns:a16="http://schemas.microsoft.com/office/drawing/2014/main" xmlns="" id="{EB801E99-A1D4-403D-A034-18BE0E10E2F3}"/>
            </a:ext>
          </a:extLst>
        </xdr:cNvPr>
        <xdr:cNvSpPr txBox="1"/>
      </xdr:nvSpPr>
      <xdr:spPr>
        <a:xfrm>
          <a:off x="16357600" y="1492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7076</xdr:rowOff>
    </xdr:from>
    <xdr:to>
      <xdr:col>86</xdr:col>
      <xdr:colOff>25400</xdr:colOff>
      <xdr:row>87</xdr:row>
      <xdr:rowOff>7076</xdr:rowOff>
    </xdr:to>
    <xdr:cxnSp macro="">
      <xdr:nvCxnSpPr>
        <xdr:cNvPr id="624" name="直線コネクタ 623">
          <a:extLst>
            <a:ext uri="{FF2B5EF4-FFF2-40B4-BE49-F238E27FC236}">
              <a16:creationId xmlns:a16="http://schemas.microsoft.com/office/drawing/2014/main" xmlns="" id="{A668F629-B8D6-45D1-A279-7D1895E9D977}"/>
            </a:ext>
          </a:extLst>
        </xdr:cNvPr>
        <xdr:cNvCxnSpPr/>
      </xdr:nvCxnSpPr>
      <xdr:spPr>
        <a:xfrm>
          <a:off x="16230600" y="1492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14169</xdr:rowOff>
    </xdr:from>
    <xdr:ext cx="405111" cy="259045"/>
    <xdr:sp macro="" textlink="">
      <xdr:nvSpPr>
        <xdr:cNvPr id="625" name="【消防施設】&#10;有形固定資産減価償却率最大値テキスト">
          <a:extLst>
            <a:ext uri="{FF2B5EF4-FFF2-40B4-BE49-F238E27FC236}">
              <a16:creationId xmlns:a16="http://schemas.microsoft.com/office/drawing/2014/main" xmlns="" id="{C6AA1B9E-B861-495F-BA76-31AE169A8A1B}"/>
            </a:ext>
          </a:extLst>
        </xdr:cNvPr>
        <xdr:cNvSpPr txBox="1"/>
      </xdr:nvSpPr>
      <xdr:spPr>
        <a:xfrm>
          <a:off x="163576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67492</xdr:rowOff>
    </xdr:from>
    <xdr:to>
      <xdr:col>86</xdr:col>
      <xdr:colOff>25400</xdr:colOff>
      <xdr:row>78</xdr:row>
      <xdr:rowOff>67492</xdr:rowOff>
    </xdr:to>
    <xdr:cxnSp macro="">
      <xdr:nvCxnSpPr>
        <xdr:cNvPr id="626" name="直線コネクタ 625">
          <a:extLst>
            <a:ext uri="{FF2B5EF4-FFF2-40B4-BE49-F238E27FC236}">
              <a16:creationId xmlns:a16="http://schemas.microsoft.com/office/drawing/2014/main" xmlns="" id="{04C05539-5AFE-4B92-B177-6A7871E71FBE}"/>
            </a:ext>
          </a:extLst>
        </xdr:cNvPr>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57529</xdr:rowOff>
    </xdr:from>
    <xdr:ext cx="405111" cy="259045"/>
    <xdr:sp macro="" textlink="">
      <xdr:nvSpPr>
        <xdr:cNvPr id="627" name="【消防施設】&#10;有形固定資産減価償却率平均値テキスト">
          <a:extLst>
            <a:ext uri="{FF2B5EF4-FFF2-40B4-BE49-F238E27FC236}">
              <a16:creationId xmlns:a16="http://schemas.microsoft.com/office/drawing/2014/main" xmlns="" id="{38ED5A71-F075-4461-A935-722EA1EDF392}"/>
            </a:ext>
          </a:extLst>
        </xdr:cNvPr>
        <xdr:cNvSpPr txBox="1"/>
      </xdr:nvSpPr>
      <xdr:spPr>
        <a:xfrm>
          <a:off x="16357600" y="1377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34652</xdr:rowOff>
    </xdr:from>
    <xdr:to>
      <xdr:col>85</xdr:col>
      <xdr:colOff>177800</xdr:colOff>
      <xdr:row>81</xdr:row>
      <xdr:rowOff>136252</xdr:rowOff>
    </xdr:to>
    <xdr:sp macro="" textlink="">
      <xdr:nvSpPr>
        <xdr:cNvPr id="628" name="フローチャート: 判断 627">
          <a:extLst>
            <a:ext uri="{FF2B5EF4-FFF2-40B4-BE49-F238E27FC236}">
              <a16:creationId xmlns:a16="http://schemas.microsoft.com/office/drawing/2014/main" xmlns="" id="{E5D94020-D76A-47F2-9510-7B1A5F3F46F7}"/>
            </a:ext>
          </a:extLst>
        </xdr:cNvPr>
        <xdr:cNvSpPr/>
      </xdr:nvSpPr>
      <xdr:spPr>
        <a:xfrm>
          <a:off x="162687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155484</xdr:rowOff>
    </xdr:from>
    <xdr:to>
      <xdr:col>81</xdr:col>
      <xdr:colOff>101600</xdr:colOff>
      <xdr:row>82</xdr:row>
      <xdr:rowOff>85634</xdr:rowOff>
    </xdr:to>
    <xdr:sp macro="" textlink="">
      <xdr:nvSpPr>
        <xdr:cNvPr id="629" name="フローチャート: 判断 628">
          <a:extLst>
            <a:ext uri="{FF2B5EF4-FFF2-40B4-BE49-F238E27FC236}">
              <a16:creationId xmlns:a16="http://schemas.microsoft.com/office/drawing/2014/main" xmlns="" id="{C14728BC-7A51-42BB-BA99-360256C252ED}"/>
            </a:ext>
          </a:extLst>
        </xdr:cNvPr>
        <xdr:cNvSpPr/>
      </xdr:nvSpPr>
      <xdr:spPr>
        <a:xfrm>
          <a:off x="15430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37919</xdr:rowOff>
    </xdr:from>
    <xdr:to>
      <xdr:col>76</xdr:col>
      <xdr:colOff>165100</xdr:colOff>
      <xdr:row>79</xdr:row>
      <xdr:rowOff>139519</xdr:rowOff>
    </xdr:to>
    <xdr:sp macro="" textlink="">
      <xdr:nvSpPr>
        <xdr:cNvPr id="630" name="フローチャート: 判断 629">
          <a:extLst>
            <a:ext uri="{FF2B5EF4-FFF2-40B4-BE49-F238E27FC236}">
              <a16:creationId xmlns:a16="http://schemas.microsoft.com/office/drawing/2014/main" xmlns="" id="{2768654A-25F3-4DE9-A0DB-CBACB0CE4813}"/>
            </a:ext>
          </a:extLst>
        </xdr:cNvPr>
        <xdr:cNvSpPr/>
      </xdr:nvSpPr>
      <xdr:spPr>
        <a:xfrm>
          <a:off x="14541500" y="1358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xmlns="" id="{D64D29FB-7E3D-4260-BFC3-2A9C7BB0772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22960C0B-CD91-4B1B-B600-6034DDE4337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4802B097-FC60-48AD-A846-451C6224112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4FC0C1B1-0845-45F5-BC8B-6E9B04CACDC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374D0AA7-5434-4A8E-A990-7D91F06EA85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36" name="楕円 635">
          <a:extLst>
            <a:ext uri="{FF2B5EF4-FFF2-40B4-BE49-F238E27FC236}">
              <a16:creationId xmlns:a16="http://schemas.microsoft.com/office/drawing/2014/main" xmlns="" id="{98E3DF3A-6E4A-40AA-937B-B5D5CC7670BD}"/>
            </a:ext>
          </a:extLst>
        </xdr:cNvPr>
        <xdr:cNvSpPr/>
      </xdr:nvSpPr>
      <xdr:spPr>
        <a:xfrm>
          <a:off x="16268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127379</xdr:rowOff>
    </xdr:from>
    <xdr:ext cx="405111" cy="259045"/>
    <xdr:sp macro="" textlink="">
      <xdr:nvSpPr>
        <xdr:cNvPr id="637" name="【消防施設】&#10;有形固定資産減価償却率該当値テキスト">
          <a:extLst>
            <a:ext uri="{FF2B5EF4-FFF2-40B4-BE49-F238E27FC236}">
              <a16:creationId xmlns:a16="http://schemas.microsoft.com/office/drawing/2014/main" xmlns="" id="{2A40B884-522A-4BFE-B448-F37C89D96E45}"/>
            </a:ext>
          </a:extLst>
        </xdr:cNvPr>
        <xdr:cNvSpPr txBox="1"/>
      </xdr:nvSpPr>
      <xdr:spPr>
        <a:xfrm>
          <a:off x="16357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24856</xdr:rowOff>
    </xdr:from>
    <xdr:to>
      <xdr:col>81</xdr:col>
      <xdr:colOff>101600</xdr:colOff>
      <xdr:row>83</xdr:row>
      <xdr:rowOff>126456</xdr:rowOff>
    </xdr:to>
    <xdr:sp macro="" textlink="">
      <xdr:nvSpPr>
        <xdr:cNvPr id="638" name="楕円 637">
          <a:extLst>
            <a:ext uri="{FF2B5EF4-FFF2-40B4-BE49-F238E27FC236}">
              <a16:creationId xmlns:a16="http://schemas.microsoft.com/office/drawing/2014/main" xmlns="" id="{02600FA6-4220-432B-A621-5AB8B1D043B7}"/>
            </a:ext>
          </a:extLst>
        </xdr:cNvPr>
        <xdr:cNvSpPr/>
      </xdr:nvSpPr>
      <xdr:spPr>
        <a:xfrm>
          <a:off x="15430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75656</xdr:rowOff>
    </xdr:from>
    <xdr:to>
      <xdr:col>85</xdr:col>
      <xdr:colOff>127000</xdr:colOff>
      <xdr:row>84</xdr:row>
      <xdr:rowOff>28302</xdr:rowOff>
    </xdr:to>
    <xdr:cxnSp macro="">
      <xdr:nvCxnSpPr>
        <xdr:cNvPr id="639" name="直線コネクタ 638">
          <a:extLst>
            <a:ext uri="{FF2B5EF4-FFF2-40B4-BE49-F238E27FC236}">
              <a16:creationId xmlns:a16="http://schemas.microsoft.com/office/drawing/2014/main" xmlns="" id="{40123CB2-DD31-49FB-8285-1EC40AAAA7EE}"/>
            </a:ext>
          </a:extLst>
        </xdr:cNvPr>
        <xdr:cNvCxnSpPr/>
      </xdr:nvCxnSpPr>
      <xdr:spPr>
        <a:xfrm>
          <a:off x="15481300" y="14306006"/>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119562</xdr:rowOff>
    </xdr:from>
    <xdr:to>
      <xdr:col>76</xdr:col>
      <xdr:colOff>165100</xdr:colOff>
      <xdr:row>84</xdr:row>
      <xdr:rowOff>49712</xdr:rowOff>
    </xdr:to>
    <xdr:sp macro="" textlink="">
      <xdr:nvSpPr>
        <xdr:cNvPr id="640" name="楕円 639">
          <a:extLst>
            <a:ext uri="{FF2B5EF4-FFF2-40B4-BE49-F238E27FC236}">
              <a16:creationId xmlns:a16="http://schemas.microsoft.com/office/drawing/2014/main" xmlns="" id="{39357891-F718-49E7-B1EC-246FA7FCCDA3}"/>
            </a:ext>
          </a:extLst>
        </xdr:cNvPr>
        <xdr:cNvSpPr/>
      </xdr:nvSpPr>
      <xdr:spPr>
        <a:xfrm>
          <a:off x="14541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75656</xdr:rowOff>
    </xdr:from>
    <xdr:to>
      <xdr:col>81</xdr:col>
      <xdr:colOff>50800</xdr:colOff>
      <xdr:row>83</xdr:row>
      <xdr:rowOff>170362</xdr:rowOff>
    </xdr:to>
    <xdr:cxnSp macro="">
      <xdr:nvCxnSpPr>
        <xdr:cNvPr id="641" name="直線コネクタ 640">
          <a:extLst>
            <a:ext uri="{FF2B5EF4-FFF2-40B4-BE49-F238E27FC236}">
              <a16:creationId xmlns:a16="http://schemas.microsoft.com/office/drawing/2014/main" xmlns="" id="{E0BDC621-048F-4890-9F99-A7D7D8E50EE9}"/>
            </a:ext>
          </a:extLst>
        </xdr:cNvPr>
        <xdr:cNvCxnSpPr/>
      </xdr:nvCxnSpPr>
      <xdr:spPr>
        <a:xfrm flipV="1">
          <a:off x="14592300" y="143060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102161</xdr:rowOff>
    </xdr:from>
    <xdr:ext cx="405111" cy="259045"/>
    <xdr:sp macro="" textlink="">
      <xdr:nvSpPr>
        <xdr:cNvPr id="642" name="n_1aveValue【消防施設】&#10;有形固定資産減価償却率">
          <a:extLst>
            <a:ext uri="{FF2B5EF4-FFF2-40B4-BE49-F238E27FC236}">
              <a16:creationId xmlns:a16="http://schemas.microsoft.com/office/drawing/2014/main" xmlns="" id="{D265ADC5-8333-4777-AA26-5AEEB169A574}"/>
            </a:ext>
          </a:extLst>
        </xdr:cNvPr>
        <xdr:cNvSpPr txBox="1"/>
      </xdr:nvSpPr>
      <xdr:spPr>
        <a:xfrm>
          <a:off x="152660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156046</xdr:rowOff>
    </xdr:from>
    <xdr:ext cx="405111" cy="259045"/>
    <xdr:sp macro="" textlink="">
      <xdr:nvSpPr>
        <xdr:cNvPr id="643" name="n_2aveValue【消防施設】&#10;有形固定資産減価償却率">
          <a:extLst>
            <a:ext uri="{FF2B5EF4-FFF2-40B4-BE49-F238E27FC236}">
              <a16:creationId xmlns:a16="http://schemas.microsoft.com/office/drawing/2014/main" xmlns="" id="{8C226AEC-B339-4DEF-8607-BDF1DE6EE68D}"/>
            </a:ext>
          </a:extLst>
        </xdr:cNvPr>
        <xdr:cNvSpPr txBox="1"/>
      </xdr:nvSpPr>
      <xdr:spPr>
        <a:xfrm>
          <a:off x="14389744" y="1335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117583</xdr:rowOff>
    </xdr:from>
    <xdr:ext cx="405111" cy="259045"/>
    <xdr:sp macro="" textlink="">
      <xdr:nvSpPr>
        <xdr:cNvPr id="644" name="n_1mainValue【消防施設】&#10;有形固定資産減価償却率">
          <a:extLst>
            <a:ext uri="{FF2B5EF4-FFF2-40B4-BE49-F238E27FC236}">
              <a16:creationId xmlns:a16="http://schemas.microsoft.com/office/drawing/2014/main" xmlns="" id="{45F2DADD-C343-4369-98DD-0C718F82DCF7}"/>
            </a:ext>
          </a:extLst>
        </xdr:cNvPr>
        <xdr:cNvSpPr txBox="1"/>
      </xdr:nvSpPr>
      <xdr:spPr>
        <a:xfrm>
          <a:off x="152660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40839</xdr:rowOff>
    </xdr:from>
    <xdr:ext cx="405111" cy="259045"/>
    <xdr:sp macro="" textlink="">
      <xdr:nvSpPr>
        <xdr:cNvPr id="645" name="n_2mainValue【消防施設】&#10;有形固定資産減価償却率">
          <a:extLst>
            <a:ext uri="{FF2B5EF4-FFF2-40B4-BE49-F238E27FC236}">
              <a16:creationId xmlns:a16="http://schemas.microsoft.com/office/drawing/2014/main" xmlns="" id="{1E6DED5C-EF98-48A9-8774-6455738449F7}"/>
            </a:ext>
          </a:extLst>
        </xdr:cNvPr>
        <xdr:cNvSpPr txBox="1"/>
      </xdr:nvSpPr>
      <xdr:spPr>
        <a:xfrm>
          <a:off x="14389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xmlns="" id="{01E95DE9-AD49-42D5-975F-229D28B3E77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xmlns="" id="{83702200-BF85-444B-AA8A-66C179D636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xmlns="" id="{9DFE2F6E-BE41-44CE-8CEA-E093F8D30A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xmlns="" id="{B3801A38-B71E-4DB6-8516-577DE16F72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xmlns="" id="{1BA4079B-E31F-4966-B17C-58EB8BD4BA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xmlns="" id="{8AF7E9F8-7381-4CCC-9990-A747700FA0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xmlns="" id="{CA65146E-6A4F-4D1C-B327-E45DA81A42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xmlns="" id="{B76CF71E-6FE1-475F-95D9-6B0BBE8AE0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xmlns="" id="{85F88089-37A6-4852-AF91-8E3D59F84B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xmlns="" id="{7D3F42B4-A722-4F71-9B02-273748A7437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xmlns="" id="{AE102DA3-0D01-4E2E-B8A2-F2F211AE967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xmlns="" id="{F9E5B1DB-3071-4086-AECA-00442158B16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xmlns="" id="{C1B6771F-B35A-4A78-8DE0-A95EB123E8D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xmlns="" id="{A43131FE-A51B-4C40-9592-E9E8207213D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xmlns="" id="{F943D2E7-ABA7-4B9C-85EE-FE6D1AAC2A0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xmlns="" id="{4E7FE5B8-94FB-4BC7-86C4-76D4ABD883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xmlns="" id="{0D545F2E-E154-4DF9-BD24-B885705EA73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xmlns="" id="{1213D64F-76E9-402E-A611-92E9435DE43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xmlns="" id="{5C385A0C-5652-4699-A4BD-09CFB72BC52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xmlns="" id="{C109000F-EA84-40B2-BD1E-EDDC8AEFF96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xmlns="" id="{E3A643A1-D245-427B-A18A-FDB66AD6517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xmlns="" id="{2681DE5E-02BF-402A-9D1E-F1CCE5B8243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a:extLst>
            <a:ext uri="{FF2B5EF4-FFF2-40B4-BE49-F238E27FC236}">
              <a16:creationId xmlns:a16="http://schemas.microsoft.com/office/drawing/2014/main" xmlns="" id="{D36C31F1-7221-4CC6-9F44-6EFAB6BE360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19050</xdr:rowOff>
    </xdr:to>
    <xdr:cxnSp macro="">
      <xdr:nvCxnSpPr>
        <xdr:cNvPr id="669" name="直線コネクタ 668">
          <a:extLst>
            <a:ext uri="{FF2B5EF4-FFF2-40B4-BE49-F238E27FC236}">
              <a16:creationId xmlns:a16="http://schemas.microsoft.com/office/drawing/2014/main" xmlns="" id="{1AB3A917-3EEF-45EC-862D-4BD86525D208}"/>
            </a:ext>
          </a:extLst>
        </xdr:cNvPr>
        <xdr:cNvCxnSpPr/>
      </xdr:nvCxnSpPr>
      <xdr:spPr>
        <a:xfrm flipV="1">
          <a:off x="22160864" y="133540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22877</xdr:rowOff>
    </xdr:from>
    <xdr:ext cx="469744" cy="259045"/>
    <xdr:sp macro="" textlink="">
      <xdr:nvSpPr>
        <xdr:cNvPr id="670" name="【消防施設】&#10;一人当たり面積最小値テキスト">
          <a:extLst>
            <a:ext uri="{FF2B5EF4-FFF2-40B4-BE49-F238E27FC236}">
              <a16:creationId xmlns:a16="http://schemas.microsoft.com/office/drawing/2014/main" xmlns="" id="{F3BFCF03-6547-4BDE-9F52-F99661E31E32}"/>
            </a:ext>
          </a:extLst>
        </xdr:cNvPr>
        <xdr:cNvSpPr txBox="1"/>
      </xdr:nvSpPr>
      <xdr:spPr>
        <a:xfrm>
          <a:off x="221996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19050</xdr:rowOff>
    </xdr:from>
    <xdr:to>
      <xdr:col>116</xdr:col>
      <xdr:colOff>152400</xdr:colOff>
      <xdr:row>86</xdr:row>
      <xdr:rowOff>19050</xdr:rowOff>
    </xdr:to>
    <xdr:cxnSp macro="">
      <xdr:nvCxnSpPr>
        <xdr:cNvPr id="671" name="直線コネクタ 670">
          <a:extLst>
            <a:ext uri="{FF2B5EF4-FFF2-40B4-BE49-F238E27FC236}">
              <a16:creationId xmlns:a16="http://schemas.microsoft.com/office/drawing/2014/main" xmlns="" id="{836206A3-BDE6-4E53-A158-2DF2DC0F4FD8}"/>
            </a:ext>
          </a:extLst>
        </xdr:cNvPr>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672" name="【消防施設】&#10;一人当たり面積最大値テキスト">
          <a:extLst>
            <a:ext uri="{FF2B5EF4-FFF2-40B4-BE49-F238E27FC236}">
              <a16:creationId xmlns:a16="http://schemas.microsoft.com/office/drawing/2014/main" xmlns="" id="{A4512E05-9EC1-4F5A-9089-06C0E3552E85}"/>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673" name="直線コネクタ 672">
          <a:extLst>
            <a:ext uri="{FF2B5EF4-FFF2-40B4-BE49-F238E27FC236}">
              <a16:creationId xmlns:a16="http://schemas.microsoft.com/office/drawing/2014/main" xmlns="" id="{4D1EAD92-9F8C-4AC8-81B0-76D3EFDA57BB}"/>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消防施設】&#10;一人当たり面積平均値テキスト">
          <a:extLst>
            <a:ext uri="{FF2B5EF4-FFF2-40B4-BE49-F238E27FC236}">
              <a16:creationId xmlns:a16="http://schemas.microsoft.com/office/drawing/2014/main" xmlns="" id="{980C8A69-EFF8-4C05-8F94-36B3FF97B4BE}"/>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a:extLst>
            <a:ext uri="{FF2B5EF4-FFF2-40B4-BE49-F238E27FC236}">
              <a16:creationId xmlns:a16="http://schemas.microsoft.com/office/drawing/2014/main" xmlns="" id="{D51D7F3A-28A6-41CE-8BC8-D63B42122A3B}"/>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158750</xdr:rowOff>
    </xdr:from>
    <xdr:to>
      <xdr:col>112</xdr:col>
      <xdr:colOff>38100</xdr:colOff>
      <xdr:row>82</xdr:row>
      <xdr:rowOff>88900</xdr:rowOff>
    </xdr:to>
    <xdr:sp macro="" textlink="">
      <xdr:nvSpPr>
        <xdr:cNvPr id="676" name="フローチャート: 判断 675">
          <a:extLst>
            <a:ext uri="{FF2B5EF4-FFF2-40B4-BE49-F238E27FC236}">
              <a16:creationId xmlns:a16="http://schemas.microsoft.com/office/drawing/2014/main" xmlns="" id="{C3F80218-82C9-4551-866F-F19BE58B512E}"/>
            </a:ext>
          </a:extLst>
        </xdr:cNvPr>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677" name="フローチャート: 判断 676">
          <a:extLst>
            <a:ext uri="{FF2B5EF4-FFF2-40B4-BE49-F238E27FC236}">
              <a16:creationId xmlns:a16="http://schemas.microsoft.com/office/drawing/2014/main" xmlns="" id="{A4E170CC-C057-463A-89AE-C7F57C144965}"/>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xmlns="" id="{AC38596B-2865-4432-BB63-F326C6B272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xmlns="" id="{6952C3ED-575D-4913-BCBA-CFE16357285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xmlns="" id="{E3725845-3006-45D9-8275-2FF22A73763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xmlns="" id="{AF92EF4E-E382-4DBF-B065-72573DF7EC2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xmlns="" id="{9C14CE9B-F556-4A61-B44E-4FF998255E0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83" name="楕円 682">
          <a:extLst>
            <a:ext uri="{FF2B5EF4-FFF2-40B4-BE49-F238E27FC236}">
              <a16:creationId xmlns:a16="http://schemas.microsoft.com/office/drawing/2014/main" xmlns="" id="{F3E4422F-0FF1-43E1-AB09-0C0DDFAA5D9A}"/>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84" name="【消防施設】&#10;一人当たり面積該当値テキスト">
          <a:extLst>
            <a:ext uri="{FF2B5EF4-FFF2-40B4-BE49-F238E27FC236}">
              <a16:creationId xmlns:a16="http://schemas.microsoft.com/office/drawing/2014/main" xmlns="" id="{CACF9256-0D65-4424-94A4-62E53A1D122C}"/>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85" name="楕円 684">
          <a:extLst>
            <a:ext uri="{FF2B5EF4-FFF2-40B4-BE49-F238E27FC236}">
              <a16:creationId xmlns:a16="http://schemas.microsoft.com/office/drawing/2014/main" xmlns="" id="{E196E524-39C9-4266-9BA4-53C058A818D5}"/>
            </a:ext>
          </a:extLst>
        </xdr:cNvPr>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86" name="直線コネクタ 685">
          <a:extLst>
            <a:ext uri="{FF2B5EF4-FFF2-40B4-BE49-F238E27FC236}">
              <a16:creationId xmlns:a16="http://schemas.microsoft.com/office/drawing/2014/main" xmlns="" id="{6DCDB353-39E6-4C68-BDBC-811C6B361368}"/>
            </a:ext>
          </a:extLst>
        </xdr:cNvPr>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87" name="楕円 686">
          <a:extLst>
            <a:ext uri="{FF2B5EF4-FFF2-40B4-BE49-F238E27FC236}">
              <a16:creationId xmlns:a16="http://schemas.microsoft.com/office/drawing/2014/main" xmlns="" id="{7AECCBE3-8DB2-4365-9277-44383A687981}"/>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88" name="直線コネクタ 687">
          <a:extLst>
            <a:ext uri="{FF2B5EF4-FFF2-40B4-BE49-F238E27FC236}">
              <a16:creationId xmlns:a16="http://schemas.microsoft.com/office/drawing/2014/main" xmlns="" id="{7C30DA45-D23C-455F-9E71-113689237DD7}"/>
            </a:ext>
          </a:extLst>
        </xdr:cNvPr>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689" name="n_1aveValue【消防施設】&#10;一人当たり面積">
          <a:extLst>
            <a:ext uri="{FF2B5EF4-FFF2-40B4-BE49-F238E27FC236}">
              <a16:creationId xmlns:a16="http://schemas.microsoft.com/office/drawing/2014/main" xmlns="" id="{7E5FB0F9-069F-4FD2-B8D4-7369FA25DF37}"/>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690" name="n_2aveValue【消防施設】&#10;一人当たり面積">
          <a:extLst>
            <a:ext uri="{FF2B5EF4-FFF2-40B4-BE49-F238E27FC236}">
              <a16:creationId xmlns:a16="http://schemas.microsoft.com/office/drawing/2014/main" xmlns="" id="{8F017F74-57CB-4488-8ED9-C9F931A1F331}"/>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91" name="n_1mainValue【消防施設】&#10;一人当たり面積">
          <a:extLst>
            <a:ext uri="{FF2B5EF4-FFF2-40B4-BE49-F238E27FC236}">
              <a16:creationId xmlns:a16="http://schemas.microsoft.com/office/drawing/2014/main" xmlns="" id="{665D87EB-0D19-4520-9C48-2E3C9ADC13ED}"/>
            </a:ext>
          </a:extLst>
        </xdr:cNvPr>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92" name="n_2mainValue【消防施設】&#10;一人当たり面積">
          <a:extLst>
            <a:ext uri="{FF2B5EF4-FFF2-40B4-BE49-F238E27FC236}">
              <a16:creationId xmlns:a16="http://schemas.microsoft.com/office/drawing/2014/main" xmlns="" id="{185B35C6-3A87-4DDC-BF35-948128A1CFB2}"/>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xmlns="" id="{DC95C93B-7451-4DB1-927C-7A2E40BA8D2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xmlns="" id="{497EDE0A-BDDD-4366-BFC3-38F536B0F72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xmlns="" id="{E207BE3A-DAB2-4D27-BDC6-742A4FA6D0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xmlns="" id="{F48EB2EC-714C-48F0-96A7-B9B1875E87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xmlns="" id="{1187756B-F1E7-4D3C-AB01-9932F8CC73C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xmlns="" id="{3FA2DC28-6F6B-4461-8EF2-9886AE86A2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xmlns="" id="{F062DF5A-7520-49B5-92D8-E187FE3D36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xmlns="" id="{22F38ABF-5A18-4D5C-A6D7-0ADF4DD0069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xmlns="" id="{25159977-0E12-49A8-B5B0-80F20FDF21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xmlns="" id="{00243833-811A-4374-B7D8-CC279BF138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3" name="直線コネクタ 702">
          <a:extLst>
            <a:ext uri="{FF2B5EF4-FFF2-40B4-BE49-F238E27FC236}">
              <a16:creationId xmlns:a16="http://schemas.microsoft.com/office/drawing/2014/main" xmlns="" id="{74D448FF-638E-4D99-A101-F842BEE7702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4" name="テキスト ボックス 703">
          <a:extLst>
            <a:ext uri="{FF2B5EF4-FFF2-40B4-BE49-F238E27FC236}">
              <a16:creationId xmlns:a16="http://schemas.microsoft.com/office/drawing/2014/main" xmlns="" id="{28A62590-BD93-4C82-B618-0D6039A43426}"/>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5" name="直線コネクタ 704">
          <a:extLst>
            <a:ext uri="{FF2B5EF4-FFF2-40B4-BE49-F238E27FC236}">
              <a16:creationId xmlns:a16="http://schemas.microsoft.com/office/drawing/2014/main" xmlns="" id="{7B5846FF-736A-4AD6-90A5-D97C61A494A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6" name="テキスト ボックス 705">
          <a:extLst>
            <a:ext uri="{FF2B5EF4-FFF2-40B4-BE49-F238E27FC236}">
              <a16:creationId xmlns:a16="http://schemas.microsoft.com/office/drawing/2014/main" xmlns="" id="{5791994B-132B-4EE9-9B33-AB6330CCB9B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7" name="直線コネクタ 706">
          <a:extLst>
            <a:ext uri="{FF2B5EF4-FFF2-40B4-BE49-F238E27FC236}">
              <a16:creationId xmlns:a16="http://schemas.microsoft.com/office/drawing/2014/main" xmlns="" id="{7BEBBF71-0207-4A08-AD97-28A15AE4CAF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8" name="テキスト ボックス 707">
          <a:extLst>
            <a:ext uri="{FF2B5EF4-FFF2-40B4-BE49-F238E27FC236}">
              <a16:creationId xmlns:a16="http://schemas.microsoft.com/office/drawing/2014/main" xmlns="" id="{513959B6-335D-4A33-BE4C-C0D60D0DC3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9" name="直線コネクタ 708">
          <a:extLst>
            <a:ext uri="{FF2B5EF4-FFF2-40B4-BE49-F238E27FC236}">
              <a16:creationId xmlns:a16="http://schemas.microsoft.com/office/drawing/2014/main" xmlns="" id="{51A540CB-B9DA-4364-9A3D-5E8E8357830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0" name="テキスト ボックス 709">
          <a:extLst>
            <a:ext uri="{FF2B5EF4-FFF2-40B4-BE49-F238E27FC236}">
              <a16:creationId xmlns:a16="http://schemas.microsoft.com/office/drawing/2014/main" xmlns="" id="{5C54E7B4-F337-4E0B-8D5F-DE09CB30C7A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1" name="直線コネクタ 710">
          <a:extLst>
            <a:ext uri="{FF2B5EF4-FFF2-40B4-BE49-F238E27FC236}">
              <a16:creationId xmlns:a16="http://schemas.microsoft.com/office/drawing/2014/main" xmlns="" id="{03AEB5D6-AC2F-46B5-82AC-76025938314A}"/>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2" name="テキスト ボックス 711">
          <a:extLst>
            <a:ext uri="{FF2B5EF4-FFF2-40B4-BE49-F238E27FC236}">
              <a16:creationId xmlns:a16="http://schemas.microsoft.com/office/drawing/2014/main" xmlns="" id="{E9F25898-9F60-4CD5-BB1A-28EFA0873FE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a:extLst>
            <a:ext uri="{FF2B5EF4-FFF2-40B4-BE49-F238E27FC236}">
              <a16:creationId xmlns:a16="http://schemas.microsoft.com/office/drawing/2014/main" xmlns="" id="{6C4A2476-7E16-4B5B-8804-DB436A091A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xmlns="" id="{7E06AB86-1A26-4DD9-8698-4BDBE18A47B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a:extLst>
            <a:ext uri="{FF2B5EF4-FFF2-40B4-BE49-F238E27FC236}">
              <a16:creationId xmlns:a16="http://schemas.microsoft.com/office/drawing/2014/main" xmlns="" id="{23444DF9-C859-46E3-977B-4E9C6EB2622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107</xdr:row>
      <xdr:rowOff>40005</xdr:rowOff>
    </xdr:to>
    <xdr:cxnSp macro="">
      <xdr:nvCxnSpPr>
        <xdr:cNvPr id="716" name="直線コネクタ 715">
          <a:extLst>
            <a:ext uri="{FF2B5EF4-FFF2-40B4-BE49-F238E27FC236}">
              <a16:creationId xmlns:a16="http://schemas.microsoft.com/office/drawing/2014/main" xmlns="" id="{D0D80C48-3B7C-4F76-8ECB-3A15A1668193}"/>
            </a:ext>
          </a:extLst>
        </xdr:cNvPr>
        <xdr:cNvCxnSpPr/>
      </xdr:nvCxnSpPr>
      <xdr:spPr>
        <a:xfrm flipV="1">
          <a:off x="16318864" y="1712404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43832</xdr:rowOff>
    </xdr:from>
    <xdr:ext cx="405111" cy="259045"/>
    <xdr:sp macro="" textlink="">
      <xdr:nvSpPr>
        <xdr:cNvPr id="717" name="【庁舎】&#10;有形固定資産減価償却率最小値テキスト">
          <a:extLst>
            <a:ext uri="{FF2B5EF4-FFF2-40B4-BE49-F238E27FC236}">
              <a16:creationId xmlns:a16="http://schemas.microsoft.com/office/drawing/2014/main" xmlns="" id="{AFB70191-50C9-4608-881D-56DB3A9CF327}"/>
            </a:ext>
          </a:extLst>
        </xdr:cNvPr>
        <xdr:cNvSpPr txBox="1"/>
      </xdr:nvSpPr>
      <xdr:spPr>
        <a:xfrm>
          <a:off x="16357600"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40005</xdr:rowOff>
    </xdr:from>
    <xdr:to>
      <xdr:col>86</xdr:col>
      <xdr:colOff>25400</xdr:colOff>
      <xdr:row>107</xdr:row>
      <xdr:rowOff>40005</xdr:rowOff>
    </xdr:to>
    <xdr:cxnSp macro="">
      <xdr:nvCxnSpPr>
        <xdr:cNvPr id="718" name="直線コネクタ 717">
          <a:extLst>
            <a:ext uri="{FF2B5EF4-FFF2-40B4-BE49-F238E27FC236}">
              <a16:creationId xmlns:a16="http://schemas.microsoft.com/office/drawing/2014/main" xmlns="" id="{A80EC142-557B-4939-8D0D-C86DEB0FE354}"/>
            </a:ext>
          </a:extLst>
        </xdr:cNvPr>
        <xdr:cNvCxnSpPr/>
      </xdr:nvCxnSpPr>
      <xdr:spPr>
        <a:xfrm>
          <a:off x="16230600" y="1838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719" name="【庁舎】&#10;有形固定資産減価償却率最大値テキスト">
          <a:extLst>
            <a:ext uri="{FF2B5EF4-FFF2-40B4-BE49-F238E27FC236}">
              <a16:creationId xmlns:a16="http://schemas.microsoft.com/office/drawing/2014/main" xmlns="" id="{4DC57446-DBE4-4D93-BBEB-EF3C275A804C}"/>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720" name="直線コネクタ 719">
          <a:extLst>
            <a:ext uri="{FF2B5EF4-FFF2-40B4-BE49-F238E27FC236}">
              <a16:creationId xmlns:a16="http://schemas.microsoft.com/office/drawing/2014/main" xmlns="" id="{02817E90-C243-4C84-9FFB-8CB137288A6C}"/>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21" name="【庁舎】&#10;有形固定資産減価償却率平均値テキスト">
          <a:extLst>
            <a:ext uri="{FF2B5EF4-FFF2-40B4-BE49-F238E27FC236}">
              <a16:creationId xmlns:a16="http://schemas.microsoft.com/office/drawing/2014/main" xmlns="" id="{96E40DAF-2925-48FC-9FE4-143186366515}"/>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722" name="フローチャート: 判断 721">
          <a:extLst>
            <a:ext uri="{FF2B5EF4-FFF2-40B4-BE49-F238E27FC236}">
              <a16:creationId xmlns:a16="http://schemas.microsoft.com/office/drawing/2014/main" xmlns="" id="{0A6F4967-83B4-4C5F-BDA6-DC69F37A7D47}"/>
            </a:ext>
          </a:extLst>
        </xdr:cNvPr>
        <xdr:cNvSpPr/>
      </xdr:nvSpPr>
      <xdr:spPr>
        <a:xfrm>
          <a:off x="162687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143511</xdr:rowOff>
    </xdr:from>
    <xdr:to>
      <xdr:col>81</xdr:col>
      <xdr:colOff>101600</xdr:colOff>
      <xdr:row>103</xdr:row>
      <xdr:rowOff>73661</xdr:rowOff>
    </xdr:to>
    <xdr:sp macro="" textlink="">
      <xdr:nvSpPr>
        <xdr:cNvPr id="723" name="フローチャート: 判断 722">
          <a:extLst>
            <a:ext uri="{FF2B5EF4-FFF2-40B4-BE49-F238E27FC236}">
              <a16:creationId xmlns:a16="http://schemas.microsoft.com/office/drawing/2014/main" xmlns="" id="{68D2E7A1-AA72-413C-91E7-8FFE1D58015D}"/>
            </a:ext>
          </a:extLst>
        </xdr:cNvPr>
        <xdr:cNvSpPr/>
      </xdr:nvSpPr>
      <xdr:spPr>
        <a:xfrm>
          <a:off x="15430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4" name="フローチャート: 判断 723">
          <a:extLst>
            <a:ext uri="{FF2B5EF4-FFF2-40B4-BE49-F238E27FC236}">
              <a16:creationId xmlns:a16="http://schemas.microsoft.com/office/drawing/2014/main" xmlns="" id="{DEE73028-B44E-4504-89EA-5ECCA9F7587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xmlns="" id="{61084A5A-3892-4D1D-B303-37404DC37DE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xmlns="" id="{6EBFC65B-A4D1-4EE8-ADBE-446E43CD6F0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xmlns="" id="{058C8F27-3EEE-408F-AFEA-B5F958C96CC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xmlns="" id="{1B26AA84-DAA0-40C5-BDCF-FE5DE96CC57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xmlns="" id="{60E87EE8-4AA5-4A63-8B37-6F7B7BC5213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133986</xdr:rowOff>
    </xdr:from>
    <xdr:to>
      <xdr:col>85</xdr:col>
      <xdr:colOff>177800</xdr:colOff>
      <xdr:row>100</xdr:row>
      <xdr:rowOff>64136</xdr:rowOff>
    </xdr:to>
    <xdr:sp macro="" textlink="">
      <xdr:nvSpPr>
        <xdr:cNvPr id="730" name="楕円 729">
          <a:extLst>
            <a:ext uri="{FF2B5EF4-FFF2-40B4-BE49-F238E27FC236}">
              <a16:creationId xmlns:a16="http://schemas.microsoft.com/office/drawing/2014/main" xmlns="" id="{84F45870-3239-413A-A5A2-CBA429900D07}"/>
            </a:ext>
          </a:extLst>
        </xdr:cNvPr>
        <xdr:cNvSpPr/>
      </xdr:nvSpPr>
      <xdr:spPr>
        <a:xfrm>
          <a:off x="16268700" y="171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52723</xdr:rowOff>
    </xdr:from>
    <xdr:ext cx="405111" cy="259045"/>
    <xdr:sp macro="" textlink="">
      <xdr:nvSpPr>
        <xdr:cNvPr id="731" name="【庁舎】&#10;有形固定資産減価償却率該当値テキスト">
          <a:extLst>
            <a:ext uri="{FF2B5EF4-FFF2-40B4-BE49-F238E27FC236}">
              <a16:creationId xmlns:a16="http://schemas.microsoft.com/office/drawing/2014/main" xmlns="" id="{F33E77FB-B23E-4576-8B55-7F50AF8830AE}"/>
            </a:ext>
          </a:extLst>
        </xdr:cNvPr>
        <xdr:cNvSpPr txBox="1"/>
      </xdr:nvSpPr>
      <xdr:spPr>
        <a:xfrm>
          <a:off x="16357600" y="1702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168275</xdr:rowOff>
    </xdr:from>
    <xdr:to>
      <xdr:col>81</xdr:col>
      <xdr:colOff>101600</xdr:colOff>
      <xdr:row>100</xdr:row>
      <xdr:rowOff>98425</xdr:rowOff>
    </xdr:to>
    <xdr:sp macro="" textlink="">
      <xdr:nvSpPr>
        <xdr:cNvPr id="732" name="楕円 731">
          <a:extLst>
            <a:ext uri="{FF2B5EF4-FFF2-40B4-BE49-F238E27FC236}">
              <a16:creationId xmlns:a16="http://schemas.microsoft.com/office/drawing/2014/main" xmlns="" id="{872290CF-AC85-42A3-82F7-2761CB66BDE9}"/>
            </a:ext>
          </a:extLst>
        </xdr:cNvPr>
        <xdr:cNvSpPr/>
      </xdr:nvSpPr>
      <xdr:spPr>
        <a:xfrm>
          <a:off x="15430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13336</xdr:rowOff>
    </xdr:from>
    <xdr:to>
      <xdr:col>85</xdr:col>
      <xdr:colOff>127000</xdr:colOff>
      <xdr:row>100</xdr:row>
      <xdr:rowOff>47625</xdr:rowOff>
    </xdr:to>
    <xdr:cxnSp macro="">
      <xdr:nvCxnSpPr>
        <xdr:cNvPr id="733" name="直線コネクタ 732">
          <a:extLst>
            <a:ext uri="{FF2B5EF4-FFF2-40B4-BE49-F238E27FC236}">
              <a16:creationId xmlns:a16="http://schemas.microsoft.com/office/drawing/2014/main" xmlns="" id="{20F8B92C-6852-47A0-932B-0BA77D62B5CF}"/>
            </a:ext>
          </a:extLst>
        </xdr:cNvPr>
        <xdr:cNvCxnSpPr/>
      </xdr:nvCxnSpPr>
      <xdr:spPr>
        <a:xfrm flipV="1">
          <a:off x="15481300" y="171583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33020</xdr:rowOff>
    </xdr:from>
    <xdr:to>
      <xdr:col>76</xdr:col>
      <xdr:colOff>165100</xdr:colOff>
      <xdr:row>100</xdr:row>
      <xdr:rowOff>134620</xdr:rowOff>
    </xdr:to>
    <xdr:sp macro="" textlink="">
      <xdr:nvSpPr>
        <xdr:cNvPr id="734" name="楕円 733">
          <a:extLst>
            <a:ext uri="{FF2B5EF4-FFF2-40B4-BE49-F238E27FC236}">
              <a16:creationId xmlns:a16="http://schemas.microsoft.com/office/drawing/2014/main" xmlns="" id="{FF484886-B7B4-4BF2-8DE8-495FF76A927B}"/>
            </a:ext>
          </a:extLst>
        </xdr:cNvPr>
        <xdr:cNvSpPr/>
      </xdr:nvSpPr>
      <xdr:spPr>
        <a:xfrm>
          <a:off x="145415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47625</xdr:rowOff>
    </xdr:from>
    <xdr:to>
      <xdr:col>81</xdr:col>
      <xdr:colOff>50800</xdr:colOff>
      <xdr:row>100</xdr:row>
      <xdr:rowOff>83820</xdr:rowOff>
    </xdr:to>
    <xdr:cxnSp macro="">
      <xdr:nvCxnSpPr>
        <xdr:cNvPr id="735" name="直線コネクタ 734">
          <a:extLst>
            <a:ext uri="{FF2B5EF4-FFF2-40B4-BE49-F238E27FC236}">
              <a16:creationId xmlns:a16="http://schemas.microsoft.com/office/drawing/2014/main" xmlns="" id="{498F68B8-F8D3-4ABC-A5C8-21924D6805C5}"/>
            </a:ext>
          </a:extLst>
        </xdr:cNvPr>
        <xdr:cNvCxnSpPr/>
      </xdr:nvCxnSpPr>
      <xdr:spPr>
        <a:xfrm flipV="1">
          <a:off x="14592300" y="17192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64788</xdr:rowOff>
    </xdr:from>
    <xdr:ext cx="405111" cy="259045"/>
    <xdr:sp macro="" textlink="">
      <xdr:nvSpPr>
        <xdr:cNvPr id="736" name="n_1aveValue【庁舎】&#10;有形固定資産減価償却率">
          <a:extLst>
            <a:ext uri="{FF2B5EF4-FFF2-40B4-BE49-F238E27FC236}">
              <a16:creationId xmlns:a16="http://schemas.microsoft.com/office/drawing/2014/main" xmlns="" id="{CC0D3FF9-E9C6-4297-9B9C-287007209A0D}"/>
            </a:ext>
          </a:extLst>
        </xdr:cNvPr>
        <xdr:cNvSpPr txBox="1"/>
      </xdr:nvSpPr>
      <xdr:spPr>
        <a:xfrm>
          <a:off x="152660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37" name="n_2aveValue【庁舎】&#10;有形固定資産減価償却率">
          <a:extLst>
            <a:ext uri="{FF2B5EF4-FFF2-40B4-BE49-F238E27FC236}">
              <a16:creationId xmlns:a16="http://schemas.microsoft.com/office/drawing/2014/main" xmlns="" id="{825798EF-36AA-4EB3-A13E-3C55B4E4CCA4}"/>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114952</xdr:rowOff>
    </xdr:from>
    <xdr:ext cx="405111" cy="259045"/>
    <xdr:sp macro="" textlink="">
      <xdr:nvSpPr>
        <xdr:cNvPr id="738" name="n_1mainValue【庁舎】&#10;有形固定資産減価償却率">
          <a:extLst>
            <a:ext uri="{FF2B5EF4-FFF2-40B4-BE49-F238E27FC236}">
              <a16:creationId xmlns:a16="http://schemas.microsoft.com/office/drawing/2014/main" xmlns="" id="{858EC298-3EC3-4EFB-91D1-A07385E3319E}"/>
            </a:ext>
          </a:extLst>
        </xdr:cNvPr>
        <xdr:cNvSpPr txBox="1"/>
      </xdr:nvSpPr>
      <xdr:spPr>
        <a:xfrm>
          <a:off x="15266044" y="1691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151147</xdr:rowOff>
    </xdr:from>
    <xdr:ext cx="405111" cy="259045"/>
    <xdr:sp macro="" textlink="">
      <xdr:nvSpPr>
        <xdr:cNvPr id="739" name="n_2mainValue【庁舎】&#10;有形固定資産減価償却率">
          <a:extLst>
            <a:ext uri="{FF2B5EF4-FFF2-40B4-BE49-F238E27FC236}">
              <a16:creationId xmlns:a16="http://schemas.microsoft.com/office/drawing/2014/main" xmlns="" id="{378B2AFB-3997-4892-9A1A-90AA7E2C3E26}"/>
            </a:ext>
          </a:extLst>
        </xdr:cNvPr>
        <xdr:cNvSpPr txBox="1"/>
      </xdr:nvSpPr>
      <xdr:spPr>
        <a:xfrm>
          <a:off x="14389744" y="1695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a:extLst>
            <a:ext uri="{FF2B5EF4-FFF2-40B4-BE49-F238E27FC236}">
              <a16:creationId xmlns:a16="http://schemas.microsoft.com/office/drawing/2014/main" xmlns="" id="{595CD67B-AEF9-48D7-9D14-B97DA1E24B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a:extLst>
            <a:ext uri="{FF2B5EF4-FFF2-40B4-BE49-F238E27FC236}">
              <a16:creationId xmlns:a16="http://schemas.microsoft.com/office/drawing/2014/main" xmlns="" id="{E353478F-27BE-4586-BB80-758B24E9DD2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a:extLst>
            <a:ext uri="{FF2B5EF4-FFF2-40B4-BE49-F238E27FC236}">
              <a16:creationId xmlns:a16="http://schemas.microsoft.com/office/drawing/2014/main" xmlns="" id="{EF87061D-6C2A-43D5-8CD0-F1D0F0A385A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a:extLst>
            <a:ext uri="{FF2B5EF4-FFF2-40B4-BE49-F238E27FC236}">
              <a16:creationId xmlns:a16="http://schemas.microsoft.com/office/drawing/2014/main" xmlns="" id="{775C4FB9-8BE5-4B64-9F80-0D6E74AF667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a:extLst>
            <a:ext uri="{FF2B5EF4-FFF2-40B4-BE49-F238E27FC236}">
              <a16:creationId xmlns:a16="http://schemas.microsoft.com/office/drawing/2014/main" xmlns="" id="{2F3577A0-E077-4B69-A602-CD99DD660FC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a:extLst>
            <a:ext uri="{FF2B5EF4-FFF2-40B4-BE49-F238E27FC236}">
              <a16:creationId xmlns:a16="http://schemas.microsoft.com/office/drawing/2014/main" xmlns="" id="{7B3CFDBF-016B-4D92-85F3-DC7D2340DB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a:extLst>
            <a:ext uri="{FF2B5EF4-FFF2-40B4-BE49-F238E27FC236}">
              <a16:creationId xmlns:a16="http://schemas.microsoft.com/office/drawing/2014/main" xmlns="" id="{7BE43FDD-9528-4795-B416-DC2793529F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a:extLst>
            <a:ext uri="{FF2B5EF4-FFF2-40B4-BE49-F238E27FC236}">
              <a16:creationId xmlns:a16="http://schemas.microsoft.com/office/drawing/2014/main" xmlns="" id="{A896D183-C1D3-46E8-A003-BCF3314231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a:extLst>
            <a:ext uri="{FF2B5EF4-FFF2-40B4-BE49-F238E27FC236}">
              <a16:creationId xmlns:a16="http://schemas.microsoft.com/office/drawing/2014/main" xmlns="" id="{535B7F61-FBBF-4D3A-8A46-9E0400264A9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a:extLst>
            <a:ext uri="{FF2B5EF4-FFF2-40B4-BE49-F238E27FC236}">
              <a16:creationId xmlns:a16="http://schemas.microsoft.com/office/drawing/2014/main" xmlns="" id="{61600551-EB24-411B-AA3C-D0A636C7EAD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a:extLst>
            <a:ext uri="{FF2B5EF4-FFF2-40B4-BE49-F238E27FC236}">
              <a16:creationId xmlns:a16="http://schemas.microsoft.com/office/drawing/2014/main" xmlns="" id="{E0CBCDBE-09C7-4928-868B-5EC9C368D53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xmlns="" id="{6C483B25-0F05-42FC-AF48-2280E3CE0FD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a:extLst>
            <a:ext uri="{FF2B5EF4-FFF2-40B4-BE49-F238E27FC236}">
              <a16:creationId xmlns:a16="http://schemas.microsoft.com/office/drawing/2014/main" xmlns="" id="{B478D180-75B1-4290-B818-B3C4255361B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a:extLst>
            <a:ext uri="{FF2B5EF4-FFF2-40B4-BE49-F238E27FC236}">
              <a16:creationId xmlns:a16="http://schemas.microsoft.com/office/drawing/2014/main" xmlns="" id="{39600D10-A881-473D-AF86-66CCE7DA110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a:extLst>
            <a:ext uri="{FF2B5EF4-FFF2-40B4-BE49-F238E27FC236}">
              <a16:creationId xmlns:a16="http://schemas.microsoft.com/office/drawing/2014/main" xmlns="" id="{6FCB26B3-C17C-4190-8602-34A44F3E62C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a:extLst>
            <a:ext uri="{FF2B5EF4-FFF2-40B4-BE49-F238E27FC236}">
              <a16:creationId xmlns:a16="http://schemas.microsoft.com/office/drawing/2014/main" xmlns="" id="{F82A7982-B603-49E0-B168-FA7059F6332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a:extLst>
            <a:ext uri="{FF2B5EF4-FFF2-40B4-BE49-F238E27FC236}">
              <a16:creationId xmlns:a16="http://schemas.microsoft.com/office/drawing/2014/main" xmlns="" id="{3D6780C4-A285-455E-8193-270FF05841B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a:extLst>
            <a:ext uri="{FF2B5EF4-FFF2-40B4-BE49-F238E27FC236}">
              <a16:creationId xmlns:a16="http://schemas.microsoft.com/office/drawing/2014/main" xmlns="" id="{3BA6A75D-D5D1-4B35-8539-39804CF056C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a:extLst>
            <a:ext uri="{FF2B5EF4-FFF2-40B4-BE49-F238E27FC236}">
              <a16:creationId xmlns:a16="http://schemas.microsoft.com/office/drawing/2014/main" xmlns="" id="{61799C47-B044-4E20-9576-535541FAA7D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a:extLst>
            <a:ext uri="{FF2B5EF4-FFF2-40B4-BE49-F238E27FC236}">
              <a16:creationId xmlns:a16="http://schemas.microsoft.com/office/drawing/2014/main" xmlns="" id="{CBFB1CBC-E488-46CA-9869-14484FBCC4F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a:extLst>
            <a:ext uri="{FF2B5EF4-FFF2-40B4-BE49-F238E27FC236}">
              <a16:creationId xmlns:a16="http://schemas.microsoft.com/office/drawing/2014/main" xmlns="" id="{77B9B4EC-E7A6-4671-A86B-B20186C525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a:extLst>
            <a:ext uri="{FF2B5EF4-FFF2-40B4-BE49-F238E27FC236}">
              <a16:creationId xmlns:a16="http://schemas.microsoft.com/office/drawing/2014/main" xmlns="" id="{9EC37F8F-8926-42C5-8FE6-914ED71382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a:extLst>
            <a:ext uri="{FF2B5EF4-FFF2-40B4-BE49-F238E27FC236}">
              <a16:creationId xmlns:a16="http://schemas.microsoft.com/office/drawing/2014/main" xmlns="" id="{7278FCE8-F2AF-4BBE-8E14-880035B7429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107</xdr:row>
      <xdr:rowOff>76200</xdr:rowOff>
    </xdr:to>
    <xdr:cxnSp macro="">
      <xdr:nvCxnSpPr>
        <xdr:cNvPr id="763" name="直線コネクタ 762">
          <a:extLst>
            <a:ext uri="{FF2B5EF4-FFF2-40B4-BE49-F238E27FC236}">
              <a16:creationId xmlns:a16="http://schemas.microsoft.com/office/drawing/2014/main" xmlns="" id="{7BE5D189-D1B3-4AE6-A0C4-5BE4EBF284C6}"/>
            </a:ext>
          </a:extLst>
        </xdr:cNvPr>
        <xdr:cNvCxnSpPr/>
      </xdr:nvCxnSpPr>
      <xdr:spPr>
        <a:xfrm flipV="1">
          <a:off x="22160864" y="1736598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80027</xdr:rowOff>
    </xdr:from>
    <xdr:ext cx="469744" cy="259045"/>
    <xdr:sp macro="" textlink="">
      <xdr:nvSpPr>
        <xdr:cNvPr id="764" name="【庁舎】&#10;一人当たり面積最小値テキスト">
          <a:extLst>
            <a:ext uri="{FF2B5EF4-FFF2-40B4-BE49-F238E27FC236}">
              <a16:creationId xmlns:a16="http://schemas.microsoft.com/office/drawing/2014/main" xmlns="" id="{8F3457A4-D96F-4B1F-83B7-FEA1FB94EEAE}"/>
            </a:ext>
          </a:extLst>
        </xdr:cNvPr>
        <xdr:cNvSpPr txBox="1"/>
      </xdr:nvSpPr>
      <xdr:spPr>
        <a:xfrm>
          <a:off x="22199600" y="1842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76200</xdr:rowOff>
    </xdr:from>
    <xdr:to>
      <xdr:col>116</xdr:col>
      <xdr:colOff>152400</xdr:colOff>
      <xdr:row>107</xdr:row>
      <xdr:rowOff>76200</xdr:rowOff>
    </xdr:to>
    <xdr:cxnSp macro="">
      <xdr:nvCxnSpPr>
        <xdr:cNvPr id="765" name="直線コネクタ 764">
          <a:extLst>
            <a:ext uri="{FF2B5EF4-FFF2-40B4-BE49-F238E27FC236}">
              <a16:creationId xmlns:a16="http://schemas.microsoft.com/office/drawing/2014/main" xmlns="" id="{698F72F1-BC48-4E9D-A194-55F31FAEA33A}"/>
            </a:ext>
          </a:extLst>
        </xdr:cNvPr>
        <xdr:cNvCxnSpPr/>
      </xdr:nvCxnSpPr>
      <xdr:spPr>
        <a:xfrm>
          <a:off x="22072600" y="1842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766" name="【庁舎】&#10;一人当たり面積最大値テキスト">
          <a:extLst>
            <a:ext uri="{FF2B5EF4-FFF2-40B4-BE49-F238E27FC236}">
              <a16:creationId xmlns:a16="http://schemas.microsoft.com/office/drawing/2014/main" xmlns="" id="{7BB28074-49D9-4824-89BA-663CCC4BD79E}"/>
            </a:ext>
          </a:extLst>
        </xdr:cNvPr>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767" name="直線コネクタ 766">
          <a:extLst>
            <a:ext uri="{FF2B5EF4-FFF2-40B4-BE49-F238E27FC236}">
              <a16:creationId xmlns:a16="http://schemas.microsoft.com/office/drawing/2014/main" xmlns="" id="{1E87540F-4E9C-41D6-97A4-77D1C7F6960B}"/>
            </a:ext>
          </a:extLst>
        </xdr:cNvPr>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78757</xdr:rowOff>
    </xdr:from>
    <xdr:ext cx="469744" cy="259045"/>
    <xdr:sp macro="" textlink="">
      <xdr:nvSpPr>
        <xdr:cNvPr id="768" name="【庁舎】&#10;一人当たり面積平均値テキスト">
          <a:extLst>
            <a:ext uri="{FF2B5EF4-FFF2-40B4-BE49-F238E27FC236}">
              <a16:creationId xmlns:a16="http://schemas.microsoft.com/office/drawing/2014/main" xmlns="" id="{74CC4CD3-D06B-4175-8BE4-190A45F90A55}"/>
            </a:ext>
          </a:extLst>
        </xdr:cNvPr>
        <xdr:cNvSpPr txBox="1"/>
      </xdr:nvSpPr>
      <xdr:spPr>
        <a:xfrm>
          <a:off x="22199600" y="17909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55880</xdr:rowOff>
    </xdr:from>
    <xdr:to>
      <xdr:col>116</xdr:col>
      <xdr:colOff>114300</xdr:colOff>
      <xdr:row>105</xdr:row>
      <xdr:rowOff>157480</xdr:rowOff>
    </xdr:to>
    <xdr:sp macro="" textlink="">
      <xdr:nvSpPr>
        <xdr:cNvPr id="769" name="フローチャート: 判断 768">
          <a:extLst>
            <a:ext uri="{FF2B5EF4-FFF2-40B4-BE49-F238E27FC236}">
              <a16:creationId xmlns:a16="http://schemas.microsoft.com/office/drawing/2014/main" xmlns="" id="{12577BA1-E1CB-4973-9C1F-1F845D1A45DE}"/>
            </a:ext>
          </a:extLst>
        </xdr:cNvPr>
        <xdr:cNvSpPr/>
      </xdr:nvSpPr>
      <xdr:spPr>
        <a:xfrm>
          <a:off x="22110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70" name="フローチャート: 判断 769">
          <a:extLst>
            <a:ext uri="{FF2B5EF4-FFF2-40B4-BE49-F238E27FC236}">
              <a16:creationId xmlns:a16="http://schemas.microsoft.com/office/drawing/2014/main" xmlns="" id="{F4D67765-E4C1-4CD1-9B45-9E3F0FA78F87}"/>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143511</xdr:rowOff>
    </xdr:from>
    <xdr:to>
      <xdr:col>107</xdr:col>
      <xdr:colOff>101600</xdr:colOff>
      <xdr:row>105</xdr:row>
      <xdr:rowOff>73661</xdr:rowOff>
    </xdr:to>
    <xdr:sp macro="" textlink="">
      <xdr:nvSpPr>
        <xdr:cNvPr id="771" name="フローチャート: 判断 770">
          <a:extLst>
            <a:ext uri="{FF2B5EF4-FFF2-40B4-BE49-F238E27FC236}">
              <a16:creationId xmlns:a16="http://schemas.microsoft.com/office/drawing/2014/main" xmlns="" id="{732C93E2-A821-4423-AEEB-BD919EF72988}"/>
            </a:ext>
          </a:extLst>
        </xdr:cNvPr>
        <xdr:cNvSpPr/>
      </xdr:nvSpPr>
      <xdr:spPr>
        <a:xfrm>
          <a:off x="20383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84FEAB28-5F5A-435C-B328-DE15B3AAAA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F9E3AF1E-FD7F-4D10-9E51-82AC08CB01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xmlns="" id="{940FFA98-D9EA-480C-9D32-40CB0BC52F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xmlns="" id="{70D523E7-BB84-4E00-8203-CACEC9E01A9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xmlns="" id="{476770DF-851D-48B3-9F20-7626C019141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777" name="楕円 776">
          <a:extLst>
            <a:ext uri="{FF2B5EF4-FFF2-40B4-BE49-F238E27FC236}">
              <a16:creationId xmlns:a16="http://schemas.microsoft.com/office/drawing/2014/main" xmlns="" id="{25431D23-2784-41B2-B80D-F3FAB7BA5D87}"/>
            </a:ext>
          </a:extLst>
        </xdr:cNvPr>
        <xdr:cNvSpPr/>
      </xdr:nvSpPr>
      <xdr:spPr>
        <a:xfrm>
          <a:off x="22110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104157</xdr:rowOff>
    </xdr:from>
    <xdr:ext cx="469744" cy="259045"/>
    <xdr:sp macro="" textlink="">
      <xdr:nvSpPr>
        <xdr:cNvPr id="778" name="【庁舎】&#10;一人当たり面積該当値テキスト">
          <a:extLst>
            <a:ext uri="{FF2B5EF4-FFF2-40B4-BE49-F238E27FC236}">
              <a16:creationId xmlns:a16="http://schemas.microsoft.com/office/drawing/2014/main" xmlns="" id="{75745554-2E1A-4FF2-B238-F300D58A90C2}"/>
            </a:ext>
          </a:extLst>
        </xdr:cNvPr>
        <xdr:cNvSpPr txBox="1"/>
      </xdr:nvSpPr>
      <xdr:spPr>
        <a:xfrm>
          <a:off x="22199600" y="1827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79" name="楕円 778">
          <a:extLst>
            <a:ext uri="{FF2B5EF4-FFF2-40B4-BE49-F238E27FC236}">
              <a16:creationId xmlns:a16="http://schemas.microsoft.com/office/drawing/2014/main" xmlns="" id="{725CC5BE-F8F1-4E8C-AEB9-6B619557291C}"/>
            </a:ext>
          </a:extLst>
        </xdr:cNvPr>
        <xdr:cNvSpPr/>
      </xdr:nvSpPr>
      <xdr:spPr>
        <a:xfrm>
          <a:off x="21272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68580</xdr:rowOff>
    </xdr:to>
    <xdr:cxnSp macro="">
      <xdr:nvCxnSpPr>
        <xdr:cNvPr id="780" name="直線コネクタ 779">
          <a:extLst>
            <a:ext uri="{FF2B5EF4-FFF2-40B4-BE49-F238E27FC236}">
              <a16:creationId xmlns:a16="http://schemas.microsoft.com/office/drawing/2014/main" xmlns="" id="{84E9EC5E-4C3C-44EE-9F22-7746503114AB}"/>
            </a:ext>
          </a:extLst>
        </xdr:cNvPr>
        <xdr:cNvCxnSpPr/>
      </xdr:nvCxnSpPr>
      <xdr:spPr>
        <a:xfrm>
          <a:off x="21323300" y="18413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17780</xdr:rowOff>
    </xdr:from>
    <xdr:to>
      <xdr:col>107</xdr:col>
      <xdr:colOff>101600</xdr:colOff>
      <xdr:row>107</xdr:row>
      <xdr:rowOff>119380</xdr:rowOff>
    </xdr:to>
    <xdr:sp macro="" textlink="">
      <xdr:nvSpPr>
        <xdr:cNvPr id="781" name="楕円 780">
          <a:extLst>
            <a:ext uri="{FF2B5EF4-FFF2-40B4-BE49-F238E27FC236}">
              <a16:creationId xmlns:a16="http://schemas.microsoft.com/office/drawing/2014/main" xmlns="" id="{7E90EA0B-A648-4E32-B86F-9923CD39AFE9}"/>
            </a:ext>
          </a:extLst>
        </xdr:cNvPr>
        <xdr:cNvSpPr/>
      </xdr:nvSpPr>
      <xdr:spPr>
        <a:xfrm>
          <a:off x="203835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68580</xdr:rowOff>
    </xdr:to>
    <xdr:cxnSp macro="">
      <xdr:nvCxnSpPr>
        <xdr:cNvPr id="782" name="直線コネクタ 781">
          <a:extLst>
            <a:ext uri="{FF2B5EF4-FFF2-40B4-BE49-F238E27FC236}">
              <a16:creationId xmlns:a16="http://schemas.microsoft.com/office/drawing/2014/main" xmlns="" id="{40E299D1-5A63-48DF-A672-858FBC6AEC25}"/>
            </a:ext>
          </a:extLst>
        </xdr:cNvPr>
        <xdr:cNvCxnSpPr/>
      </xdr:nvCxnSpPr>
      <xdr:spPr>
        <a:xfrm>
          <a:off x="20434300" y="18413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83" name="n_1aveValue【庁舎】&#10;一人当たり面積">
          <a:extLst>
            <a:ext uri="{FF2B5EF4-FFF2-40B4-BE49-F238E27FC236}">
              <a16:creationId xmlns:a16="http://schemas.microsoft.com/office/drawing/2014/main" xmlns="" id="{1870AA0C-90BE-4A6E-8FBE-C689B34BE77B}"/>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784" name="n_2aveValue【庁舎】&#10;一人当たり面積">
          <a:extLst>
            <a:ext uri="{FF2B5EF4-FFF2-40B4-BE49-F238E27FC236}">
              <a16:creationId xmlns:a16="http://schemas.microsoft.com/office/drawing/2014/main" xmlns="" id="{37BE714B-EB2C-4BB7-9F99-0E11E8B69E9C}"/>
            </a:ext>
          </a:extLst>
        </xdr:cNvPr>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85" name="n_1mainValue【庁舎】&#10;一人当たり面積">
          <a:extLst>
            <a:ext uri="{FF2B5EF4-FFF2-40B4-BE49-F238E27FC236}">
              <a16:creationId xmlns:a16="http://schemas.microsoft.com/office/drawing/2014/main" xmlns="" id="{82713944-7206-414D-811B-070C30B7E60A}"/>
            </a:ext>
          </a:extLst>
        </xdr:cNvPr>
        <xdr:cNvSpPr txBox="1"/>
      </xdr:nvSpPr>
      <xdr:spPr>
        <a:xfrm>
          <a:off x="210757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110507</xdr:rowOff>
    </xdr:from>
    <xdr:ext cx="469744" cy="259045"/>
    <xdr:sp macro="" textlink="">
      <xdr:nvSpPr>
        <xdr:cNvPr id="786" name="n_2mainValue【庁舎】&#10;一人当たり面積">
          <a:extLst>
            <a:ext uri="{FF2B5EF4-FFF2-40B4-BE49-F238E27FC236}">
              <a16:creationId xmlns:a16="http://schemas.microsoft.com/office/drawing/2014/main" xmlns="" id="{890036D6-1604-475B-A71B-9504AA8F41F1}"/>
            </a:ext>
          </a:extLst>
        </xdr:cNvPr>
        <xdr:cNvSpPr txBox="1"/>
      </xdr:nvSpPr>
      <xdr:spPr>
        <a:xfrm>
          <a:off x="2019942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a:extLst>
            <a:ext uri="{FF2B5EF4-FFF2-40B4-BE49-F238E27FC236}">
              <a16:creationId xmlns:a16="http://schemas.microsoft.com/office/drawing/2014/main" xmlns="" id="{A71729ED-6ECD-415F-A6F4-225EDD072D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a:extLst>
            <a:ext uri="{FF2B5EF4-FFF2-40B4-BE49-F238E27FC236}">
              <a16:creationId xmlns:a16="http://schemas.microsoft.com/office/drawing/2014/main" xmlns="" id="{3DB8709C-876E-4DC5-92F2-9C32231FEF6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a:extLst>
            <a:ext uri="{FF2B5EF4-FFF2-40B4-BE49-F238E27FC236}">
              <a16:creationId xmlns:a16="http://schemas.microsoft.com/office/drawing/2014/main" xmlns="" id="{8F6AC1FC-FAB9-415D-A513-06E8EC931A1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有形固定資産減価償却率を施設類型別で類似団体平均と比較すると、消防施設が低く、庁舎が高くなっている。</a:t>
          </a:r>
          <a:r>
            <a:rPr lang="ja-JP" altLang="en-US" sz="1100">
              <a:solidFill>
                <a:schemeClr val="dk1"/>
              </a:solidFill>
              <a:effectLst/>
              <a:latin typeface="+mn-lt"/>
              <a:ea typeface="+mn-ea"/>
              <a:cs typeface="+mn-cs"/>
            </a:rPr>
            <a:t>傾向に大きな変化はみられていない。</a:t>
          </a:r>
          <a:endParaRPr lang="ja-JP" altLang="ja-JP" sz="1400">
            <a:effectLst/>
          </a:endParaRPr>
        </a:p>
        <a:p>
          <a:r>
            <a:rPr lang="ja-JP" altLang="ja-JP" sz="1100">
              <a:solidFill>
                <a:schemeClr val="dk1"/>
              </a:solidFill>
              <a:effectLst/>
              <a:latin typeface="+mn-lt"/>
              <a:ea typeface="+mn-ea"/>
              <a:cs typeface="+mn-cs"/>
            </a:rPr>
            <a:t>消防施設については、常備消防を東京都に委託していることなどから、大規模施設は保有していない。尚、対象となる既存の消火栓、防火水槽及び消防団詰所器具置場等については耐用年数等を鑑み、計画的な更新を行うとともに地域の実情を踏まえた新規整備の検討を進めている。</a:t>
          </a:r>
          <a:endParaRPr lang="ja-JP" altLang="ja-JP" sz="1400">
            <a:effectLst/>
          </a:endParaRPr>
        </a:p>
        <a:p>
          <a:r>
            <a:rPr lang="ja-JP" altLang="ja-JP" sz="1100">
              <a:solidFill>
                <a:schemeClr val="dk1"/>
              </a:solidFill>
              <a:effectLst/>
              <a:latin typeface="+mn-lt"/>
              <a:ea typeface="+mn-ea"/>
              <a:cs typeface="+mn-cs"/>
            </a:rPr>
            <a:t>庁舎について、市役所本庁舎は建設から</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年以上が経過し、耐震性にも課題がある。このため、平成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年度から免震改修工事、平成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年度から長寿命化・機能向上のための改修工事を進めていく。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　</a:t>
          </a:r>
          <a:r>
            <a:rPr kumimoji="1" lang="en-US" altLang="ja-JP" sz="1300">
              <a:solidFill>
                <a:schemeClr val="dk1"/>
              </a:solidFill>
              <a:effectLst/>
              <a:latin typeface="ＭＳ Ｐゴシック" pitchFamily="50" charset="-128"/>
              <a:ea typeface="ＭＳ Ｐゴシック" pitchFamily="50" charset="-128"/>
              <a:cs typeface="+mn-cs"/>
            </a:rPr>
            <a:t> </a:t>
          </a:r>
          <a:r>
            <a:rPr kumimoji="1" lang="ja-JP" altLang="en-US" sz="1300">
              <a:solidFill>
                <a:schemeClr val="dk1"/>
              </a:solidFill>
              <a:effectLst/>
              <a:latin typeface="ＭＳ Ｐゴシック" pitchFamily="50" charset="-128"/>
              <a:ea typeface="ＭＳ Ｐゴシック" pitchFamily="50" charset="-128"/>
              <a:cs typeface="+mn-cs"/>
            </a:rPr>
            <a:t>法人税割・地方消費税交付金の減に伴う基準財政収入額減の影響を受け、</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年度単年分は</a:t>
          </a:r>
          <a:r>
            <a:rPr kumimoji="1" lang="en-US" altLang="ja-JP" sz="1300">
              <a:solidFill>
                <a:schemeClr val="dk1"/>
              </a:solidFill>
              <a:effectLst/>
              <a:latin typeface="ＭＳ Ｐゴシック" pitchFamily="50" charset="-128"/>
              <a:ea typeface="ＭＳ Ｐゴシック" pitchFamily="50" charset="-128"/>
              <a:cs typeface="+mn-cs"/>
            </a:rPr>
            <a:t>28</a:t>
          </a:r>
          <a:r>
            <a:rPr kumimoji="1" lang="ja-JP" altLang="en-US" sz="1300">
              <a:solidFill>
                <a:schemeClr val="dk1"/>
              </a:solidFill>
              <a:effectLst/>
              <a:latin typeface="ＭＳ Ｐゴシック" pitchFamily="50" charset="-128"/>
              <a:ea typeface="ＭＳ Ｐゴシック" pitchFamily="50" charset="-128"/>
              <a:cs typeface="+mn-cs"/>
            </a:rPr>
            <a:t>年度比</a:t>
          </a:r>
          <a:r>
            <a:rPr kumimoji="1" lang="en-US" altLang="ja-JP" sz="1300">
              <a:solidFill>
                <a:schemeClr val="dk1"/>
              </a:solidFill>
              <a:effectLst/>
              <a:latin typeface="ＭＳ Ｐゴシック" pitchFamily="50" charset="-128"/>
              <a:ea typeface="ＭＳ Ｐゴシック" pitchFamily="50" charset="-128"/>
              <a:cs typeface="+mn-cs"/>
            </a:rPr>
            <a:t>0.01</a:t>
          </a:r>
          <a:r>
            <a:rPr kumimoji="1" lang="ja-JP" altLang="en-US" sz="1300">
              <a:solidFill>
                <a:schemeClr val="dk1"/>
              </a:solidFill>
              <a:effectLst/>
              <a:latin typeface="ＭＳ Ｐゴシック" pitchFamily="50" charset="-128"/>
              <a:ea typeface="ＭＳ Ｐゴシック" pitchFamily="50" charset="-128"/>
              <a:cs typeface="+mn-cs"/>
            </a:rPr>
            <a:t>ポイント悪化している。しかし、</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en-US" sz="1300">
              <a:solidFill>
                <a:schemeClr val="dk1"/>
              </a:solidFill>
              <a:effectLst/>
              <a:latin typeface="ＭＳ Ｐゴシック" pitchFamily="50" charset="-128"/>
              <a:ea typeface="ＭＳ Ｐゴシック" pitchFamily="50" charset="-128"/>
              <a:cs typeface="+mn-cs"/>
            </a:rPr>
            <a:t>～</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年度の３カ年平均は、</a:t>
          </a:r>
          <a:r>
            <a:rPr kumimoji="1" lang="en-US" altLang="ja-JP" sz="1300">
              <a:solidFill>
                <a:schemeClr val="dk1"/>
              </a:solidFill>
              <a:effectLst/>
              <a:latin typeface="ＭＳ Ｐゴシック" pitchFamily="50" charset="-128"/>
              <a:ea typeface="ＭＳ Ｐゴシック" pitchFamily="50" charset="-128"/>
              <a:cs typeface="+mn-cs"/>
            </a:rPr>
            <a:t>27</a:t>
          </a:r>
          <a:r>
            <a:rPr kumimoji="1" lang="ja-JP" altLang="en-US" sz="1300">
              <a:solidFill>
                <a:schemeClr val="dk1"/>
              </a:solidFill>
              <a:effectLst/>
              <a:latin typeface="ＭＳ Ｐゴシック" pitchFamily="50" charset="-128"/>
              <a:ea typeface="ＭＳ Ｐゴシック" pitchFamily="50" charset="-128"/>
              <a:cs typeface="+mn-cs"/>
            </a:rPr>
            <a:t>年度の地方消費税交付金の増加などから</a:t>
          </a:r>
          <a:r>
            <a:rPr kumimoji="1" lang="en-US" altLang="ja-JP" sz="1300">
              <a:solidFill>
                <a:schemeClr val="dk1"/>
              </a:solidFill>
              <a:effectLst/>
              <a:latin typeface="ＭＳ Ｐゴシック" pitchFamily="50" charset="-128"/>
              <a:ea typeface="ＭＳ Ｐゴシック" pitchFamily="50" charset="-128"/>
              <a:cs typeface="+mn-cs"/>
            </a:rPr>
            <a:t>0.01</a:t>
          </a:r>
          <a:r>
            <a:rPr kumimoji="1" lang="ja-JP" altLang="en-US" sz="1300">
              <a:solidFill>
                <a:schemeClr val="dk1"/>
              </a:solidFill>
              <a:effectLst/>
              <a:latin typeface="ＭＳ Ｐゴシック" pitchFamily="50" charset="-128"/>
              <a:ea typeface="ＭＳ Ｐゴシック" pitchFamily="50" charset="-128"/>
              <a:cs typeface="+mn-cs"/>
            </a:rPr>
            <a:t>ポイント改善される結果となった。</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19755</xdr:rowOff>
    </xdr:from>
    <xdr:to>
      <xdr:col>23</xdr:col>
      <xdr:colOff>133350</xdr:colOff>
      <xdr:row>40</xdr:row>
      <xdr:rowOff>33161</xdr:rowOff>
    </xdr:to>
    <xdr:cxnSp macro="">
      <xdr:nvCxnSpPr>
        <xdr:cNvPr id="69" name="直線コネクタ 68"/>
        <xdr:cNvCxnSpPr/>
      </xdr:nvCxnSpPr>
      <xdr:spPr>
        <a:xfrm flipV="1">
          <a:off x="4114800" y="68777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46567</xdr:rowOff>
    </xdr:to>
    <xdr:cxnSp macro="">
      <xdr:nvCxnSpPr>
        <xdr:cNvPr id="72" name="直線コネクタ 71"/>
        <xdr:cNvCxnSpPr/>
      </xdr:nvCxnSpPr>
      <xdr:spPr>
        <a:xfrm flipV="1">
          <a:off x="3225800" y="68911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156633</xdr:rowOff>
    </xdr:from>
    <xdr:to>
      <xdr:col>15</xdr:col>
      <xdr:colOff>133350</xdr:colOff>
      <xdr:row>41</xdr:row>
      <xdr:rowOff>86783</xdr:rowOff>
    </xdr:to>
    <xdr:sp macro="" textlink="">
      <xdr:nvSpPr>
        <xdr:cNvPr id="76" name="フローチャート: 判断 75"/>
        <xdr:cNvSpPr/>
      </xdr:nvSpPr>
      <xdr:spPr>
        <a:xfrm>
          <a:off x="3175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77" name="テキスト ボックス 76"/>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59972</xdr:rowOff>
    </xdr:to>
    <xdr:cxnSp macro="">
      <xdr:nvCxnSpPr>
        <xdr:cNvPr id="78" name="直線コネクタ 77"/>
        <xdr:cNvCxnSpPr/>
      </xdr:nvCxnSpPr>
      <xdr:spPr>
        <a:xfrm>
          <a:off x="1447800" y="691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98372</xdr:rowOff>
    </xdr:from>
    <xdr:ext cx="762000" cy="259045"/>
    <xdr:sp macro="" textlink="">
      <xdr:nvSpPr>
        <xdr:cNvPr id="80" name="テキスト ボックス 79"/>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140405</xdr:rowOff>
    </xdr:from>
    <xdr:to>
      <xdr:col>23</xdr:col>
      <xdr:colOff>184150</xdr:colOff>
      <xdr:row>40</xdr:row>
      <xdr:rowOff>70555</xdr:rowOff>
    </xdr:to>
    <xdr:sp macro="" textlink="">
      <xdr:nvSpPr>
        <xdr:cNvPr id="88" name="楕円 87"/>
        <xdr:cNvSpPr/>
      </xdr:nvSpPr>
      <xdr:spPr>
        <a:xfrm>
          <a:off x="49022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156932</xdr:rowOff>
    </xdr:from>
    <xdr:ext cx="762000" cy="259045"/>
    <xdr:sp macro="" textlink="">
      <xdr:nvSpPr>
        <xdr:cNvPr id="89" name="財政力該当値テキスト"/>
        <xdr:cNvSpPr txBox="1"/>
      </xdr:nvSpPr>
      <xdr:spPr>
        <a:xfrm>
          <a:off x="5041900" y="66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9172</xdr:rowOff>
    </xdr:from>
    <xdr:to>
      <xdr:col>7</xdr:col>
      <xdr:colOff>31750</xdr:colOff>
      <xdr:row>40</xdr:row>
      <xdr:rowOff>110772</xdr:rowOff>
    </xdr:to>
    <xdr:sp macro="" textlink="">
      <xdr:nvSpPr>
        <xdr:cNvPr id="96" name="楕円 95"/>
        <xdr:cNvSpPr/>
      </xdr:nvSpPr>
      <xdr:spPr>
        <a:xfrm>
          <a:off x="1397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120949</xdr:rowOff>
    </xdr:from>
    <xdr:ext cx="762000" cy="259045"/>
    <xdr:sp macro="" textlink="">
      <xdr:nvSpPr>
        <xdr:cNvPr id="97" name="テキスト ボックス 96"/>
        <xdr:cNvSpPr txBox="1"/>
      </xdr:nvSpPr>
      <xdr:spPr>
        <a:xfrm>
          <a:off x="1066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itchFamily="50" charset="-128"/>
              <a:ea typeface="ＭＳ Ｐゴシック" pitchFamily="50" charset="-128"/>
              <a:cs typeface="+mn-cs"/>
            </a:rPr>
            <a:t>経常収支比率は、歳出面（分子）及び歳入面（分母）共に指数を改善させる結果となり、前年度比</a:t>
          </a:r>
          <a:r>
            <a:rPr lang="en-US" altLang="ja-JP" sz="1200">
              <a:solidFill>
                <a:schemeClr val="dk1"/>
              </a:solidFill>
              <a:effectLst/>
              <a:latin typeface="ＭＳ Ｐゴシック" pitchFamily="50" charset="-128"/>
              <a:ea typeface="ＭＳ Ｐゴシック" pitchFamily="50" charset="-128"/>
              <a:cs typeface="+mn-cs"/>
            </a:rPr>
            <a:t>4.0</a:t>
          </a:r>
          <a:r>
            <a:rPr lang="ja-JP" altLang="ja-JP" sz="1200">
              <a:solidFill>
                <a:schemeClr val="dk1"/>
              </a:solidFill>
              <a:effectLst/>
              <a:latin typeface="ＭＳ Ｐゴシック" pitchFamily="50" charset="-128"/>
              <a:ea typeface="ＭＳ Ｐゴシック" pitchFamily="50" charset="-128"/>
              <a:cs typeface="+mn-cs"/>
            </a:rPr>
            <a:t>％となった。</a:t>
          </a:r>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latin typeface="ＭＳ Ｐゴシック" panose="020B0600070205080204" pitchFamily="50" charset="-128"/>
              <a:ea typeface="ＭＳ Ｐゴシック" panose="020B0600070205080204" pitchFamily="50" charset="-128"/>
            </a:rPr>
            <a:t>  </a:t>
          </a:r>
          <a:r>
            <a:rPr kumimoji="1" lang="ja-JP" altLang="ja-JP" sz="1200">
              <a:solidFill>
                <a:schemeClr val="dk1"/>
              </a:solidFill>
              <a:effectLst/>
              <a:latin typeface="+mn-lt"/>
              <a:ea typeface="+mn-ea"/>
              <a:cs typeface="+mn-cs"/>
            </a:rPr>
            <a:t>歳入面（分母）では、</a:t>
          </a:r>
          <a:r>
            <a:rPr kumimoji="1" lang="ja-JP" altLang="en-US" sz="1200">
              <a:solidFill>
                <a:schemeClr val="dk1"/>
              </a:solidFill>
              <a:effectLst/>
              <a:latin typeface="+mn-lt"/>
              <a:ea typeface="+mn-ea"/>
              <a:cs typeface="+mn-cs"/>
            </a:rPr>
            <a:t>一部企業の収益拡大</a:t>
          </a:r>
          <a:r>
            <a:rPr lang="ja-JP" altLang="ja-JP" sz="1200" b="0" i="0" baseline="0">
              <a:solidFill>
                <a:schemeClr val="dk1"/>
              </a:solidFill>
              <a:effectLst/>
              <a:latin typeface="+mn-lt"/>
              <a:ea typeface="+mn-ea"/>
              <a:cs typeface="+mn-cs"/>
            </a:rPr>
            <a:t>に伴う市税の大幅増や臨時財政対策債発行増など</a:t>
          </a:r>
          <a:r>
            <a:rPr lang="ja-JP" altLang="en-US" sz="1200" b="0" i="0" baseline="0">
              <a:solidFill>
                <a:schemeClr val="dk1"/>
              </a:solidFill>
              <a:effectLst/>
              <a:latin typeface="+mn-lt"/>
              <a:ea typeface="+mn-ea"/>
              <a:cs typeface="+mn-cs"/>
            </a:rPr>
            <a:t>により、経常一般財源は増加している</a:t>
          </a:r>
          <a:r>
            <a:rPr lang="ja-JP" altLang="ja-JP" sz="1200" b="0" i="0" baseline="0">
              <a:solidFill>
                <a:schemeClr val="dk1"/>
              </a:solidFill>
              <a:effectLst/>
              <a:latin typeface="+mn-lt"/>
              <a:ea typeface="+mn-ea"/>
              <a:cs typeface="+mn-cs"/>
            </a:rPr>
            <a:t>。</a:t>
          </a:r>
          <a:endParaRPr lang="ja-JP" altLang="ja-JP" sz="1200">
            <a:effectLst/>
          </a:endParaRPr>
        </a:p>
        <a:p>
          <a:r>
            <a:rPr kumimoji="1" lang="ja-JP" altLang="en-US" sz="1200">
              <a:latin typeface="ＭＳ Ｐゴシック" panose="020B0600070205080204" pitchFamily="50" charset="-128"/>
              <a:ea typeface="ＭＳ Ｐゴシック" panose="020B0600070205080204" pitchFamily="50" charset="-128"/>
            </a:rPr>
            <a:t>　歳出面（分子）では、国による下水道事業の公債費繰出の基準変更に伴い、繰出金における経常的経費充当一般財源は縮小したが、扶助費や物件費を始めとした多くの経費における経常的経費充当一般財源が増加してい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160565</xdr:rowOff>
    </xdr:from>
    <xdr:to>
      <xdr:col>23</xdr:col>
      <xdr:colOff>133350</xdr:colOff>
      <xdr:row>67</xdr:row>
      <xdr:rowOff>158145</xdr:rowOff>
    </xdr:to>
    <xdr:cxnSp macro="">
      <xdr:nvCxnSpPr>
        <xdr:cNvPr id="129" name="直線コネクタ 128"/>
        <xdr:cNvCxnSpPr/>
      </xdr:nvCxnSpPr>
      <xdr:spPr>
        <a:xfrm flipV="1">
          <a:off x="4953000" y="9933215"/>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130222</xdr:rowOff>
    </xdr:from>
    <xdr:ext cx="762000" cy="259045"/>
    <xdr:sp macro="" textlink="">
      <xdr:nvSpPr>
        <xdr:cNvPr id="130" name="財政構造の弾力性最小値テキスト"/>
        <xdr:cNvSpPr txBox="1"/>
      </xdr:nvSpPr>
      <xdr:spPr>
        <a:xfrm>
          <a:off x="5041900" y="116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158145</xdr:rowOff>
    </xdr:from>
    <xdr:to>
      <xdr:col>24</xdr:col>
      <xdr:colOff>12700</xdr:colOff>
      <xdr:row>67</xdr:row>
      <xdr:rowOff>158145</xdr:rowOff>
    </xdr:to>
    <xdr:cxnSp macro="">
      <xdr:nvCxnSpPr>
        <xdr:cNvPr id="131" name="直線コネクタ 130"/>
        <xdr:cNvCxnSpPr/>
      </xdr:nvCxnSpPr>
      <xdr:spPr>
        <a:xfrm>
          <a:off x="4864100" y="1164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75492</xdr:rowOff>
    </xdr:from>
    <xdr:ext cx="762000" cy="259045"/>
    <xdr:sp macro="" textlink="">
      <xdr:nvSpPr>
        <xdr:cNvPr id="132"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160565</xdr:rowOff>
    </xdr:from>
    <xdr:to>
      <xdr:col>24</xdr:col>
      <xdr:colOff>12700</xdr:colOff>
      <xdr:row>57</xdr:row>
      <xdr:rowOff>160565</xdr:rowOff>
    </xdr:to>
    <xdr:cxnSp macro="">
      <xdr:nvCxnSpPr>
        <xdr:cNvPr id="133" name="直線コネクタ 132"/>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152702</xdr:rowOff>
    </xdr:from>
    <xdr:to>
      <xdr:col>23</xdr:col>
      <xdr:colOff>133350</xdr:colOff>
      <xdr:row>64</xdr:row>
      <xdr:rowOff>97972</xdr:rowOff>
    </xdr:to>
    <xdr:cxnSp macro="">
      <xdr:nvCxnSpPr>
        <xdr:cNvPr id="134" name="直線コネクタ 133"/>
        <xdr:cNvCxnSpPr/>
      </xdr:nvCxnSpPr>
      <xdr:spPr>
        <a:xfrm flipV="1">
          <a:off x="4114800" y="10611152"/>
          <a:ext cx="8382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41322</xdr:rowOff>
    </xdr:from>
    <xdr:ext cx="762000" cy="259045"/>
    <xdr:sp macro="" textlink="">
      <xdr:nvSpPr>
        <xdr:cNvPr id="135" name="財政構造の弾力性平均値テキスト"/>
        <xdr:cNvSpPr txBox="1"/>
      </xdr:nvSpPr>
      <xdr:spPr>
        <a:xfrm>
          <a:off x="5041900" y="1084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69245</xdr:rowOff>
    </xdr:from>
    <xdr:to>
      <xdr:col>23</xdr:col>
      <xdr:colOff>184150</xdr:colOff>
      <xdr:row>63</xdr:row>
      <xdr:rowOff>170845</xdr:rowOff>
    </xdr:to>
    <xdr:sp macro="" textlink="">
      <xdr:nvSpPr>
        <xdr:cNvPr id="136" name="フローチャート: 判断 135"/>
        <xdr:cNvSpPr/>
      </xdr:nvSpPr>
      <xdr:spPr>
        <a:xfrm>
          <a:off x="4902200" y="1087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64</xdr:row>
      <xdr:rowOff>97972</xdr:rowOff>
    </xdr:to>
    <xdr:cxnSp macro="">
      <xdr:nvCxnSpPr>
        <xdr:cNvPr id="137" name="直線コネクタ 136"/>
        <xdr:cNvCxnSpPr/>
      </xdr:nvCxnSpPr>
      <xdr:spPr>
        <a:xfrm>
          <a:off x="3225800" y="108294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8" name="フローチャート: 判断 137"/>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39" name="テキスト ボックス 138"/>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106741</xdr:rowOff>
    </xdr:from>
    <xdr:to>
      <xdr:col>15</xdr:col>
      <xdr:colOff>82550</xdr:colOff>
      <xdr:row>63</xdr:row>
      <xdr:rowOff>28122</xdr:rowOff>
    </xdr:to>
    <xdr:cxnSp macro="">
      <xdr:nvCxnSpPr>
        <xdr:cNvPr id="140" name="直線コネクタ 139"/>
        <xdr:cNvCxnSpPr/>
      </xdr:nvCxnSpPr>
      <xdr:spPr>
        <a:xfrm>
          <a:off x="2336800" y="10565191"/>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78922</xdr:rowOff>
    </xdr:from>
    <xdr:to>
      <xdr:col>15</xdr:col>
      <xdr:colOff>133350</xdr:colOff>
      <xdr:row>62</xdr:row>
      <xdr:rowOff>9072</xdr:rowOff>
    </xdr:to>
    <xdr:sp macro="" textlink="">
      <xdr:nvSpPr>
        <xdr:cNvPr id="141" name="フローチャート: 判断 140"/>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19249</xdr:rowOff>
    </xdr:from>
    <xdr:ext cx="762000" cy="259045"/>
    <xdr:sp macro="" textlink="">
      <xdr:nvSpPr>
        <xdr:cNvPr id="142" name="テキスト ボックス 141"/>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106741</xdr:rowOff>
    </xdr:from>
    <xdr:to>
      <xdr:col>11</xdr:col>
      <xdr:colOff>31750</xdr:colOff>
      <xdr:row>65</xdr:row>
      <xdr:rowOff>6955</xdr:rowOff>
    </xdr:to>
    <xdr:cxnSp macro="">
      <xdr:nvCxnSpPr>
        <xdr:cNvPr id="143" name="直線コネクタ 142"/>
        <xdr:cNvCxnSpPr/>
      </xdr:nvCxnSpPr>
      <xdr:spPr>
        <a:xfrm flipV="1">
          <a:off x="1447800" y="10565191"/>
          <a:ext cx="889000" cy="58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68338</xdr:rowOff>
    </xdr:from>
    <xdr:to>
      <xdr:col>11</xdr:col>
      <xdr:colOff>82550</xdr:colOff>
      <xdr:row>62</xdr:row>
      <xdr:rowOff>169938</xdr:rowOff>
    </xdr:to>
    <xdr:sp macro="" textlink="">
      <xdr:nvSpPr>
        <xdr:cNvPr id="144" name="フローチャート: 判断 143"/>
        <xdr:cNvSpPr/>
      </xdr:nvSpPr>
      <xdr:spPr>
        <a:xfrm>
          <a:off x="22860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154715</xdr:rowOff>
    </xdr:from>
    <xdr:ext cx="762000" cy="259045"/>
    <xdr:sp macro="" textlink="">
      <xdr:nvSpPr>
        <xdr:cNvPr id="145" name="テキスト ボックス 144"/>
        <xdr:cNvSpPr txBox="1"/>
      </xdr:nvSpPr>
      <xdr:spPr>
        <a:xfrm>
          <a:off x="1955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113393</xdr:rowOff>
    </xdr:from>
    <xdr:to>
      <xdr:col>7</xdr:col>
      <xdr:colOff>31750</xdr:colOff>
      <xdr:row>62</xdr:row>
      <xdr:rowOff>43543</xdr:rowOff>
    </xdr:to>
    <xdr:sp macro="" textlink="">
      <xdr:nvSpPr>
        <xdr:cNvPr id="146" name="フローチャート: 判断 145"/>
        <xdr:cNvSpPr/>
      </xdr:nvSpPr>
      <xdr:spPr>
        <a:xfrm>
          <a:off x="1397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53720</xdr:rowOff>
    </xdr:from>
    <xdr:ext cx="762000" cy="259045"/>
    <xdr:sp macro="" textlink="">
      <xdr:nvSpPr>
        <xdr:cNvPr id="147" name="テキスト ボックス 146"/>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101902</xdr:rowOff>
    </xdr:from>
    <xdr:to>
      <xdr:col>23</xdr:col>
      <xdr:colOff>184150</xdr:colOff>
      <xdr:row>62</xdr:row>
      <xdr:rowOff>32052</xdr:rowOff>
    </xdr:to>
    <xdr:sp macro="" textlink="">
      <xdr:nvSpPr>
        <xdr:cNvPr id="153" name="楕円 152"/>
        <xdr:cNvSpPr/>
      </xdr:nvSpPr>
      <xdr:spPr>
        <a:xfrm>
          <a:off x="4902200" y="105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118429</xdr:rowOff>
    </xdr:from>
    <xdr:ext cx="762000" cy="259045"/>
    <xdr:sp macro="" textlink="">
      <xdr:nvSpPr>
        <xdr:cNvPr id="154" name="財政構造の弾力性該当値テキスト"/>
        <xdr:cNvSpPr txBox="1"/>
      </xdr:nvSpPr>
      <xdr:spPr>
        <a:xfrm>
          <a:off x="5041900" y="1040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5" name="楕円 154"/>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6" name="テキスト ボックス 155"/>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148772</xdr:rowOff>
    </xdr:from>
    <xdr:to>
      <xdr:col>15</xdr:col>
      <xdr:colOff>133350</xdr:colOff>
      <xdr:row>63</xdr:row>
      <xdr:rowOff>78922</xdr:rowOff>
    </xdr:to>
    <xdr:sp macro="" textlink="">
      <xdr:nvSpPr>
        <xdr:cNvPr id="157" name="楕円 156"/>
        <xdr:cNvSpPr/>
      </xdr:nvSpPr>
      <xdr:spPr>
        <a:xfrm>
          <a:off x="3175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63699</xdr:rowOff>
    </xdr:from>
    <xdr:ext cx="762000" cy="259045"/>
    <xdr:sp macro="" textlink="">
      <xdr:nvSpPr>
        <xdr:cNvPr id="158" name="テキスト ボックス 157"/>
        <xdr:cNvSpPr txBox="1"/>
      </xdr:nvSpPr>
      <xdr:spPr>
        <a:xfrm>
          <a:off x="2844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55941</xdr:rowOff>
    </xdr:from>
    <xdr:to>
      <xdr:col>11</xdr:col>
      <xdr:colOff>82550</xdr:colOff>
      <xdr:row>61</xdr:row>
      <xdr:rowOff>157541</xdr:rowOff>
    </xdr:to>
    <xdr:sp macro="" textlink="">
      <xdr:nvSpPr>
        <xdr:cNvPr id="159" name="楕円 158"/>
        <xdr:cNvSpPr/>
      </xdr:nvSpPr>
      <xdr:spPr>
        <a:xfrm>
          <a:off x="2286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167718</xdr:rowOff>
    </xdr:from>
    <xdr:ext cx="762000" cy="259045"/>
    <xdr:sp macro="" textlink="">
      <xdr:nvSpPr>
        <xdr:cNvPr id="160" name="テキスト ボックス 159"/>
        <xdr:cNvSpPr txBox="1"/>
      </xdr:nvSpPr>
      <xdr:spPr>
        <a:xfrm>
          <a:off x="1955800" y="1028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127605</xdr:rowOff>
    </xdr:from>
    <xdr:to>
      <xdr:col>7</xdr:col>
      <xdr:colOff>31750</xdr:colOff>
      <xdr:row>65</xdr:row>
      <xdr:rowOff>57755</xdr:rowOff>
    </xdr:to>
    <xdr:sp macro="" textlink="">
      <xdr:nvSpPr>
        <xdr:cNvPr id="161" name="楕円 160"/>
        <xdr:cNvSpPr/>
      </xdr:nvSpPr>
      <xdr:spPr>
        <a:xfrm>
          <a:off x="1397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42532</xdr:rowOff>
    </xdr:from>
    <xdr:ext cx="762000" cy="259045"/>
    <xdr:sp macro="" textlink="">
      <xdr:nvSpPr>
        <xdr:cNvPr id="162" name="テキスト ボックス 161"/>
        <xdr:cNvSpPr txBox="1"/>
      </xdr:nvSpPr>
      <xdr:spPr>
        <a:xfrm>
          <a:off x="1066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人件費については、前年度に引き続き選挙対応による増はあるものの、定年退職者減による退職手当の減などの影響から、決算額では、前年度</a:t>
          </a:r>
          <a:r>
            <a:rPr kumimoji="1" lang="en-US" altLang="ja-JP" sz="1400">
              <a:latin typeface="ＭＳ Ｐゴシック" panose="020B0600070205080204" pitchFamily="50" charset="-128"/>
              <a:ea typeface="ＭＳ Ｐゴシック" panose="020B0600070205080204" pitchFamily="50" charset="-128"/>
            </a:rPr>
            <a:t>0.5</a:t>
          </a:r>
          <a:r>
            <a:rPr kumimoji="1" lang="ja-JP" altLang="en-US" sz="1400">
              <a:latin typeface="ＭＳ Ｐゴシック" panose="020B0600070205080204" pitchFamily="50" charset="-128"/>
              <a:ea typeface="ＭＳ Ｐゴシック" panose="020B0600070205080204" pitchFamily="50" charset="-128"/>
            </a:rPr>
            <a:t>％減となった。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物件費については、市民窓口業務の委託拡充を始めとした委託料の増などにより、決算額では前年度比</a:t>
          </a:r>
          <a:r>
            <a:rPr kumimoji="1" lang="en-US" altLang="ja-JP" sz="1400">
              <a:latin typeface="ＭＳ Ｐゴシック" panose="020B0600070205080204" pitchFamily="50" charset="-128"/>
              <a:ea typeface="ＭＳ Ｐゴシック" panose="020B0600070205080204" pitchFamily="50" charset="-128"/>
            </a:rPr>
            <a:t>0.9</a:t>
          </a:r>
          <a:r>
            <a:rPr kumimoji="1" lang="ja-JP" altLang="en-US" sz="1400">
              <a:latin typeface="ＭＳ Ｐゴシック" panose="020B0600070205080204" pitchFamily="50" charset="-128"/>
              <a:ea typeface="ＭＳ Ｐゴシック" panose="020B0600070205080204" pitchFamily="50" charset="-128"/>
            </a:rPr>
            <a:t>％増となっている。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70188</xdr:rowOff>
    </xdr:from>
    <xdr:to>
      <xdr:col>23</xdr:col>
      <xdr:colOff>133350</xdr:colOff>
      <xdr:row>90</xdr:row>
      <xdr:rowOff>82214</xdr:rowOff>
    </xdr:to>
    <xdr:cxnSp macro="">
      <xdr:nvCxnSpPr>
        <xdr:cNvPr id="194" name="直線コネクタ 193"/>
        <xdr:cNvCxnSpPr/>
      </xdr:nvCxnSpPr>
      <xdr:spPr>
        <a:xfrm flipV="1">
          <a:off x="4953000" y="13957638"/>
          <a:ext cx="0" cy="1555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54291</xdr:rowOff>
    </xdr:from>
    <xdr:ext cx="762000" cy="259045"/>
    <xdr:sp macro="" textlink="">
      <xdr:nvSpPr>
        <xdr:cNvPr id="195" name="人件費・物件費等の状況最小値テキスト"/>
        <xdr:cNvSpPr txBox="1"/>
      </xdr:nvSpPr>
      <xdr:spPr>
        <a:xfrm>
          <a:off x="5041900" y="1548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82214</xdr:rowOff>
    </xdr:from>
    <xdr:to>
      <xdr:col>24</xdr:col>
      <xdr:colOff>12700</xdr:colOff>
      <xdr:row>90</xdr:row>
      <xdr:rowOff>82214</xdr:rowOff>
    </xdr:to>
    <xdr:cxnSp macro="">
      <xdr:nvCxnSpPr>
        <xdr:cNvPr id="196" name="直線コネクタ 195"/>
        <xdr:cNvCxnSpPr/>
      </xdr:nvCxnSpPr>
      <xdr:spPr>
        <a:xfrm>
          <a:off x="4864100" y="1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156565</xdr:rowOff>
    </xdr:from>
    <xdr:ext cx="762000" cy="259045"/>
    <xdr:sp macro="" textlink="">
      <xdr:nvSpPr>
        <xdr:cNvPr id="197" name="人件費・物件費等の状況最大値テキスト"/>
        <xdr:cNvSpPr txBox="1"/>
      </xdr:nvSpPr>
      <xdr:spPr>
        <a:xfrm>
          <a:off x="5041900" y="1370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70188</xdr:rowOff>
    </xdr:from>
    <xdr:to>
      <xdr:col>24</xdr:col>
      <xdr:colOff>12700</xdr:colOff>
      <xdr:row>81</xdr:row>
      <xdr:rowOff>70188</xdr:rowOff>
    </xdr:to>
    <xdr:cxnSp macro="">
      <xdr:nvCxnSpPr>
        <xdr:cNvPr id="198" name="直線コネクタ 197"/>
        <xdr:cNvCxnSpPr/>
      </xdr:nvCxnSpPr>
      <xdr:spPr>
        <a:xfrm>
          <a:off x="4864100" y="1395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28408</xdr:rowOff>
    </xdr:from>
    <xdr:to>
      <xdr:col>23</xdr:col>
      <xdr:colOff>133350</xdr:colOff>
      <xdr:row>83</xdr:row>
      <xdr:rowOff>35130</xdr:rowOff>
    </xdr:to>
    <xdr:cxnSp macro="">
      <xdr:nvCxnSpPr>
        <xdr:cNvPr id="199" name="直線コネクタ 198"/>
        <xdr:cNvCxnSpPr/>
      </xdr:nvCxnSpPr>
      <xdr:spPr>
        <a:xfrm>
          <a:off x="4114800" y="14258758"/>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30348</xdr:rowOff>
    </xdr:from>
    <xdr:ext cx="762000" cy="259045"/>
    <xdr:sp macro="" textlink="">
      <xdr:nvSpPr>
        <xdr:cNvPr id="200" name="人件費・物件費等の状況平均値テキスト"/>
        <xdr:cNvSpPr txBox="1"/>
      </xdr:nvSpPr>
      <xdr:spPr>
        <a:xfrm>
          <a:off x="5041900" y="14260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58271</xdr:rowOff>
    </xdr:from>
    <xdr:to>
      <xdr:col>23</xdr:col>
      <xdr:colOff>184150</xdr:colOff>
      <xdr:row>83</xdr:row>
      <xdr:rowOff>159871</xdr:rowOff>
    </xdr:to>
    <xdr:sp macro="" textlink="">
      <xdr:nvSpPr>
        <xdr:cNvPr id="201" name="フローチャート: 判断 200"/>
        <xdr:cNvSpPr/>
      </xdr:nvSpPr>
      <xdr:spPr>
        <a:xfrm>
          <a:off x="49022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167846</xdr:rowOff>
    </xdr:from>
    <xdr:to>
      <xdr:col>19</xdr:col>
      <xdr:colOff>133350</xdr:colOff>
      <xdr:row>83</xdr:row>
      <xdr:rowOff>28408</xdr:rowOff>
    </xdr:to>
    <xdr:cxnSp macro="">
      <xdr:nvCxnSpPr>
        <xdr:cNvPr id="202" name="直線コネクタ 201"/>
        <xdr:cNvCxnSpPr/>
      </xdr:nvCxnSpPr>
      <xdr:spPr>
        <a:xfrm>
          <a:off x="3225800" y="14226746"/>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136635</xdr:rowOff>
    </xdr:from>
    <xdr:to>
      <xdr:col>19</xdr:col>
      <xdr:colOff>184150</xdr:colOff>
      <xdr:row>84</xdr:row>
      <xdr:rowOff>66785</xdr:rowOff>
    </xdr:to>
    <xdr:sp macro="" textlink="">
      <xdr:nvSpPr>
        <xdr:cNvPr id="203" name="フローチャート: 判断 202"/>
        <xdr:cNvSpPr/>
      </xdr:nvSpPr>
      <xdr:spPr>
        <a:xfrm>
          <a:off x="4064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51562</xdr:rowOff>
    </xdr:from>
    <xdr:ext cx="736600" cy="259045"/>
    <xdr:sp macro="" textlink="">
      <xdr:nvSpPr>
        <xdr:cNvPr id="204" name="テキスト ボックス 203"/>
        <xdr:cNvSpPr txBox="1"/>
      </xdr:nvSpPr>
      <xdr:spPr>
        <a:xfrm>
          <a:off x="3733800" y="1445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121803</xdr:rowOff>
    </xdr:from>
    <xdr:to>
      <xdr:col>15</xdr:col>
      <xdr:colOff>82550</xdr:colOff>
      <xdr:row>82</xdr:row>
      <xdr:rowOff>167846</xdr:rowOff>
    </xdr:to>
    <xdr:cxnSp macro="">
      <xdr:nvCxnSpPr>
        <xdr:cNvPr id="205" name="直線コネクタ 204"/>
        <xdr:cNvCxnSpPr/>
      </xdr:nvCxnSpPr>
      <xdr:spPr>
        <a:xfrm>
          <a:off x="2336800" y="14180703"/>
          <a:ext cx="889000" cy="4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27270</xdr:rowOff>
    </xdr:from>
    <xdr:to>
      <xdr:col>15</xdr:col>
      <xdr:colOff>133350</xdr:colOff>
      <xdr:row>83</xdr:row>
      <xdr:rowOff>128870</xdr:rowOff>
    </xdr:to>
    <xdr:sp macro="" textlink="">
      <xdr:nvSpPr>
        <xdr:cNvPr id="206" name="フローチャート: 判断 205"/>
        <xdr:cNvSpPr/>
      </xdr:nvSpPr>
      <xdr:spPr>
        <a:xfrm>
          <a:off x="3175000" y="142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113647</xdr:rowOff>
    </xdr:from>
    <xdr:ext cx="762000" cy="259045"/>
    <xdr:sp macro="" textlink="">
      <xdr:nvSpPr>
        <xdr:cNvPr id="207" name="テキスト ボックス 206"/>
        <xdr:cNvSpPr txBox="1"/>
      </xdr:nvSpPr>
      <xdr:spPr>
        <a:xfrm>
          <a:off x="2844800" y="143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111875</xdr:rowOff>
    </xdr:from>
    <xdr:to>
      <xdr:col>11</xdr:col>
      <xdr:colOff>31750</xdr:colOff>
      <xdr:row>82</xdr:row>
      <xdr:rowOff>121803</xdr:rowOff>
    </xdr:to>
    <xdr:cxnSp macro="">
      <xdr:nvCxnSpPr>
        <xdr:cNvPr id="208" name="直線コネクタ 207"/>
        <xdr:cNvCxnSpPr/>
      </xdr:nvCxnSpPr>
      <xdr:spPr>
        <a:xfrm>
          <a:off x="1447800" y="14170775"/>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52710</xdr:rowOff>
    </xdr:from>
    <xdr:to>
      <xdr:col>11</xdr:col>
      <xdr:colOff>82550</xdr:colOff>
      <xdr:row>83</xdr:row>
      <xdr:rowOff>154310</xdr:rowOff>
    </xdr:to>
    <xdr:sp macro="" textlink="">
      <xdr:nvSpPr>
        <xdr:cNvPr id="209" name="フローチャート: 判断 208"/>
        <xdr:cNvSpPr/>
      </xdr:nvSpPr>
      <xdr:spPr>
        <a:xfrm>
          <a:off x="2286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139087</xdr:rowOff>
    </xdr:from>
    <xdr:ext cx="762000" cy="259045"/>
    <xdr:sp macro="" textlink="">
      <xdr:nvSpPr>
        <xdr:cNvPr id="210" name="テキスト ボックス 209"/>
        <xdr:cNvSpPr txBox="1"/>
      </xdr:nvSpPr>
      <xdr:spPr>
        <a:xfrm>
          <a:off x="1955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8919</xdr:rowOff>
    </xdr:from>
    <xdr:to>
      <xdr:col>7</xdr:col>
      <xdr:colOff>31750</xdr:colOff>
      <xdr:row>83</xdr:row>
      <xdr:rowOff>110519</xdr:rowOff>
    </xdr:to>
    <xdr:sp macro="" textlink="">
      <xdr:nvSpPr>
        <xdr:cNvPr id="211" name="フローチャート: 判断 210"/>
        <xdr:cNvSpPr/>
      </xdr:nvSpPr>
      <xdr:spPr>
        <a:xfrm>
          <a:off x="1397000" y="142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95296</xdr:rowOff>
    </xdr:from>
    <xdr:ext cx="762000" cy="259045"/>
    <xdr:sp macro="" textlink="">
      <xdr:nvSpPr>
        <xdr:cNvPr id="212" name="テキスト ボックス 211"/>
        <xdr:cNvSpPr txBox="1"/>
      </xdr:nvSpPr>
      <xdr:spPr>
        <a:xfrm>
          <a:off x="1066800" y="143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155780</xdr:rowOff>
    </xdr:from>
    <xdr:to>
      <xdr:col>23</xdr:col>
      <xdr:colOff>184150</xdr:colOff>
      <xdr:row>83</xdr:row>
      <xdr:rowOff>85930</xdr:rowOff>
    </xdr:to>
    <xdr:sp macro="" textlink="">
      <xdr:nvSpPr>
        <xdr:cNvPr id="218" name="楕円 217"/>
        <xdr:cNvSpPr/>
      </xdr:nvSpPr>
      <xdr:spPr>
        <a:xfrm>
          <a:off x="4902200" y="142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857</xdr:rowOff>
    </xdr:from>
    <xdr:ext cx="762000" cy="259045"/>
    <xdr:sp macro="" textlink="">
      <xdr:nvSpPr>
        <xdr:cNvPr id="219" name="人件費・物件費等の状況該当値テキスト"/>
        <xdr:cNvSpPr txBox="1"/>
      </xdr:nvSpPr>
      <xdr:spPr>
        <a:xfrm>
          <a:off x="5041900" y="1405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149058</xdr:rowOff>
    </xdr:from>
    <xdr:to>
      <xdr:col>19</xdr:col>
      <xdr:colOff>184150</xdr:colOff>
      <xdr:row>83</xdr:row>
      <xdr:rowOff>79208</xdr:rowOff>
    </xdr:to>
    <xdr:sp macro="" textlink="">
      <xdr:nvSpPr>
        <xdr:cNvPr id="220" name="楕円 219"/>
        <xdr:cNvSpPr/>
      </xdr:nvSpPr>
      <xdr:spPr>
        <a:xfrm>
          <a:off x="4064000" y="142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89385</xdr:rowOff>
    </xdr:from>
    <xdr:ext cx="736600" cy="259045"/>
    <xdr:sp macro="" textlink="">
      <xdr:nvSpPr>
        <xdr:cNvPr id="221" name="テキスト ボックス 220"/>
        <xdr:cNvSpPr txBox="1"/>
      </xdr:nvSpPr>
      <xdr:spPr>
        <a:xfrm>
          <a:off x="3733800" y="13976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117046</xdr:rowOff>
    </xdr:from>
    <xdr:to>
      <xdr:col>15</xdr:col>
      <xdr:colOff>133350</xdr:colOff>
      <xdr:row>83</xdr:row>
      <xdr:rowOff>47196</xdr:rowOff>
    </xdr:to>
    <xdr:sp macro="" textlink="">
      <xdr:nvSpPr>
        <xdr:cNvPr id="222" name="楕円 221"/>
        <xdr:cNvSpPr/>
      </xdr:nvSpPr>
      <xdr:spPr>
        <a:xfrm>
          <a:off x="3175000" y="141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57373</xdr:rowOff>
    </xdr:from>
    <xdr:ext cx="762000" cy="259045"/>
    <xdr:sp macro="" textlink="">
      <xdr:nvSpPr>
        <xdr:cNvPr id="223" name="テキスト ボックス 222"/>
        <xdr:cNvSpPr txBox="1"/>
      </xdr:nvSpPr>
      <xdr:spPr>
        <a:xfrm>
          <a:off x="2844800" y="1394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71003</xdr:rowOff>
    </xdr:from>
    <xdr:to>
      <xdr:col>11</xdr:col>
      <xdr:colOff>82550</xdr:colOff>
      <xdr:row>83</xdr:row>
      <xdr:rowOff>1153</xdr:rowOff>
    </xdr:to>
    <xdr:sp macro="" textlink="">
      <xdr:nvSpPr>
        <xdr:cNvPr id="224" name="楕円 223"/>
        <xdr:cNvSpPr/>
      </xdr:nvSpPr>
      <xdr:spPr>
        <a:xfrm>
          <a:off x="2286000" y="141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11330</xdr:rowOff>
    </xdr:from>
    <xdr:ext cx="762000" cy="259045"/>
    <xdr:sp macro="" textlink="">
      <xdr:nvSpPr>
        <xdr:cNvPr id="225" name="テキスト ボックス 224"/>
        <xdr:cNvSpPr txBox="1"/>
      </xdr:nvSpPr>
      <xdr:spPr>
        <a:xfrm>
          <a:off x="1955800" y="13898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61075</xdr:rowOff>
    </xdr:from>
    <xdr:to>
      <xdr:col>7</xdr:col>
      <xdr:colOff>31750</xdr:colOff>
      <xdr:row>82</xdr:row>
      <xdr:rowOff>162675</xdr:rowOff>
    </xdr:to>
    <xdr:sp macro="" textlink="">
      <xdr:nvSpPr>
        <xdr:cNvPr id="226" name="楕円 225"/>
        <xdr:cNvSpPr/>
      </xdr:nvSpPr>
      <xdr:spPr>
        <a:xfrm>
          <a:off x="1397000" y="141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1402</xdr:rowOff>
    </xdr:from>
    <xdr:ext cx="762000" cy="259045"/>
    <xdr:sp macro="" textlink="">
      <xdr:nvSpPr>
        <xdr:cNvPr id="227" name="テキスト ボックス 226"/>
        <xdr:cNvSpPr txBox="1"/>
      </xdr:nvSpPr>
      <xdr:spPr>
        <a:xfrm>
          <a:off x="1066800" y="1388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年度数値は、前年度数値を引用しているため、同じ水準である。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類似団体比では▲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％、東京都市町村平均比では▲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ラスパイレス指数とは、４月１日現在の地方公共団体の一般行政職の給料額と国家公務員行政職俸給表（一）の俸給月額とを学歴別・経験年数別に対比させて比較し、算出したもので、国を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89</xdr:row>
      <xdr:rowOff>69850</xdr:rowOff>
    </xdr:to>
    <xdr:cxnSp macro="">
      <xdr:nvCxnSpPr>
        <xdr:cNvPr id="256" name="直線コネクタ 255"/>
        <xdr:cNvCxnSpPr/>
      </xdr:nvCxnSpPr>
      <xdr:spPr>
        <a:xfrm flipV="1">
          <a:off x="17018000" y="1400175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9"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60" name="直線コネクタ 259"/>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61" name="直線コネクタ 260"/>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73025</xdr:rowOff>
    </xdr:from>
    <xdr:to>
      <xdr:col>77</xdr:col>
      <xdr:colOff>44450</xdr:colOff>
      <xdr:row>84</xdr:row>
      <xdr:rowOff>2116</xdr:rowOff>
    </xdr:to>
    <xdr:cxnSp macro="">
      <xdr:nvCxnSpPr>
        <xdr:cNvPr id="264" name="直線コネクタ 263"/>
        <xdr:cNvCxnSpPr/>
      </xdr:nvCxnSpPr>
      <xdr:spPr>
        <a:xfrm>
          <a:off x="15290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73025</xdr:rowOff>
    </xdr:from>
    <xdr:to>
      <xdr:col>72</xdr:col>
      <xdr:colOff>203200</xdr:colOff>
      <xdr:row>84</xdr:row>
      <xdr:rowOff>2116</xdr:rowOff>
    </xdr:to>
    <xdr:cxnSp macro="">
      <xdr:nvCxnSpPr>
        <xdr:cNvPr id="267" name="直線コネクタ 266"/>
        <xdr:cNvCxnSpPr/>
      </xdr:nvCxnSpPr>
      <xdr:spPr>
        <a:xfrm flipV="1">
          <a:off x="14401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8" name="フローチャート: 判断 267"/>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69" name="テキスト ボックス 268"/>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22225</xdr:rowOff>
    </xdr:to>
    <xdr:cxnSp macro="">
      <xdr:nvCxnSpPr>
        <xdr:cNvPr id="270" name="直線コネクタ 269"/>
        <xdr:cNvCxnSpPr/>
      </xdr:nvCxnSpPr>
      <xdr:spPr>
        <a:xfrm flipV="1">
          <a:off x="13512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71" name="フローチャート: 判断 270"/>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72" name="テキスト ボックス 271"/>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3" name="フローチャート: 判断 272"/>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4" name="テキスト ボックス 273"/>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80" name="楕円 279"/>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81"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82" name="楕円 281"/>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83" name="テキスト ボックス 282"/>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22225</xdr:rowOff>
    </xdr:from>
    <xdr:to>
      <xdr:col>73</xdr:col>
      <xdr:colOff>44450</xdr:colOff>
      <xdr:row>83</xdr:row>
      <xdr:rowOff>123825</xdr:rowOff>
    </xdr:to>
    <xdr:sp macro="" textlink="">
      <xdr:nvSpPr>
        <xdr:cNvPr id="284" name="楕円 283"/>
        <xdr:cNvSpPr/>
      </xdr:nvSpPr>
      <xdr:spPr>
        <a:xfrm>
          <a:off x="15240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134002</xdr:rowOff>
    </xdr:from>
    <xdr:ext cx="762000" cy="259045"/>
    <xdr:sp macro="" textlink="">
      <xdr:nvSpPr>
        <xdr:cNvPr id="285" name="テキスト ボックス 284"/>
        <xdr:cNvSpPr txBox="1"/>
      </xdr:nvSpPr>
      <xdr:spPr>
        <a:xfrm>
          <a:off x="14909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6" name="楕円 285"/>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7" name="テキスト ボックス 286"/>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142875</xdr:rowOff>
    </xdr:from>
    <xdr:to>
      <xdr:col>64</xdr:col>
      <xdr:colOff>152400</xdr:colOff>
      <xdr:row>84</xdr:row>
      <xdr:rowOff>73025</xdr:rowOff>
    </xdr:to>
    <xdr:sp macro="" textlink="">
      <xdr:nvSpPr>
        <xdr:cNvPr id="288" name="楕円 287"/>
        <xdr:cNvSpPr/>
      </xdr:nvSpPr>
      <xdr:spPr>
        <a:xfrm>
          <a:off x="13462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83202</xdr:rowOff>
    </xdr:from>
    <xdr:ext cx="762000" cy="259045"/>
    <xdr:sp macro="" textlink="">
      <xdr:nvSpPr>
        <xdr:cNvPr id="289" name="テキスト ボックス 288"/>
        <xdr:cNvSpPr txBox="1"/>
      </xdr:nvSpPr>
      <xdr:spPr>
        <a:xfrm>
          <a:off x="13131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年度は前年度よりも退職者数が増加し、採用者が減少したため、前年度と比較して</a:t>
          </a:r>
          <a:r>
            <a:rPr kumimoji="1" lang="en-US" altLang="ja-JP" sz="1300" baseline="0">
              <a:latin typeface="ＭＳ Ｐゴシック" panose="020B0600070205080204" pitchFamily="50" charset="-128"/>
              <a:ea typeface="ＭＳ Ｐゴシック" panose="020B0600070205080204" pitchFamily="50" charset="-128"/>
            </a:rPr>
            <a:t>0.04</a:t>
          </a:r>
          <a:r>
            <a:rPr kumimoji="1" lang="ja-JP" altLang="en-US" sz="1300" baseline="0">
              <a:latin typeface="ＭＳ Ｐゴシック" panose="020B0600070205080204" pitchFamily="50" charset="-128"/>
              <a:ea typeface="ＭＳ Ｐゴシック" panose="020B0600070205080204" pitchFamily="50" charset="-128"/>
            </a:rPr>
            <a:t>人の減となった。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都内自治体との比較では、公立保育園・幼稚園の設置等により、人口当たりの職員数がやや多いため、今後も事務事業の民間委託や指定管理制度の導入を進めると共に、適材適所の人材配置や業務効率化により適正な定員管理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67</xdr:row>
      <xdr:rowOff>7620</xdr:rowOff>
    </xdr:to>
    <xdr:cxnSp macro="">
      <xdr:nvCxnSpPr>
        <xdr:cNvPr id="321" name="直線コネクタ 320"/>
        <xdr:cNvCxnSpPr/>
      </xdr:nvCxnSpPr>
      <xdr:spPr>
        <a:xfrm flipV="1">
          <a:off x="17018000" y="10077994"/>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2"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3" name="直線コネクタ 322"/>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24"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25" name="直線コネクタ 324"/>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63319</xdr:rowOff>
    </xdr:from>
    <xdr:to>
      <xdr:col>81</xdr:col>
      <xdr:colOff>44450</xdr:colOff>
      <xdr:row>60</xdr:row>
      <xdr:rowOff>77107</xdr:rowOff>
    </xdr:to>
    <xdr:cxnSp macro="">
      <xdr:nvCxnSpPr>
        <xdr:cNvPr id="326" name="直線コネクタ 325"/>
        <xdr:cNvCxnSpPr/>
      </xdr:nvCxnSpPr>
      <xdr:spPr>
        <a:xfrm flipV="1">
          <a:off x="16179800" y="1035031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7" name="定員管理の状況平均値テキスト"/>
        <xdr:cNvSpPr txBox="1"/>
      </xdr:nvSpPr>
      <xdr:spPr>
        <a:xfrm>
          <a:off x="17106900" y="1056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8" name="フローチャート: 判断 327"/>
        <xdr:cNvSpPr/>
      </xdr:nvSpPr>
      <xdr:spPr>
        <a:xfrm>
          <a:off x="16967200" y="1059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77107</xdr:rowOff>
    </xdr:to>
    <xdr:cxnSp macro="">
      <xdr:nvCxnSpPr>
        <xdr:cNvPr id="329" name="直線コネクタ 328"/>
        <xdr:cNvCxnSpPr/>
      </xdr:nvCxnSpPr>
      <xdr:spPr>
        <a:xfrm>
          <a:off x="15290800" y="1036066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30" name="フローチャート: 判断 329"/>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31" name="テキスト ボックス 330"/>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73660</xdr:rowOff>
    </xdr:from>
    <xdr:to>
      <xdr:col>72</xdr:col>
      <xdr:colOff>203200</xdr:colOff>
      <xdr:row>60</xdr:row>
      <xdr:rowOff>84001</xdr:rowOff>
    </xdr:to>
    <xdr:cxnSp macro="">
      <xdr:nvCxnSpPr>
        <xdr:cNvPr id="332" name="直線コネクタ 331"/>
        <xdr:cNvCxnSpPr/>
      </xdr:nvCxnSpPr>
      <xdr:spPr>
        <a:xfrm flipV="1">
          <a:off x="14401800" y="1036066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65133</xdr:rowOff>
    </xdr:from>
    <xdr:to>
      <xdr:col>73</xdr:col>
      <xdr:colOff>44450</xdr:colOff>
      <xdr:row>61</xdr:row>
      <xdr:rowOff>166733</xdr:rowOff>
    </xdr:to>
    <xdr:sp macro="" textlink="">
      <xdr:nvSpPr>
        <xdr:cNvPr id="333" name="フローチャート: 判断 332"/>
        <xdr:cNvSpPr/>
      </xdr:nvSpPr>
      <xdr:spPr>
        <a:xfrm>
          <a:off x="15240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151510</xdr:rowOff>
    </xdr:from>
    <xdr:ext cx="762000" cy="259045"/>
    <xdr:sp macro="" textlink="">
      <xdr:nvSpPr>
        <xdr:cNvPr id="334" name="テキスト ボックス 333"/>
        <xdr:cNvSpPr txBox="1"/>
      </xdr:nvSpPr>
      <xdr:spPr>
        <a:xfrm>
          <a:off x="14909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84001</xdr:rowOff>
    </xdr:to>
    <xdr:cxnSp macro="">
      <xdr:nvCxnSpPr>
        <xdr:cNvPr id="335" name="直線コネクタ 334"/>
        <xdr:cNvCxnSpPr/>
      </xdr:nvCxnSpPr>
      <xdr:spPr>
        <a:xfrm>
          <a:off x="13512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6" name="フローチャート: 判断 335"/>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7" name="テキスト ボックス 336"/>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151312</xdr:rowOff>
    </xdr:from>
    <xdr:to>
      <xdr:col>64</xdr:col>
      <xdr:colOff>152400</xdr:colOff>
      <xdr:row>62</xdr:row>
      <xdr:rowOff>81462</xdr:rowOff>
    </xdr:to>
    <xdr:sp macro="" textlink="">
      <xdr:nvSpPr>
        <xdr:cNvPr id="338" name="フローチャート: 判断 337"/>
        <xdr:cNvSpPr/>
      </xdr:nvSpPr>
      <xdr:spPr>
        <a:xfrm>
          <a:off x="13462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66239</xdr:rowOff>
    </xdr:from>
    <xdr:ext cx="762000" cy="259045"/>
    <xdr:sp macro="" textlink="">
      <xdr:nvSpPr>
        <xdr:cNvPr id="339" name="テキスト ボックス 338"/>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12519</xdr:rowOff>
    </xdr:from>
    <xdr:to>
      <xdr:col>81</xdr:col>
      <xdr:colOff>95250</xdr:colOff>
      <xdr:row>60</xdr:row>
      <xdr:rowOff>114119</xdr:rowOff>
    </xdr:to>
    <xdr:sp macro="" textlink="">
      <xdr:nvSpPr>
        <xdr:cNvPr id="345" name="楕円 344"/>
        <xdr:cNvSpPr/>
      </xdr:nvSpPr>
      <xdr:spPr>
        <a:xfrm>
          <a:off x="169672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29046</xdr:rowOff>
    </xdr:from>
    <xdr:ext cx="762000" cy="259045"/>
    <xdr:sp macro="" textlink="">
      <xdr:nvSpPr>
        <xdr:cNvPr id="346" name="定員管理の状況該当値テキスト"/>
        <xdr:cNvSpPr txBox="1"/>
      </xdr:nvSpPr>
      <xdr:spPr>
        <a:xfrm>
          <a:off x="17106900" y="1014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26307</xdr:rowOff>
    </xdr:from>
    <xdr:to>
      <xdr:col>77</xdr:col>
      <xdr:colOff>95250</xdr:colOff>
      <xdr:row>60</xdr:row>
      <xdr:rowOff>127907</xdr:rowOff>
    </xdr:to>
    <xdr:sp macro="" textlink="">
      <xdr:nvSpPr>
        <xdr:cNvPr id="347" name="楕円 346"/>
        <xdr:cNvSpPr/>
      </xdr:nvSpPr>
      <xdr:spPr>
        <a:xfrm>
          <a:off x="16129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138084</xdr:rowOff>
    </xdr:from>
    <xdr:ext cx="736600" cy="259045"/>
    <xdr:sp macro="" textlink="">
      <xdr:nvSpPr>
        <xdr:cNvPr id="348" name="テキスト ボックス 347"/>
        <xdr:cNvSpPr txBox="1"/>
      </xdr:nvSpPr>
      <xdr:spPr>
        <a:xfrm>
          <a:off x="15798800" y="1008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9" name="楕円 348"/>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50" name="テキスト ボックス 349"/>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33201</xdr:rowOff>
    </xdr:from>
    <xdr:to>
      <xdr:col>68</xdr:col>
      <xdr:colOff>203200</xdr:colOff>
      <xdr:row>60</xdr:row>
      <xdr:rowOff>134801</xdr:rowOff>
    </xdr:to>
    <xdr:sp macro="" textlink="">
      <xdr:nvSpPr>
        <xdr:cNvPr id="351" name="楕円 350"/>
        <xdr:cNvSpPr/>
      </xdr:nvSpPr>
      <xdr:spPr>
        <a:xfrm>
          <a:off x="14351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macro="" textlink="">
      <xdr:nvSpPr>
        <xdr:cNvPr id="352" name="テキスト ボックス 351"/>
        <xdr:cNvSpPr txBox="1"/>
      </xdr:nvSpPr>
      <xdr:spPr>
        <a:xfrm>
          <a:off x="14020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15966</xdr:rowOff>
    </xdr:from>
    <xdr:to>
      <xdr:col>64</xdr:col>
      <xdr:colOff>152400</xdr:colOff>
      <xdr:row>60</xdr:row>
      <xdr:rowOff>117566</xdr:rowOff>
    </xdr:to>
    <xdr:sp macro="" textlink="">
      <xdr:nvSpPr>
        <xdr:cNvPr id="353" name="楕円 352"/>
        <xdr:cNvSpPr/>
      </xdr:nvSpPr>
      <xdr:spPr>
        <a:xfrm>
          <a:off x="13462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127743</xdr:rowOff>
    </xdr:from>
    <xdr:ext cx="762000" cy="259045"/>
    <xdr:sp macro="" textlink="">
      <xdr:nvSpPr>
        <xdr:cNvPr id="354" name="テキスト ボックス 353"/>
        <xdr:cNvSpPr txBox="1"/>
      </xdr:nvSpPr>
      <xdr:spPr>
        <a:xfrm>
          <a:off x="13131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算定上の分子となる、一般会計・下水道事業会計などの元利・準元利償還金が減少したことなどにより、３か年平均で</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類似団体及び全国平均と比較しても、適正な数値を維持しているが、一般会計の地方債残高が</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年度より徐々に増加してきており、今後は公共施設の耐震化・老朽化対策等が控えているため、実質公債費比率が増加する見込みである。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62593</xdr:rowOff>
    </xdr:to>
    <xdr:cxnSp macro="">
      <xdr:nvCxnSpPr>
        <xdr:cNvPr id="384" name="直線コネクタ 383"/>
        <xdr:cNvCxnSpPr/>
      </xdr:nvCxnSpPr>
      <xdr:spPr>
        <a:xfrm flipV="1">
          <a:off x="17018000" y="6272590"/>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34670</xdr:rowOff>
    </xdr:from>
    <xdr:ext cx="762000" cy="259045"/>
    <xdr:sp macro="" textlink="">
      <xdr:nvSpPr>
        <xdr:cNvPr id="385" name="公債費負担の状況最小値テキスト"/>
        <xdr:cNvSpPr txBox="1"/>
      </xdr:nvSpPr>
      <xdr:spPr>
        <a:xfrm>
          <a:off x="17106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62593</xdr:rowOff>
    </xdr:from>
    <xdr:to>
      <xdr:col>81</xdr:col>
      <xdr:colOff>133350</xdr:colOff>
      <xdr:row>45</xdr:row>
      <xdr:rowOff>62593</xdr:rowOff>
    </xdr:to>
    <xdr:cxnSp macro="">
      <xdr:nvCxnSpPr>
        <xdr:cNvPr id="386" name="直線コネクタ 385"/>
        <xdr:cNvCxnSpPr/>
      </xdr:nvCxnSpPr>
      <xdr:spPr>
        <a:xfrm>
          <a:off x="16929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7"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8" name="直線コネクタ 387"/>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100390</xdr:rowOff>
    </xdr:from>
    <xdr:to>
      <xdr:col>81</xdr:col>
      <xdr:colOff>44450</xdr:colOff>
      <xdr:row>36</xdr:row>
      <xdr:rowOff>169333</xdr:rowOff>
    </xdr:to>
    <xdr:cxnSp macro="">
      <xdr:nvCxnSpPr>
        <xdr:cNvPr id="389" name="直線コネクタ 388"/>
        <xdr:cNvCxnSpPr/>
      </xdr:nvCxnSpPr>
      <xdr:spPr>
        <a:xfrm flipV="1">
          <a:off x="16179800" y="627259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9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1" name="フローチャート: 判断 39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169333</xdr:rowOff>
    </xdr:from>
    <xdr:to>
      <xdr:col>77</xdr:col>
      <xdr:colOff>44450</xdr:colOff>
      <xdr:row>37</xdr:row>
      <xdr:rowOff>66826</xdr:rowOff>
    </xdr:to>
    <xdr:cxnSp macro="">
      <xdr:nvCxnSpPr>
        <xdr:cNvPr id="392" name="直線コネクタ 391"/>
        <xdr:cNvCxnSpPr/>
      </xdr:nvCxnSpPr>
      <xdr:spPr>
        <a:xfrm flipV="1">
          <a:off x="15290800" y="63415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93" name="フローチャート: 判断 392"/>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4" name="テキスト ボックス 393"/>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124278</xdr:rowOff>
    </xdr:to>
    <xdr:cxnSp macro="">
      <xdr:nvCxnSpPr>
        <xdr:cNvPr id="395" name="直線コネクタ 394"/>
        <xdr:cNvCxnSpPr/>
      </xdr:nvCxnSpPr>
      <xdr:spPr>
        <a:xfrm flipV="1">
          <a:off x="14401800" y="641047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6" name="フローチャート: 判断 39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7" name="テキスト ボックス 396"/>
        <xdr:cNvSpPr txBox="1"/>
      </xdr:nvSpPr>
      <xdr:spPr>
        <a:xfrm>
          <a:off x="14909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124278</xdr:rowOff>
    </xdr:from>
    <xdr:to>
      <xdr:col>68</xdr:col>
      <xdr:colOff>152400</xdr:colOff>
      <xdr:row>38</xdr:row>
      <xdr:rowOff>33262</xdr:rowOff>
    </xdr:to>
    <xdr:cxnSp macro="">
      <xdr:nvCxnSpPr>
        <xdr:cNvPr id="398" name="直線コネクタ 397"/>
        <xdr:cNvCxnSpPr/>
      </xdr:nvCxnSpPr>
      <xdr:spPr>
        <a:xfrm flipV="1">
          <a:off x="13512800" y="646792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9" name="フローチャート: 判断 39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00" name="テキスト ボックス 39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49590</xdr:rowOff>
    </xdr:from>
    <xdr:to>
      <xdr:col>81</xdr:col>
      <xdr:colOff>95250</xdr:colOff>
      <xdr:row>36</xdr:row>
      <xdr:rowOff>151190</xdr:rowOff>
    </xdr:to>
    <xdr:sp macro="" textlink="">
      <xdr:nvSpPr>
        <xdr:cNvPr id="408" name="楕円 407"/>
        <xdr:cNvSpPr/>
      </xdr:nvSpPr>
      <xdr:spPr>
        <a:xfrm>
          <a:off x="169672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142317</xdr:rowOff>
    </xdr:from>
    <xdr:ext cx="762000" cy="259045"/>
    <xdr:sp macro="" textlink="">
      <xdr:nvSpPr>
        <xdr:cNvPr id="409" name="公債費負担の状況該当値テキスト"/>
        <xdr:cNvSpPr txBox="1"/>
      </xdr:nvSpPr>
      <xdr:spPr>
        <a:xfrm>
          <a:off x="17106900" y="614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118533</xdr:rowOff>
    </xdr:from>
    <xdr:to>
      <xdr:col>77</xdr:col>
      <xdr:colOff>95250</xdr:colOff>
      <xdr:row>37</xdr:row>
      <xdr:rowOff>48683</xdr:rowOff>
    </xdr:to>
    <xdr:sp macro="" textlink="">
      <xdr:nvSpPr>
        <xdr:cNvPr id="410" name="楕円 409"/>
        <xdr:cNvSpPr/>
      </xdr:nvSpPr>
      <xdr:spPr>
        <a:xfrm>
          <a:off x="16129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58860</xdr:rowOff>
    </xdr:from>
    <xdr:ext cx="736600" cy="259045"/>
    <xdr:sp macro="" textlink="">
      <xdr:nvSpPr>
        <xdr:cNvPr id="411" name="テキスト ボックス 410"/>
        <xdr:cNvSpPr txBox="1"/>
      </xdr:nvSpPr>
      <xdr:spPr>
        <a:xfrm>
          <a:off x="15798800" y="6059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16026</xdr:rowOff>
    </xdr:from>
    <xdr:to>
      <xdr:col>73</xdr:col>
      <xdr:colOff>44450</xdr:colOff>
      <xdr:row>37</xdr:row>
      <xdr:rowOff>117626</xdr:rowOff>
    </xdr:to>
    <xdr:sp macro="" textlink="">
      <xdr:nvSpPr>
        <xdr:cNvPr id="412" name="楕円 411"/>
        <xdr:cNvSpPr/>
      </xdr:nvSpPr>
      <xdr:spPr>
        <a:xfrm>
          <a:off x="15240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127803</xdr:rowOff>
    </xdr:from>
    <xdr:ext cx="762000" cy="259045"/>
    <xdr:sp macro="" textlink="">
      <xdr:nvSpPr>
        <xdr:cNvPr id="413" name="テキスト ボックス 412"/>
        <xdr:cNvSpPr txBox="1"/>
      </xdr:nvSpPr>
      <xdr:spPr>
        <a:xfrm>
          <a:off x="14909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153912</xdr:rowOff>
    </xdr:from>
    <xdr:to>
      <xdr:col>64</xdr:col>
      <xdr:colOff>152400</xdr:colOff>
      <xdr:row>38</xdr:row>
      <xdr:rowOff>84062</xdr:rowOff>
    </xdr:to>
    <xdr:sp macro="" textlink="">
      <xdr:nvSpPr>
        <xdr:cNvPr id="416" name="楕円 415"/>
        <xdr:cNvSpPr/>
      </xdr:nvSpPr>
      <xdr:spPr>
        <a:xfrm>
          <a:off x="13462000" y="64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94239</xdr:rowOff>
    </xdr:from>
    <xdr:ext cx="762000" cy="259045"/>
    <xdr:sp macro="" textlink="">
      <xdr:nvSpPr>
        <xdr:cNvPr id="417" name="テキスト ボックス 416"/>
        <xdr:cNvSpPr txBox="1"/>
      </xdr:nvSpPr>
      <xdr:spPr>
        <a:xfrm>
          <a:off x="13131800" y="626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前年度は５年ぶりに悪化していたが、</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a:t>
          </a:r>
          <a:r>
            <a:rPr kumimoji="1" lang="en-US" altLang="ja-JP" sz="1400">
              <a:latin typeface="ＭＳ Ｐゴシック" panose="020B0600070205080204" pitchFamily="50" charset="-128"/>
              <a:ea typeface="ＭＳ Ｐゴシック" panose="020B0600070205080204" pitchFamily="50" charset="-128"/>
            </a:rPr>
            <a:t>6.7</a:t>
          </a:r>
          <a:r>
            <a:rPr kumimoji="1" lang="ja-JP" altLang="en-US" sz="1400">
              <a:latin typeface="ＭＳ Ｐゴシック" panose="020B0600070205080204" pitchFamily="50" charset="-128"/>
              <a:ea typeface="ＭＳ Ｐゴシック" panose="020B0600070205080204" pitchFamily="50" charset="-128"/>
            </a:rPr>
            <a:t>％の改善となった。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一般会計・下水道事業会計などの公債費の減少などに伴い、将来負担額が充当可能財源等以上に減となったことなどにより、改善される結果となった。</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46" name="直線コネクタ 445"/>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47" name="将来負担の状況最小値テキスト"/>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48" name="直線コネクタ 447"/>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112466</xdr:rowOff>
    </xdr:from>
    <xdr:to>
      <xdr:col>81</xdr:col>
      <xdr:colOff>44450</xdr:colOff>
      <xdr:row>15</xdr:row>
      <xdr:rowOff>30833</xdr:rowOff>
    </xdr:to>
    <xdr:cxnSp macro="">
      <xdr:nvCxnSpPr>
        <xdr:cNvPr id="451" name="直線コネクタ 450"/>
        <xdr:cNvCxnSpPr/>
      </xdr:nvCxnSpPr>
      <xdr:spPr>
        <a:xfrm flipV="1">
          <a:off x="16179800" y="2512766"/>
          <a:ext cx="8382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124900</xdr:rowOff>
    </xdr:from>
    <xdr:ext cx="762000" cy="259045"/>
    <xdr:sp macro="" textlink="">
      <xdr:nvSpPr>
        <xdr:cNvPr id="452" name="将来負担の状況平均値テキスト"/>
        <xdr:cNvSpPr txBox="1"/>
      </xdr:nvSpPr>
      <xdr:spPr>
        <a:xfrm>
          <a:off x="17106900" y="252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152823</xdr:rowOff>
    </xdr:from>
    <xdr:to>
      <xdr:col>81</xdr:col>
      <xdr:colOff>95250</xdr:colOff>
      <xdr:row>15</xdr:row>
      <xdr:rowOff>82973</xdr:rowOff>
    </xdr:to>
    <xdr:sp macro="" textlink="">
      <xdr:nvSpPr>
        <xdr:cNvPr id="453" name="フローチャート: 判断 452"/>
        <xdr:cNvSpPr/>
      </xdr:nvSpPr>
      <xdr:spPr>
        <a:xfrm>
          <a:off x="169672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80292</xdr:rowOff>
    </xdr:from>
    <xdr:to>
      <xdr:col>77</xdr:col>
      <xdr:colOff>44450</xdr:colOff>
      <xdr:row>15</xdr:row>
      <xdr:rowOff>30833</xdr:rowOff>
    </xdr:to>
    <xdr:cxnSp macro="">
      <xdr:nvCxnSpPr>
        <xdr:cNvPr id="454" name="直線コネクタ 453"/>
        <xdr:cNvCxnSpPr/>
      </xdr:nvCxnSpPr>
      <xdr:spPr>
        <a:xfrm>
          <a:off x="15290800" y="2480592"/>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142099</xdr:rowOff>
    </xdr:from>
    <xdr:to>
      <xdr:col>77</xdr:col>
      <xdr:colOff>95250</xdr:colOff>
      <xdr:row>15</xdr:row>
      <xdr:rowOff>72249</xdr:rowOff>
    </xdr:to>
    <xdr:sp macro="" textlink="">
      <xdr:nvSpPr>
        <xdr:cNvPr id="455" name="フローチャート: 判断 454"/>
        <xdr:cNvSpPr/>
      </xdr:nvSpPr>
      <xdr:spPr>
        <a:xfrm>
          <a:off x="16129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82426</xdr:rowOff>
    </xdr:from>
    <xdr:ext cx="736600" cy="259045"/>
    <xdr:sp macro="" textlink="">
      <xdr:nvSpPr>
        <xdr:cNvPr id="456" name="テキスト ボックス 455"/>
        <xdr:cNvSpPr txBox="1"/>
      </xdr:nvSpPr>
      <xdr:spPr>
        <a:xfrm>
          <a:off x="15798800" y="231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80292</xdr:rowOff>
    </xdr:from>
    <xdr:to>
      <xdr:col>72</xdr:col>
      <xdr:colOff>203200</xdr:colOff>
      <xdr:row>14</xdr:row>
      <xdr:rowOff>128552</xdr:rowOff>
    </xdr:to>
    <xdr:cxnSp macro="">
      <xdr:nvCxnSpPr>
        <xdr:cNvPr id="457" name="直線コネクタ 456"/>
        <xdr:cNvCxnSpPr/>
      </xdr:nvCxnSpPr>
      <xdr:spPr>
        <a:xfrm flipV="1">
          <a:off x="14401800" y="24805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32315</xdr:rowOff>
    </xdr:from>
    <xdr:to>
      <xdr:col>73</xdr:col>
      <xdr:colOff>44450</xdr:colOff>
      <xdr:row>15</xdr:row>
      <xdr:rowOff>133915</xdr:rowOff>
    </xdr:to>
    <xdr:sp macro="" textlink="">
      <xdr:nvSpPr>
        <xdr:cNvPr id="458" name="フローチャート: 判断 457"/>
        <xdr:cNvSpPr/>
      </xdr:nvSpPr>
      <xdr:spPr>
        <a:xfrm>
          <a:off x="15240000" y="260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118692</xdr:rowOff>
    </xdr:from>
    <xdr:ext cx="762000" cy="259045"/>
    <xdr:sp macro="" textlink="">
      <xdr:nvSpPr>
        <xdr:cNvPr id="459" name="テキスト ボックス 458"/>
        <xdr:cNvSpPr txBox="1"/>
      </xdr:nvSpPr>
      <xdr:spPr>
        <a:xfrm>
          <a:off x="14909800" y="269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128552</xdr:rowOff>
    </xdr:from>
    <xdr:to>
      <xdr:col>68</xdr:col>
      <xdr:colOff>152400</xdr:colOff>
      <xdr:row>15</xdr:row>
      <xdr:rowOff>116628</xdr:rowOff>
    </xdr:to>
    <xdr:cxnSp macro="">
      <xdr:nvCxnSpPr>
        <xdr:cNvPr id="460" name="直線コネクタ 459"/>
        <xdr:cNvCxnSpPr/>
      </xdr:nvCxnSpPr>
      <xdr:spPr>
        <a:xfrm flipV="1">
          <a:off x="13512800" y="2528852"/>
          <a:ext cx="889000" cy="15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156986</xdr:rowOff>
    </xdr:from>
    <xdr:to>
      <xdr:col>68</xdr:col>
      <xdr:colOff>203200</xdr:colOff>
      <xdr:row>16</xdr:row>
      <xdr:rowOff>87136</xdr:rowOff>
    </xdr:to>
    <xdr:sp macro="" textlink="">
      <xdr:nvSpPr>
        <xdr:cNvPr id="461" name="フローチャート: 判断 460"/>
        <xdr:cNvSpPr/>
      </xdr:nvSpPr>
      <xdr:spPr>
        <a:xfrm>
          <a:off x="14351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71913</xdr:rowOff>
    </xdr:from>
    <xdr:ext cx="762000" cy="259045"/>
    <xdr:sp macro="" textlink="">
      <xdr:nvSpPr>
        <xdr:cNvPr id="462" name="テキスト ボックス 461"/>
        <xdr:cNvSpPr txBox="1"/>
      </xdr:nvSpPr>
      <xdr:spPr>
        <a:xfrm>
          <a:off x="14020800" y="281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13688</xdr:rowOff>
    </xdr:from>
    <xdr:to>
      <xdr:col>64</xdr:col>
      <xdr:colOff>152400</xdr:colOff>
      <xdr:row>16</xdr:row>
      <xdr:rowOff>115288</xdr:rowOff>
    </xdr:to>
    <xdr:sp macro="" textlink="">
      <xdr:nvSpPr>
        <xdr:cNvPr id="463" name="フローチャート: 判断 462"/>
        <xdr:cNvSpPr/>
      </xdr:nvSpPr>
      <xdr:spPr>
        <a:xfrm>
          <a:off x="13462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100065</xdr:rowOff>
    </xdr:from>
    <xdr:ext cx="762000" cy="259045"/>
    <xdr:sp macro="" textlink="">
      <xdr:nvSpPr>
        <xdr:cNvPr id="464" name="テキスト ボックス 463"/>
        <xdr:cNvSpPr txBox="1"/>
      </xdr:nvSpPr>
      <xdr:spPr>
        <a:xfrm>
          <a:off x="13131800" y="284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61666</xdr:rowOff>
    </xdr:from>
    <xdr:to>
      <xdr:col>81</xdr:col>
      <xdr:colOff>95250</xdr:colOff>
      <xdr:row>14</xdr:row>
      <xdr:rowOff>163266</xdr:rowOff>
    </xdr:to>
    <xdr:sp macro="" textlink="">
      <xdr:nvSpPr>
        <xdr:cNvPr id="470" name="楕円 469"/>
        <xdr:cNvSpPr/>
      </xdr:nvSpPr>
      <xdr:spPr>
        <a:xfrm>
          <a:off x="169672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78193</xdr:rowOff>
    </xdr:from>
    <xdr:ext cx="762000" cy="259045"/>
    <xdr:sp macro="" textlink="">
      <xdr:nvSpPr>
        <xdr:cNvPr id="471" name="将来負担の状況該当値テキスト"/>
        <xdr:cNvSpPr txBox="1"/>
      </xdr:nvSpPr>
      <xdr:spPr>
        <a:xfrm>
          <a:off x="17106900" y="230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151483</xdr:rowOff>
    </xdr:from>
    <xdr:to>
      <xdr:col>77</xdr:col>
      <xdr:colOff>95250</xdr:colOff>
      <xdr:row>15</xdr:row>
      <xdr:rowOff>81633</xdr:rowOff>
    </xdr:to>
    <xdr:sp macro="" textlink="">
      <xdr:nvSpPr>
        <xdr:cNvPr id="472" name="楕円 471"/>
        <xdr:cNvSpPr/>
      </xdr:nvSpPr>
      <xdr:spPr>
        <a:xfrm>
          <a:off x="16129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66410</xdr:rowOff>
    </xdr:from>
    <xdr:ext cx="736600" cy="259045"/>
    <xdr:sp macro="" textlink="">
      <xdr:nvSpPr>
        <xdr:cNvPr id="473" name="テキスト ボックス 472"/>
        <xdr:cNvSpPr txBox="1"/>
      </xdr:nvSpPr>
      <xdr:spPr>
        <a:xfrm>
          <a:off x="15798800" y="2638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29492</xdr:rowOff>
    </xdr:from>
    <xdr:to>
      <xdr:col>73</xdr:col>
      <xdr:colOff>44450</xdr:colOff>
      <xdr:row>14</xdr:row>
      <xdr:rowOff>131092</xdr:rowOff>
    </xdr:to>
    <xdr:sp macro="" textlink="">
      <xdr:nvSpPr>
        <xdr:cNvPr id="474" name="楕円 473"/>
        <xdr:cNvSpPr/>
      </xdr:nvSpPr>
      <xdr:spPr>
        <a:xfrm>
          <a:off x="15240000" y="24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141269</xdr:rowOff>
    </xdr:from>
    <xdr:ext cx="762000" cy="259045"/>
    <xdr:sp macro="" textlink="">
      <xdr:nvSpPr>
        <xdr:cNvPr id="475" name="テキスト ボックス 474"/>
        <xdr:cNvSpPr txBox="1"/>
      </xdr:nvSpPr>
      <xdr:spPr>
        <a:xfrm>
          <a:off x="14909800" y="219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77752</xdr:rowOff>
    </xdr:from>
    <xdr:to>
      <xdr:col>68</xdr:col>
      <xdr:colOff>203200</xdr:colOff>
      <xdr:row>15</xdr:row>
      <xdr:rowOff>7902</xdr:rowOff>
    </xdr:to>
    <xdr:sp macro="" textlink="">
      <xdr:nvSpPr>
        <xdr:cNvPr id="476" name="楕円 475"/>
        <xdr:cNvSpPr/>
      </xdr:nvSpPr>
      <xdr:spPr>
        <a:xfrm>
          <a:off x="14351000" y="247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18079</xdr:rowOff>
    </xdr:from>
    <xdr:ext cx="762000" cy="259045"/>
    <xdr:sp macro="" textlink="">
      <xdr:nvSpPr>
        <xdr:cNvPr id="477" name="テキスト ボックス 476"/>
        <xdr:cNvSpPr txBox="1"/>
      </xdr:nvSpPr>
      <xdr:spPr>
        <a:xfrm>
          <a:off x="14020800" y="224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65828</xdr:rowOff>
    </xdr:from>
    <xdr:to>
      <xdr:col>64</xdr:col>
      <xdr:colOff>152400</xdr:colOff>
      <xdr:row>15</xdr:row>
      <xdr:rowOff>167428</xdr:rowOff>
    </xdr:to>
    <xdr:sp macro="" textlink="">
      <xdr:nvSpPr>
        <xdr:cNvPr id="478" name="楕円 477"/>
        <xdr:cNvSpPr/>
      </xdr:nvSpPr>
      <xdr:spPr>
        <a:xfrm>
          <a:off x="13462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6155</xdr:rowOff>
    </xdr:from>
    <xdr:ext cx="762000" cy="259045"/>
    <xdr:sp macro="" textlink="">
      <xdr:nvSpPr>
        <xdr:cNvPr id="479" name="テキスト ボックス 478"/>
        <xdr:cNvSpPr txBox="1"/>
      </xdr:nvSpPr>
      <xdr:spPr>
        <a:xfrm>
          <a:off x="13131800" y="240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選挙対応や期末勤勉手当の支給月数の増（</a:t>
          </a:r>
          <a:r>
            <a:rPr kumimoji="1" lang="en-US" altLang="ja-JP" sz="1300">
              <a:latin typeface="ＭＳ Ｐゴシック" panose="020B0600070205080204" pitchFamily="50" charset="-128"/>
              <a:ea typeface="ＭＳ Ｐゴシック" panose="020B0600070205080204" pitchFamily="50" charset="-128"/>
            </a:rPr>
            <a:t>4.40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4.50</a:t>
          </a:r>
          <a:r>
            <a:rPr kumimoji="1" lang="ja-JP" altLang="en-US" sz="1300">
              <a:latin typeface="ＭＳ Ｐゴシック" panose="020B0600070205080204" pitchFamily="50" charset="-128"/>
              <a:ea typeface="ＭＳ Ｐゴシック" panose="020B0600070205080204" pitchFamily="50" charset="-128"/>
            </a:rPr>
            <a:t>月）などにより、職員給は前年度と比べ増加しているが、定年退職者の減や副市長定員減などにより、前年度と比べ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定年退職者の減など、臨時的な要因が推移の主なものであるが、経常的な職員の年齢構成や新たな行政需要等も考慮し、引き続き行政規模に見合う定員管理に努めていく。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79375</xdr:rowOff>
    </xdr:from>
    <xdr:to>
      <xdr:col>24</xdr:col>
      <xdr:colOff>25400</xdr:colOff>
      <xdr:row>41</xdr:row>
      <xdr:rowOff>107950</xdr:rowOff>
    </xdr:to>
    <xdr:cxnSp macro="">
      <xdr:nvCxnSpPr>
        <xdr:cNvPr id="65" name="直線コネクタ 64"/>
        <xdr:cNvCxnSpPr/>
      </xdr:nvCxnSpPr>
      <xdr:spPr>
        <a:xfrm flipV="1">
          <a:off x="4826000" y="57372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6"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7" name="直線コネクタ 66"/>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165752</xdr:rowOff>
    </xdr:from>
    <xdr:ext cx="762000" cy="259045"/>
    <xdr:sp macro="" textlink="">
      <xdr:nvSpPr>
        <xdr:cNvPr id="68" name="人件費最大値テキスト"/>
        <xdr:cNvSpPr txBox="1"/>
      </xdr:nvSpPr>
      <xdr:spPr>
        <a:xfrm>
          <a:off x="4914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79375</xdr:rowOff>
    </xdr:from>
    <xdr:to>
      <xdr:col>24</xdr:col>
      <xdr:colOff>114300</xdr:colOff>
      <xdr:row>33</xdr:row>
      <xdr:rowOff>79375</xdr:rowOff>
    </xdr:to>
    <xdr:cxnSp macro="">
      <xdr:nvCxnSpPr>
        <xdr:cNvPr id="69" name="直線コネクタ 68"/>
        <xdr:cNvCxnSpPr/>
      </xdr:nvCxnSpPr>
      <xdr:spPr>
        <a:xfrm>
          <a:off x="4737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127000</xdr:rowOff>
    </xdr:from>
    <xdr:to>
      <xdr:col>24</xdr:col>
      <xdr:colOff>25400</xdr:colOff>
      <xdr:row>38</xdr:row>
      <xdr:rowOff>79375</xdr:rowOff>
    </xdr:to>
    <xdr:cxnSp macro="">
      <xdr:nvCxnSpPr>
        <xdr:cNvPr id="70" name="直線コネクタ 69"/>
        <xdr:cNvCxnSpPr/>
      </xdr:nvCxnSpPr>
      <xdr:spPr>
        <a:xfrm flipV="1">
          <a:off x="3987800" y="647065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134002</xdr:rowOff>
    </xdr:from>
    <xdr:ext cx="762000" cy="259045"/>
    <xdr:sp macro="" textlink="">
      <xdr:nvSpPr>
        <xdr:cNvPr id="71" name="人件費平均値テキスト"/>
        <xdr:cNvSpPr txBox="1"/>
      </xdr:nvSpPr>
      <xdr:spPr>
        <a:xfrm>
          <a:off x="4914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161925</xdr:rowOff>
    </xdr:from>
    <xdr:to>
      <xdr:col>24</xdr:col>
      <xdr:colOff>76200</xdr:colOff>
      <xdr:row>38</xdr:row>
      <xdr:rowOff>92075</xdr:rowOff>
    </xdr:to>
    <xdr:sp macro="" textlink="">
      <xdr:nvSpPr>
        <xdr:cNvPr id="72" name="フローチャート: 判断 71"/>
        <xdr:cNvSpPr/>
      </xdr:nvSpPr>
      <xdr:spPr>
        <a:xfrm>
          <a:off x="47752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79375</xdr:rowOff>
    </xdr:from>
    <xdr:to>
      <xdr:col>19</xdr:col>
      <xdr:colOff>187325</xdr:colOff>
      <xdr:row>38</xdr:row>
      <xdr:rowOff>79375</xdr:rowOff>
    </xdr:to>
    <xdr:cxnSp macro="">
      <xdr:nvCxnSpPr>
        <xdr:cNvPr id="73" name="直線コネクタ 72"/>
        <xdr:cNvCxnSpPr/>
      </xdr:nvCxnSpPr>
      <xdr:spPr>
        <a:xfrm>
          <a:off x="3098800" y="65944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28575</xdr:rowOff>
    </xdr:from>
    <xdr:to>
      <xdr:col>20</xdr:col>
      <xdr:colOff>38100</xdr:colOff>
      <xdr:row>38</xdr:row>
      <xdr:rowOff>130175</xdr:rowOff>
    </xdr:to>
    <xdr:sp macro="" textlink="">
      <xdr:nvSpPr>
        <xdr:cNvPr id="74" name="フローチャート: 判断 73"/>
        <xdr:cNvSpPr/>
      </xdr:nvSpPr>
      <xdr:spPr>
        <a:xfrm>
          <a:off x="39370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140352</xdr:rowOff>
    </xdr:from>
    <xdr:ext cx="736600" cy="259045"/>
    <xdr:sp macro="" textlink="">
      <xdr:nvSpPr>
        <xdr:cNvPr id="75" name="テキスト ボックス 74"/>
        <xdr:cNvSpPr txBox="1"/>
      </xdr:nvSpPr>
      <xdr:spPr>
        <a:xfrm>
          <a:off x="3606800" y="631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155575</xdr:rowOff>
    </xdr:from>
    <xdr:to>
      <xdr:col>15</xdr:col>
      <xdr:colOff>98425</xdr:colOff>
      <xdr:row>38</xdr:row>
      <xdr:rowOff>79375</xdr:rowOff>
    </xdr:to>
    <xdr:cxnSp macro="">
      <xdr:nvCxnSpPr>
        <xdr:cNvPr id="76" name="直線コネクタ 75"/>
        <xdr:cNvCxnSpPr/>
      </xdr:nvCxnSpPr>
      <xdr:spPr>
        <a:xfrm>
          <a:off x="2209800" y="64992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38100</xdr:rowOff>
    </xdr:from>
    <xdr:to>
      <xdr:col>15</xdr:col>
      <xdr:colOff>149225</xdr:colOff>
      <xdr:row>37</xdr:row>
      <xdr:rowOff>139700</xdr:rowOff>
    </xdr:to>
    <xdr:sp macro="" textlink="">
      <xdr:nvSpPr>
        <xdr:cNvPr id="77" name="フローチャート: 判断 76"/>
        <xdr:cNvSpPr/>
      </xdr:nvSpPr>
      <xdr:spPr>
        <a:xfrm>
          <a:off x="3048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149877</xdr:rowOff>
    </xdr:from>
    <xdr:ext cx="762000" cy="259045"/>
    <xdr:sp macro="" textlink="">
      <xdr:nvSpPr>
        <xdr:cNvPr id="78" name="テキスト ボックス 77"/>
        <xdr:cNvSpPr txBox="1"/>
      </xdr:nvSpPr>
      <xdr:spPr>
        <a:xfrm>
          <a:off x="2717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155575</xdr:rowOff>
    </xdr:from>
    <xdr:to>
      <xdr:col>11</xdr:col>
      <xdr:colOff>9525</xdr:colOff>
      <xdr:row>39</xdr:row>
      <xdr:rowOff>60325</xdr:rowOff>
    </xdr:to>
    <xdr:cxnSp macro="">
      <xdr:nvCxnSpPr>
        <xdr:cNvPr id="79" name="直線コネクタ 78"/>
        <xdr:cNvCxnSpPr/>
      </xdr:nvCxnSpPr>
      <xdr:spPr>
        <a:xfrm flipV="1">
          <a:off x="1320800" y="6499225"/>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152400</xdr:rowOff>
    </xdr:from>
    <xdr:to>
      <xdr:col>11</xdr:col>
      <xdr:colOff>60325</xdr:colOff>
      <xdr:row>38</xdr:row>
      <xdr:rowOff>82550</xdr:rowOff>
    </xdr:to>
    <xdr:sp macro="" textlink="">
      <xdr:nvSpPr>
        <xdr:cNvPr id="80" name="フローチャート: 判断 79"/>
        <xdr:cNvSpPr/>
      </xdr:nvSpPr>
      <xdr:spPr>
        <a:xfrm>
          <a:off x="2159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67327</xdr:rowOff>
    </xdr:from>
    <xdr:ext cx="762000" cy="259045"/>
    <xdr:sp macro="" textlink="">
      <xdr:nvSpPr>
        <xdr:cNvPr id="81" name="テキスト ボックス 80"/>
        <xdr:cNvSpPr txBox="1"/>
      </xdr:nvSpPr>
      <xdr:spPr>
        <a:xfrm>
          <a:off x="1828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142875</xdr:rowOff>
    </xdr:from>
    <xdr:to>
      <xdr:col>6</xdr:col>
      <xdr:colOff>171450</xdr:colOff>
      <xdr:row>38</xdr:row>
      <xdr:rowOff>73025</xdr:rowOff>
    </xdr:to>
    <xdr:sp macro="" textlink="">
      <xdr:nvSpPr>
        <xdr:cNvPr id="82" name="フローチャート: 判断 81"/>
        <xdr:cNvSpPr/>
      </xdr:nvSpPr>
      <xdr:spPr>
        <a:xfrm>
          <a:off x="1270000" y="648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83202</xdr:rowOff>
    </xdr:from>
    <xdr:ext cx="762000" cy="259045"/>
    <xdr:sp macro="" textlink="">
      <xdr:nvSpPr>
        <xdr:cNvPr id="83" name="テキスト ボックス 82"/>
        <xdr:cNvSpPr txBox="1"/>
      </xdr:nvSpPr>
      <xdr:spPr>
        <a:xfrm>
          <a:off x="939800" y="6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76200</xdr:rowOff>
    </xdr:from>
    <xdr:to>
      <xdr:col>24</xdr:col>
      <xdr:colOff>76200</xdr:colOff>
      <xdr:row>38</xdr:row>
      <xdr:rowOff>6350</xdr:rowOff>
    </xdr:to>
    <xdr:sp macro="" textlink="">
      <xdr:nvSpPr>
        <xdr:cNvPr id="89" name="楕円 88"/>
        <xdr:cNvSpPr/>
      </xdr:nvSpPr>
      <xdr:spPr>
        <a:xfrm>
          <a:off x="47752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92727</xdr:rowOff>
    </xdr:from>
    <xdr:ext cx="762000" cy="259045"/>
    <xdr:sp macro="" textlink="">
      <xdr:nvSpPr>
        <xdr:cNvPr id="90" name="人件費該当値テキスト"/>
        <xdr:cNvSpPr txBox="1"/>
      </xdr:nvSpPr>
      <xdr:spPr>
        <a:xfrm>
          <a:off x="4914900" y="62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28575</xdr:rowOff>
    </xdr:from>
    <xdr:to>
      <xdr:col>20</xdr:col>
      <xdr:colOff>38100</xdr:colOff>
      <xdr:row>38</xdr:row>
      <xdr:rowOff>130175</xdr:rowOff>
    </xdr:to>
    <xdr:sp macro="" textlink="">
      <xdr:nvSpPr>
        <xdr:cNvPr id="91" name="楕円 90"/>
        <xdr:cNvSpPr/>
      </xdr:nvSpPr>
      <xdr:spPr>
        <a:xfrm>
          <a:off x="3937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114952</xdr:rowOff>
    </xdr:from>
    <xdr:ext cx="736600" cy="259045"/>
    <xdr:sp macro="" textlink="">
      <xdr:nvSpPr>
        <xdr:cNvPr id="92" name="テキスト ボックス 91"/>
        <xdr:cNvSpPr txBox="1"/>
      </xdr:nvSpPr>
      <xdr:spPr>
        <a:xfrm>
          <a:off x="3606800" y="663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28575</xdr:rowOff>
    </xdr:from>
    <xdr:to>
      <xdr:col>15</xdr:col>
      <xdr:colOff>149225</xdr:colOff>
      <xdr:row>38</xdr:row>
      <xdr:rowOff>130175</xdr:rowOff>
    </xdr:to>
    <xdr:sp macro="" textlink="">
      <xdr:nvSpPr>
        <xdr:cNvPr id="93" name="楕円 92"/>
        <xdr:cNvSpPr/>
      </xdr:nvSpPr>
      <xdr:spPr>
        <a:xfrm>
          <a:off x="30480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114952</xdr:rowOff>
    </xdr:from>
    <xdr:ext cx="762000" cy="259045"/>
    <xdr:sp macro="" textlink="">
      <xdr:nvSpPr>
        <xdr:cNvPr id="94" name="テキスト ボックス 93"/>
        <xdr:cNvSpPr txBox="1"/>
      </xdr:nvSpPr>
      <xdr:spPr>
        <a:xfrm>
          <a:off x="2717800" y="66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104775</xdr:rowOff>
    </xdr:from>
    <xdr:to>
      <xdr:col>11</xdr:col>
      <xdr:colOff>60325</xdr:colOff>
      <xdr:row>38</xdr:row>
      <xdr:rowOff>34925</xdr:rowOff>
    </xdr:to>
    <xdr:sp macro="" textlink="">
      <xdr:nvSpPr>
        <xdr:cNvPr id="95" name="楕円 94"/>
        <xdr:cNvSpPr/>
      </xdr:nvSpPr>
      <xdr:spPr>
        <a:xfrm>
          <a:off x="21590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45102</xdr:rowOff>
    </xdr:from>
    <xdr:ext cx="762000" cy="259045"/>
    <xdr:sp macro="" textlink="">
      <xdr:nvSpPr>
        <xdr:cNvPr id="96" name="テキスト ボックス 95"/>
        <xdr:cNvSpPr txBox="1"/>
      </xdr:nvSpPr>
      <xdr:spPr>
        <a:xfrm>
          <a:off x="1828800" y="621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xdr:rowOff>
    </xdr:from>
    <xdr:to>
      <xdr:col>6</xdr:col>
      <xdr:colOff>171450</xdr:colOff>
      <xdr:row>39</xdr:row>
      <xdr:rowOff>111125</xdr:rowOff>
    </xdr:to>
    <xdr:sp macro="" textlink="">
      <xdr:nvSpPr>
        <xdr:cNvPr id="97" name="楕円 96"/>
        <xdr:cNvSpPr/>
      </xdr:nvSpPr>
      <xdr:spPr>
        <a:xfrm>
          <a:off x="1270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95902</xdr:rowOff>
    </xdr:from>
    <xdr:ext cx="762000" cy="259045"/>
    <xdr:sp macro="" textlink="">
      <xdr:nvSpPr>
        <xdr:cNvPr id="98" name="テキスト ボックス 97"/>
        <xdr:cNvSpPr txBox="1"/>
      </xdr:nvSpPr>
      <xdr:spPr>
        <a:xfrm>
          <a:off x="939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物件費自体は増加しているが、経常経費一般財源の増により、前年度から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市民窓口業務の委託拡充や学校ＩＣＴの整備などを始め、経常的経費増が継続している。</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101854</xdr:rowOff>
    </xdr:from>
    <xdr:to>
      <xdr:col>82</xdr:col>
      <xdr:colOff>107950</xdr:colOff>
      <xdr:row>19</xdr:row>
      <xdr:rowOff>143002</xdr:rowOff>
    </xdr:to>
    <xdr:cxnSp macro="">
      <xdr:nvCxnSpPr>
        <xdr:cNvPr id="124" name="直線コネクタ 123"/>
        <xdr:cNvCxnSpPr/>
      </xdr:nvCxnSpPr>
      <xdr:spPr>
        <a:xfrm flipV="1">
          <a:off x="16510000" y="23307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115079</xdr:rowOff>
    </xdr:from>
    <xdr:ext cx="762000" cy="259045"/>
    <xdr:sp macro="" textlink="">
      <xdr:nvSpPr>
        <xdr:cNvPr id="125" name="物件費最小値テキスト"/>
        <xdr:cNvSpPr txBox="1"/>
      </xdr:nvSpPr>
      <xdr:spPr>
        <a:xfrm>
          <a:off x="16598900" y="337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143002</xdr:rowOff>
    </xdr:from>
    <xdr:to>
      <xdr:col>82</xdr:col>
      <xdr:colOff>196850</xdr:colOff>
      <xdr:row>19</xdr:row>
      <xdr:rowOff>143002</xdr:rowOff>
    </xdr:to>
    <xdr:cxnSp macro="">
      <xdr:nvCxnSpPr>
        <xdr:cNvPr id="126" name="直線コネクタ 125"/>
        <xdr:cNvCxnSpPr/>
      </xdr:nvCxnSpPr>
      <xdr:spPr>
        <a:xfrm>
          <a:off x="16421100" y="34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16781</xdr:rowOff>
    </xdr:from>
    <xdr:ext cx="762000" cy="259045"/>
    <xdr:sp macro="" textlink="">
      <xdr:nvSpPr>
        <xdr:cNvPr id="127" name="物件費最大値テキスト"/>
        <xdr:cNvSpPr txBox="1"/>
      </xdr:nvSpPr>
      <xdr:spPr>
        <a:xfrm>
          <a:off x="16598900" y="20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101854</xdr:rowOff>
    </xdr:from>
    <xdr:to>
      <xdr:col>82</xdr:col>
      <xdr:colOff>196850</xdr:colOff>
      <xdr:row>13</xdr:row>
      <xdr:rowOff>101854</xdr:rowOff>
    </xdr:to>
    <xdr:cxnSp macro="">
      <xdr:nvCxnSpPr>
        <xdr:cNvPr id="128" name="直線コネクタ 127"/>
        <xdr:cNvCxnSpPr/>
      </xdr:nvCxnSpPr>
      <xdr:spPr>
        <a:xfrm>
          <a:off x="16421100" y="233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10414</xdr:rowOff>
    </xdr:from>
    <xdr:to>
      <xdr:col>82</xdr:col>
      <xdr:colOff>107950</xdr:colOff>
      <xdr:row>15</xdr:row>
      <xdr:rowOff>19558</xdr:rowOff>
    </xdr:to>
    <xdr:cxnSp macro="">
      <xdr:nvCxnSpPr>
        <xdr:cNvPr id="129" name="直線コネクタ 128"/>
        <xdr:cNvCxnSpPr/>
      </xdr:nvCxnSpPr>
      <xdr:spPr>
        <a:xfrm flipV="1">
          <a:off x="15671800" y="25821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9415</xdr:rowOff>
    </xdr:from>
    <xdr:ext cx="762000" cy="259045"/>
    <xdr:sp macro="" textlink="">
      <xdr:nvSpPr>
        <xdr:cNvPr id="130" name="物件費平均値テキスト"/>
        <xdr:cNvSpPr txBox="1"/>
      </xdr:nvSpPr>
      <xdr:spPr>
        <a:xfrm>
          <a:off x="16598900" y="2581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37338</xdr:rowOff>
    </xdr:from>
    <xdr:to>
      <xdr:col>82</xdr:col>
      <xdr:colOff>158750</xdr:colOff>
      <xdr:row>15</xdr:row>
      <xdr:rowOff>138938</xdr:rowOff>
    </xdr:to>
    <xdr:sp macro="" textlink="">
      <xdr:nvSpPr>
        <xdr:cNvPr id="131" name="フローチャート: 判断 130"/>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145288</xdr:rowOff>
    </xdr:from>
    <xdr:to>
      <xdr:col>78</xdr:col>
      <xdr:colOff>69850</xdr:colOff>
      <xdr:row>15</xdr:row>
      <xdr:rowOff>19558</xdr:rowOff>
    </xdr:to>
    <xdr:cxnSp macro="">
      <xdr:nvCxnSpPr>
        <xdr:cNvPr id="132" name="直線コネクタ 131"/>
        <xdr:cNvCxnSpPr/>
      </xdr:nvCxnSpPr>
      <xdr:spPr>
        <a:xfrm>
          <a:off x="14782800" y="25455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33" name="フローチャート: 判断 132"/>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4" name="テキスト ボックス 133"/>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131572</xdr:rowOff>
    </xdr:from>
    <xdr:to>
      <xdr:col>73</xdr:col>
      <xdr:colOff>180975</xdr:colOff>
      <xdr:row>14</xdr:row>
      <xdr:rowOff>145288</xdr:rowOff>
    </xdr:to>
    <xdr:cxnSp macro="">
      <xdr:nvCxnSpPr>
        <xdr:cNvPr id="135" name="直線コネクタ 134"/>
        <xdr:cNvCxnSpPr/>
      </xdr:nvCxnSpPr>
      <xdr:spPr>
        <a:xfrm>
          <a:off x="13893800" y="25318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126492</xdr:rowOff>
    </xdr:from>
    <xdr:to>
      <xdr:col>74</xdr:col>
      <xdr:colOff>31750</xdr:colOff>
      <xdr:row>15</xdr:row>
      <xdr:rowOff>56642</xdr:rowOff>
    </xdr:to>
    <xdr:sp macro="" textlink="">
      <xdr:nvSpPr>
        <xdr:cNvPr id="136" name="フローチャート: 判断 135"/>
        <xdr:cNvSpPr/>
      </xdr:nvSpPr>
      <xdr:spPr>
        <a:xfrm>
          <a:off x="14732000" y="252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41419</xdr:rowOff>
    </xdr:from>
    <xdr:ext cx="762000" cy="259045"/>
    <xdr:sp macro="" textlink="">
      <xdr:nvSpPr>
        <xdr:cNvPr id="137" name="テキスト ボックス 136"/>
        <xdr:cNvSpPr txBox="1"/>
      </xdr:nvSpPr>
      <xdr:spPr>
        <a:xfrm>
          <a:off x="14401800" y="261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131572</xdr:rowOff>
    </xdr:from>
    <xdr:to>
      <xdr:col>69</xdr:col>
      <xdr:colOff>92075</xdr:colOff>
      <xdr:row>14</xdr:row>
      <xdr:rowOff>140716</xdr:rowOff>
    </xdr:to>
    <xdr:cxnSp macro="">
      <xdr:nvCxnSpPr>
        <xdr:cNvPr id="138" name="直線コネクタ 137"/>
        <xdr:cNvCxnSpPr/>
      </xdr:nvCxnSpPr>
      <xdr:spPr>
        <a:xfrm flipV="1">
          <a:off x="13004800" y="2531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131064</xdr:rowOff>
    </xdr:from>
    <xdr:to>
      <xdr:col>69</xdr:col>
      <xdr:colOff>142875</xdr:colOff>
      <xdr:row>15</xdr:row>
      <xdr:rowOff>61214</xdr:rowOff>
    </xdr:to>
    <xdr:sp macro="" textlink="">
      <xdr:nvSpPr>
        <xdr:cNvPr id="139" name="フローチャート: 判断 138"/>
        <xdr:cNvSpPr/>
      </xdr:nvSpPr>
      <xdr:spPr>
        <a:xfrm>
          <a:off x="13843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45991</xdr:rowOff>
    </xdr:from>
    <xdr:ext cx="762000" cy="259045"/>
    <xdr:sp macro="" textlink="">
      <xdr:nvSpPr>
        <xdr:cNvPr id="140" name="テキスト ボックス 139"/>
        <xdr:cNvSpPr txBox="1"/>
      </xdr:nvSpPr>
      <xdr:spPr>
        <a:xfrm>
          <a:off x="13512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1" name="フローチャート: 判断 140"/>
        <xdr:cNvSpPr/>
      </xdr:nvSpPr>
      <xdr:spPr>
        <a:xfrm>
          <a:off x="12954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27703</xdr:rowOff>
    </xdr:from>
    <xdr:ext cx="762000" cy="259045"/>
    <xdr:sp macro="" textlink="">
      <xdr:nvSpPr>
        <xdr:cNvPr id="142" name="テキスト ボックス 141"/>
        <xdr:cNvSpPr txBox="1"/>
      </xdr:nvSpPr>
      <xdr:spPr>
        <a:xfrm>
          <a:off x="12623800" y="25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8" name="楕円 147"/>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9"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140208</xdr:rowOff>
    </xdr:from>
    <xdr:to>
      <xdr:col>78</xdr:col>
      <xdr:colOff>120650</xdr:colOff>
      <xdr:row>15</xdr:row>
      <xdr:rowOff>70358</xdr:rowOff>
    </xdr:to>
    <xdr:sp macro="" textlink="">
      <xdr:nvSpPr>
        <xdr:cNvPr id="150" name="楕円 149"/>
        <xdr:cNvSpPr/>
      </xdr:nvSpPr>
      <xdr:spPr>
        <a:xfrm>
          <a:off x="15621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80535</xdr:rowOff>
    </xdr:from>
    <xdr:ext cx="736600" cy="259045"/>
    <xdr:sp macro="" textlink="">
      <xdr:nvSpPr>
        <xdr:cNvPr id="151" name="テキスト ボックス 150"/>
        <xdr:cNvSpPr txBox="1"/>
      </xdr:nvSpPr>
      <xdr:spPr>
        <a:xfrm>
          <a:off x="15290800" y="230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94488</xdr:rowOff>
    </xdr:from>
    <xdr:to>
      <xdr:col>74</xdr:col>
      <xdr:colOff>31750</xdr:colOff>
      <xdr:row>15</xdr:row>
      <xdr:rowOff>24638</xdr:rowOff>
    </xdr:to>
    <xdr:sp macro="" textlink="">
      <xdr:nvSpPr>
        <xdr:cNvPr id="152" name="楕円 151"/>
        <xdr:cNvSpPr/>
      </xdr:nvSpPr>
      <xdr:spPr>
        <a:xfrm>
          <a:off x="14732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34815</xdr:rowOff>
    </xdr:from>
    <xdr:ext cx="762000" cy="259045"/>
    <xdr:sp macro="" textlink="">
      <xdr:nvSpPr>
        <xdr:cNvPr id="153" name="テキスト ボックス 152"/>
        <xdr:cNvSpPr txBox="1"/>
      </xdr:nvSpPr>
      <xdr:spPr>
        <a:xfrm>
          <a:off x="14401800" y="226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80772</xdr:rowOff>
    </xdr:from>
    <xdr:to>
      <xdr:col>69</xdr:col>
      <xdr:colOff>142875</xdr:colOff>
      <xdr:row>15</xdr:row>
      <xdr:rowOff>10922</xdr:rowOff>
    </xdr:to>
    <xdr:sp macro="" textlink="">
      <xdr:nvSpPr>
        <xdr:cNvPr id="154" name="楕円 153"/>
        <xdr:cNvSpPr/>
      </xdr:nvSpPr>
      <xdr:spPr>
        <a:xfrm>
          <a:off x="13843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21099</xdr:rowOff>
    </xdr:from>
    <xdr:ext cx="762000" cy="259045"/>
    <xdr:sp macro="" textlink="">
      <xdr:nvSpPr>
        <xdr:cNvPr id="155" name="テキスト ボックス 154"/>
        <xdr:cNvSpPr txBox="1"/>
      </xdr:nvSpPr>
      <xdr:spPr>
        <a:xfrm>
          <a:off x="13512800" y="224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89916</xdr:rowOff>
    </xdr:from>
    <xdr:to>
      <xdr:col>65</xdr:col>
      <xdr:colOff>53975</xdr:colOff>
      <xdr:row>15</xdr:row>
      <xdr:rowOff>20066</xdr:rowOff>
    </xdr:to>
    <xdr:sp macro="" textlink="">
      <xdr:nvSpPr>
        <xdr:cNvPr id="156" name="楕円 155"/>
        <xdr:cNvSpPr/>
      </xdr:nvSpPr>
      <xdr:spPr>
        <a:xfrm>
          <a:off x="129540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30243</xdr:rowOff>
    </xdr:from>
    <xdr:ext cx="762000" cy="259045"/>
    <xdr:sp macro="" textlink="">
      <xdr:nvSpPr>
        <xdr:cNvPr id="157" name="テキスト ボックス 156"/>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高齢化の進展や医療の高度化などに伴う生活保護費や障害者自立支援給付の増、保育園の定員拡大や単価増に伴う民間保育施設への給付費増などにより、継続的に増加している。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億増、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33.3</a:t>
          </a:r>
          <a:r>
            <a:rPr kumimoji="1" lang="ja-JP" altLang="en-US" sz="1300">
              <a:latin typeface="ＭＳ Ｐゴシック" panose="020B0600070205080204" pitchFamily="50" charset="-128"/>
              <a:ea typeface="ＭＳ Ｐゴシック" panose="020B0600070205080204" pitchFamily="50" charset="-128"/>
            </a:rPr>
            <a:t>億増と伸び方は緩やかになってきているが、今後も少子高齢化の進展等から将来にわたり増加することが想定される。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5" name="直線コネクタ 184"/>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69850</xdr:rowOff>
    </xdr:to>
    <xdr:cxnSp macro="">
      <xdr:nvCxnSpPr>
        <xdr:cNvPr id="190" name="直線コネクタ 189"/>
        <xdr:cNvCxnSpPr/>
      </xdr:nvCxnSpPr>
      <xdr:spPr>
        <a:xfrm>
          <a:off x="3987800" y="9918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146050</xdr:rowOff>
    </xdr:from>
    <xdr:to>
      <xdr:col>19</xdr:col>
      <xdr:colOff>187325</xdr:colOff>
      <xdr:row>58</xdr:row>
      <xdr:rowOff>12700</xdr:rowOff>
    </xdr:to>
    <xdr:cxnSp macro="">
      <xdr:nvCxnSpPr>
        <xdr:cNvPr id="193" name="直線コネクタ 192"/>
        <xdr:cNvCxnSpPr/>
      </xdr:nvCxnSpPr>
      <xdr:spPr>
        <a:xfrm flipV="1">
          <a:off x="3098800" y="991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94" name="フローチャート: 判断 193"/>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5" name="テキスト ボックス 194"/>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12700</xdr:rowOff>
    </xdr:to>
    <xdr:cxnSp macro="">
      <xdr:nvCxnSpPr>
        <xdr:cNvPr id="196" name="直線コネクタ 195"/>
        <xdr:cNvCxnSpPr/>
      </xdr:nvCxnSpPr>
      <xdr:spPr>
        <a:xfrm>
          <a:off x="2209800" y="9747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7" name="フローチャート: 判断 196"/>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8" name="テキスト ボックス 197"/>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31750</xdr:rowOff>
    </xdr:to>
    <xdr:cxnSp macro="">
      <xdr:nvCxnSpPr>
        <xdr:cNvPr id="199" name="直線コネクタ 198"/>
        <xdr:cNvCxnSpPr/>
      </xdr:nvCxnSpPr>
      <xdr:spPr>
        <a:xfrm flipV="1">
          <a:off x="1320800" y="9747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01" name="テキスト ボックス 200"/>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9" name="楕円 208"/>
        <xdr:cNvSpPr/>
      </xdr:nvSpPr>
      <xdr:spPr>
        <a:xfrm>
          <a:off x="47752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10" name="扶助費該当値テキスト"/>
        <xdr:cNvSpPr txBox="1"/>
      </xdr:nvSpPr>
      <xdr:spPr>
        <a:xfrm>
          <a:off x="4914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95250</xdr:rowOff>
    </xdr:from>
    <xdr:to>
      <xdr:col>11</xdr:col>
      <xdr:colOff>60325</xdr:colOff>
      <xdr:row>57</xdr:row>
      <xdr:rowOff>25400</xdr:rowOff>
    </xdr:to>
    <xdr:sp macro="" textlink="">
      <xdr:nvSpPr>
        <xdr:cNvPr id="215" name="楕円 214"/>
        <xdr:cNvSpPr/>
      </xdr:nvSpPr>
      <xdr:spPr>
        <a:xfrm>
          <a:off x="2159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16" name="テキスト ボックス 215"/>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217" name="楕円 216"/>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218" name="テキスト ボックス 217"/>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その他に係る経常収支比率においては、国による下水道事業の公債費繰出の基準変更に伴い、繰出金にかかる経常経費充当一般財源が大幅に縮小したことで、前年度比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上記繰出金については、国による基準変更という臨時的事象により大幅減ではあるものの、高齢化の進展・医療の高度化に伴い、継続的に増加している。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154215</xdr:rowOff>
    </xdr:from>
    <xdr:to>
      <xdr:col>82</xdr:col>
      <xdr:colOff>107950</xdr:colOff>
      <xdr:row>61</xdr:row>
      <xdr:rowOff>58965</xdr:rowOff>
    </xdr:to>
    <xdr:cxnSp macro="">
      <xdr:nvCxnSpPr>
        <xdr:cNvPr id="248" name="直線コネクタ 247"/>
        <xdr:cNvCxnSpPr/>
      </xdr:nvCxnSpPr>
      <xdr:spPr>
        <a:xfrm flipV="1">
          <a:off x="16510000" y="906961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9" name="その他最小値テキスト"/>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50" name="直線コネクタ 249"/>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154215</xdr:rowOff>
    </xdr:from>
    <xdr:to>
      <xdr:col>82</xdr:col>
      <xdr:colOff>196850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143328</xdr:rowOff>
    </xdr:from>
    <xdr:to>
      <xdr:col>82</xdr:col>
      <xdr:colOff>107950</xdr:colOff>
      <xdr:row>58</xdr:row>
      <xdr:rowOff>105228</xdr:rowOff>
    </xdr:to>
    <xdr:cxnSp macro="">
      <xdr:nvCxnSpPr>
        <xdr:cNvPr id="253" name="直線コネクタ 252"/>
        <xdr:cNvCxnSpPr/>
      </xdr:nvCxnSpPr>
      <xdr:spPr>
        <a:xfrm flipV="1">
          <a:off x="15671800" y="9744528"/>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54"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55" name="フローチャート: 判断 254"/>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29028</xdr:rowOff>
    </xdr:from>
    <xdr:to>
      <xdr:col>78</xdr:col>
      <xdr:colOff>69850</xdr:colOff>
      <xdr:row>58</xdr:row>
      <xdr:rowOff>105228</xdr:rowOff>
    </xdr:to>
    <xdr:cxnSp macro="">
      <xdr:nvCxnSpPr>
        <xdr:cNvPr id="256" name="直線コネクタ 255"/>
        <xdr:cNvCxnSpPr/>
      </xdr:nvCxnSpPr>
      <xdr:spPr>
        <a:xfrm>
          <a:off x="14782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7" name="フローチャート: 判断 256"/>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8" name="テキスト ボックス 257"/>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113393</xdr:rowOff>
    </xdr:from>
    <xdr:to>
      <xdr:col>73</xdr:col>
      <xdr:colOff>180975</xdr:colOff>
      <xdr:row>58</xdr:row>
      <xdr:rowOff>29028</xdr:rowOff>
    </xdr:to>
    <xdr:cxnSp macro="">
      <xdr:nvCxnSpPr>
        <xdr:cNvPr id="259" name="直線コネクタ 258"/>
        <xdr:cNvCxnSpPr/>
      </xdr:nvCxnSpPr>
      <xdr:spPr>
        <a:xfrm>
          <a:off x="13893800" y="9886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168728</xdr:rowOff>
    </xdr:from>
    <xdr:to>
      <xdr:col>74</xdr:col>
      <xdr:colOff>31750</xdr:colOff>
      <xdr:row>57</xdr:row>
      <xdr:rowOff>98878</xdr:rowOff>
    </xdr:to>
    <xdr:sp macro="" textlink="">
      <xdr:nvSpPr>
        <xdr:cNvPr id="260" name="フローチャート: 判断 259"/>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109055</xdr:rowOff>
    </xdr:from>
    <xdr:ext cx="762000" cy="259045"/>
    <xdr:sp macro="" textlink="">
      <xdr:nvSpPr>
        <xdr:cNvPr id="261" name="テキスト ボックス 260"/>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113393</xdr:rowOff>
    </xdr:from>
    <xdr:to>
      <xdr:col>69</xdr:col>
      <xdr:colOff>92075</xdr:colOff>
      <xdr:row>57</xdr:row>
      <xdr:rowOff>135165</xdr:rowOff>
    </xdr:to>
    <xdr:cxnSp macro="">
      <xdr:nvCxnSpPr>
        <xdr:cNvPr id="262" name="直線コネクタ 261"/>
        <xdr:cNvCxnSpPr/>
      </xdr:nvCxnSpPr>
      <xdr:spPr>
        <a:xfrm flipV="1">
          <a:off x="13004800" y="9886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8165</xdr:rowOff>
    </xdr:from>
    <xdr:to>
      <xdr:col>69</xdr:col>
      <xdr:colOff>142875</xdr:colOff>
      <xdr:row>57</xdr:row>
      <xdr:rowOff>109765</xdr:rowOff>
    </xdr:to>
    <xdr:sp macro="" textlink="">
      <xdr:nvSpPr>
        <xdr:cNvPr id="263" name="フローチャート: 判断 262"/>
        <xdr:cNvSpPr/>
      </xdr:nvSpPr>
      <xdr:spPr>
        <a:xfrm>
          <a:off x="13843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64" name="テキスト ボックス 263"/>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125185</xdr:rowOff>
    </xdr:from>
    <xdr:to>
      <xdr:col>65</xdr:col>
      <xdr:colOff>53975</xdr:colOff>
      <xdr:row>57</xdr:row>
      <xdr:rowOff>55335</xdr:rowOff>
    </xdr:to>
    <xdr:sp macro="" textlink="">
      <xdr:nvSpPr>
        <xdr:cNvPr id="265" name="フローチャート: 判断 264"/>
        <xdr:cNvSpPr/>
      </xdr:nvSpPr>
      <xdr:spPr>
        <a:xfrm>
          <a:off x="12954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65512</xdr:rowOff>
    </xdr:from>
    <xdr:ext cx="762000" cy="259045"/>
    <xdr:sp macro="" textlink="">
      <xdr:nvSpPr>
        <xdr:cNvPr id="266" name="テキスト ボックス 265"/>
        <xdr:cNvSpPr txBox="1"/>
      </xdr:nvSpPr>
      <xdr:spPr>
        <a:xfrm>
          <a:off x="12623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3"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4" name="楕円 273"/>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5" name="テキスト ボックス 274"/>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149678</xdr:rowOff>
    </xdr:from>
    <xdr:to>
      <xdr:col>74</xdr:col>
      <xdr:colOff>31750</xdr:colOff>
      <xdr:row>58</xdr:row>
      <xdr:rowOff>79828</xdr:rowOff>
    </xdr:to>
    <xdr:sp macro="" textlink="">
      <xdr:nvSpPr>
        <xdr:cNvPr id="276" name="楕円 275"/>
        <xdr:cNvSpPr/>
      </xdr:nvSpPr>
      <xdr:spPr>
        <a:xfrm>
          <a:off x="14732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77" name="テキスト ボックス 276"/>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62593</xdr:rowOff>
    </xdr:from>
    <xdr:to>
      <xdr:col>69</xdr:col>
      <xdr:colOff>142875</xdr:colOff>
      <xdr:row>57</xdr:row>
      <xdr:rowOff>164193</xdr:rowOff>
    </xdr:to>
    <xdr:sp macro="" textlink="">
      <xdr:nvSpPr>
        <xdr:cNvPr id="278" name="楕円 277"/>
        <xdr:cNvSpPr/>
      </xdr:nvSpPr>
      <xdr:spPr>
        <a:xfrm>
          <a:off x="13843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79" name="テキスト ボックス 278"/>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84365</xdr:rowOff>
    </xdr:from>
    <xdr:to>
      <xdr:col>65</xdr:col>
      <xdr:colOff>53975</xdr:colOff>
      <xdr:row>58</xdr:row>
      <xdr:rowOff>14515</xdr:rowOff>
    </xdr:to>
    <xdr:sp macro="" textlink="">
      <xdr:nvSpPr>
        <xdr:cNvPr id="280" name="楕円 279"/>
        <xdr:cNvSpPr/>
      </xdr:nvSpPr>
      <xdr:spPr>
        <a:xfrm>
          <a:off x="12954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170742</xdr:rowOff>
    </xdr:from>
    <xdr:ext cx="762000" cy="259045"/>
    <xdr:sp macro="" textlink="">
      <xdr:nvSpPr>
        <xdr:cNvPr id="281" name="テキスト ボックス 280"/>
        <xdr:cNvSpPr txBox="1"/>
      </xdr:nvSpPr>
      <xdr:spPr>
        <a:xfrm>
          <a:off x="12623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市立病院事業会計負担金の増や認証保育所等の保護者負担軽減のための補助金の増加はあるが、経常一般財源も相対的に増加していることから、経常収支比率で比較すると、前年度と同程度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市立病院の設置などから類似団体と比較して高い水準となっている。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67128</xdr:rowOff>
    </xdr:from>
    <xdr:to>
      <xdr:col>82</xdr:col>
      <xdr:colOff>107950</xdr:colOff>
      <xdr:row>41</xdr:row>
      <xdr:rowOff>113393</xdr:rowOff>
    </xdr:to>
    <xdr:cxnSp macro="">
      <xdr:nvCxnSpPr>
        <xdr:cNvPr id="311" name="直線コネクタ 310"/>
        <xdr:cNvCxnSpPr/>
      </xdr:nvCxnSpPr>
      <xdr:spPr>
        <a:xfrm flipV="1">
          <a:off x="16510000" y="55535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85470</xdr:rowOff>
    </xdr:from>
    <xdr:ext cx="762000" cy="259045"/>
    <xdr:sp macro="" textlink="">
      <xdr:nvSpPr>
        <xdr:cNvPr id="312" name="補助費等最小値テキスト"/>
        <xdr:cNvSpPr txBox="1"/>
      </xdr:nvSpPr>
      <xdr:spPr>
        <a:xfrm>
          <a:off x="16598900" y="711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113393</xdr:rowOff>
    </xdr:from>
    <xdr:to>
      <xdr:col>82</xdr:col>
      <xdr:colOff>196850</xdr:colOff>
      <xdr:row>41</xdr:row>
      <xdr:rowOff>113393</xdr:rowOff>
    </xdr:to>
    <xdr:cxnSp macro="">
      <xdr:nvCxnSpPr>
        <xdr:cNvPr id="313" name="直線コネクタ 312"/>
        <xdr:cNvCxnSpPr/>
      </xdr:nvCxnSpPr>
      <xdr:spPr>
        <a:xfrm>
          <a:off x="16421100" y="71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153505</xdr:rowOff>
    </xdr:from>
    <xdr:ext cx="762000" cy="259045"/>
    <xdr:sp macro="" textlink="">
      <xdr:nvSpPr>
        <xdr:cNvPr id="314" name="補助費等最大値テキスト"/>
        <xdr:cNvSpPr txBox="1"/>
      </xdr:nvSpPr>
      <xdr:spPr>
        <a:xfrm>
          <a:off x="16598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67128</xdr:rowOff>
    </xdr:from>
    <xdr:to>
      <xdr:col>82</xdr:col>
      <xdr:colOff>196850</xdr:colOff>
      <xdr:row>32</xdr:row>
      <xdr:rowOff>67128</xdr:rowOff>
    </xdr:to>
    <xdr:cxnSp macro="">
      <xdr:nvCxnSpPr>
        <xdr:cNvPr id="315" name="直線コネクタ 314"/>
        <xdr:cNvCxnSpPr/>
      </xdr:nvCxnSpPr>
      <xdr:spPr>
        <a:xfrm>
          <a:off x="16421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159657</xdr:rowOff>
    </xdr:from>
    <xdr:to>
      <xdr:col>82</xdr:col>
      <xdr:colOff>107950</xdr:colOff>
      <xdr:row>38</xdr:row>
      <xdr:rowOff>159657</xdr:rowOff>
    </xdr:to>
    <xdr:cxnSp macro="">
      <xdr:nvCxnSpPr>
        <xdr:cNvPr id="316" name="直線コネクタ 315"/>
        <xdr:cNvCxnSpPr/>
      </xdr:nvCxnSpPr>
      <xdr:spPr>
        <a:xfrm>
          <a:off x="15671800" y="6674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199</xdr:rowOff>
    </xdr:from>
    <xdr:ext cx="762000" cy="259045"/>
    <xdr:sp macro="" textlink="">
      <xdr:nvSpPr>
        <xdr:cNvPr id="317" name="補助費等平均値テキスト"/>
        <xdr:cNvSpPr txBox="1"/>
      </xdr:nvSpPr>
      <xdr:spPr>
        <a:xfrm>
          <a:off x="16598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155122</xdr:rowOff>
    </xdr:from>
    <xdr:to>
      <xdr:col>82</xdr:col>
      <xdr:colOff>158750</xdr:colOff>
      <xdr:row>36</xdr:row>
      <xdr:rowOff>85272</xdr:rowOff>
    </xdr:to>
    <xdr:sp macro="" textlink="">
      <xdr:nvSpPr>
        <xdr:cNvPr id="318" name="フローチャート: 判断 317"/>
        <xdr:cNvSpPr/>
      </xdr:nvSpPr>
      <xdr:spPr>
        <a:xfrm>
          <a:off x="16459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105228</xdr:rowOff>
    </xdr:from>
    <xdr:to>
      <xdr:col>78</xdr:col>
      <xdr:colOff>69850</xdr:colOff>
      <xdr:row>38</xdr:row>
      <xdr:rowOff>159657</xdr:rowOff>
    </xdr:to>
    <xdr:cxnSp macro="">
      <xdr:nvCxnSpPr>
        <xdr:cNvPr id="319" name="直線コネクタ 318"/>
        <xdr:cNvCxnSpPr/>
      </xdr:nvCxnSpPr>
      <xdr:spPr>
        <a:xfrm>
          <a:off x="14782800" y="662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166007</xdr:rowOff>
    </xdr:from>
    <xdr:to>
      <xdr:col>78</xdr:col>
      <xdr:colOff>120650</xdr:colOff>
      <xdr:row>36</xdr:row>
      <xdr:rowOff>96157</xdr:rowOff>
    </xdr:to>
    <xdr:sp macro="" textlink="">
      <xdr:nvSpPr>
        <xdr:cNvPr id="320" name="フローチャート: 判断 319"/>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106334</xdr:rowOff>
    </xdr:from>
    <xdr:ext cx="736600" cy="259045"/>
    <xdr:sp macro="" textlink="">
      <xdr:nvSpPr>
        <xdr:cNvPr id="321" name="テキスト ボックス 320"/>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72572</xdr:rowOff>
    </xdr:from>
    <xdr:to>
      <xdr:col>73</xdr:col>
      <xdr:colOff>180975</xdr:colOff>
      <xdr:row>38</xdr:row>
      <xdr:rowOff>105228</xdr:rowOff>
    </xdr:to>
    <xdr:cxnSp macro="">
      <xdr:nvCxnSpPr>
        <xdr:cNvPr id="322" name="直線コネクタ 321"/>
        <xdr:cNvCxnSpPr/>
      </xdr:nvCxnSpPr>
      <xdr:spPr>
        <a:xfrm>
          <a:off x="13893800" y="658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70757</xdr:rowOff>
    </xdr:from>
    <xdr:to>
      <xdr:col>74</xdr:col>
      <xdr:colOff>31750</xdr:colOff>
      <xdr:row>37</xdr:row>
      <xdr:rowOff>907</xdr:rowOff>
    </xdr:to>
    <xdr:sp macro="" textlink="">
      <xdr:nvSpPr>
        <xdr:cNvPr id="323" name="フローチャート: 判断 322"/>
        <xdr:cNvSpPr/>
      </xdr:nvSpPr>
      <xdr:spPr>
        <a:xfrm>
          <a:off x="14732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11084</xdr:rowOff>
    </xdr:from>
    <xdr:ext cx="762000" cy="259045"/>
    <xdr:sp macro="" textlink="">
      <xdr:nvSpPr>
        <xdr:cNvPr id="324" name="テキスト ボックス 323"/>
        <xdr:cNvSpPr txBox="1"/>
      </xdr:nvSpPr>
      <xdr:spPr>
        <a:xfrm>
          <a:off x="144018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72572</xdr:rowOff>
    </xdr:from>
    <xdr:to>
      <xdr:col>69</xdr:col>
      <xdr:colOff>92075</xdr:colOff>
      <xdr:row>38</xdr:row>
      <xdr:rowOff>127000</xdr:rowOff>
    </xdr:to>
    <xdr:cxnSp macro="">
      <xdr:nvCxnSpPr>
        <xdr:cNvPr id="325" name="直線コネクタ 324"/>
        <xdr:cNvCxnSpPr/>
      </xdr:nvCxnSpPr>
      <xdr:spPr>
        <a:xfrm flipV="1">
          <a:off x="13004800" y="6587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6" name="フローチャート: 判断 325"/>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7" name="テキスト ボックス 32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8" name="フローチャート: 判断 327"/>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9" name="テキスト ボックス 328"/>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108857</xdr:rowOff>
    </xdr:from>
    <xdr:to>
      <xdr:col>82</xdr:col>
      <xdr:colOff>158750</xdr:colOff>
      <xdr:row>39</xdr:row>
      <xdr:rowOff>39007</xdr:rowOff>
    </xdr:to>
    <xdr:sp macro="" textlink="">
      <xdr:nvSpPr>
        <xdr:cNvPr id="335" name="楕円 334"/>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80934</xdr:rowOff>
    </xdr:from>
    <xdr:ext cx="762000" cy="259045"/>
    <xdr:sp macro="" textlink="">
      <xdr:nvSpPr>
        <xdr:cNvPr id="336"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108857</xdr:rowOff>
    </xdr:from>
    <xdr:to>
      <xdr:col>78</xdr:col>
      <xdr:colOff>120650</xdr:colOff>
      <xdr:row>39</xdr:row>
      <xdr:rowOff>39007</xdr:rowOff>
    </xdr:to>
    <xdr:sp macro="" textlink="">
      <xdr:nvSpPr>
        <xdr:cNvPr id="337" name="楕円 336"/>
        <xdr:cNvSpPr/>
      </xdr:nvSpPr>
      <xdr:spPr>
        <a:xfrm>
          <a:off x="1562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23784</xdr:rowOff>
    </xdr:from>
    <xdr:ext cx="736600" cy="259045"/>
    <xdr:sp macro="" textlink="">
      <xdr:nvSpPr>
        <xdr:cNvPr id="338" name="テキスト ボックス 337"/>
        <xdr:cNvSpPr txBox="1"/>
      </xdr:nvSpPr>
      <xdr:spPr>
        <a:xfrm>
          <a:off x="15290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54428</xdr:rowOff>
    </xdr:from>
    <xdr:to>
      <xdr:col>74</xdr:col>
      <xdr:colOff>31750</xdr:colOff>
      <xdr:row>38</xdr:row>
      <xdr:rowOff>156028</xdr:rowOff>
    </xdr:to>
    <xdr:sp macro="" textlink="">
      <xdr:nvSpPr>
        <xdr:cNvPr id="339" name="楕円 338"/>
        <xdr:cNvSpPr/>
      </xdr:nvSpPr>
      <xdr:spPr>
        <a:xfrm>
          <a:off x="14732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140805</xdr:rowOff>
    </xdr:from>
    <xdr:ext cx="762000" cy="259045"/>
    <xdr:sp macro="" textlink="">
      <xdr:nvSpPr>
        <xdr:cNvPr id="340" name="テキスト ボックス 339"/>
        <xdr:cNvSpPr txBox="1"/>
      </xdr:nvSpPr>
      <xdr:spPr>
        <a:xfrm>
          <a:off x="14401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21772</xdr:rowOff>
    </xdr:from>
    <xdr:to>
      <xdr:col>69</xdr:col>
      <xdr:colOff>142875</xdr:colOff>
      <xdr:row>38</xdr:row>
      <xdr:rowOff>123372</xdr:rowOff>
    </xdr:to>
    <xdr:sp macro="" textlink="">
      <xdr:nvSpPr>
        <xdr:cNvPr id="341" name="楕円 340"/>
        <xdr:cNvSpPr/>
      </xdr:nvSpPr>
      <xdr:spPr>
        <a:xfrm>
          <a:off x="13843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42" name="テキスト ボックス 341"/>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3" name="楕円 342"/>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44" name="テキスト ボックス 343"/>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en-US" altLang="ja-JP" sz="1300" b="0" i="0" baseline="0">
              <a:solidFill>
                <a:schemeClr val="dk1"/>
              </a:solidFill>
              <a:effectLst/>
              <a:latin typeface="ＭＳ Ｐゴシック" pitchFamily="50" charset="-128"/>
              <a:ea typeface="ＭＳ Ｐゴシック" pitchFamily="50" charset="-128"/>
              <a:cs typeface="+mn-cs"/>
            </a:rPr>
            <a:t>25</a:t>
          </a:r>
          <a:r>
            <a:rPr lang="ja-JP" altLang="en-US" sz="1300" b="0" i="0" baseline="0">
              <a:solidFill>
                <a:schemeClr val="dk1"/>
              </a:solidFill>
              <a:effectLst/>
              <a:latin typeface="ＭＳ Ｐゴシック" pitchFamily="50" charset="-128"/>
              <a:ea typeface="ＭＳ Ｐゴシック" pitchFamily="50" charset="-128"/>
              <a:cs typeface="+mn-cs"/>
            </a:rPr>
            <a:t>年度</a:t>
          </a:r>
          <a:r>
            <a:rPr lang="ja-JP" altLang="ja-JP" sz="1300" b="0" i="0" baseline="0">
              <a:solidFill>
                <a:schemeClr val="dk1"/>
              </a:solidFill>
              <a:effectLst/>
              <a:latin typeface="ＭＳ Ｐゴシック" pitchFamily="50" charset="-128"/>
              <a:ea typeface="ＭＳ Ｐゴシック" pitchFamily="50" charset="-128"/>
              <a:cs typeface="+mn-cs"/>
            </a:rPr>
            <a:t>に借り入れた臨時財政対策債の元金償還開始などによ</a:t>
          </a:r>
          <a:r>
            <a:rPr lang="ja-JP" altLang="en-US" sz="1300" b="0" i="0" baseline="0">
              <a:solidFill>
                <a:schemeClr val="dk1"/>
              </a:solidFill>
              <a:effectLst/>
              <a:latin typeface="ＭＳ Ｐゴシック" pitchFamily="50" charset="-128"/>
              <a:ea typeface="ＭＳ Ｐゴシック" pitchFamily="50" charset="-128"/>
              <a:cs typeface="+mn-cs"/>
            </a:rPr>
            <a:t>り</a:t>
          </a:r>
          <a:r>
            <a:rPr kumimoji="1" lang="ja-JP" altLang="en-US" sz="1300">
              <a:latin typeface="ＭＳ Ｐゴシック" panose="020B0600070205080204" pitchFamily="50" charset="-128"/>
              <a:ea typeface="ＭＳ Ｐゴシック" panose="020B0600070205080204" pitchFamily="50" charset="-128"/>
            </a:rPr>
            <a:t>公債費自体は増加しているが、市税を始めとする経常一般財源の増のため、前年度から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のところは過年度借入の償還完了や新たな市債借入の抑制などから公債費自体は減少してきてはいるが、今後は公共施設の耐震化、老朽化対策等に伴い、元利償還金が増加傾向になるものと考えられ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123190</xdr:rowOff>
    </xdr:from>
    <xdr:to>
      <xdr:col>24</xdr:col>
      <xdr:colOff>25400</xdr:colOff>
      <xdr:row>81</xdr:row>
      <xdr:rowOff>1270</xdr:rowOff>
    </xdr:to>
    <xdr:cxnSp macro="">
      <xdr:nvCxnSpPr>
        <xdr:cNvPr id="372" name="直線コネクタ 371"/>
        <xdr:cNvCxnSpPr/>
      </xdr:nvCxnSpPr>
      <xdr:spPr>
        <a:xfrm flipV="1">
          <a:off x="4826000" y="1263904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73"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4" name="直線コネクタ 373"/>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38117</xdr:rowOff>
    </xdr:from>
    <xdr:ext cx="762000" cy="259045"/>
    <xdr:sp macro="" textlink="">
      <xdr:nvSpPr>
        <xdr:cNvPr id="375" name="公債費最大値テキスト"/>
        <xdr:cNvSpPr txBox="1"/>
      </xdr:nvSpPr>
      <xdr:spPr>
        <a:xfrm>
          <a:off x="4914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123190</xdr:rowOff>
    </xdr:from>
    <xdr:to>
      <xdr:col>24</xdr:col>
      <xdr:colOff>114300</xdr:colOff>
      <xdr:row>73</xdr:row>
      <xdr:rowOff>123190</xdr:rowOff>
    </xdr:to>
    <xdr:cxnSp macro="">
      <xdr:nvCxnSpPr>
        <xdr:cNvPr id="376" name="直線コネクタ 375"/>
        <xdr:cNvCxnSpPr/>
      </xdr:nvCxnSpPr>
      <xdr:spPr>
        <a:xfrm>
          <a:off x="4737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104140</xdr:rowOff>
    </xdr:from>
    <xdr:to>
      <xdr:col>24</xdr:col>
      <xdr:colOff>25400</xdr:colOff>
      <xdr:row>74</xdr:row>
      <xdr:rowOff>119380</xdr:rowOff>
    </xdr:to>
    <xdr:cxnSp macro="">
      <xdr:nvCxnSpPr>
        <xdr:cNvPr id="377" name="直線コネクタ 376"/>
        <xdr:cNvCxnSpPr/>
      </xdr:nvCxnSpPr>
      <xdr:spPr>
        <a:xfrm flipV="1">
          <a:off x="3987800" y="12791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8"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フローチャート: 判断 378"/>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119380</xdr:rowOff>
    </xdr:to>
    <xdr:cxnSp macro="">
      <xdr:nvCxnSpPr>
        <xdr:cNvPr id="380" name="直線コネクタ 379"/>
        <xdr:cNvCxnSpPr/>
      </xdr:nvCxnSpPr>
      <xdr:spPr>
        <a:xfrm>
          <a:off x="3098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81" name="フローチャート: 判断 380"/>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82" name="テキスト ボックス 381"/>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31750</xdr:rowOff>
    </xdr:to>
    <xdr:cxnSp macro="">
      <xdr:nvCxnSpPr>
        <xdr:cNvPr id="383" name="直線コネクタ 382"/>
        <xdr:cNvCxnSpPr/>
      </xdr:nvCxnSpPr>
      <xdr:spPr>
        <a:xfrm flipV="1">
          <a:off x="2209800" y="12799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83820</xdr:rowOff>
    </xdr:from>
    <xdr:to>
      <xdr:col>15</xdr:col>
      <xdr:colOff>149225</xdr:colOff>
      <xdr:row>77</xdr:row>
      <xdr:rowOff>13970</xdr:rowOff>
    </xdr:to>
    <xdr:sp macro="" textlink="">
      <xdr:nvSpPr>
        <xdr:cNvPr id="384" name="フローチャート: 判断 383"/>
        <xdr:cNvSpPr/>
      </xdr:nvSpPr>
      <xdr:spPr>
        <a:xfrm>
          <a:off x="3048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5" name="テキスト ボックス 384"/>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130810</xdr:rowOff>
    </xdr:to>
    <xdr:cxnSp macro="">
      <xdr:nvCxnSpPr>
        <xdr:cNvPr id="386" name="直線コネクタ 385"/>
        <xdr:cNvCxnSpPr/>
      </xdr:nvCxnSpPr>
      <xdr:spPr>
        <a:xfrm flipV="1">
          <a:off x="1320800" y="12890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9" name="フローチャート: 判断 388"/>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0" name="テキスト ボックス 389"/>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53340</xdr:rowOff>
    </xdr:from>
    <xdr:to>
      <xdr:col>24</xdr:col>
      <xdr:colOff>76200</xdr:colOff>
      <xdr:row>74</xdr:row>
      <xdr:rowOff>154940</xdr:rowOff>
    </xdr:to>
    <xdr:sp macro="" textlink="">
      <xdr:nvSpPr>
        <xdr:cNvPr id="396" name="楕円 395"/>
        <xdr:cNvSpPr/>
      </xdr:nvSpPr>
      <xdr:spPr>
        <a:xfrm>
          <a:off x="47752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69867</xdr:rowOff>
    </xdr:from>
    <xdr:ext cx="762000" cy="259045"/>
    <xdr:sp macro="" textlink="">
      <xdr:nvSpPr>
        <xdr:cNvPr id="397" name="公債費該当値テキスト"/>
        <xdr:cNvSpPr txBox="1"/>
      </xdr:nvSpPr>
      <xdr:spPr>
        <a:xfrm>
          <a:off x="49149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8" name="楕円 397"/>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9" name="テキスト ボックス 398"/>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400" name="楕円 39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401" name="テキスト ボックス 40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402" name="楕円 401"/>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403" name="テキスト ボックス 402"/>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80010</xdr:rowOff>
    </xdr:from>
    <xdr:to>
      <xdr:col>6</xdr:col>
      <xdr:colOff>171450</xdr:colOff>
      <xdr:row>76</xdr:row>
      <xdr:rowOff>10161</xdr:rowOff>
    </xdr:to>
    <xdr:sp macro="" textlink="">
      <xdr:nvSpPr>
        <xdr:cNvPr id="404" name="楕円 403"/>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20337</xdr:rowOff>
    </xdr:from>
    <xdr:ext cx="762000" cy="259045"/>
    <xdr:sp macro="" textlink="">
      <xdr:nvSpPr>
        <xdr:cNvPr id="405" name="テキスト ボックス 404"/>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年度は類似団体においても、前年度比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％減少している中で、当市においても、前年度比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経常一般財源の分母となる歳入においては、法人市民税が大幅増となったほか、臨時財政対策債の発行増などにより増加している。また、分子となる歳出においては、</a:t>
          </a:r>
          <a:r>
            <a:rPr lang="ja-JP" altLang="ja-JP" sz="1300" b="0" i="0" baseline="0">
              <a:solidFill>
                <a:schemeClr val="dk1"/>
              </a:solidFill>
              <a:effectLst/>
              <a:latin typeface="+mn-lt"/>
              <a:ea typeface="+mn-ea"/>
              <a:cs typeface="+mn-cs"/>
            </a:rPr>
            <a:t>国による下水道事業の公債費繰出の基準変更などによ</a:t>
          </a:r>
          <a:r>
            <a:rPr lang="ja-JP" altLang="en-US" sz="1300" b="0" i="0" baseline="0">
              <a:solidFill>
                <a:schemeClr val="dk1"/>
              </a:solidFill>
              <a:effectLst/>
              <a:latin typeface="+mn-lt"/>
              <a:ea typeface="+mn-ea"/>
              <a:cs typeface="+mn-cs"/>
            </a:rPr>
            <a:t>り繰出金減が影響している。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62230</xdr:rowOff>
    </xdr:from>
    <xdr:to>
      <xdr:col>82</xdr:col>
      <xdr:colOff>107950</xdr:colOff>
      <xdr:row>80</xdr:row>
      <xdr:rowOff>142239</xdr:rowOff>
    </xdr:to>
    <xdr:cxnSp macro="">
      <xdr:nvCxnSpPr>
        <xdr:cNvPr id="433" name="直線コネクタ 432"/>
        <xdr:cNvCxnSpPr/>
      </xdr:nvCxnSpPr>
      <xdr:spPr>
        <a:xfrm flipV="1">
          <a:off x="16510000" y="12578080"/>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34"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35" name="直線コネクタ 434"/>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148607</xdr:rowOff>
    </xdr:from>
    <xdr:ext cx="762000" cy="259045"/>
    <xdr:sp macro="" textlink="">
      <xdr:nvSpPr>
        <xdr:cNvPr id="436" name="公債費以外最大値テキスト"/>
        <xdr:cNvSpPr txBox="1"/>
      </xdr:nvSpPr>
      <xdr:spPr>
        <a:xfrm>
          <a:off x="16598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62230</xdr:rowOff>
    </xdr:from>
    <xdr:to>
      <xdr:col>82</xdr:col>
      <xdr:colOff>196850</xdr:colOff>
      <xdr:row>73</xdr:row>
      <xdr:rowOff>62230</xdr:rowOff>
    </xdr:to>
    <xdr:cxnSp macro="">
      <xdr:nvCxnSpPr>
        <xdr:cNvPr id="437" name="直線コネクタ 436"/>
        <xdr:cNvCxnSpPr/>
      </xdr:nvCxnSpPr>
      <xdr:spPr>
        <a:xfrm>
          <a:off x="16421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79</xdr:row>
      <xdr:rowOff>107950</xdr:rowOff>
    </xdr:to>
    <xdr:cxnSp macro="">
      <xdr:nvCxnSpPr>
        <xdr:cNvPr id="438" name="直線コネクタ 437"/>
        <xdr:cNvCxnSpPr/>
      </xdr:nvCxnSpPr>
      <xdr:spPr>
        <a:xfrm flipV="1">
          <a:off x="15671800" y="13362939"/>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168927</xdr:rowOff>
    </xdr:from>
    <xdr:ext cx="762000" cy="259045"/>
    <xdr:sp macro="" textlink="">
      <xdr:nvSpPr>
        <xdr:cNvPr id="439" name="公債費以外平均値テキスト"/>
        <xdr:cNvSpPr txBox="1"/>
      </xdr:nvSpPr>
      <xdr:spPr>
        <a:xfrm>
          <a:off x="16598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152400</xdr:rowOff>
    </xdr:from>
    <xdr:to>
      <xdr:col>82</xdr:col>
      <xdr:colOff>158750</xdr:colOff>
      <xdr:row>77</xdr:row>
      <xdr:rowOff>82550</xdr:rowOff>
    </xdr:to>
    <xdr:sp macro="" textlink="">
      <xdr:nvSpPr>
        <xdr:cNvPr id="440" name="フローチャート: 判断 439"/>
        <xdr:cNvSpPr/>
      </xdr:nvSpPr>
      <xdr:spPr>
        <a:xfrm>
          <a:off x="16459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107950</xdr:rowOff>
    </xdr:to>
    <xdr:cxnSp macro="">
      <xdr:nvCxnSpPr>
        <xdr:cNvPr id="441" name="直線コネクタ 440"/>
        <xdr:cNvCxnSpPr/>
      </xdr:nvCxnSpPr>
      <xdr:spPr>
        <a:xfrm>
          <a:off x="14782800" y="1350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42" name="フローチャート: 判断 441"/>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3" name="テキスト ボックス 442"/>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31750</xdr:rowOff>
    </xdr:from>
    <xdr:to>
      <xdr:col>73</xdr:col>
      <xdr:colOff>180975</xdr:colOff>
      <xdr:row>78</xdr:row>
      <xdr:rowOff>127000</xdr:rowOff>
    </xdr:to>
    <xdr:cxnSp macro="">
      <xdr:nvCxnSpPr>
        <xdr:cNvPr id="444" name="直線コネクタ 443"/>
        <xdr:cNvCxnSpPr/>
      </xdr:nvCxnSpPr>
      <xdr:spPr>
        <a:xfrm>
          <a:off x="13893800" y="1323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5" name="フローチャート: 判断 444"/>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6" name="テキスト ボックス 445"/>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31750</xdr:rowOff>
    </xdr:from>
    <xdr:to>
      <xdr:col>69</xdr:col>
      <xdr:colOff>92075</xdr:colOff>
      <xdr:row>78</xdr:row>
      <xdr:rowOff>149861</xdr:rowOff>
    </xdr:to>
    <xdr:cxnSp macro="">
      <xdr:nvCxnSpPr>
        <xdr:cNvPr id="447" name="直線コネクタ 446"/>
        <xdr:cNvCxnSpPr/>
      </xdr:nvCxnSpPr>
      <xdr:spPr>
        <a:xfrm flipV="1">
          <a:off x="13004800" y="132334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57150</xdr:rowOff>
    </xdr:from>
    <xdr:to>
      <xdr:col>69</xdr:col>
      <xdr:colOff>142875</xdr:colOff>
      <xdr:row>75</xdr:row>
      <xdr:rowOff>158750</xdr:rowOff>
    </xdr:to>
    <xdr:sp macro="" textlink="">
      <xdr:nvSpPr>
        <xdr:cNvPr id="448" name="フローチャート: 判断 44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168927</xdr:rowOff>
    </xdr:from>
    <xdr:ext cx="762000" cy="259045"/>
    <xdr:sp macro="" textlink="">
      <xdr:nvSpPr>
        <xdr:cNvPr id="449" name="テキスト ボックス 44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121920</xdr:rowOff>
    </xdr:from>
    <xdr:to>
      <xdr:col>65</xdr:col>
      <xdr:colOff>53975</xdr:colOff>
      <xdr:row>75</xdr:row>
      <xdr:rowOff>52070</xdr:rowOff>
    </xdr:to>
    <xdr:sp macro="" textlink="">
      <xdr:nvSpPr>
        <xdr:cNvPr id="450" name="フローチャート: 判断 449"/>
        <xdr:cNvSpPr/>
      </xdr:nvSpPr>
      <xdr:spPr>
        <a:xfrm>
          <a:off x="12954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62247</xdr:rowOff>
    </xdr:from>
    <xdr:ext cx="762000" cy="259045"/>
    <xdr:sp macro="" textlink="">
      <xdr:nvSpPr>
        <xdr:cNvPr id="451" name="テキスト ボックス 450"/>
        <xdr:cNvSpPr txBox="1"/>
      </xdr:nvSpPr>
      <xdr:spPr>
        <a:xfrm>
          <a:off x="12623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7" name="楕円 456"/>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8"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59" name="楕円 458"/>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60" name="テキスト ボックス 459"/>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61" name="楕円 460"/>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62" name="テキスト ボックス 461"/>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152400</xdr:rowOff>
    </xdr:from>
    <xdr:to>
      <xdr:col>69</xdr:col>
      <xdr:colOff>142875</xdr:colOff>
      <xdr:row>77</xdr:row>
      <xdr:rowOff>82550</xdr:rowOff>
    </xdr:to>
    <xdr:sp macro="" textlink="">
      <xdr:nvSpPr>
        <xdr:cNvPr id="463" name="楕円 462"/>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64" name="テキスト ボックス 463"/>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65" name="楕円 464"/>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6" name="テキスト ボックス 465"/>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101656</xdr:rowOff>
    </xdr:from>
    <xdr:to>
      <xdr:col>29</xdr:col>
      <xdr:colOff>127000</xdr:colOff>
      <xdr:row>20</xdr:row>
      <xdr:rowOff>105085</xdr:rowOff>
    </xdr:to>
    <xdr:cxnSp macro="">
      <xdr:nvCxnSpPr>
        <xdr:cNvPr id="43" name="直線コネクタ 42"/>
        <xdr:cNvCxnSpPr/>
      </xdr:nvCxnSpPr>
      <xdr:spPr bwMode="auto">
        <a:xfrm flipV="1">
          <a:off x="5651500" y="2035231"/>
          <a:ext cx="0" cy="1546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77162</xdr:rowOff>
    </xdr:from>
    <xdr:ext cx="762000" cy="259045"/>
    <xdr:sp macro="" textlink="">
      <xdr:nvSpPr>
        <xdr:cNvPr id="44" name="人口1人当たり決算額の推移最小値テキスト130"/>
        <xdr:cNvSpPr txBox="1"/>
      </xdr:nvSpPr>
      <xdr:spPr>
        <a:xfrm>
          <a:off x="5740400" y="355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105085</xdr:rowOff>
    </xdr:from>
    <xdr:to>
      <xdr:col>30</xdr:col>
      <xdr:colOff>25400</xdr:colOff>
      <xdr:row>20</xdr:row>
      <xdr:rowOff>105085</xdr:rowOff>
    </xdr:to>
    <xdr:cxnSp macro="">
      <xdr:nvCxnSpPr>
        <xdr:cNvPr id="45" name="直線コネクタ 44"/>
        <xdr:cNvCxnSpPr/>
      </xdr:nvCxnSpPr>
      <xdr:spPr bwMode="auto">
        <a:xfrm>
          <a:off x="5562600" y="35817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16583</xdr:rowOff>
    </xdr:from>
    <xdr:ext cx="762000" cy="259045"/>
    <xdr:sp macro="" textlink="">
      <xdr:nvSpPr>
        <xdr:cNvPr id="46" name="人口1人当たり決算額の推移最大値テキスト130"/>
        <xdr:cNvSpPr txBox="1"/>
      </xdr:nvSpPr>
      <xdr:spPr>
        <a:xfrm>
          <a:off x="5740400" y="177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101656</xdr:rowOff>
    </xdr:from>
    <xdr:to>
      <xdr:col>30</xdr:col>
      <xdr:colOff>25400</xdr:colOff>
      <xdr:row>11</xdr:row>
      <xdr:rowOff>101656</xdr:rowOff>
    </xdr:to>
    <xdr:cxnSp macro="">
      <xdr:nvCxnSpPr>
        <xdr:cNvPr id="47" name="直線コネクタ 46"/>
        <xdr:cNvCxnSpPr/>
      </xdr:nvCxnSpPr>
      <xdr:spPr bwMode="auto">
        <a:xfrm>
          <a:off x="5562600" y="203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42494</xdr:rowOff>
    </xdr:from>
    <xdr:to>
      <xdr:col>29</xdr:col>
      <xdr:colOff>127000</xdr:colOff>
      <xdr:row>17</xdr:row>
      <xdr:rowOff>48026</xdr:rowOff>
    </xdr:to>
    <xdr:cxnSp macro="">
      <xdr:nvCxnSpPr>
        <xdr:cNvPr id="48" name="直線コネクタ 47"/>
        <xdr:cNvCxnSpPr/>
      </xdr:nvCxnSpPr>
      <xdr:spPr bwMode="auto">
        <a:xfrm flipV="1">
          <a:off x="5003800" y="3004769"/>
          <a:ext cx="6477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102953</xdr:rowOff>
    </xdr:from>
    <xdr:ext cx="762000" cy="259045"/>
    <xdr:sp macro="" textlink="">
      <xdr:nvSpPr>
        <xdr:cNvPr id="49" name="人口1人当たり決算額の推移平均値テキスト130"/>
        <xdr:cNvSpPr txBox="1"/>
      </xdr:nvSpPr>
      <xdr:spPr>
        <a:xfrm>
          <a:off x="5740400" y="2722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86426</xdr:rowOff>
    </xdr:from>
    <xdr:to>
      <xdr:col>29</xdr:col>
      <xdr:colOff>177800</xdr:colOff>
      <xdr:row>17</xdr:row>
      <xdr:rowOff>16576</xdr:rowOff>
    </xdr:to>
    <xdr:sp macro="" textlink="">
      <xdr:nvSpPr>
        <xdr:cNvPr id="50" name="フローチャート: 判断 49"/>
        <xdr:cNvSpPr/>
      </xdr:nvSpPr>
      <xdr:spPr bwMode="auto">
        <a:xfrm>
          <a:off x="56007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48026</xdr:rowOff>
    </xdr:from>
    <xdr:to>
      <xdr:col>26</xdr:col>
      <xdr:colOff>50800</xdr:colOff>
      <xdr:row>17</xdr:row>
      <xdr:rowOff>80716</xdr:rowOff>
    </xdr:to>
    <xdr:cxnSp macro="">
      <xdr:nvCxnSpPr>
        <xdr:cNvPr id="51" name="直線コネクタ 50"/>
        <xdr:cNvCxnSpPr/>
      </xdr:nvCxnSpPr>
      <xdr:spPr bwMode="auto">
        <a:xfrm flipV="1">
          <a:off x="4305300" y="3010301"/>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106177</xdr:rowOff>
    </xdr:from>
    <xdr:to>
      <xdr:col>26</xdr:col>
      <xdr:colOff>101600</xdr:colOff>
      <xdr:row>17</xdr:row>
      <xdr:rowOff>36327</xdr:rowOff>
    </xdr:to>
    <xdr:sp macro="" textlink="">
      <xdr:nvSpPr>
        <xdr:cNvPr id="52" name="フローチャート: 判断 51"/>
        <xdr:cNvSpPr/>
      </xdr:nvSpPr>
      <xdr:spPr bwMode="auto">
        <a:xfrm>
          <a:off x="49530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46504</xdr:rowOff>
    </xdr:from>
    <xdr:ext cx="736600" cy="259045"/>
    <xdr:sp macro="" textlink="">
      <xdr:nvSpPr>
        <xdr:cNvPr id="53" name="テキスト ボックス 52"/>
        <xdr:cNvSpPr txBox="1"/>
      </xdr:nvSpPr>
      <xdr:spPr>
        <a:xfrm>
          <a:off x="4622800" y="2665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80716</xdr:rowOff>
    </xdr:from>
    <xdr:to>
      <xdr:col>22</xdr:col>
      <xdr:colOff>114300</xdr:colOff>
      <xdr:row>17</xdr:row>
      <xdr:rowOff>151079</xdr:rowOff>
    </xdr:to>
    <xdr:cxnSp macro="">
      <xdr:nvCxnSpPr>
        <xdr:cNvPr id="54" name="直線コネクタ 53"/>
        <xdr:cNvCxnSpPr/>
      </xdr:nvCxnSpPr>
      <xdr:spPr bwMode="auto">
        <a:xfrm flipV="1">
          <a:off x="3606800" y="3042991"/>
          <a:ext cx="6985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6736</xdr:rowOff>
    </xdr:from>
    <xdr:to>
      <xdr:col>22</xdr:col>
      <xdr:colOff>165100</xdr:colOff>
      <xdr:row>17</xdr:row>
      <xdr:rowOff>108336</xdr:rowOff>
    </xdr:to>
    <xdr:sp macro="" textlink="">
      <xdr:nvSpPr>
        <xdr:cNvPr id="55" name="フローチャート: 判断 54"/>
        <xdr:cNvSpPr/>
      </xdr:nvSpPr>
      <xdr:spPr bwMode="auto">
        <a:xfrm>
          <a:off x="42545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118513</xdr:rowOff>
    </xdr:from>
    <xdr:ext cx="762000" cy="259045"/>
    <xdr:sp macro="" textlink="">
      <xdr:nvSpPr>
        <xdr:cNvPr id="56" name="テキスト ボックス 55"/>
        <xdr:cNvSpPr txBox="1"/>
      </xdr:nvSpPr>
      <xdr:spPr>
        <a:xfrm>
          <a:off x="3924300" y="273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142850</xdr:rowOff>
    </xdr:from>
    <xdr:to>
      <xdr:col>18</xdr:col>
      <xdr:colOff>177800</xdr:colOff>
      <xdr:row>17</xdr:row>
      <xdr:rowOff>151079</xdr:rowOff>
    </xdr:to>
    <xdr:cxnSp macro="">
      <xdr:nvCxnSpPr>
        <xdr:cNvPr id="57" name="直線コネクタ 56"/>
        <xdr:cNvCxnSpPr/>
      </xdr:nvCxnSpPr>
      <xdr:spPr bwMode="auto">
        <a:xfrm>
          <a:off x="2908300" y="3105125"/>
          <a:ext cx="698500" cy="8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136489</xdr:rowOff>
    </xdr:from>
    <xdr:to>
      <xdr:col>19</xdr:col>
      <xdr:colOff>38100</xdr:colOff>
      <xdr:row>17</xdr:row>
      <xdr:rowOff>66639</xdr:rowOff>
    </xdr:to>
    <xdr:sp macro="" textlink="">
      <xdr:nvSpPr>
        <xdr:cNvPr id="58" name="フローチャート: 判断 57"/>
        <xdr:cNvSpPr/>
      </xdr:nvSpPr>
      <xdr:spPr bwMode="auto">
        <a:xfrm>
          <a:off x="3556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76816</xdr:rowOff>
    </xdr:from>
    <xdr:ext cx="762000" cy="259045"/>
    <xdr:sp macro="" textlink="">
      <xdr:nvSpPr>
        <xdr:cNvPr id="59" name="テキスト ボックス 58"/>
        <xdr:cNvSpPr txBox="1"/>
      </xdr:nvSpPr>
      <xdr:spPr>
        <a:xfrm>
          <a:off x="32258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139690</xdr:rowOff>
    </xdr:from>
    <xdr:to>
      <xdr:col>15</xdr:col>
      <xdr:colOff>101600</xdr:colOff>
      <xdr:row>17</xdr:row>
      <xdr:rowOff>69840</xdr:rowOff>
    </xdr:to>
    <xdr:sp macro="" textlink="">
      <xdr:nvSpPr>
        <xdr:cNvPr id="60" name="フローチャート: 判断 59"/>
        <xdr:cNvSpPr/>
      </xdr:nvSpPr>
      <xdr:spPr bwMode="auto">
        <a:xfrm>
          <a:off x="2857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80017</xdr:rowOff>
    </xdr:from>
    <xdr:ext cx="762000" cy="259045"/>
    <xdr:sp macro="" textlink="">
      <xdr:nvSpPr>
        <xdr:cNvPr id="61" name="テキスト ボックス 60"/>
        <xdr:cNvSpPr txBox="1"/>
      </xdr:nvSpPr>
      <xdr:spPr>
        <a:xfrm>
          <a:off x="2527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163144</xdr:rowOff>
    </xdr:from>
    <xdr:to>
      <xdr:col>29</xdr:col>
      <xdr:colOff>177800</xdr:colOff>
      <xdr:row>17</xdr:row>
      <xdr:rowOff>93294</xdr:rowOff>
    </xdr:to>
    <xdr:sp macro="" textlink="">
      <xdr:nvSpPr>
        <xdr:cNvPr id="67" name="楕円 66"/>
        <xdr:cNvSpPr/>
      </xdr:nvSpPr>
      <xdr:spPr bwMode="auto">
        <a:xfrm>
          <a:off x="56007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135221</xdr:rowOff>
    </xdr:from>
    <xdr:ext cx="762000" cy="259045"/>
    <xdr:sp macro="" textlink="">
      <xdr:nvSpPr>
        <xdr:cNvPr id="68" name="人口1人当たり決算額の推移該当値テキスト130"/>
        <xdr:cNvSpPr txBox="1"/>
      </xdr:nvSpPr>
      <xdr:spPr>
        <a:xfrm>
          <a:off x="5740400" y="29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168676</xdr:rowOff>
    </xdr:from>
    <xdr:to>
      <xdr:col>26</xdr:col>
      <xdr:colOff>101600</xdr:colOff>
      <xdr:row>17</xdr:row>
      <xdr:rowOff>98826</xdr:rowOff>
    </xdr:to>
    <xdr:sp macro="" textlink="">
      <xdr:nvSpPr>
        <xdr:cNvPr id="69" name="楕円 68"/>
        <xdr:cNvSpPr/>
      </xdr:nvSpPr>
      <xdr:spPr bwMode="auto">
        <a:xfrm>
          <a:off x="49530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83603</xdr:rowOff>
    </xdr:from>
    <xdr:ext cx="736600" cy="259045"/>
    <xdr:sp macro="" textlink="">
      <xdr:nvSpPr>
        <xdr:cNvPr id="70" name="テキスト ボックス 69"/>
        <xdr:cNvSpPr txBox="1"/>
      </xdr:nvSpPr>
      <xdr:spPr>
        <a:xfrm>
          <a:off x="4622800" y="3045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29916</xdr:rowOff>
    </xdr:from>
    <xdr:to>
      <xdr:col>22</xdr:col>
      <xdr:colOff>165100</xdr:colOff>
      <xdr:row>17</xdr:row>
      <xdr:rowOff>131516</xdr:rowOff>
    </xdr:to>
    <xdr:sp macro="" textlink="">
      <xdr:nvSpPr>
        <xdr:cNvPr id="71" name="楕円 70"/>
        <xdr:cNvSpPr/>
      </xdr:nvSpPr>
      <xdr:spPr bwMode="auto">
        <a:xfrm>
          <a:off x="4254500" y="2992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116293</xdr:rowOff>
    </xdr:from>
    <xdr:ext cx="762000" cy="259045"/>
    <xdr:sp macro="" textlink="">
      <xdr:nvSpPr>
        <xdr:cNvPr id="72" name="テキスト ボックス 71"/>
        <xdr:cNvSpPr txBox="1"/>
      </xdr:nvSpPr>
      <xdr:spPr>
        <a:xfrm>
          <a:off x="3924300" y="307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100279</xdr:rowOff>
    </xdr:from>
    <xdr:to>
      <xdr:col>19</xdr:col>
      <xdr:colOff>38100</xdr:colOff>
      <xdr:row>18</xdr:row>
      <xdr:rowOff>30429</xdr:rowOff>
    </xdr:to>
    <xdr:sp macro="" textlink="">
      <xdr:nvSpPr>
        <xdr:cNvPr id="73" name="楕円 72"/>
        <xdr:cNvSpPr/>
      </xdr:nvSpPr>
      <xdr:spPr bwMode="auto">
        <a:xfrm>
          <a:off x="3556000" y="3062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15206</xdr:rowOff>
    </xdr:from>
    <xdr:ext cx="762000" cy="259045"/>
    <xdr:sp macro="" textlink="">
      <xdr:nvSpPr>
        <xdr:cNvPr id="74" name="テキスト ボックス 73"/>
        <xdr:cNvSpPr txBox="1"/>
      </xdr:nvSpPr>
      <xdr:spPr>
        <a:xfrm>
          <a:off x="3225800" y="314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92050</xdr:rowOff>
    </xdr:from>
    <xdr:to>
      <xdr:col>15</xdr:col>
      <xdr:colOff>101600</xdr:colOff>
      <xdr:row>18</xdr:row>
      <xdr:rowOff>22200</xdr:rowOff>
    </xdr:to>
    <xdr:sp macro="" textlink="">
      <xdr:nvSpPr>
        <xdr:cNvPr id="75" name="楕円 74"/>
        <xdr:cNvSpPr/>
      </xdr:nvSpPr>
      <xdr:spPr bwMode="auto">
        <a:xfrm>
          <a:off x="2857500" y="305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6977</xdr:rowOff>
    </xdr:from>
    <xdr:ext cx="762000" cy="259045"/>
    <xdr:sp macro="" textlink="">
      <xdr:nvSpPr>
        <xdr:cNvPr id="76" name="テキスト ボックス 75"/>
        <xdr:cNvSpPr txBox="1"/>
      </xdr:nvSpPr>
      <xdr:spPr>
        <a:xfrm>
          <a:off x="2527300" y="314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291135</xdr:rowOff>
    </xdr:from>
    <xdr:to>
      <xdr:col>29</xdr:col>
      <xdr:colOff>127000</xdr:colOff>
      <xdr:row>37</xdr:row>
      <xdr:rowOff>208458</xdr:rowOff>
    </xdr:to>
    <xdr:cxnSp macro="">
      <xdr:nvCxnSpPr>
        <xdr:cNvPr id="104" name="直線コネクタ 103"/>
        <xdr:cNvCxnSpPr/>
      </xdr:nvCxnSpPr>
      <xdr:spPr bwMode="auto">
        <a:xfrm flipV="1">
          <a:off x="5651500" y="6215685"/>
          <a:ext cx="0" cy="11174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218635</xdr:rowOff>
    </xdr:from>
    <xdr:ext cx="762000" cy="259045"/>
    <xdr:sp macro="" textlink="">
      <xdr:nvSpPr>
        <xdr:cNvPr id="105" name="人口1人当たり決算額の推移最小値テキスト445"/>
        <xdr:cNvSpPr txBox="1"/>
      </xdr:nvSpPr>
      <xdr:spPr>
        <a:xfrm>
          <a:off x="5740400" y="734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208458</xdr:rowOff>
    </xdr:from>
    <xdr:to>
      <xdr:col>30</xdr:col>
      <xdr:colOff>25400</xdr:colOff>
      <xdr:row>37</xdr:row>
      <xdr:rowOff>208458</xdr:rowOff>
    </xdr:to>
    <xdr:cxnSp macro="">
      <xdr:nvCxnSpPr>
        <xdr:cNvPr id="106" name="直線コネクタ 105"/>
        <xdr:cNvCxnSpPr/>
      </xdr:nvCxnSpPr>
      <xdr:spPr bwMode="auto">
        <a:xfrm>
          <a:off x="5562600" y="73331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34612</xdr:rowOff>
    </xdr:from>
    <xdr:ext cx="762000" cy="259045"/>
    <xdr:sp macro="" textlink="">
      <xdr:nvSpPr>
        <xdr:cNvPr id="107" name="人口1人当たり決算額の推移最大値テキスト445"/>
        <xdr:cNvSpPr txBox="1"/>
      </xdr:nvSpPr>
      <xdr:spPr>
        <a:xfrm>
          <a:off x="5740400" y="595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291135</xdr:rowOff>
    </xdr:from>
    <xdr:to>
      <xdr:col>30</xdr:col>
      <xdr:colOff>25400</xdr:colOff>
      <xdr:row>33</xdr:row>
      <xdr:rowOff>291135</xdr:rowOff>
    </xdr:to>
    <xdr:cxnSp macro="">
      <xdr:nvCxnSpPr>
        <xdr:cNvPr id="108" name="直線コネクタ 107"/>
        <xdr:cNvCxnSpPr/>
      </xdr:nvCxnSpPr>
      <xdr:spPr bwMode="auto">
        <a:xfrm>
          <a:off x="5562600" y="6215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173063</xdr:rowOff>
    </xdr:from>
    <xdr:to>
      <xdr:col>29</xdr:col>
      <xdr:colOff>127000</xdr:colOff>
      <xdr:row>37</xdr:row>
      <xdr:rowOff>208458</xdr:rowOff>
    </xdr:to>
    <xdr:cxnSp macro="">
      <xdr:nvCxnSpPr>
        <xdr:cNvPr id="109" name="直線コネクタ 108"/>
        <xdr:cNvCxnSpPr/>
      </xdr:nvCxnSpPr>
      <xdr:spPr bwMode="auto">
        <a:xfrm>
          <a:off x="5003800" y="7297763"/>
          <a:ext cx="6477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119625</xdr:rowOff>
    </xdr:from>
    <xdr:ext cx="762000" cy="259045"/>
    <xdr:sp macro="" textlink="">
      <xdr:nvSpPr>
        <xdr:cNvPr id="110" name="人口1人当たり決算額の推移平均値テキスト445"/>
        <xdr:cNvSpPr txBox="1"/>
      </xdr:nvSpPr>
      <xdr:spPr>
        <a:xfrm>
          <a:off x="5740400" y="6729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274548</xdr:rowOff>
    </xdr:from>
    <xdr:to>
      <xdr:col>29</xdr:col>
      <xdr:colOff>177800</xdr:colOff>
      <xdr:row>36</xdr:row>
      <xdr:rowOff>33248</xdr:rowOff>
    </xdr:to>
    <xdr:sp macro="" textlink="">
      <xdr:nvSpPr>
        <xdr:cNvPr id="111" name="フローチャート: 判断 110"/>
        <xdr:cNvSpPr/>
      </xdr:nvSpPr>
      <xdr:spPr bwMode="auto">
        <a:xfrm>
          <a:off x="56007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97968</xdr:rowOff>
    </xdr:from>
    <xdr:to>
      <xdr:col>26</xdr:col>
      <xdr:colOff>50800</xdr:colOff>
      <xdr:row>37</xdr:row>
      <xdr:rowOff>173063</xdr:rowOff>
    </xdr:to>
    <xdr:cxnSp macro="">
      <xdr:nvCxnSpPr>
        <xdr:cNvPr id="112" name="直線コネクタ 111"/>
        <xdr:cNvCxnSpPr/>
      </xdr:nvCxnSpPr>
      <xdr:spPr bwMode="auto">
        <a:xfrm>
          <a:off x="4305300" y="7222668"/>
          <a:ext cx="698500" cy="7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272948</xdr:rowOff>
    </xdr:from>
    <xdr:to>
      <xdr:col>26</xdr:col>
      <xdr:colOff>101600</xdr:colOff>
      <xdr:row>36</xdr:row>
      <xdr:rowOff>31648</xdr:rowOff>
    </xdr:to>
    <xdr:sp macro="" textlink="">
      <xdr:nvSpPr>
        <xdr:cNvPr id="113" name="フローチャート: 判断 112"/>
        <xdr:cNvSpPr/>
      </xdr:nvSpPr>
      <xdr:spPr bwMode="auto">
        <a:xfrm>
          <a:off x="49530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41825</xdr:rowOff>
    </xdr:from>
    <xdr:ext cx="736600" cy="259045"/>
    <xdr:sp macro="" textlink="">
      <xdr:nvSpPr>
        <xdr:cNvPr id="114" name="テキスト ボックス 113"/>
        <xdr:cNvSpPr txBox="1"/>
      </xdr:nvSpPr>
      <xdr:spPr>
        <a:xfrm>
          <a:off x="4622800" y="6652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97968</xdr:rowOff>
    </xdr:from>
    <xdr:to>
      <xdr:col>22</xdr:col>
      <xdr:colOff>114300</xdr:colOff>
      <xdr:row>37</xdr:row>
      <xdr:rowOff>103074</xdr:rowOff>
    </xdr:to>
    <xdr:cxnSp macro="">
      <xdr:nvCxnSpPr>
        <xdr:cNvPr id="115" name="直線コネクタ 114"/>
        <xdr:cNvCxnSpPr/>
      </xdr:nvCxnSpPr>
      <xdr:spPr bwMode="auto">
        <a:xfrm flipV="1">
          <a:off x="3606800" y="7222668"/>
          <a:ext cx="6985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245745</xdr:rowOff>
    </xdr:from>
    <xdr:to>
      <xdr:col>22</xdr:col>
      <xdr:colOff>165100</xdr:colOff>
      <xdr:row>36</xdr:row>
      <xdr:rowOff>4445</xdr:rowOff>
    </xdr:to>
    <xdr:sp macro="" textlink="">
      <xdr:nvSpPr>
        <xdr:cNvPr id="116" name="フローチャート: 判断 115"/>
        <xdr:cNvSpPr/>
      </xdr:nvSpPr>
      <xdr:spPr bwMode="auto">
        <a:xfrm>
          <a:off x="4254500" y="68560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14622</xdr:rowOff>
    </xdr:from>
    <xdr:ext cx="762000" cy="259045"/>
    <xdr:sp macro="" textlink="">
      <xdr:nvSpPr>
        <xdr:cNvPr id="117" name="テキスト ボックス 116"/>
        <xdr:cNvSpPr txBox="1"/>
      </xdr:nvSpPr>
      <xdr:spPr>
        <a:xfrm>
          <a:off x="3924300" y="662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55676</xdr:rowOff>
    </xdr:from>
    <xdr:to>
      <xdr:col>18</xdr:col>
      <xdr:colOff>177800</xdr:colOff>
      <xdr:row>37</xdr:row>
      <xdr:rowOff>103074</xdr:rowOff>
    </xdr:to>
    <xdr:cxnSp macro="">
      <xdr:nvCxnSpPr>
        <xdr:cNvPr id="118" name="直線コネクタ 117"/>
        <xdr:cNvCxnSpPr/>
      </xdr:nvCxnSpPr>
      <xdr:spPr bwMode="auto">
        <a:xfrm>
          <a:off x="2908300" y="7180376"/>
          <a:ext cx="698500" cy="47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214961</xdr:rowOff>
    </xdr:from>
    <xdr:to>
      <xdr:col>19</xdr:col>
      <xdr:colOff>38100</xdr:colOff>
      <xdr:row>35</xdr:row>
      <xdr:rowOff>316561</xdr:rowOff>
    </xdr:to>
    <xdr:sp macro="" textlink="">
      <xdr:nvSpPr>
        <xdr:cNvPr id="119" name="フローチャート: 判断 118"/>
        <xdr:cNvSpPr/>
      </xdr:nvSpPr>
      <xdr:spPr bwMode="auto">
        <a:xfrm>
          <a:off x="35560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326738</xdr:rowOff>
    </xdr:from>
    <xdr:ext cx="762000" cy="259045"/>
    <xdr:sp macro="" textlink="">
      <xdr:nvSpPr>
        <xdr:cNvPr id="120" name="テキスト ボックス 119"/>
        <xdr:cNvSpPr txBox="1"/>
      </xdr:nvSpPr>
      <xdr:spPr>
        <a:xfrm>
          <a:off x="32258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160210</xdr:rowOff>
    </xdr:from>
    <xdr:to>
      <xdr:col>15</xdr:col>
      <xdr:colOff>101600</xdr:colOff>
      <xdr:row>35</xdr:row>
      <xdr:rowOff>261810</xdr:rowOff>
    </xdr:to>
    <xdr:sp macro="" textlink="">
      <xdr:nvSpPr>
        <xdr:cNvPr id="121" name="フローチャート: 判断 120"/>
        <xdr:cNvSpPr/>
      </xdr:nvSpPr>
      <xdr:spPr bwMode="auto">
        <a:xfrm>
          <a:off x="28575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271987</xdr:rowOff>
    </xdr:from>
    <xdr:ext cx="762000" cy="259045"/>
    <xdr:sp macro="" textlink="">
      <xdr:nvSpPr>
        <xdr:cNvPr id="122" name="テキスト ボックス 121"/>
        <xdr:cNvSpPr txBox="1"/>
      </xdr:nvSpPr>
      <xdr:spPr>
        <a:xfrm>
          <a:off x="25273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157658</xdr:rowOff>
    </xdr:from>
    <xdr:to>
      <xdr:col>29</xdr:col>
      <xdr:colOff>177800</xdr:colOff>
      <xdr:row>37</xdr:row>
      <xdr:rowOff>259258</xdr:rowOff>
    </xdr:to>
    <xdr:sp macro="" textlink="">
      <xdr:nvSpPr>
        <xdr:cNvPr id="128" name="楕円 127"/>
        <xdr:cNvSpPr/>
      </xdr:nvSpPr>
      <xdr:spPr bwMode="auto">
        <a:xfrm>
          <a:off x="56007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66235</xdr:rowOff>
    </xdr:from>
    <xdr:ext cx="762000" cy="259045"/>
    <xdr:sp macro="" textlink="">
      <xdr:nvSpPr>
        <xdr:cNvPr id="129" name="人口1人当たり決算額の推移該当値テキスト445"/>
        <xdr:cNvSpPr txBox="1"/>
      </xdr:nvSpPr>
      <xdr:spPr>
        <a:xfrm>
          <a:off x="5740400" y="71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122263</xdr:rowOff>
    </xdr:from>
    <xdr:to>
      <xdr:col>26</xdr:col>
      <xdr:colOff>101600</xdr:colOff>
      <xdr:row>37</xdr:row>
      <xdr:rowOff>223863</xdr:rowOff>
    </xdr:to>
    <xdr:sp macro="" textlink="">
      <xdr:nvSpPr>
        <xdr:cNvPr id="130" name="楕円 129"/>
        <xdr:cNvSpPr/>
      </xdr:nvSpPr>
      <xdr:spPr bwMode="auto">
        <a:xfrm>
          <a:off x="49530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208640</xdr:rowOff>
    </xdr:from>
    <xdr:ext cx="736600" cy="259045"/>
    <xdr:sp macro="" textlink="">
      <xdr:nvSpPr>
        <xdr:cNvPr id="131" name="テキスト ボックス 130"/>
        <xdr:cNvSpPr txBox="1"/>
      </xdr:nvSpPr>
      <xdr:spPr>
        <a:xfrm>
          <a:off x="4622800" y="73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47168</xdr:rowOff>
    </xdr:from>
    <xdr:to>
      <xdr:col>22</xdr:col>
      <xdr:colOff>165100</xdr:colOff>
      <xdr:row>37</xdr:row>
      <xdr:rowOff>148768</xdr:rowOff>
    </xdr:to>
    <xdr:sp macro="" textlink="">
      <xdr:nvSpPr>
        <xdr:cNvPr id="132" name="楕円 131"/>
        <xdr:cNvSpPr/>
      </xdr:nvSpPr>
      <xdr:spPr bwMode="auto">
        <a:xfrm>
          <a:off x="4254500" y="7171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133545</xdr:rowOff>
    </xdr:from>
    <xdr:ext cx="762000" cy="259045"/>
    <xdr:sp macro="" textlink="">
      <xdr:nvSpPr>
        <xdr:cNvPr id="133" name="テキスト ボックス 132"/>
        <xdr:cNvSpPr txBox="1"/>
      </xdr:nvSpPr>
      <xdr:spPr>
        <a:xfrm>
          <a:off x="3924300" y="725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52274</xdr:rowOff>
    </xdr:from>
    <xdr:to>
      <xdr:col>19</xdr:col>
      <xdr:colOff>38100</xdr:colOff>
      <xdr:row>37</xdr:row>
      <xdr:rowOff>153874</xdr:rowOff>
    </xdr:to>
    <xdr:sp macro="" textlink="">
      <xdr:nvSpPr>
        <xdr:cNvPr id="134" name="楕円 133"/>
        <xdr:cNvSpPr/>
      </xdr:nvSpPr>
      <xdr:spPr bwMode="auto">
        <a:xfrm>
          <a:off x="3556000" y="71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138651</xdr:rowOff>
    </xdr:from>
    <xdr:ext cx="762000" cy="259045"/>
    <xdr:sp macro="" textlink="">
      <xdr:nvSpPr>
        <xdr:cNvPr id="135" name="テキスト ボックス 134"/>
        <xdr:cNvSpPr txBox="1"/>
      </xdr:nvSpPr>
      <xdr:spPr>
        <a:xfrm>
          <a:off x="3225800" y="72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4876</xdr:rowOff>
    </xdr:from>
    <xdr:to>
      <xdr:col>15</xdr:col>
      <xdr:colOff>101600</xdr:colOff>
      <xdr:row>37</xdr:row>
      <xdr:rowOff>106476</xdr:rowOff>
    </xdr:to>
    <xdr:sp macro="" textlink="">
      <xdr:nvSpPr>
        <xdr:cNvPr id="136" name="楕円 135"/>
        <xdr:cNvSpPr/>
      </xdr:nvSpPr>
      <xdr:spPr bwMode="auto">
        <a:xfrm>
          <a:off x="2857500" y="7129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91253</xdr:rowOff>
    </xdr:from>
    <xdr:ext cx="762000" cy="259045"/>
    <xdr:sp macro="" textlink="">
      <xdr:nvSpPr>
        <xdr:cNvPr id="137" name="テキスト ボックス 136"/>
        <xdr:cNvSpPr txBox="1"/>
      </xdr:nvSpPr>
      <xdr:spPr>
        <a:xfrm>
          <a:off x="2527300" y="721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127317</xdr:rowOff>
    </xdr:from>
    <xdr:to>
      <xdr:col>24</xdr:col>
      <xdr:colOff>62865</xdr:colOff>
      <xdr:row>39</xdr:row>
      <xdr:rowOff>10731</xdr:rowOff>
    </xdr:to>
    <xdr:cxnSp macro="">
      <xdr:nvCxnSpPr>
        <xdr:cNvPr id="56" name="直線コネクタ 55"/>
        <xdr:cNvCxnSpPr/>
      </xdr:nvCxnSpPr>
      <xdr:spPr>
        <a:xfrm flipV="1">
          <a:off x="4633595" y="5442267"/>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14558</xdr:rowOff>
    </xdr:from>
    <xdr:ext cx="534377" cy="259045"/>
    <xdr:sp macro="" textlink="">
      <xdr:nvSpPr>
        <xdr:cNvPr id="57" name="人件費最小値テキスト"/>
        <xdr:cNvSpPr txBox="1"/>
      </xdr:nvSpPr>
      <xdr:spPr>
        <a:xfrm>
          <a:off x="4686300" y="67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10731</xdr:rowOff>
    </xdr:from>
    <xdr:to>
      <xdr:col>24</xdr:col>
      <xdr:colOff>152400</xdr:colOff>
      <xdr:row>39</xdr:row>
      <xdr:rowOff>10731</xdr:rowOff>
    </xdr:to>
    <xdr:cxnSp macro="">
      <xdr:nvCxnSpPr>
        <xdr:cNvPr id="58" name="直線コネクタ 57"/>
        <xdr:cNvCxnSpPr/>
      </xdr:nvCxnSpPr>
      <xdr:spPr>
        <a:xfrm>
          <a:off x="4546600" y="669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73994</xdr:rowOff>
    </xdr:from>
    <xdr:ext cx="534377" cy="259045"/>
    <xdr:sp macro="" textlink="">
      <xdr:nvSpPr>
        <xdr:cNvPr id="59" name="人件費最大値テキスト"/>
        <xdr:cNvSpPr txBox="1"/>
      </xdr:nvSpPr>
      <xdr:spPr>
        <a:xfrm>
          <a:off x="4686300" y="52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127317</xdr:rowOff>
    </xdr:from>
    <xdr:to>
      <xdr:col>24</xdr:col>
      <xdr:colOff>152400</xdr:colOff>
      <xdr:row>31</xdr:row>
      <xdr:rowOff>127317</xdr:rowOff>
    </xdr:to>
    <xdr:cxnSp macro="">
      <xdr:nvCxnSpPr>
        <xdr:cNvPr id="60" name="直線コネクタ 59"/>
        <xdr:cNvCxnSpPr/>
      </xdr:nvCxnSpPr>
      <xdr:spPr>
        <a:xfrm>
          <a:off x="4546600" y="5442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67310</xdr:rowOff>
    </xdr:from>
    <xdr:to>
      <xdr:col>24</xdr:col>
      <xdr:colOff>63500</xdr:colOff>
      <xdr:row>36</xdr:row>
      <xdr:rowOff>88646</xdr:rowOff>
    </xdr:to>
    <xdr:cxnSp macro="">
      <xdr:nvCxnSpPr>
        <xdr:cNvPr id="61" name="直線コネクタ 60"/>
        <xdr:cNvCxnSpPr/>
      </xdr:nvCxnSpPr>
      <xdr:spPr>
        <a:xfrm>
          <a:off x="3797300" y="6239510"/>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88269</xdr:rowOff>
    </xdr:from>
    <xdr:ext cx="534377" cy="259045"/>
    <xdr:sp macro="" textlink="">
      <xdr:nvSpPr>
        <xdr:cNvPr id="62" name="人件費平均値テキスト"/>
        <xdr:cNvSpPr txBox="1"/>
      </xdr:nvSpPr>
      <xdr:spPr>
        <a:xfrm>
          <a:off x="4686300" y="5917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65392</xdr:rowOff>
    </xdr:from>
    <xdr:to>
      <xdr:col>24</xdr:col>
      <xdr:colOff>114300</xdr:colOff>
      <xdr:row>35</xdr:row>
      <xdr:rowOff>166992</xdr:rowOff>
    </xdr:to>
    <xdr:sp macro="" textlink="">
      <xdr:nvSpPr>
        <xdr:cNvPr id="63" name="フローチャート: 判断 62"/>
        <xdr:cNvSpPr/>
      </xdr:nvSpPr>
      <xdr:spPr>
        <a:xfrm>
          <a:off x="45847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34430</xdr:rowOff>
    </xdr:from>
    <xdr:to>
      <xdr:col>19</xdr:col>
      <xdr:colOff>177800</xdr:colOff>
      <xdr:row>36</xdr:row>
      <xdr:rowOff>67310</xdr:rowOff>
    </xdr:to>
    <xdr:cxnSp macro="">
      <xdr:nvCxnSpPr>
        <xdr:cNvPr id="64" name="直線コネクタ 63"/>
        <xdr:cNvCxnSpPr/>
      </xdr:nvCxnSpPr>
      <xdr:spPr>
        <a:xfrm>
          <a:off x="2908300" y="6206630"/>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62763</xdr:rowOff>
    </xdr:from>
    <xdr:to>
      <xdr:col>20</xdr:col>
      <xdr:colOff>38100</xdr:colOff>
      <xdr:row>35</xdr:row>
      <xdr:rowOff>164363</xdr:rowOff>
    </xdr:to>
    <xdr:sp macro="" textlink="">
      <xdr:nvSpPr>
        <xdr:cNvPr id="65" name="フローチャート: 判断 64"/>
        <xdr:cNvSpPr/>
      </xdr:nvSpPr>
      <xdr:spPr>
        <a:xfrm>
          <a:off x="3746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9440</xdr:rowOff>
    </xdr:from>
    <xdr:ext cx="534377" cy="259045"/>
    <xdr:sp macro="" textlink="">
      <xdr:nvSpPr>
        <xdr:cNvPr id="66" name="テキスト ボックス 65"/>
        <xdr:cNvSpPr txBox="1"/>
      </xdr:nvSpPr>
      <xdr:spPr>
        <a:xfrm>
          <a:off x="3530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34430</xdr:rowOff>
    </xdr:from>
    <xdr:to>
      <xdr:col>15</xdr:col>
      <xdr:colOff>50800</xdr:colOff>
      <xdr:row>36</xdr:row>
      <xdr:rowOff>111811</xdr:rowOff>
    </xdr:to>
    <xdr:cxnSp macro="">
      <xdr:nvCxnSpPr>
        <xdr:cNvPr id="67" name="直線コネクタ 66"/>
        <xdr:cNvCxnSpPr/>
      </xdr:nvCxnSpPr>
      <xdr:spPr>
        <a:xfrm flipV="1">
          <a:off x="2019300" y="6206630"/>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xdr:rowOff>
    </xdr:from>
    <xdr:to>
      <xdr:col>15</xdr:col>
      <xdr:colOff>101600</xdr:colOff>
      <xdr:row>35</xdr:row>
      <xdr:rowOff>102641</xdr:rowOff>
    </xdr:to>
    <xdr:sp macro="" textlink="">
      <xdr:nvSpPr>
        <xdr:cNvPr id="68" name="フローチャート: 判断 67"/>
        <xdr:cNvSpPr/>
      </xdr:nvSpPr>
      <xdr:spPr>
        <a:xfrm>
          <a:off x="2857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119168</xdr:rowOff>
    </xdr:from>
    <xdr:ext cx="534377" cy="259045"/>
    <xdr:sp macro="" textlink="">
      <xdr:nvSpPr>
        <xdr:cNvPr id="69" name="テキスト ボックス 68"/>
        <xdr:cNvSpPr txBox="1"/>
      </xdr:nvSpPr>
      <xdr:spPr>
        <a:xfrm>
          <a:off x="2641111" y="57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7684</xdr:rowOff>
    </xdr:from>
    <xdr:to>
      <xdr:col>10</xdr:col>
      <xdr:colOff>114300</xdr:colOff>
      <xdr:row>36</xdr:row>
      <xdr:rowOff>111811</xdr:rowOff>
    </xdr:to>
    <xdr:cxnSp macro="">
      <xdr:nvCxnSpPr>
        <xdr:cNvPr id="70" name="直線コネクタ 69"/>
        <xdr:cNvCxnSpPr/>
      </xdr:nvCxnSpPr>
      <xdr:spPr>
        <a:xfrm>
          <a:off x="1130300" y="6179884"/>
          <a:ext cx="889000" cy="10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31407</xdr:rowOff>
    </xdr:from>
    <xdr:to>
      <xdr:col>10</xdr:col>
      <xdr:colOff>165100</xdr:colOff>
      <xdr:row>35</xdr:row>
      <xdr:rowOff>133007</xdr:rowOff>
    </xdr:to>
    <xdr:sp macro="" textlink="">
      <xdr:nvSpPr>
        <xdr:cNvPr id="71" name="フローチャート: 判断 70"/>
        <xdr:cNvSpPr/>
      </xdr:nvSpPr>
      <xdr:spPr>
        <a:xfrm>
          <a:off x="1968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149534</xdr:rowOff>
    </xdr:from>
    <xdr:ext cx="534377" cy="259045"/>
    <xdr:sp macro="" textlink="">
      <xdr:nvSpPr>
        <xdr:cNvPr id="72" name="テキスト ボックス 71"/>
        <xdr:cNvSpPr txBox="1"/>
      </xdr:nvSpPr>
      <xdr:spPr>
        <a:xfrm>
          <a:off x="1752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20549</xdr:rowOff>
    </xdr:from>
    <xdr:to>
      <xdr:col>6</xdr:col>
      <xdr:colOff>38100</xdr:colOff>
      <xdr:row>35</xdr:row>
      <xdr:rowOff>122149</xdr:rowOff>
    </xdr:to>
    <xdr:sp macro="" textlink="">
      <xdr:nvSpPr>
        <xdr:cNvPr id="73" name="フローチャート: 判断 72"/>
        <xdr:cNvSpPr/>
      </xdr:nvSpPr>
      <xdr:spPr>
        <a:xfrm>
          <a:off x="1079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138676</xdr:rowOff>
    </xdr:from>
    <xdr:ext cx="534377" cy="259045"/>
    <xdr:sp macro="" textlink="">
      <xdr:nvSpPr>
        <xdr:cNvPr id="74" name="テキスト ボックス 73"/>
        <xdr:cNvSpPr txBox="1"/>
      </xdr:nvSpPr>
      <xdr:spPr>
        <a:xfrm>
          <a:off x="863111" y="57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37846</xdr:rowOff>
    </xdr:from>
    <xdr:to>
      <xdr:col>24</xdr:col>
      <xdr:colOff>114300</xdr:colOff>
      <xdr:row>36</xdr:row>
      <xdr:rowOff>139446</xdr:rowOff>
    </xdr:to>
    <xdr:sp macro="" textlink="">
      <xdr:nvSpPr>
        <xdr:cNvPr id="80" name="楕円 79"/>
        <xdr:cNvSpPr/>
      </xdr:nvSpPr>
      <xdr:spPr>
        <a:xfrm>
          <a:off x="45847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16273</xdr:rowOff>
    </xdr:from>
    <xdr:ext cx="534377" cy="259045"/>
    <xdr:sp macro="" textlink="">
      <xdr:nvSpPr>
        <xdr:cNvPr id="81" name="人件費該当値テキスト"/>
        <xdr:cNvSpPr txBox="1"/>
      </xdr:nvSpPr>
      <xdr:spPr>
        <a:xfrm>
          <a:off x="4686300" y="618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16510</xdr:rowOff>
    </xdr:from>
    <xdr:to>
      <xdr:col>20</xdr:col>
      <xdr:colOff>38100</xdr:colOff>
      <xdr:row>36</xdr:row>
      <xdr:rowOff>118110</xdr:rowOff>
    </xdr:to>
    <xdr:sp macro="" textlink="">
      <xdr:nvSpPr>
        <xdr:cNvPr id="82" name="楕円 81"/>
        <xdr:cNvSpPr/>
      </xdr:nvSpPr>
      <xdr:spPr>
        <a:xfrm>
          <a:off x="3746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109237</xdr:rowOff>
    </xdr:from>
    <xdr:ext cx="534377" cy="259045"/>
    <xdr:sp macro="" textlink="">
      <xdr:nvSpPr>
        <xdr:cNvPr id="83" name="テキスト ボックス 82"/>
        <xdr:cNvSpPr txBox="1"/>
      </xdr:nvSpPr>
      <xdr:spPr>
        <a:xfrm>
          <a:off x="3530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155080</xdr:rowOff>
    </xdr:from>
    <xdr:to>
      <xdr:col>15</xdr:col>
      <xdr:colOff>101600</xdr:colOff>
      <xdr:row>36</xdr:row>
      <xdr:rowOff>85230</xdr:rowOff>
    </xdr:to>
    <xdr:sp macro="" textlink="">
      <xdr:nvSpPr>
        <xdr:cNvPr id="84" name="楕円 83"/>
        <xdr:cNvSpPr/>
      </xdr:nvSpPr>
      <xdr:spPr>
        <a:xfrm>
          <a:off x="2857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76357</xdr:rowOff>
    </xdr:from>
    <xdr:ext cx="534377" cy="259045"/>
    <xdr:sp macro="" textlink="">
      <xdr:nvSpPr>
        <xdr:cNvPr id="85" name="テキスト ボックス 84"/>
        <xdr:cNvSpPr txBox="1"/>
      </xdr:nvSpPr>
      <xdr:spPr>
        <a:xfrm>
          <a:off x="2641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61011</xdr:rowOff>
    </xdr:from>
    <xdr:to>
      <xdr:col>10</xdr:col>
      <xdr:colOff>165100</xdr:colOff>
      <xdr:row>36</xdr:row>
      <xdr:rowOff>162611</xdr:rowOff>
    </xdr:to>
    <xdr:sp macro="" textlink="">
      <xdr:nvSpPr>
        <xdr:cNvPr id="86" name="楕円 85"/>
        <xdr:cNvSpPr/>
      </xdr:nvSpPr>
      <xdr:spPr>
        <a:xfrm>
          <a:off x="19685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153738</xdr:rowOff>
    </xdr:from>
    <xdr:ext cx="534377" cy="259045"/>
    <xdr:sp macro="" textlink="">
      <xdr:nvSpPr>
        <xdr:cNvPr id="87" name="テキスト ボックス 86"/>
        <xdr:cNvSpPr txBox="1"/>
      </xdr:nvSpPr>
      <xdr:spPr>
        <a:xfrm>
          <a:off x="1752111" y="632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128334</xdr:rowOff>
    </xdr:from>
    <xdr:to>
      <xdr:col>6</xdr:col>
      <xdr:colOff>38100</xdr:colOff>
      <xdr:row>36</xdr:row>
      <xdr:rowOff>58484</xdr:rowOff>
    </xdr:to>
    <xdr:sp macro="" textlink="">
      <xdr:nvSpPr>
        <xdr:cNvPr id="88" name="楕円 87"/>
        <xdr:cNvSpPr/>
      </xdr:nvSpPr>
      <xdr:spPr>
        <a:xfrm>
          <a:off x="1079500" y="612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49611</xdr:rowOff>
    </xdr:from>
    <xdr:ext cx="534377" cy="259045"/>
    <xdr:sp macro="" textlink="">
      <xdr:nvSpPr>
        <xdr:cNvPr id="89" name="テキスト ボックス 88"/>
        <xdr:cNvSpPr txBox="1"/>
      </xdr:nvSpPr>
      <xdr:spPr>
        <a:xfrm>
          <a:off x="863111" y="62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4597</xdr:rowOff>
    </xdr:from>
    <xdr:to>
      <xdr:col>24</xdr:col>
      <xdr:colOff>62865</xdr:colOff>
      <xdr:row>59</xdr:row>
      <xdr:rowOff>30950</xdr:rowOff>
    </xdr:to>
    <xdr:cxnSp macro="">
      <xdr:nvCxnSpPr>
        <xdr:cNvPr id="114" name="直線コネクタ 113"/>
        <xdr:cNvCxnSpPr/>
      </xdr:nvCxnSpPr>
      <xdr:spPr>
        <a:xfrm flipV="1">
          <a:off x="4633595" y="8577097"/>
          <a:ext cx="1270" cy="1569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34777</xdr:rowOff>
    </xdr:from>
    <xdr:ext cx="534377" cy="259045"/>
    <xdr:sp macro="" textlink="">
      <xdr:nvSpPr>
        <xdr:cNvPr id="115" name="物件費最小値テキスト"/>
        <xdr:cNvSpPr txBox="1"/>
      </xdr:nvSpPr>
      <xdr:spPr>
        <a:xfrm>
          <a:off x="4686300" y="1015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30950</xdr:rowOff>
    </xdr:from>
    <xdr:to>
      <xdr:col>24</xdr:col>
      <xdr:colOff>152400</xdr:colOff>
      <xdr:row>59</xdr:row>
      <xdr:rowOff>30950</xdr:rowOff>
    </xdr:to>
    <xdr:cxnSp macro="">
      <xdr:nvCxnSpPr>
        <xdr:cNvPr id="116" name="直線コネクタ 115"/>
        <xdr:cNvCxnSpPr/>
      </xdr:nvCxnSpPr>
      <xdr:spPr>
        <a:xfrm>
          <a:off x="4546600" y="101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122724</xdr:rowOff>
    </xdr:from>
    <xdr:ext cx="599010" cy="259045"/>
    <xdr:sp macro="" textlink="">
      <xdr:nvSpPr>
        <xdr:cNvPr id="117" name="物件費最大値テキスト"/>
        <xdr:cNvSpPr txBox="1"/>
      </xdr:nvSpPr>
      <xdr:spPr>
        <a:xfrm>
          <a:off x="4686300" y="8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4597</xdr:rowOff>
    </xdr:from>
    <xdr:to>
      <xdr:col>24</xdr:col>
      <xdr:colOff>152400</xdr:colOff>
      <xdr:row>50</xdr:row>
      <xdr:rowOff>4597</xdr:rowOff>
    </xdr:to>
    <xdr:cxnSp macro="">
      <xdr:nvCxnSpPr>
        <xdr:cNvPr id="118" name="直線コネクタ 117"/>
        <xdr:cNvCxnSpPr/>
      </xdr:nvCxnSpPr>
      <xdr:spPr>
        <a:xfrm>
          <a:off x="4546600" y="857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94005</xdr:rowOff>
    </xdr:from>
    <xdr:to>
      <xdr:col>24</xdr:col>
      <xdr:colOff>63500</xdr:colOff>
      <xdr:row>57</xdr:row>
      <xdr:rowOff>96024</xdr:rowOff>
    </xdr:to>
    <xdr:cxnSp macro="">
      <xdr:nvCxnSpPr>
        <xdr:cNvPr id="119" name="直線コネクタ 118"/>
        <xdr:cNvCxnSpPr/>
      </xdr:nvCxnSpPr>
      <xdr:spPr>
        <a:xfrm flipV="1">
          <a:off x="3797300" y="9866655"/>
          <a:ext cx="8382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37482</xdr:rowOff>
    </xdr:from>
    <xdr:ext cx="534377" cy="259045"/>
    <xdr:sp macro="" textlink="">
      <xdr:nvSpPr>
        <xdr:cNvPr id="120" name="物件費平均値テキスト"/>
        <xdr:cNvSpPr txBox="1"/>
      </xdr:nvSpPr>
      <xdr:spPr>
        <a:xfrm>
          <a:off x="4686300" y="9638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14605</xdr:rowOff>
    </xdr:from>
    <xdr:to>
      <xdr:col>24</xdr:col>
      <xdr:colOff>114300</xdr:colOff>
      <xdr:row>57</xdr:row>
      <xdr:rowOff>116205</xdr:rowOff>
    </xdr:to>
    <xdr:sp macro="" textlink="">
      <xdr:nvSpPr>
        <xdr:cNvPr id="121" name="フローチャート: 判断 120"/>
        <xdr:cNvSpPr/>
      </xdr:nvSpPr>
      <xdr:spPr>
        <a:xfrm>
          <a:off x="45847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96024</xdr:rowOff>
    </xdr:from>
    <xdr:to>
      <xdr:col>19</xdr:col>
      <xdr:colOff>177800</xdr:colOff>
      <xdr:row>57</xdr:row>
      <xdr:rowOff>123787</xdr:rowOff>
    </xdr:to>
    <xdr:cxnSp macro="">
      <xdr:nvCxnSpPr>
        <xdr:cNvPr id="122" name="直線コネクタ 121"/>
        <xdr:cNvCxnSpPr/>
      </xdr:nvCxnSpPr>
      <xdr:spPr>
        <a:xfrm flipV="1">
          <a:off x="2908300" y="9868674"/>
          <a:ext cx="889000" cy="2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97498</xdr:rowOff>
    </xdr:from>
    <xdr:to>
      <xdr:col>20</xdr:col>
      <xdr:colOff>38100</xdr:colOff>
      <xdr:row>57</xdr:row>
      <xdr:rowOff>27648</xdr:rowOff>
    </xdr:to>
    <xdr:sp macro="" textlink="">
      <xdr:nvSpPr>
        <xdr:cNvPr id="123" name="フローチャート: 判断 122"/>
        <xdr:cNvSpPr/>
      </xdr:nvSpPr>
      <xdr:spPr>
        <a:xfrm>
          <a:off x="3746500" y="969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44175</xdr:rowOff>
    </xdr:from>
    <xdr:ext cx="534377" cy="259045"/>
    <xdr:sp macro="" textlink="">
      <xdr:nvSpPr>
        <xdr:cNvPr id="124" name="テキスト ボックス 123"/>
        <xdr:cNvSpPr txBox="1"/>
      </xdr:nvSpPr>
      <xdr:spPr>
        <a:xfrm>
          <a:off x="3530111" y="947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123787</xdr:rowOff>
    </xdr:from>
    <xdr:to>
      <xdr:col>15</xdr:col>
      <xdr:colOff>50800</xdr:colOff>
      <xdr:row>57</xdr:row>
      <xdr:rowOff>163119</xdr:rowOff>
    </xdr:to>
    <xdr:cxnSp macro="">
      <xdr:nvCxnSpPr>
        <xdr:cNvPr id="125" name="直線コネクタ 124"/>
        <xdr:cNvCxnSpPr/>
      </xdr:nvCxnSpPr>
      <xdr:spPr>
        <a:xfrm flipV="1">
          <a:off x="2019300" y="9896437"/>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56362</xdr:rowOff>
    </xdr:from>
    <xdr:to>
      <xdr:col>15</xdr:col>
      <xdr:colOff>101600</xdr:colOff>
      <xdr:row>57</xdr:row>
      <xdr:rowOff>157962</xdr:rowOff>
    </xdr:to>
    <xdr:sp macro="" textlink="">
      <xdr:nvSpPr>
        <xdr:cNvPr id="126" name="フローチャート: 判断 125"/>
        <xdr:cNvSpPr/>
      </xdr:nvSpPr>
      <xdr:spPr>
        <a:xfrm>
          <a:off x="2857500" y="982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3039</xdr:rowOff>
    </xdr:from>
    <xdr:ext cx="534377" cy="259045"/>
    <xdr:sp macro="" textlink="">
      <xdr:nvSpPr>
        <xdr:cNvPr id="127" name="テキスト ボックス 126"/>
        <xdr:cNvSpPr txBox="1"/>
      </xdr:nvSpPr>
      <xdr:spPr>
        <a:xfrm>
          <a:off x="2641111" y="960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163119</xdr:rowOff>
    </xdr:from>
    <xdr:to>
      <xdr:col>10</xdr:col>
      <xdr:colOff>114300</xdr:colOff>
      <xdr:row>58</xdr:row>
      <xdr:rowOff>1371</xdr:rowOff>
    </xdr:to>
    <xdr:cxnSp macro="">
      <xdr:nvCxnSpPr>
        <xdr:cNvPr id="128" name="直線コネクタ 127"/>
        <xdr:cNvCxnSpPr/>
      </xdr:nvCxnSpPr>
      <xdr:spPr>
        <a:xfrm flipV="1">
          <a:off x="1130300" y="9935769"/>
          <a:ext cx="889000" cy="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16967</xdr:rowOff>
    </xdr:from>
    <xdr:to>
      <xdr:col>10</xdr:col>
      <xdr:colOff>165100</xdr:colOff>
      <xdr:row>57</xdr:row>
      <xdr:rowOff>118567</xdr:rowOff>
    </xdr:to>
    <xdr:sp macro="" textlink="">
      <xdr:nvSpPr>
        <xdr:cNvPr id="129" name="フローチャート: 判断 128"/>
        <xdr:cNvSpPr/>
      </xdr:nvSpPr>
      <xdr:spPr>
        <a:xfrm>
          <a:off x="1968500" y="97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135094</xdr:rowOff>
    </xdr:from>
    <xdr:ext cx="534377" cy="259045"/>
    <xdr:sp macro="" textlink="">
      <xdr:nvSpPr>
        <xdr:cNvPr id="130" name="テキスト ボックス 129"/>
        <xdr:cNvSpPr txBox="1"/>
      </xdr:nvSpPr>
      <xdr:spPr>
        <a:xfrm>
          <a:off x="1752111" y="95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59093</xdr:rowOff>
    </xdr:from>
    <xdr:to>
      <xdr:col>6</xdr:col>
      <xdr:colOff>38100</xdr:colOff>
      <xdr:row>57</xdr:row>
      <xdr:rowOff>160693</xdr:rowOff>
    </xdr:to>
    <xdr:sp macro="" textlink="">
      <xdr:nvSpPr>
        <xdr:cNvPr id="131" name="フローチャート: 判断 130"/>
        <xdr:cNvSpPr/>
      </xdr:nvSpPr>
      <xdr:spPr>
        <a:xfrm>
          <a:off x="1079500" y="98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5770</xdr:rowOff>
    </xdr:from>
    <xdr:ext cx="534377" cy="259045"/>
    <xdr:sp macro="" textlink="">
      <xdr:nvSpPr>
        <xdr:cNvPr id="132" name="テキスト ボックス 131"/>
        <xdr:cNvSpPr txBox="1"/>
      </xdr:nvSpPr>
      <xdr:spPr>
        <a:xfrm>
          <a:off x="863111" y="96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43205</xdr:rowOff>
    </xdr:from>
    <xdr:to>
      <xdr:col>24</xdr:col>
      <xdr:colOff>114300</xdr:colOff>
      <xdr:row>57</xdr:row>
      <xdr:rowOff>144805</xdr:rowOff>
    </xdr:to>
    <xdr:sp macro="" textlink="">
      <xdr:nvSpPr>
        <xdr:cNvPr id="138" name="楕円 137"/>
        <xdr:cNvSpPr/>
      </xdr:nvSpPr>
      <xdr:spPr>
        <a:xfrm>
          <a:off x="4584700" y="98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21632</xdr:rowOff>
    </xdr:from>
    <xdr:ext cx="534377" cy="259045"/>
    <xdr:sp macro="" textlink="">
      <xdr:nvSpPr>
        <xdr:cNvPr id="139" name="物件費該当値テキスト"/>
        <xdr:cNvSpPr txBox="1"/>
      </xdr:nvSpPr>
      <xdr:spPr>
        <a:xfrm>
          <a:off x="4686300" y="979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45224</xdr:rowOff>
    </xdr:from>
    <xdr:to>
      <xdr:col>20</xdr:col>
      <xdr:colOff>38100</xdr:colOff>
      <xdr:row>57</xdr:row>
      <xdr:rowOff>146824</xdr:rowOff>
    </xdr:to>
    <xdr:sp macro="" textlink="">
      <xdr:nvSpPr>
        <xdr:cNvPr id="140" name="楕円 139"/>
        <xdr:cNvSpPr/>
      </xdr:nvSpPr>
      <xdr:spPr>
        <a:xfrm>
          <a:off x="3746500" y="981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137951</xdr:rowOff>
    </xdr:from>
    <xdr:ext cx="534377" cy="259045"/>
    <xdr:sp macro="" textlink="">
      <xdr:nvSpPr>
        <xdr:cNvPr id="141" name="テキスト ボックス 140"/>
        <xdr:cNvSpPr txBox="1"/>
      </xdr:nvSpPr>
      <xdr:spPr>
        <a:xfrm>
          <a:off x="3530111" y="991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72987</xdr:rowOff>
    </xdr:from>
    <xdr:to>
      <xdr:col>15</xdr:col>
      <xdr:colOff>101600</xdr:colOff>
      <xdr:row>58</xdr:row>
      <xdr:rowOff>3137</xdr:rowOff>
    </xdr:to>
    <xdr:sp macro="" textlink="">
      <xdr:nvSpPr>
        <xdr:cNvPr id="142" name="楕円 141"/>
        <xdr:cNvSpPr/>
      </xdr:nvSpPr>
      <xdr:spPr>
        <a:xfrm>
          <a:off x="2857500" y="984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165714</xdr:rowOff>
    </xdr:from>
    <xdr:ext cx="534377" cy="259045"/>
    <xdr:sp macro="" textlink="">
      <xdr:nvSpPr>
        <xdr:cNvPr id="143" name="テキスト ボックス 142"/>
        <xdr:cNvSpPr txBox="1"/>
      </xdr:nvSpPr>
      <xdr:spPr>
        <a:xfrm>
          <a:off x="2641111" y="99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112319</xdr:rowOff>
    </xdr:from>
    <xdr:to>
      <xdr:col>10</xdr:col>
      <xdr:colOff>165100</xdr:colOff>
      <xdr:row>58</xdr:row>
      <xdr:rowOff>42469</xdr:rowOff>
    </xdr:to>
    <xdr:sp macro="" textlink="">
      <xdr:nvSpPr>
        <xdr:cNvPr id="144" name="楕円 143"/>
        <xdr:cNvSpPr/>
      </xdr:nvSpPr>
      <xdr:spPr>
        <a:xfrm>
          <a:off x="1968500" y="98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33596</xdr:rowOff>
    </xdr:from>
    <xdr:ext cx="534377" cy="259045"/>
    <xdr:sp macro="" textlink="">
      <xdr:nvSpPr>
        <xdr:cNvPr id="145" name="テキスト ボックス 144"/>
        <xdr:cNvSpPr txBox="1"/>
      </xdr:nvSpPr>
      <xdr:spPr>
        <a:xfrm>
          <a:off x="1752111" y="997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122021</xdr:rowOff>
    </xdr:from>
    <xdr:to>
      <xdr:col>6</xdr:col>
      <xdr:colOff>38100</xdr:colOff>
      <xdr:row>58</xdr:row>
      <xdr:rowOff>52171</xdr:rowOff>
    </xdr:to>
    <xdr:sp macro="" textlink="">
      <xdr:nvSpPr>
        <xdr:cNvPr id="146" name="楕円 145"/>
        <xdr:cNvSpPr/>
      </xdr:nvSpPr>
      <xdr:spPr>
        <a:xfrm>
          <a:off x="1079500" y="98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43298</xdr:rowOff>
    </xdr:from>
    <xdr:ext cx="534377" cy="259045"/>
    <xdr:sp macro="" textlink="">
      <xdr:nvSpPr>
        <xdr:cNvPr id="147" name="テキスト ボックス 146"/>
        <xdr:cNvSpPr txBox="1"/>
      </xdr:nvSpPr>
      <xdr:spPr>
        <a:xfrm>
          <a:off x="863111" y="998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12881</xdr:rowOff>
    </xdr:from>
    <xdr:to>
      <xdr:col>24</xdr:col>
      <xdr:colOff>62865</xdr:colOff>
      <xdr:row>79</xdr:row>
      <xdr:rowOff>36612</xdr:rowOff>
    </xdr:to>
    <xdr:cxnSp macro="">
      <xdr:nvCxnSpPr>
        <xdr:cNvPr id="173" name="直線コネクタ 172"/>
        <xdr:cNvCxnSpPr/>
      </xdr:nvCxnSpPr>
      <xdr:spPr>
        <a:xfrm flipV="1">
          <a:off x="4633595" y="12185831"/>
          <a:ext cx="1270" cy="139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40439</xdr:rowOff>
    </xdr:from>
    <xdr:ext cx="378565" cy="259045"/>
    <xdr:sp macro="" textlink="">
      <xdr:nvSpPr>
        <xdr:cNvPr id="174" name="維持補修費最小値テキスト"/>
        <xdr:cNvSpPr txBox="1"/>
      </xdr:nvSpPr>
      <xdr:spPr>
        <a:xfrm>
          <a:off x="4686300" y="13584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36612</xdr:rowOff>
    </xdr:from>
    <xdr:to>
      <xdr:col>24</xdr:col>
      <xdr:colOff>152400</xdr:colOff>
      <xdr:row>79</xdr:row>
      <xdr:rowOff>36612</xdr:rowOff>
    </xdr:to>
    <xdr:cxnSp macro="">
      <xdr:nvCxnSpPr>
        <xdr:cNvPr id="175" name="直線コネクタ 174"/>
        <xdr:cNvCxnSpPr/>
      </xdr:nvCxnSpPr>
      <xdr:spPr>
        <a:xfrm>
          <a:off x="4546600" y="1358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131008</xdr:rowOff>
    </xdr:from>
    <xdr:ext cx="534377" cy="259045"/>
    <xdr:sp macro="" textlink="">
      <xdr:nvSpPr>
        <xdr:cNvPr id="176" name="維持補修費最大値テキスト"/>
        <xdr:cNvSpPr txBox="1"/>
      </xdr:nvSpPr>
      <xdr:spPr>
        <a:xfrm>
          <a:off x="4686300" y="119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12881</xdr:rowOff>
    </xdr:from>
    <xdr:to>
      <xdr:col>24</xdr:col>
      <xdr:colOff>152400</xdr:colOff>
      <xdr:row>71</xdr:row>
      <xdr:rowOff>12881</xdr:rowOff>
    </xdr:to>
    <xdr:cxnSp macro="">
      <xdr:nvCxnSpPr>
        <xdr:cNvPr id="177" name="直線コネクタ 176"/>
        <xdr:cNvCxnSpPr/>
      </xdr:nvCxnSpPr>
      <xdr:spPr>
        <a:xfrm>
          <a:off x="4546600" y="1218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26053</xdr:rowOff>
    </xdr:from>
    <xdr:to>
      <xdr:col>24</xdr:col>
      <xdr:colOff>63500</xdr:colOff>
      <xdr:row>78</xdr:row>
      <xdr:rowOff>41619</xdr:rowOff>
    </xdr:to>
    <xdr:cxnSp macro="">
      <xdr:nvCxnSpPr>
        <xdr:cNvPr id="178" name="直線コネクタ 177"/>
        <xdr:cNvCxnSpPr/>
      </xdr:nvCxnSpPr>
      <xdr:spPr>
        <a:xfrm flipV="1">
          <a:off x="3797300" y="13399153"/>
          <a:ext cx="8382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73133</xdr:rowOff>
    </xdr:from>
    <xdr:ext cx="469744" cy="259045"/>
    <xdr:sp macro="" textlink="">
      <xdr:nvSpPr>
        <xdr:cNvPr id="179" name="維持補修費平均値テキスト"/>
        <xdr:cNvSpPr txBox="1"/>
      </xdr:nvSpPr>
      <xdr:spPr>
        <a:xfrm>
          <a:off x="4686300" y="1310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50256</xdr:rowOff>
    </xdr:from>
    <xdr:to>
      <xdr:col>24</xdr:col>
      <xdr:colOff>114300</xdr:colOff>
      <xdr:row>77</xdr:row>
      <xdr:rowOff>151856</xdr:rowOff>
    </xdr:to>
    <xdr:sp macro="" textlink="">
      <xdr:nvSpPr>
        <xdr:cNvPr id="180" name="フローチャート: 判断 179"/>
        <xdr:cNvSpPr/>
      </xdr:nvSpPr>
      <xdr:spPr>
        <a:xfrm>
          <a:off x="45847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41619</xdr:rowOff>
    </xdr:from>
    <xdr:to>
      <xdr:col>19</xdr:col>
      <xdr:colOff>177800</xdr:colOff>
      <xdr:row>78</xdr:row>
      <xdr:rowOff>116295</xdr:rowOff>
    </xdr:to>
    <xdr:cxnSp macro="">
      <xdr:nvCxnSpPr>
        <xdr:cNvPr id="181" name="直線コネクタ 180"/>
        <xdr:cNvCxnSpPr/>
      </xdr:nvCxnSpPr>
      <xdr:spPr>
        <a:xfrm flipV="1">
          <a:off x="2908300" y="13414719"/>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35561</xdr:rowOff>
    </xdr:from>
    <xdr:to>
      <xdr:col>20</xdr:col>
      <xdr:colOff>38100</xdr:colOff>
      <xdr:row>77</xdr:row>
      <xdr:rowOff>137161</xdr:rowOff>
    </xdr:to>
    <xdr:sp macro="" textlink="">
      <xdr:nvSpPr>
        <xdr:cNvPr id="182" name="フローチャート: 判断 181"/>
        <xdr:cNvSpPr/>
      </xdr:nvSpPr>
      <xdr:spPr>
        <a:xfrm>
          <a:off x="3746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153688</xdr:rowOff>
    </xdr:from>
    <xdr:ext cx="469744" cy="259045"/>
    <xdr:sp macro="" textlink="">
      <xdr:nvSpPr>
        <xdr:cNvPr id="183" name="テキスト ボックス 182"/>
        <xdr:cNvSpPr txBox="1"/>
      </xdr:nvSpPr>
      <xdr:spPr>
        <a:xfrm>
          <a:off x="3562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116295</xdr:rowOff>
    </xdr:from>
    <xdr:to>
      <xdr:col>15</xdr:col>
      <xdr:colOff>50800</xdr:colOff>
      <xdr:row>78</xdr:row>
      <xdr:rowOff>140353</xdr:rowOff>
    </xdr:to>
    <xdr:cxnSp macro="">
      <xdr:nvCxnSpPr>
        <xdr:cNvPr id="184" name="直線コネクタ 183"/>
        <xdr:cNvCxnSpPr/>
      </xdr:nvCxnSpPr>
      <xdr:spPr>
        <a:xfrm flipV="1">
          <a:off x="2019300" y="13489395"/>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944</xdr:rowOff>
    </xdr:from>
    <xdr:to>
      <xdr:col>15</xdr:col>
      <xdr:colOff>101600</xdr:colOff>
      <xdr:row>77</xdr:row>
      <xdr:rowOff>102544</xdr:rowOff>
    </xdr:to>
    <xdr:sp macro="" textlink="">
      <xdr:nvSpPr>
        <xdr:cNvPr id="185" name="フローチャート: 判断 184"/>
        <xdr:cNvSpPr/>
      </xdr:nvSpPr>
      <xdr:spPr>
        <a:xfrm>
          <a:off x="2857500" y="1320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119071</xdr:rowOff>
    </xdr:from>
    <xdr:ext cx="469744" cy="259045"/>
    <xdr:sp macro="" textlink="">
      <xdr:nvSpPr>
        <xdr:cNvPr id="186" name="テキスト ボックス 185"/>
        <xdr:cNvSpPr txBox="1"/>
      </xdr:nvSpPr>
      <xdr:spPr>
        <a:xfrm>
          <a:off x="2673428" y="1297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125657</xdr:rowOff>
    </xdr:from>
    <xdr:to>
      <xdr:col>10</xdr:col>
      <xdr:colOff>114300</xdr:colOff>
      <xdr:row>78</xdr:row>
      <xdr:rowOff>140353</xdr:rowOff>
    </xdr:to>
    <xdr:cxnSp macro="">
      <xdr:nvCxnSpPr>
        <xdr:cNvPr id="187" name="直線コネクタ 186"/>
        <xdr:cNvCxnSpPr/>
      </xdr:nvCxnSpPr>
      <xdr:spPr>
        <a:xfrm>
          <a:off x="1130300" y="1349875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13788</xdr:rowOff>
    </xdr:from>
    <xdr:to>
      <xdr:col>10</xdr:col>
      <xdr:colOff>165100</xdr:colOff>
      <xdr:row>77</xdr:row>
      <xdr:rowOff>115388</xdr:rowOff>
    </xdr:to>
    <xdr:sp macro="" textlink="">
      <xdr:nvSpPr>
        <xdr:cNvPr id="188" name="フローチャート: 判断 187"/>
        <xdr:cNvSpPr/>
      </xdr:nvSpPr>
      <xdr:spPr>
        <a:xfrm>
          <a:off x="1968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131915</xdr:rowOff>
    </xdr:from>
    <xdr:ext cx="469744" cy="259045"/>
    <xdr:sp macro="" textlink="">
      <xdr:nvSpPr>
        <xdr:cNvPr id="189" name="テキスト ボックス 188"/>
        <xdr:cNvSpPr txBox="1"/>
      </xdr:nvSpPr>
      <xdr:spPr>
        <a:xfrm>
          <a:off x="1784428" y="1299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19558</xdr:rowOff>
    </xdr:from>
    <xdr:to>
      <xdr:col>6</xdr:col>
      <xdr:colOff>38100</xdr:colOff>
      <xdr:row>77</xdr:row>
      <xdr:rowOff>121158</xdr:rowOff>
    </xdr:to>
    <xdr:sp macro="" textlink="">
      <xdr:nvSpPr>
        <xdr:cNvPr id="190" name="フローチャート: 判断 189"/>
        <xdr:cNvSpPr/>
      </xdr:nvSpPr>
      <xdr:spPr>
        <a:xfrm>
          <a:off x="1079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137685</xdr:rowOff>
    </xdr:from>
    <xdr:ext cx="469744" cy="259045"/>
    <xdr:sp macro="" textlink="">
      <xdr:nvSpPr>
        <xdr:cNvPr id="191" name="テキスト ボックス 190"/>
        <xdr:cNvSpPr txBox="1"/>
      </xdr:nvSpPr>
      <xdr:spPr>
        <a:xfrm>
          <a:off x="895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146703</xdr:rowOff>
    </xdr:from>
    <xdr:to>
      <xdr:col>24</xdr:col>
      <xdr:colOff>114300</xdr:colOff>
      <xdr:row>78</xdr:row>
      <xdr:rowOff>76853</xdr:rowOff>
    </xdr:to>
    <xdr:sp macro="" textlink="">
      <xdr:nvSpPr>
        <xdr:cNvPr id="197" name="楕円 196"/>
        <xdr:cNvSpPr/>
      </xdr:nvSpPr>
      <xdr:spPr>
        <a:xfrm>
          <a:off x="4584700" y="133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125130</xdr:rowOff>
    </xdr:from>
    <xdr:ext cx="469744" cy="259045"/>
    <xdr:sp macro="" textlink="">
      <xdr:nvSpPr>
        <xdr:cNvPr id="198" name="維持補修費該当値テキスト"/>
        <xdr:cNvSpPr txBox="1"/>
      </xdr:nvSpPr>
      <xdr:spPr>
        <a:xfrm>
          <a:off x="4686300" y="133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162269</xdr:rowOff>
    </xdr:from>
    <xdr:to>
      <xdr:col>20</xdr:col>
      <xdr:colOff>38100</xdr:colOff>
      <xdr:row>78</xdr:row>
      <xdr:rowOff>92419</xdr:rowOff>
    </xdr:to>
    <xdr:sp macro="" textlink="">
      <xdr:nvSpPr>
        <xdr:cNvPr id="199" name="楕円 198"/>
        <xdr:cNvSpPr/>
      </xdr:nvSpPr>
      <xdr:spPr>
        <a:xfrm>
          <a:off x="3746500" y="133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83546</xdr:rowOff>
    </xdr:from>
    <xdr:ext cx="469744" cy="259045"/>
    <xdr:sp macro="" textlink="">
      <xdr:nvSpPr>
        <xdr:cNvPr id="200" name="テキスト ボックス 199"/>
        <xdr:cNvSpPr txBox="1"/>
      </xdr:nvSpPr>
      <xdr:spPr>
        <a:xfrm>
          <a:off x="3562428" y="134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65495</xdr:rowOff>
    </xdr:from>
    <xdr:to>
      <xdr:col>15</xdr:col>
      <xdr:colOff>101600</xdr:colOff>
      <xdr:row>78</xdr:row>
      <xdr:rowOff>167095</xdr:rowOff>
    </xdr:to>
    <xdr:sp macro="" textlink="">
      <xdr:nvSpPr>
        <xdr:cNvPr id="201" name="楕円 200"/>
        <xdr:cNvSpPr/>
      </xdr:nvSpPr>
      <xdr:spPr>
        <a:xfrm>
          <a:off x="2857500" y="134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158222</xdr:rowOff>
    </xdr:from>
    <xdr:ext cx="469744" cy="259045"/>
    <xdr:sp macro="" textlink="">
      <xdr:nvSpPr>
        <xdr:cNvPr id="202" name="テキスト ボックス 201"/>
        <xdr:cNvSpPr txBox="1"/>
      </xdr:nvSpPr>
      <xdr:spPr>
        <a:xfrm>
          <a:off x="2673428" y="135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89553</xdr:rowOff>
    </xdr:from>
    <xdr:to>
      <xdr:col>10</xdr:col>
      <xdr:colOff>165100</xdr:colOff>
      <xdr:row>79</xdr:row>
      <xdr:rowOff>19703</xdr:rowOff>
    </xdr:to>
    <xdr:sp macro="" textlink="">
      <xdr:nvSpPr>
        <xdr:cNvPr id="203" name="楕円 202"/>
        <xdr:cNvSpPr/>
      </xdr:nvSpPr>
      <xdr:spPr>
        <a:xfrm>
          <a:off x="1968500" y="1346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10830</xdr:rowOff>
    </xdr:from>
    <xdr:ext cx="469744" cy="259045"/>
    <xdr:sp macro="" textlink="">
      <xdr:nvSpPr>
        <xdr:cNvPr id="204" name="テキスト ボックス 203"/>
        <xdr:cNvSpPr txBox="1"/>
      </xdr:nvSpPr>
      <xdr:spPr>
        <a:xfrm>
          <a:off x="1784428" y="1355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74857</xdr:rowOff>
    </xdr:from>
    <xdr:to>
      <xdr:col>6</xdr:col>
      <xdr:colOff>38100</xdr:colOff>
      <xdr:row>79</xdr:row>
      <xdr:rowOff>5007</xdr:rowOff>
    </xdr:to>
    <xdr:sp macro="" textlink="">
      <xdr:nvSpPr>
        <xdr:cNvPr id="205" name="楕円 204"/>
        <xdr:cNvSpPr/>
      </xdr:nvSpPr>
      <xdr:spPr>
        <a:xfrm>
          <a:off x="1079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167584</xdr:rowOff>
    </xdr:from>
    <xdr:ext cx="469744" cy="259045"/>
    <xdr:sp macro="" textlink="">
      <xdr:nvSpPr>
        <xdr:cNvPr id="206" name="テキスト ボックス 205"/>
        <xdr:cNvSpPr txBox="1"/>
      </xdr:nvSpPr>
      <xdr:spPr>
        <a:xfrm>
          <a:off x="895428" y="1354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142362</xdr:rowOff>
    </xdr:from>
    <xdr:to>
      <xdr:col>24</xdr:col>
      <xdr:colOff>62865</xdr:colOff>
      <xdr:row>99</xdr:row>
      <xdr:rowOff>7423</xdr:rowOff>
    </xdr:to>
    <xdr:cxnSp macro="">
      <xdr:nvCxnSpPr>
        <xdr:cNvPr id="233" name="直線コネクタ 232"/>
        <xdr:cNvCxnSpPr/>
      </xdr:nvCxnSpPr>
      <xdr:spPr>
        <a:xfrm flipV="1">
          <a:off x="4633595" y="15401412"/>
          <a:ext cx="1270" cy="157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11250</xdr:rowOff>
    </xdr:from>
    <xdr:ext cx="534377" cy="259045"/>
    <xdr:sp macro="" textlink="">
      <xdr:nvSpPr>
        <xdr:cNvPr id="234" name="扶助費最小値テキスト"/>
        <xdr:cNvSpPr txBox="1"/>
      </xdr:nvSpPr>
      <xdr:spPr>
        <a:xfrm>
          <a:off x="4686300" y="169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7423</xdr:rowOff>
    </xdr:from>
    <xdr:to>
      <xdr:col>24</xdr:col>
      <xdr:colOff>152400</xdr:colOff>
      <xdr:row>99</xdr:row>
      <xdr:rowOff>7423</xdr:rowOff>
    </xdr:to>
    <xdr:cxnSp macro="">
      <xdr:nvCxnSpPr>
        <xdr:cNvPr id="235" name="直線コネクタ 234"/>
        <xdr:cNvCxnSpPr/>
      </xdr:nvCxnSpPr>
      <xdr:spPr>
        <a:xfrm>
          <a:off x="4546600" y="16980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89039</xdr:rowOff>
    </xdr:from>
    <xdr:ext cx="599010" cy="259045"/>
    <xdr:sp macro="" textlink="">
      <xdr:nvSpPr>
        <xdr:cNvPr id="236" name="扶助費最大値テキスト"/>
        <xdr:cNvSpPr txBox="1"/>
      </xdr:nvSpPr>
      <xdr:spPr>
        <a:xfrm>
          <a:off x="4686300" y="1517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142362</xdr:rowOff>
    </xdr:from>
    <xdr:to>
      <xdr:col>24</xdr:col>
      <xdr:colOff>152400</xdr:colOff>
      <xdr:row>89</xdr:row>
      <xdr:rowOff>142362</xdr:rowOff>
    </xdr:to>
    <xdr:cxnSp macro="">
      <xdr:nvCxnSpPr>
        <xdr:cNvPr id="237" name="直線コネクタ 236"/>
        <xdr:cNvCxnSpPr/>
      </xdr:nvCxnSpPr>
      <xdr:spPr>
        <a:xfrm>
          <a:off x="4546600" y="15401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532</xdr:rowOff>
    </xdr:from>
    <xdr:to>
      <xdr:col>24</xdr:col>
      <xdr:colOff>63500</xdr:colOff>
      <xdr:row>96</xdr:row>
      <xdr:rowOff>49223</xdr:rowOff>
    </xdr:to>
    <xdr:cxnSp macro="">
      <xdr:nvCxnSpPr>
        <xdr:cNvPr id="238" name="直線コネクタ 237"/>
        <xdr:cNvCxnSpPr/>
      </xdr:nvCxnSpPr>
      <xdr:spPr>
        <a:xfrm flipV="1">
          <a:off x="3797300" y="16459732"/>
          <a:ext cx="8382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131646</xdr:rowOff>
    </xdr:from>
    <xdr:ext cx="534377" cy="259045"/>
    <xdr:sp macro="" textlink="">
      <xdr:nvSpPr>
        <xdr:cNvPr id="239" name="扶助費平均値テキスト"/>
        <xdr:cNvSpPr txBox="1"/>
      </xdr:nvSpPr>
      <xdr:spPr>
        <a:xfrm>
          <a:off x="4686300" y="1641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153219</xdr:rowOff>
    </xdr:from>
    <xdr:to>
      <xdr:col>24</xdr:col>
      <xdr:colOff>114300</xdr:colOff>
      <xdr:row>96</xdr:row>
      <xdr:rowOff>83369</xdr:rowOff>
    </xdr:to>
    <xdr:sp macro="" textlink="">
      <xdr:nvSpPr>
        <xdr:cNvPr id="240" name="フローチャート: 判断 239"/>
        <xdr:cNvSpPr/>
      </xdr:nvSpPr>
      <xdr:spPr>
        <a:xfrm>
          <a:off x="45847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49223</xdr:rowOff>
    </xdr:from>
    <xdr:to>
      <xdr:col>19</xdr:col>
      <xdr:colOff>177800</xdr:colOff>
      <xdr:row>96</xdr:row>
      <xdr:rowOff>122898</xdr:rowOff>
    </xdr:to>
    <xdr:cxnSp macro="">
      <xdr:nvCxnSpPr>
        <xdr:cNvPr id="241" name="直線コネクタ 240"/>
        <xdr:cNvCxnSpPr/>
      </xdr:nvCxnSpPr>
      <xdr:spPr>
        <a:xfrm flipV="1">
          <a:off x="2908300" y="16508423"/>
          <a:ext cx="889000" cy="7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28288</xdr:rowOff>
    </xdr:from>
    <xdr:to>
      <xdr:col>20</xdr:col>
      <xdr:colOff>38100</xdr:colOff>
      <xdr:row>96</xdr:row>
      <xdr:rowOff>129888</xdr:rowOff>
    </xdr:to>
    <xdr:sp macro="" textlink="">
      <xdr:nvSpPr>
        <xdr:cNvPr id="242" name="フローチャート: 判断 241"/>
        <xdr:cNvSpPr/>
      </xdr:nvSpPr>
      <xdr:spPr>
        <a:xfrm>
          <a:off x="3746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121015</xdr:rowOff>
    </xdr:from>
    <xdr:ext cx="534377" cy="259045"/>
    <xdr:sp macro="" textlink="">
      <xdr:nvSpPr>
        <xdr:cNvPr id="243" name="テキスト ボックス 242"/>
        <xdr:cNvSpPr txBox="1"/>
      </xdr:nvSpPr>
      <xdr:spPr>
        <a:xfrm>
          <a:off x="3530111" y="1658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122898</xdr:rowOff>
    </xdr:from>
    <xdr:to>
      <xdr:col>15</xdr:col>
      <xdr:colOff>50800</xdr:colOff>
      <xdr:row>96</xdr:row>
      <xdr:rowOff>157792</xdr:rowOff>
    </xdr:to>
    <xdr:cxnSp macro="">
      <xdr:nvCxnSpPr>
        <xdr:cNvPr id="244" name="直線コネクタ 243"/>
        <xdr:cNvCxnSpPr/>
      </xdr:nvCxnSpPr>
      <xdr:spPr>
        <a:xfrm flipV="1">
          <a:off x="2019300" y="16582098"/>
          <a:ext cx="8890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96656</xdr:rowOff>
    </xdr:from>
    <xdr:to>
      <xdr:col>15</xdr:col>
      <xdr:colOff>101600</xdr:colOff>
      <xdr:row>96</xdr:row>
      <xdr:rowOff>26806</xdr:rowOff>
    </xdr:to>
    <xdr:sp macro="" textlink="">
      <xdr:nvSpPr>
        <xdr:cNvPr id="245" name="フローチャート: 判断 244"/>
        <xdr:cNvSpPr/>
      </xdr:nvSpPr>
      <xdr:spPr>
        <a:xfrm>
          <a:off x="2857500" y="1638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43333</xdr:rowOff>
    </xdr:from>
    <xdr:ext cx="534377" cy="259045"/>
    <xdr:sp macro="" textlink="">
      <xdr:nvSpPr>
        <xdr:cNvPr id="246" name="テキスト ボックス 245"/>
        <xdr:cNvSpPr txBox="1"/>
      </xdr:nvSpPr>
      <xdr:spPr>
        <a:xfrm>
          <a:off x="2641111" y="1615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157792</xdr:rowOff>
    </xdr:from>
    <xdr:to>
      <xdr:col>10</xdr:col>
      <xdr:colOff>114300</xdr:colOff>
      <xdr:row>97</xdr:row>
      <xdr:rowOff>81620</xdr:rowOff>
    </xdr:to>
    <xdr:cxnSp macro="">
      <xdr:nvCxnSpPr>
        <xdr:cNvPr id="247" name="直線コネクタ 246"/>
        <xdr:cNvCxnSpPr/>
      </xdr:nvCxnSpPr>
      <xdr:spPr>
        <a:xfrm flipV="1">
          <a:off x="1130300" y="16616992"/>
          <a:ext cx="889000" cy="9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107531</xdr:rowOff>
    </xdr:from>
    <xdr:to>
      <xdr:col>10</xdr:col>
      <xdr:colOff>165100</xdr:colOff>
      <xdr:row>97</xdr:row>
      <xdr:rowOff>37681</xdr:rowOff>
    </xdr:to>
    <xdr:sp macro="" textlink="">
      <xdr:nvSpPr>
        <xdr:cNvPr id="248" name="フローチャート: 判断 247"/>
        <xdr:cNvSpPr/>
      </xdr:nvSpPr>
      <xdr:spPr>
        <a:xfrm>
          <a:off x="1968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28808</xdr:rowOff>
    </xdr:from>
    <xdr:ext cx="534377" cy="259045"/>
    <xdr:sp macro="" textlink="">
      <xdr:nvSpPr>
        <xdr:cNvPr id="249" name="テキスト ボックス 248"/>
        <xdr:cNvSpPr txBox="1"/>
      </xdr:nvSpPr>
      <xdr:spPr>
        <a:xfrm>
          <a:off x="1752111" y="1665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22051</xdr:rowOff>
    </xdr:from>
    <xdr:to>
      <xdr:col>6</xdr:col>
      <xdr:colOff>38100</xdr:colOff>
      <xdr:row>97</xdr:row>
      <xdr:rowOff>123651</xdr:rowOff>
    </xdr:to>
    <xdr:sp macro="" textlink="">
      <xdr:nvSpPr>
        <xdr:cNvPr id="250" name="フローチャート: 判断 249"/>
        <xdr:cNvSpPr/>
      </xdr:nvSpPr>
      <xdr:spPr>
        <a:xfrm>
          <a:off x="1079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140178</xdr:rowOff>
    </xdr:from>
    <xdr:ext cx="534377" cy="259045"/>
    <xdr:sp macro="" textlink="">
      <xdr:nvSpPr>
        <xdr:cNvPr id="251" name="テキスト ボックス 250"/>
        <xdr:cNvSpPr txBox="1"/>
      </xdr:nvSpPr>
      <xdr:spPr>
        <a:xfrm>
          <a:off x="863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121182</xdr:rowOff>
    </xdr:from>
    <xdr:to>
      <xdr:col>24</xdr:col>
      <xdr:colOff>114300</xdr:colOff>
      <xdr:row>96</xdr:row>
      <xdr:rowOff>51332</xdr:rowOff>
    </xdr:to>
    <xdr:sp macro="" textlink="">
      <xdr:nvSpPr>
        <xdr:cNvPr id="257" name="楕円 256"/>
        <xdr:cNvSpPr/>
      </xdr:nvSpPr>
      <xdr:spPr>
        <a:xfrm>
          <a:off x="4584700" y="164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144059</xdr:rowOff>
    </xdr:from>
    <xdr:ext cx="534377" cy="259045"/>
    <xdr:sp macro="" textlink="">
      <xdr:nvSpPr>
        <xdr:cNvPr id="258" name="扶助費該当値テキスト"/>
        <xdr:cNvSpPr txBox="1"/>
      </xdr:nvSpPr>
      <xdr:spPr>
        <a:xfrm>
          <a:off x="4686300" y="162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169873</xdr:rowOff>
    </xdr:from>
    <xdr:to>
      <xdr:col>20</xdr:col>
      <xdr:colOff>38100</xdr:colOff>
      <xdr:row>96</xdr:row>
      <xdr:rowOff>100023</xdr:rowOff>
    </xdr:to>
    <xdr:sp macro="" textlink="">
      <xdr:nvSpPr>
        <xdr:cNvPr id="259" name="楕円 258"/>
        <xdr:cNvSpPr/>
      </xdr:nvSpPr>
      <xdr:spPr>
        <a:xfrm>
          <a:off x="3746500" y="1645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116550</xdr:rowOff>
    </xdr:from>
    <xdr:ext cx="534377" cy="259045"/>
    <xdr:sp macro="" textlink="">
      <xdr:nvSpPr>
        <xdr:cNvPr id="260" name="テキスト ボックス 259"/>
        <xdr:cNvSpPr txBox="1"/>
      </xdr:nvSpPr>
      <xdr:spPr>
        <a:xfrm>
          <a:off x="3530111" y="162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72098</xdr:rowOff>
    </xdr:from>
    <xdr:to>
      <xdr:col>15</xdr:col>
      <xdr:colOff>101600</xdr:colOff>
      <xdr:row>97</xdr:row>
      <xdr:rowOff>2248</xdr:rowOff>
    </xdr:to>
    <xdr:sp macro="" textlink="">
      <xdr:nvSpPr>
        <xdr:cNvPr id="261" name="楕円 260"/>
        <xdr:cNvSpPr/>
      </xdr:nvSpPr>
      <xdr:spPr>
        <a:xfrm>
          <a:off x="2857500" y="165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164825</xdr:rowOff>
    </xdr:from>
    <xdr:ext cx="534377" cy="259045"/>
    <xdr:sp macro="" textlink="">
      <xdr:nvSpPr>
        <xdr:cNvPr id="262" name="テキスト ボックス 261"/>
        <xdr:cNvSpPr txBox="1"/>
      </xdr:nvSpPr>
      <xdr:spPr>
        <a:xfrm>
          <a:off x="2641111" y="1662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106992</xdr:rowOff>
    </xdr:from>
    <xdr:to>
      <xdr:col>10</xdr:col>
      <xdr:colOff>165100</xdr:colOff>
      <xdr:row>97</xdr:row>
      <xdr:rowOff>37142</xdr:rowOff>
    </xdr:to>
    <xdr:sp macro="" textlink="">
      <xdr:nvSpPr>
        <xdr:cNvPr id="263" name="楕円 262"/>
        <xdr:cNvSpPr/>
      </xdr:nvSpPr>
      <xdr:spPr>
        <a:xfrm>
          <a:off x="1968500" y="165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53669</xdr:rowOff>
    </xdr:from>
    <xdr:ext cx="534377" cy="259045"/>
    <xdr:sp macro="" textlink="">
      <xdr:nvSpPr>
        <xdr:cNvPr id="264" name="テキスト ボックス 263"/>
        <xdr:cNvSpPr txBox="1"/>
      </xdr:nvSpPr>
      <xdr:spPr>
        <a:xfrm>
          <a:off x="1752111" y="1634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30820</xdr:rowOff>
    </xdr:from>
    <xdr:to>
      <xdr:col>6</xdr:col>
      <xdr:colOff>38100</xdr:colOff>
      <xdr:row>97</xdr:row>
      <xdr:rowOff>132420</xdr:rowOff>
    </xdr:to>
    <xdr:sp macro="" textlink="">
      <xdr:nvSpPr>
        <xdr:cNvPr id="265" name="楕円 264"/>
        <xdr:cNvSpPr/>
      </xdr:nvSpPr>
      <xdr:spPr>
        <a:xfrm>
          <a:off x="1079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123547</xdr:rowOff>
    </xdr:from>
    <xdr:ext cx="534377" cy="259045"/>
    <xdr:sp macro="" textlink="">
      <xdr:nvSpPr>
        <xdr:cNvPr id="266" name="テキスト ボックス 265"/>
        <xdr:cNvSpPr txBox="1"/>
      </xdr:nvSpPr>
      <xdr:spPr>
        <a:xfrm>
          <a:off x="863111" y="1675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171209</xdr:rowOff>
    </xdr:from>
    <xdr:to>
      <xdr:col>54</xdr:col>
      <xdr:colOff>189865</xdr:colOff>
      <xdr:row>39</xdr:row>
      <xdr:rowOff>70510</xdr:rowOff>
    </xdr:to>
    <xdr:cxnSp macro="">
      <xdr:nvCxnSpPr>
        <xdr:cNvPr id="291" name="直線コネクタ 290"/>
        <xdr:cNvCxnSpPr/>
      </xdr:nvCxnSpPr>
      <xdr:spPr>
        <a:xfrm flipV="1">
          <a:off x="10475595" y="5143259"/>
          <a:ext cx="1270" cy="1613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74337</xdr:rowOff>
    </xdr:from>
    <xdr:ext cx="469744" cy="259045"/>
    <xdr:sp macro="" textlink="">
      <xdr:nvSpPr>
        <xdr:cNvPr id="292" name="補助費等最小値テキスト"/>
        <xdr:cNvSpPr txBox="1"/>
      </xdr:nvSpPr>
      <xdr:spPr>
        <a:xfrm>
          <a:off x="10528300" y="67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70510</xdr:rowOff>
    </xdr:from>
    <xdr:to>
      <xdr:col>55</xdr:col>
      <xdr:colOff>88900</xdr:colOff>
      <xdr:row>39</xdr:row>
      <xdr:rowOff>70510</xdr:rowOff>
    </xdr:to>
    <xdr:cxnSp macro="">
      <xdr:nvCxnSpPr>
        <xdr:cNvPr id="293" name="直線コネクタ 292"/>
        <xdr:cNvCxnSpPr/>
      </xdr:nvCxnSpPr>
      <xdr:spPr>
        <a:xfrm>
          <a:off x="10388600" y="67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117886</xdr:rowOff>
    </xdr:from>
    <xdr:ext cx="534377" cy="259045"/>
    <xdr:sp macro="" textlink="">
      <xdr:nvSpPr>
        <xdr:cNvPr id="294" name="補助費等最大値テキスト"/>
        <xdr:cNvSpPr txBox="1"/>
      </xdr:nvSpPr>
      <xdr:spPr>
        <a:xfrm>
          <a:off x="10528300" y="491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171209</xdr:rowOff>
    </xdr:from>
    <xdr:to>
      <xdr:col>55</xdr:col>
      <xdr:colOff>88900</xdr:colOff>
      <xdr:row>29</xdr:row>
      <xdr:rowOff>171209</xdr:rowOff>
    </xdr:to>
    <xdr:cxnSp macro="">
      <xdr:nvCxnSpPr>
        <xdr:cNvPr id="295" name="直線コネクタ 294"/>
        <xdr:cNvCxnSpPr/>
      </xdr:nvCxnSpPr>
      <xdr:spPr>
        <a:xfrm>
          <a:off x="10388600" y="5143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21704</xdr:rowOff>
    </xdr:from>
    <xdr:to>
      <xdr:col>55</xdr:col>
      <xdr:colOff>0</xdr:colOff>
      <xdr:row>33</xdr:row>
      <xdr:rowOff>119050</xdr:rowOff>
    </xdr:to>
    <xdr:cxnSp macro="">
      <xdr:nvCxnSpPr>
        <xdr:cNvPr id="296" name="直線コネクタ 295"/>
        <xdr:cNvCxnSpPr/>
      </xdr:nvCxnSpPr>
      <xdr:spPr>
        <a:xfrm flipV="1">
          <a:off x="9639300" y="5679554"/>
          <a:ext cx="8382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13720</xdr:rowOff>
    </xdr:from>
    <xdr:ext cx="534377" cy="259045"/>
    <xdr:sp macro="" textlink="">
      <xdr:nvSpPr>
        <xdr:cNvPr id="297" name="補助費等平均値テキスト"/>
        <xdr:cNvSpPr txBox="1"/>
      </xdr:nvSpPr>
      <xdr:spPr>
        <a:xfrm>
          <a:off x="10528300" y="6014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35293</xdr:rowOff>
    </xdr:from>
    <xdr:to>
      <xdr:col>55</xdr:col>
      <xdr:colOff>50800</xdr:colOff>
      <xdr:row>35</xdr:row>
      <xdr:rowOff>136893</xdr:rowOff>
    </xdr:to>
    <xdr:sp macro="" textlink="">
      <xdr:nvSpPr>
        <xdr:cNvPr id="298" name="フローチャート: 判断 297"/>
        <xdr:cNvSpPr/>
      </xdr:nvSpPr>
      <xdr:spPr>
        <a:xfrm>
          <a:off x="10426700" y="603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119050</xdr:rowOff>
    </xdr:from>
    <xdr:to>
      <xdr:col>50</xdr:col>
      <xdr:colOff>114300</xdr:colOff>
      <xdr:row>33</xdr:row>
      <xdr:rowOff>146406</xdr:rowOff>
    </xdr:to>
    <xdr:cxnSp macro="">
      <xdr:nvCxnSpPr>
        <xdr:cNvPr id="299" name="直線コネクタ 298"/>
        <xdr:cNvCxnSpPr/>
      </xdr:nvCxnSpPr>
      <xdr:spPr>
        <a:xfrm flipV="1">
          <a:off x="8750300" y="5776900"/>
          <a:ext cx="889000" cy="2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56934</xdr:rowOff>
    </xdr:from>
    <xdr:to>
      <xdr:col>50</xdr:col>
      <xdr:colOff>165100</xdr:colOff>
      <xdr:row>35</xdr:row>
      <xdr:rowOff>158534</xdr:rowOff>
    </xdr:to>
    <xdr:sp macro="" textlink="">
      <xdr:nvSpPr>
        <xdr:cNvPr id="300" name="フローチャート: 判断 299"/>
        <xdr:cNvSpPr/>
      </xdr:nvSpPr>
      <xdr:spPr>
        <a:xfrm>
          <a:off x="95885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149661</xdr:rowOff>
    </xdr:from>
    <xdr:ext cx="534377" cy="259045"/>
    <xdr:sp macro="" textlink="">
      <xdr:nvSpPr>
        <xdr:cNvPr id="301" name="テキスト ボックス 300"/>
        <xdr:cNvSpPr txBox="1"/>
      </xdr:nvSpPr>
      <xdr:spPr>
        <a:xfrm>
          <a:off x="9372111" y="61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138481</xdr:rowOff>
    </xdr:from>
    <xdr:to>
      <xdr:col>45</xdr:col>
      <xdr:colOff>177800</xdr:colOff>
      <xdr:row>33</xdr:row>
      <xdr:rowOff>146406</xdr:rowOff>
    </xdr:to>
    <xdr:cxnSp macro="">
      <xdr:nvCxnSpPr>
        <xdr:cNvPr id="302" name="直線コネクタ 301"/>
        <xdr:cNvCxnSpPr/>
      </xdr:nvCxnSpPr>
      <xdr:spPr>
        <a:xfrm>
          <a:off x="7861300" y="5796331"/>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135382</xdr:rowOff>
    </xdr:from>
    <xdr:to>
      <xdr:col>46</xdr:col>
      <xdr:colOff>38100</xdr:colOff>
      <xdr:row>34</xdr:row>
      <xdr:rowOff>65532</xdr:rowOff>
    </xdr:to>
    <xdr:sp macro="" textlink="">
      <xdr:nvSpPr>
        <xdr:cNvPr id="303" name="フローチャート: 判断 302"/>
        <xdr:cNvSpPr/>
      </xdr:nvSpPr>
      <xdr:spPr>
        <a:xfrm>
          <a:off x="8699500" y="579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56659</xdr:rowOff>
    </xdr:from>
    <xdr:ext cx="534377" cy="259045"/>
    <xdr:sp macro="" textlink="">
      <xdr:nvSpPr>
        <xdr:cNvPr id="304" name="テキスト ボックス 303"/>
        <xdr:cNvSpPr txBox="1"/>
      </xdr:nvSpPr>
      <xdr:spPr>
        <a:xfrm>
          <a:off x="8483111" y="588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138481</xdr:rowOff>
    </xdr:from>
    <xdr:to>
      <xdr:col>41</xdr:col>
      <xdr:colOff>50800</xdr:colOff>
      <xdr:row>34</xdr:row>
      <xdr:rowOff>8979</xdr:rowOff>
    </xdr:to>
    <xdr:cxnSp macro="">
      <xdr:nvCxnSpPr>
        <xdr:cNvPr id="305" name="直線コネクタ 304"/>
        <xdr:cNvCxnSpPr/>
      </xdr:nvCxnSpPr>
      <xdr:spPr>
        <a:xfrm flipV="1">
          <a:off x="6972300" y="5796331"/>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26988</xdr:rowOff>
    </xdr:from>
    <xdr:to>
      <xdr:col>41</xdr:col>
      <xdr:colOff>101600</xdr:colOff>
      <xdr:row>35</xdr:row>
      <xdr:rowOff>128588</xdr:rowOff>
    </xdr:to>
    <xdr:sp macro="" textlink="">
      <xdr:nvSpPr>
        <xdr:cNvPr id="306" name="フローチャート: 判断 305"/>
        <xdr:cNvSpPr/>
      </xdr:nvSpPr>
      <xdr:spPr>
        <a:xfrm>
          <a:off x="7810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119715</xdr:rowOff>
    </xdr:from>
    <xdr:ext cx="534377" cy="259045"/>
    <xdr:sp macro="" textlink="">
      <xdr:nvSpPr>
        <xdr:cNvPr id="307" name="テキスト ボックス 306"/>
        <xdr:cNvSpPr txBox="1"/>
      </xdr:nvSpPr>
      <xdr:spPr>
        <a:xfrm>
          <a:off x="7594111" y="61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118694</xdr:rowOff>
    </xdr:from>
    <xdr:to>
      <xdr:col>36</xdr:col>
      <xdr:colOff>165100</xdr:colOff>
      <xdr:row>34</xdr:row>
      <xdr:rowOff>48844</xdr:rowOff>
    </xdr:to>
    <xdr:sp macro="" textlink="">
      <xdr:nvSpPr>
        <xdr:cNvPr id="308" name="フローチャート: 判断 307"/>
        <xdr:cNvSpPr/>
      </xdr:nvSpPr>
      <xdr:spPr>
        <a:xfrm>
          <a:off x="6921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65371</xdr:rowOff>
    </xdr:from>
    <xdr:ext cx="534377" cy="259045"/>
    <xdr:sp macro="" textlink="">
      <xdr:nvSpPr>
        <xdr:cNvPr id="309" name="テキスト ボックス 308"/>
        <xdr:cNvSpPr txBox="1"/>
      </xdr:nvSpPr>
      <xdr:spPr>
        <a:xfrm>
          <a:off x="6705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142354</xdr:rowOff>
    </xdr:from>
    <xdr:to>
      <xdr:col>55</xdr:col>
      <xdr:colOff>50800</xdr:colOff>
      <xdr:row>33</xdr:row>
      <xdr:rowOff>72504</xdr:rowOff>
    </xdr:to>
    <xdr:sp macro="" textlink="">
      <xdr:nvSpPr>
        <xdr:cNvPr id="315" name="楕円 314"/>
        <xdr:cNvSpPr/>
      </xdr:nvSpPr>
      <xdr:spPr>
        <a:xfrm>
          <a:off x="10426700" y="56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165231</xdr:rowOff>
    </xdr:from>
    <xdr:ext cx="534377" cy="259045"/>
    <xdr:sp macro="" textlink="">
      <xdr:nvSpPr>
        <xdr:cNvPr id="316" name="補助費等該当値テキスト"/>
        <xdr:cNvSpPr txBox="1"/>
      </xdr:nvSpPr>
      <xdr:spPr>
        <a:xfrm>
          <a:off x="10528300" y="548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68250</xdr:rowOff>
    </xdr:from>
    <xdr:to>
      <xdr:col>50</xdr:col>
      <xdr:colOff>165100</xdr:colOff>
      <xdr:row>33</xdr:row>
      <xdr:rowOff>169850</xdr:rowOff>
    </xdr:to>
    <xdr:sp macro="" textlink="">
      <xdr:nvSpPr>
        <xdr:cNvPr id="317" name="楕円 316"/>
        <xdr:cNvSpPr/>
      </xdr:nvSpPr>
      <xdr:spPr>
        <a:xfrm>
          <a:off x="9588500" y="57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14927</xdr:rowOff>
    </xdr:from>
    <xdr:ext cx="534377" cy="259045"/>
    <xdr:sp macro="" textlink="">
      <xdr:nvSpPr>
        <xdr:cNvPr id="318" name="テキスト ボックス 317"/>
        <xdr:cNvSpPr txBox="1"/>
      </xdr:nvSpPr>
      <xdr:spPr>
        <a:xfrm>
          <a:off x="9372111" y="55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95606</xdr:rowOff>
    </xdr:from>
    <xdr:to>
      <xdr:col>46</xdr:col>
      <xdr:colOff>38100</xdr:colOff>
      <xdr:row>34</xdr:row>
      <xdr:rowOff>25756</xdr:rowOff>
    </xdr:to>
    <xdr:sp macro="" textlink="">
      <xdr:nvSpPr>
        <xdr:cNvPr id="319" name="楕円 318"/>
        <xdr:cNvSpPr/>
      </xdr:nvSpPr>
      <xdr:spPr>
        <a:xfrm>
          <a:off x="8699500" y="575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42283</xdr:rowOff>
    </xdr:from>
    <xdr:ext cx="534377" cy="259045"/>
    <xdr:sp macro="" textlink="">
      <xdr:nvSpPr>
        <xdr:cNvPr id="320" name="テキスト ボックス 319"/>
        <xdr:cNvSpPr txBox="1"/>
      </xdr:nvSpPr>
      <xdr:spPr>
        <a:xfrm>
          <a:off x="8483111" y="55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87681</xdr:rowOff>
    </xdr:from>
    <xdr:to>
      <xdr:col>41</xdr:col>
      <xdr:colOff>101600</xdr:colOff>
      <xdr:row>34</xdr:row>
      <xdr:rowOff>17831</xdr:rowOff>
    </xdr:to>
    <xdr:sp macro="" textlink="">
      <xdr:nvSpPr>
        <xdr:cNvPr id="321" name="楕円 320"/>
        <xdr:cNvSpPr/>
      </xdr:nvSpPr>
      <xdr:spPr>
        <a:xfrm>
          <a:off x="7810500" y="57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34358</xdr:rowOff>
    </xdr:from>
    <xdr:ext cx="534377" cy="259045"/>
    <xdr:sp macro="" textlink="">
      <xdr:nvSpPr>
        <xdr:cNvPr id="322" name="テキスト ボックス 321"/>
        <xdr:cNvSpPr txBox="1"/>
      </xdr:nvSpPr>
      <xdr:spPr>
        <a:xfrm>
          <a:off x="7594111" y="552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129629</xdr:rowOff>
    </xdr:from>
    <xdr:to>
      <xdr:col>36</xdr:col>
      <xdr:colOff>165100</xdr:colOff>
      <xdr:row>34</xdr:row>
      <xdr:rowOff>59779</xdr:rowOff>
    </xdr:to>
    <xdr:sp macro="" textlink="">
      <xdr:nvSpPr>
        <xdr:cNvPr id="323" name="楕円 322"/>
        <xdr:cNvSpPr/>
      </xdr:nvSpPr>
      <xdr:spPr>
        <a:xfrm>
          <a:off x="6921500" y="578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50906</xdr:rowOff>
    </xdr:from>
    <xdr:ext cx="534377" cy="259045"/>
    <xdr:sp macro="" textlink="">
      <xdr:nvSpPr>
        <xdr:cNvPr id="324" name="テキスト ボックス 323"/>
        <xdr:cNvSpPr txBox="1"/>
      </xdr:nvSpPr>
      <xdr:spPr>
        <a:xfrm>
          <a:off x="6705111" y="58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125126</xdr:rowOff>
    </xdr:from>
    <xdr:to>
      <xdr:col>54</xdr:col>
      <xdr:colOff>189865</xdr:colOff>
      <xdr:row>57</xdr:row>
      <xdr:rowOff>128556</xdr:rowOff>
    </xdr:to>
    <xdr:cxnSp macro="">
      <xdr:nvCxnSpPr>
        <xdr:cNvPr id="348" name="直線コネクタ 347"/>
        <xdr:cNvCxnSpPr/>
      </xdr:nvCxnSpPr>
      <xdr:spPr>
        <a:xfrm flipV="1">
          <a:off x="10475595" y="8697626"/>
          <a:ext cx="1270" cy="1203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132383</xdr:rowOff>
    </xdr:from>
    <xdr:ext cx="534377" cy="259045"/>
    <xdr:sp macro="" textlink="">
      <xdr:nvSpPr>
        <xdr:cNvPr id="349" name="普通建設事業費最小値テキスト"/>
        <xdr:cNvSpPr txBox="1"/>
      </xdr:nvSpPr>
      <xdr:spPr>
        <a:xfrm>
          <a:off x="10528300" y="99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128556</xdr:rowOff>
    </xdr:from>
    <xdr:to>
      <xdr:col>55</xdr:col>
      <xdr:colOff>88900</xdr:colOff>
      <xdr:row>57</xdr:row>
      <xdr:rowOff>128556</xdr:rowOff>
    </xdr:to>
    <xdr:cxnSp macro="">
      <xdr:nvCxnSpPr>
        <xdr:cNvPr id="350" name="直線コネクタ 349"/>
        <xdr:cNvCxnSpPr/>
      </xdr:nvCxnSpPr>
      <xdr:spPr>
        <a:xfrm>
          <a:off x="10388600" y="990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71803</xdr:rowOff>
    </xdr:from>
    <xdr:ext cx="534377" cy="259045"/>
    <xdr:sp macro="" textlink="">
      <xdr:nvSpPr>
        <xdr:cNvPr id="351" name="普通建設事業費最大値テキスト"/>
        <xdr:cNvSpPr txBox="1"/>
      </xdr:nvSpPr>
      <xdr:spPr>
        <a:xfrm>
          <a:off x="10528300" y="84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125126</xdr:rowOff>
    </xdr:from>
    <xdr:to>
      <xdr:col>55</xdr:col>
      <xdr:colOff>88900</xdr:colOff>
      <xdr:row>50</xdr:row>
      <xdr:rowOff>125126</xdr:rowOff>
    </xdr:to>
    <xdr:cxnSp macro="">
      <xdr:nvCxnSpPr>
        <xdr:cNvPr id="352" name="直線コネクタ 351"/>
        <xdr:cNvCxnSpPr/>
      </xdr:nvCxnSpPr>
      <xdr:spPr>
        <a:xfrm>
          <a:off x="10388600" y="869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11360</xdr:rowOff>
    </xdr:from>
    <xdr:to>
      <xdr:col>55</xdr:col>
      <xdr:colOff>0</xdr:colOff>
      <xdr:row>54</xdr:row>
      <xdr:rowOff>42717</xdr:rowOff>
    </xdr:to>
    <xdr:cxnSp macro="">
      <xdr:nvCxnSpPr>
        <xdr:cNvPr id="353" name="直線コネクタ 352"/>
        <xdr:cNvCxnSpPr/>
      </xdr:nvCxnSpPr>
      <xdr:spPr>
        <a:xfrm>
          <a:off x="9639300" y="9269660"/>
          <a:ext cx="838200" cy="3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46753</xdr:rowOff>
    </xdr:from>
    <xdr:ext cx="534377" cy="259045"/>
    <xdr:sp macro="" textlink="">
      <xdr:nvSpPr>
        <xdr:cNvPr id="354" name="普通建設事業費平均値テキスト"/>
        <xdr:cNvSpPr txBox="1"/>
      </xdr:nvSpPr>
      <xdr:spPr>
        <a:xfrm>
          <a:off x="10528300" y="9305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68326</xdr:rowOff>
    </xdr:from>
    <xdr:to>
      <xdr:col>55</xdr:col>
      <xdr:colOff>50800</xdr:colOff>
      <xdr:row>54</xdr:row>
      <xdr:rowOff>169926</xdr:rowOff>
    </xdr:to>
    <xdr:sp macro="" textlink="">
      <xdr:nvSpPr>
        <xdr:cNvPr id="355" name="フローチャート: 判断 354"/>
        <xdr:cNvSpPr/>
      </xdr:nvSpPr>
      <xdr:spPr>
        <a:xfrm>
          <a:off x="104267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11360</xdr:rowOff>
    </xdr:from>
    <xdr:to>
      <xdr:col>50</xdr:col>
      <xdr:colOff>114300</xdr:colOff>
      <xdr:row>54</xdr:row>
      <xdr:rowOff>87674</xdr:rowOff>
    </xdr:to>
    <xdr:cxnSp macro="">
      <xdr:nvCxnSpPr>
        <xdr:cNvPr id="356" name="直線コネクタ 355"/>
        <xdr:cNvCxnSpPr/>
      </xdr:nvCxnSpPr>
      <xdr:spPr>
        <a:xfrm flipV="1">
          <a:off x="8750300" y="9269660"/>
          <a:ext cx="889000" cy="7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90939</xdr:rowOff>
    </xdr:from>
    <xdr:to>
      <xdr:col>50</xdr:col>
      <xdr:colOff>165100</xdr:colOff>
      <xdr:row>55</xdr:row>
      <xdr:rowOff>21089</xdr:rowOff>
    </xdr:to>
    <xdr:sp macro="" textlink="">
      <xdr:nvSpPr>
        <xdr:cNvPr id="357" name="フローチャート: 判断 356"/>
        <xdr:cNvSpPr/>
      </xdr:nvSpPr>
      <xdr:spPr>
        <a:xfrm>
          <a:off x="9588500" y="93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12216</xdr:rowOff>
    </xdr:from>
    <xdr:ext cx="534377" cy="259045"/>
    <xdr:sp macro="" textlink="">
      <xdr:nvSpPr>
        <xdr:cNvPr id="358" name="テキスト ボックス 357"/>
        <xdr:cNvSpPr txBox="1"/>
      </xdr:nvSpPr>
      <xdr:spPr>
        <a:xfrm>
          <a:off x="9372111" y="944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87674</xdr:rowOff>
    </xdr:from>
    <xdr:to>
      <xdr:col>45</xdr:col>
      <xdr:colOff>177800</xdr:colOff>
      <xdr:row>55</xdr:row>
      <xdr:rowOff>158350</xdr:rowOff>
    </xdr:to>
    <xdr:cxnSp macro="">
      <xdr:nvCxnSpPr>
        <xdr:cNvPr id="359" name="直線コネクタ 358"/>
        <xdr:cNvCxnSpPr/>
      </xdr:nvCxnSpPr>
      <xdr:spPr>
        <a:xfrm flipV="1">
          <a:off x="7861300" y="9345974"/>
          <a:ext cx="889000" cy="2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21616</xdr:rowOff>
    </xdr:from>
    <xdr:to>
      <xdr:col>46</xdr:col>
      <xdr:colOff>38100</xdr:colOff>
      <xdr:row>54</xdr:row>
      <xdr:rowOff>123216</xdr:rowOff>
    </xdr:to>
    <xdr:sp macro="" textlink="">
      <xdr:nvSpPr>
        <xdr:cNvPr id="360" name="フローチャート: 判断 359"/>
        <xdr:cNvSpPr/>
      </xdr:nvSpPr>
      <xdr:spPr>
        <a:xfrm>
          <a:off x="8699500" y="927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139743</xdr:rowOff>
    </xdr:from>
    <xdr:ext cx="534377" cy="259045"/>
    <xdr:sp macro="" textlink="">
      <xdr:nvSpPr>
        <xdr:cNvPr id="361" name="テキスト ボックス 360"/>
        <xdr:cNvSpPr txBox="1"/>
      </xdr:nvSpPr>
      <xdr:spPr>
        <a:xfrm>
          <a:off x="8483111" y="90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158350</xdr:rowOff>
    </xdr:from>
    <xdr:to>
      <xdr:col>41</xdr:col>
      <xdr:colOff>50800</xdr:colOff>
      <xdr:row>55</xdr:row>
      <xdr:rowOff>167075</xdr:rowOff>
    </xdr:to>
    <xdr:cxnSp macro="">
      <xdr:nvCxnSpPr>
        <xdr:cNvPr id="362" name="直線コネクタ 361"/>
        <xdr:cNvCxnSpPr/>
      </xdr:nvCxnSpPr>
      <xdr:spPr>
        <a:xfrm flipV="1">
          <a:off x="6972300" y="9588100"/>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162871</xdr:rowOff>
    </xdr:from>
    <xdr:to>
      <xdr:col>41</xdr:col>
      <xdr:colOff>101600</xdr:colOff>
      <xdr:row>54</xdr:row>
      <xdr:rowOff>93021</xdr:rowOff>
    </xdr:to>
    <xdr:sp macro="" textlink="">
      <xdr:nvSpPr>
        <xdr:cNvPr id="363" name="フローチャート: 判断 362"/>
        <xdr:cNvSpPr/>
      </xdr:nvSpPr>
      <xdr:spPr>
        <a:xfrm>
          <a:off x="7810500" y="924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109548</xdr:rowOff>
    </xdr:from>
    <xdr:ext cx="534377" cy="259045"/>
    <xdr:sp macro="" textlink="">
      <xdr:nvSpPr>
        <xdr:cNvPr id="364" name="テキスト ボックス 363"/>
        <xdr:cNvSpPr txBox="1"/>
      </xdr:nvSpPr>
      <xdr:spPr>
        <a:xfrm>
          <a:off x="7594111" y="9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29064</xdr:rowOff>
    </xdr:from>
    <xdr:to>
      <xdr:col>36</xdr:col>
      <xdr:colOff>165100</xdr:colOff>
      <xdr:row>54</xdr:row>
      <xdr:rowOff>130664</xdr:rowOff>
    </xdr:to>
    <xdr:sp macro="" textlink="">
      <xdr:nvSpPr>
        <xdr:cNvPr id="365" name="フローチャート: 判断 364"/>
        <xdr:cNvSpPr/>
      </xdr:nvSpPr>
      <xdr:spPr>
        <a:xfrm>
          <a:off x="6921500" y="92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147191</xdr:rowOff>
    </xdr:from>
    <xdr:ext cx="534377" cy="259045"/>
    <xdr:sp macro="" textlink="">
      <xdr:nvSpPr>
        <xdr:cNvPr id="366" name="テキスト ボックス 365"/>
        <xdr:cNvSpPr txBox="1"/>
      </xdr:nvSpPr>
      <xdr:spPr>
        <a:xfrm>
          <a:off x="6705111" y="90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163367</xdr:rowOff>
    </xdr:from>
    <xdr:to>
      <xdr:col>55</xdr:col>
      <xdr:colOff>50800</xdr:colOff>
      <xdr:row>54</xdr:row>
      <xdr:rowOff>93517</xdr:rowOff>
    </xdr:to>
    <xdr:sp macro="" textlink="">
      <xdr:nvSpPr>
        <xdr:cNvPr id="372" name="楕円 371"/>
        <xdr:cNvSpPr/>
      </xdr:nvSpPr>
      <xdr:spPr>
        <a:xfrm>
          <a:off x="10426700" y="92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14794</xdr:rowOff>
    </xdr:from>
    <xdr:ext cx="534377" cy="259045"/>
    <xdr:sp macro="" textlink="">
      <xdr:nvSpPr>
        <xdr:cNvPr id="373" name="普通建設事業費該当値テキスト"/>
        <xdr:cNvSpPr txBox="1"/>
      </xdr:nvSpPr>
      <xdr:spPr>
        <a:xfrm>
          <a:off x="10528300" y="910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132010</xdr:rowOff>
    </xdr:from>
    <xdr:to>
      <xdr:col>50</xdr:col>
      <xdr:colOff>165100</xdr:colOff>
      <xdr:row>54</xdr:row>
      <xdr:rowOff>62160</xdr:rowOff>
    </xdr:to>
    <xdr:sp macro="" textlink="">
      <xdr:nvSpPr>
        <xdr:cNvPr id="374" name="楕円 373"/>
        <xdr:cNvSpPr/>
      </xdr:nvSpPr>
      <xdr:spPr>
        <a:xfrm>
          <a:off x="9588500" y="92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78687</xdr:rowOff>
    </xdr:from>
    <xdr:ext cx="534377" cy="259045"/>
    <xdr:sp macro="" textlink="">
      <xdr:nvSpPr>
        <xdr:cNvPr id="375" name="テキスト ボックス 374"/>
        <xdr:cNvSpPr txBox="1"/>
      </xdr:nvSpPr>
      <xdr:spPr>
        <a:xfrm>
          <a:off x="9372111" y="89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36874</xdr:rowOff>
    </xdr:from>
    <xdr:to>
      <xdr:col>46</xdr:col>
      <xdr:colOff>38100</xdr:colOff>
      <xdr:row>54</xdr:row>
      <xdr:rowOff>138474</xdr:rowOff>
    </xdr:to>
    <xdr:sp macro="" textlink="">
      <xdr:nvSpPr>
        <xdr:cNvPr id="376" name="楕円 375"/>
        <xdr:cNvSpPr/>
      </xdr:nvSpPr>
      <xdr:spPr>
        <a:xfrm>
          <a:off x="8699500" y="92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129601</xdr:rowOff>
    </xdr:from>
    <xdr:ext cx="534377" cy="259045"/>
    <xdr:sp macro="" textlink="">
      <xdr:nvSpPr>
        <xdr:cNvPr id="377" name="テキスト ボックス 376"/>
        <xdr:cNvSpPr txBox="1"/>
      </xdr:nvSpPr>
      <xdr:spPr>
        <a:xfrm>
          <a:off x="8483111" y="93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107550</xdr:rowOff>
    </xdr:from>
    <xdr:to>
      <xdr:col>41</xdr:col>
      <xdr:colOff>101600</xdr:colOff>
      <xdr:row>56</xdr:row>
      <xdr:rowOff>37700</xdr:rowOff>
    </xdr:to>
    <xdr:sp macro="" textlink="">
      <xdr:nvSpPr>
        <xdr:cNvPr id="378" name="楕円 377"/>
        <xdr:cNvSpPr/>
      </xdr:nvSpPr>
      <xdr:spPr>
        <a:xfrm>
          <a:off x="7810500" y="95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28827</xdr:rowOff>
    </xdr:from>
    <xdr:ext cx="534377" cy="259045"/>
    <xdr:sp macro="" textlink="">
      <xdr:nvSpPr>
        <xdr:cNvPr id="379" name="テキスト ボックス 378"/>
        <xdr:cNvSpPr txBox="1"/>
      </xdr:nvSpPr>
      <xdr:spPr>
        <a:xfrm>
          <a:off x="7594111" y="963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116275</xdr:rowOff>
    </xdr:from>
    <xdr:to>
      <xdr:col>36</xdr:col>
      <xdr:colOff>165100</xdr:colOff>
      <xdr:row>56</xdr:row>
      <xdr:rowOff>46425</xdr:rowOff>
    </xdr:to>
    <xdr:sp macro="" textlink="">
      <xdr:nvSpPr>
        <xdr:cNvPr id="380" name="楕円 379"/>
        <xdr:cNvSpPr/>
      </xdr:nvSpPr>
      <xdr:spPr>
        <a:xfrm>
          <a:off x="6921500" y="95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37552</xdr:rowOff>
    </xdr:from>
    <xdr:ext cx="534377" cy="259045"/>
    <xdr:sp macro="" textlink="">
      <xdr:nvSpPr>
        <xdr:cNvPr id="381" name="テキスト ボックス 380"/>
        <xdr:cNvSpPr txBox="1"/>
      </xdr:nvSpPr>
      <xdr:spPr>
        <a:xfrm>
          <a:off x="6705111" y="963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116307</xdr:rowOff>
    </xdr:from>
    <xdr:to>
      <xdr:col>54</xdr:col>
      <xdr:colOff>189865</xdr:colOff>
      <xdr:row>79</xdr:row>
      <xdr:rowOff>31992</xdr:rowOff>
    </xdr:to>
    <xdr:cxnSp macro="">
      <xdr:nvCxnSpPr>
        <xdr:cNvPr id="405" name="直線コネクタ 404"/>
        <xdr:cNvCxnSpPr/>
      </xdr:nvCxnSpPr>
      <xdr:spPr>
        <a:xfrm flipV="1">
          <a:off x="10475595" y="12289257"/>
          <a:ext cx="1270" cy="128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35819</xdr:rowOff>
    </xdr:from>
    <xdr:ext cx="378565" cy="259045"/>
    <xdr:sp macro="" textlink="">
      <xdr:nvSpPr>
        <xdr:cNvPr id="406" name="普通建設事業費 （ うち新規整備　）最小値テキスト"/>
        <xdr:cNvSpPr txBox="1"/>
      </xdr:nvSpPr>
      <xdr:spPr>
        <a:xfrm>
          <a:off x="10528300" y="13580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31992</xdr:rowOff>
    </xdr:from>
    <xdr:to>
      <xdr:col>55</xdr:col>
      <xdr:colOff>88900</xdr:colOff>
      <xdr:row>79</xdr:row>
      <xdr:rowOff>31992</xdr:rowOff>
    </xdr:to>
    <xdr:cxnSp macro="">
      <xdr:nvCxnSpPr>
        <xdr:cNvPr id="407" name="直線コネクタ 406"/>
        <xdr:cNvCxnSpPr/>
      </xdr:nvCxnSpPr>
      <xdr:spPr>
        <a:xfrm>
          <a:off x="10388600" y="13576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62984</xdr:rowOff>
    </xdr:from>
    <xdr:ext cx="534377" cy="259045"/>
    <xdr:sp macro="" textlink="">
      <xdr:nvSpPr>
        <xdr:cNvPr id="408" name="普通建設事業費 （ うち新規整備　）最大値テキスト"/>
        <xdr:cNvSpPr txBox="1"/>
      </xdr:nvSpPr>
      <xdr:spPr>
        <a:xfrm>
          <a:off x="10528300" y="1206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116307</xdr:rowOff>
    </xdr:from>
    <xdr:to>
      <xdr:col>55</xdr:col>
      <xdr:colOff>88900</xdr:colOff>
      <xdr:row>71</xdr:row>
      <xdr:rowOff>116307</xdr:rowOff>
    </xdr:to>
    <xdr:cxnSp macro="">
      <xdr:nvCxnSpPr>
        <xdr:cNvPr id="409" name="直線コネクタ 408"/>
        <xdr:cNvCxnSpPr/>
      </xdr:nvCxnSpPr>
      <xdr:spPr>
        <a:xfrm>
          <a:off x="10388600" y="1228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48564</xdr:rowOff>
    </xdr:from>
    <xdr:to>
      <xdr:col>55</xdr:col>
      <xdr:colOff>0</xdr:colOff>
      <xdr:row>77</xdr:row>
      <xdr:rowOff>101143</xdr:rowOff>
    </xdr:to>
    <xdr:cxnSp macro="">
      <xdr:nvCxnSpPr>
        <xdr:cNvPr id="410" name="直線コネクタ 409"/>
        <xdr:cNvCxnSpPr/>
      </xdr:nvCxnSpPr>
      <xdr:spPr>
        <a:xfrm flipV="1">
          <a:off x="9639300" y="13078764"/>
          <a:ext cx="838200" cy="22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87710</xdr:rowOff>
    </xdr:from>
    <xdr:ext cx="534377" cy="259045"/>
    <xdr:sp macro="" textlink="">
      <xdr:nvSpPr>
        <xdr:cNvPr id="411" name="普通建設事業費 （ うち新規整備　）平均値テキスト"/>
        <xdr:cNvSpPr txBox="1"/>
      </xdr:nvSpPr>
      <xdr:spPr>
        <a:xfrm>
          <a:off x="10528300" y="13117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109283</xdr:rowOff>
    </xdr:from>
    <xdr:to>
      <xdr:col>55</xdr:col>
      <xdr:colOff>50800</xdr:colOff>
      <xdr:row>77</xdr:row>
      <xdr:rowOff>39433</xdr:rowOff>
    </xdr:to>
    <xdr:sp macro="" textlink="">
      <xdr:nvSpPr>
        <xdr:cNvPr id="412" name="フローチャート: 判断 411"/>
        <xdr:cNvSpPr/>
      </xdr:nvSpPr>
      <xdr:spPr>
        <a:xfrm>
          <a:off x="10426700" y="1313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48794</xdr:rowOff>
    </xdr:from>
    <xdr:to>
      <xdr:col>50</xdr:col>
      <xdr:colOff>114300</xdr:colOff>
      <xdr:row>77</xdr:row>
      <xdr:rowOff>101143</xdr:rowOff>
    </xdr:to>
    <xdr:cxnSp macro="">
      <xdr:nvCxnSpPr>
        <xdr:cNvPr id="413" name="直線コネクタ 412"/>
        <xdr:cNvCxnSpPr/>
      </xdr:nvCxnSpPr>
      <xdr:spPr>
        <a:xfrm>
          <a:off x="8750300" y="13078994"/>
          <a:ext cx="8890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143574</xdr:rowOff>
    </xdr:from>
    <xdr:to>
      <xdr:col>50</xdr:col>
      <xdr:colOff>165100</xdr:colOff>
      <xdr:row>77</xdr:row>
      <xdr:rowOff>73724</xdr:rowOff>
    </xdr:to>
    <xdr:sp macro="" textlink="">
      <xdr:nvSpPr>
        <xdr:cNvPr id="414" name="フローチャート: 判断 413"/>
        <xdr:cNvSpPr/>
      </xdr:nvSpPr>
      <xdr:spPr>
        <a:xfrm>
          <a:off x="95885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90250</xdr:rowOff>
    </xdr:from>
    <xdr:ext cx="469744" cy="259045"/>
    <xdr:sp macro="" textlink="">
      <xdr:nvSpPr>
        <xdr:cNvPr id="415" name="テキスト ボックス 414"/>
        <xdr:cNvSpPr txBox="1"/>
      </xdr:nvSpPr>
      <xdr:spPr>
        <a:xfrm>
          <a:off x="9404428" y="1294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48794</xdr:rowOff>
    </xdr:from>
    <xdr:to>
      <xdr:col>45</xdr:col>
      <xdr:colOff>177800</xdr:colOff>
      <xdr:row>79</xdr:row>
      <xdr:rowOff>23837</xdr:rowOff>
    </xdr:to>
    <xdr:cxnSp macro="">
      <xdr:nvCxnSpPr>
        <xdr:cNvPr id="416" name="直線コネクタ 415"/>
        <xdr:cNvCxnSpPr/>
      </xdr:nvCxnSpPr>
      <xdr:spPr>
        <a:xfrm flipV="1">
          <a:off x="7861300" y="13078994"/>
          <a:ext cx="889000" cy="48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30265</xdr:rowOff>
    </xdr:from>
    <xdr:to>
      <xdr:col>46</xdr:col>
      <xdr:colOff>38100</xdr:colOff>
      <xdr:row>76</xdr:row>
      <xdr:rowOff>131865</xdr:rowOff>
    </xdr:to>
    <xdr:sp macro="" textlink="">
      <xdr:nvSpPr>
        <xdr:cNvPr id="417" name="フローチャート: 判断 416"/>
        <xdr:cNvSpPr/>
      </xdr:nvSpPr>
      <xdr:spPr>
        <a:xfrm>
          <a:off x="8699500" y="130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122992</xdr:rowOff>
    </xdr:from>
    <xdr:ext cx="534377" cy="259045"/>
    <xdr:sp macro="" textlink="">
      <xdr:nvSpPr>
        <xdr:cNvPr id="418" name="テキスト ボックス 417"/>
        <xdr:cNvSpPr txBox="1"/>
      </xdr:nvSpPr>
      <xdr:spPr>
        <a:xfrm>
          <a:off x="8483111" y="1315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75794</xdr:rowOff>
    </xdr:from>
    <xdr:to>
      <xdr:col>41</xdr:col>
      <xdr:colOff>101600</xdr:colOff>
      <xdr:row>76</xdr:row>
      <xdr:rowOff>5944</xdr:rowOff>
    </xdr:to>
    <xdr:sp macro="" textlink="">
      <xdr:nvSpPr>
        <xdr:cNvPr id="419" name="フローチャート: 判断 418"/>
        <xdr:cNvSpPr/>
      </xdr:nvSpPr>
      <xdr:spPr>
        <a:xfrm>
          <a:off x="7810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22471</xdr:rowOff>
    </xdr:from>
    <xdr:ext cx="534377" cy="259045"/>
    <xdr:sp macro="" textlink="">
      <xdr:nvSpPr>
        <xdr:cNvPr id="420" name="テキスト ボックス 419"/>
        <xdr:cNvSpPr txBox="1"/>
      </xdr:nvSpPr>
      <xdr:spPr>
        <a:xfrm>
          <a:off x="7594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169214</xdr:rowOff>
    </xdr:from>
    <xdr:to>
      <xdr:col>55</xdr:col>
      <xdr:colOff>50800</xdr:colOff>
      <xdr:row>76</xdr:row>
      <xdr:rowOff>99364</xdr:rowOff>
    </xdr:to>
    <xdr:sp macro="" textlink="">
      <xdr:nvSpPr>
        <xdr:cNvPr id="426" name="楕円 425"/>
        <xdr:cNvSpPr/>
      </xdr:nvSpPr>
      <xdr:spPr>
        <a:xfrm>
          <a:off x="10426700" y="13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20641</xdr:rowOff>
    </xdr:from>
    <xdr:ext cx="534377" cy="259045"/>
    <xdr:sp macro="" textlink="">
      <xdr:nvSpPr>
        <xdr:cNvPr id="427" name="普通建設事業費 （ うち新規整備　）該当値テキスト"/>
        <xdr:cNvSpPr txBox="1"/>
      </xdr:nvSpPr>
      <xdr:spPr>
        <a:xfrm>
          <a:off x="10528300" y="1287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50343</xdr:rowOff>
    </xdr:from>
    <xdr:to>
      <xdr:col>50</xdr:col>
      <xdr:colOff>165100</xdr:colOff>
      <xdr:row>77</xdr:row>
      <xdr:rowOff>151943</xdr:rowOff>
    </xdr:to>
    <xdr:sp macro="" textlink="">
      <xdr:nvSpPr>
        <xdr:cNvPr id="428" name="楕円 427"/>
        <xdr:cNvSpPr/>
      </xdr:nvSpPr>
      <xdr:spPr>
        <a:xfrm>
          <a:off x="9588500" y="132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143070</xdr:rowOff>
    </xdr:from>
    <xdr:ext cx="469744" cy="259045"/>
    <xdr:sp macro="" textlink="">
      <xdr:nvSpPr>
        <xdr:cNvPr id="429" name="テキスト ボックス 428"/>
        <xdr:cNvSpPr txBox="1"/>
      </xdr:nvSpPr>
      <xdr:spPr>
        <a:xfrm>
          <a:off x="9404428" y="13344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169444</xdr:rowOff>
    </xdr:from>
    <xdr:to>
      <xdr:col>46</xdr:col>
      <xdr:colOff>38100</xdr:colOff>
      <xdr:row>76</xdr:row>
      <xdr:rowOff>99594</xdr:rowOff>
    </xdr:to>
    <xdr:sp macro="" textlink="">
      <xdr:nvSpPr>
        <xdr:cNvPr id="430" name="楕円 429"/>
        <xdr:cNvSpPr/>
      </xdr:nvSpPr>
      <xdr:spPr>
        <a:xfrm>
          <a:off x="8699500" y="1302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116120</xdr:rowOff>
    </xdr:from>
    <xdr:ext cx="534377" cy="259045"/>
    <xdr:sp macro="" textlink="">
      <xdr:nvSpPr>
        <xdr:cNvPr id="431" name="テキスト ボックス 430"/>
        <xdr:cNvSpPr txBox="1"/>
      </xdr:nvSpPr>
      <xdr:spPr>
        <a:xfrm>
          <a:off x="8483111" y="1280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144487</xdr:rowOff>
    </xdr:from>
    <xdr:to>
      <xdr:col>41</xdr:col>
      <xdr:colOff>101600</xdr:colOff>
      <xdr:row>79</xdr:row>
      <xdr:rowOff>74637</xdr:rowOff>
    </xdr:to>
    <xdr:sp macro="" textlink="">
      <xdr:nvSpPr>
        <xdr:cNvPr id="432" name="楕円 431"/>
        <xdr:cNvSpPr/>
      </xdr:nvSpPr>
      <xdr:spPr>
        <a:xfrm>
          <a:off x="7810500" y="135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65764</xdr:rowOff>
    </xdr:from>
    <xdr:ext cx="378565" cy="259045"/>
    <xdr:sp macro="" textlink="">
      <xdr:nvSpPr>
        <xdr:cNvPr id="433" name="テキスト ボックス 432"/>
        <xdr:cNvSpPr txBox="1"/>
      </xdr:nvSpPr>
      <xdr:spPr>
        <a:xfrm>
          <a:off x="7672017" y="13610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91557</xdr:rowOff>
    </xdr:from>
    <xdr:to>
      <xdr:col>54</xdr:col>
      <xdr:colOff>189865</xdr:colOff>
      <xdr:row>98</xdr:row>
      <xdr:rowOff>61908</xdr:rowOff>
    </xdr:to>
    <xdr:cxnSp macro="">
      <xdr:nvCxnSpPr>
        <xdr:cNvPr id="455" name="直線コネクタ 454"/>
        <xdr:cNvCxnSpPr/>
      </xdr:nvCxnSpPr>
      <xdr:spPr>
        <a:xfrm flipV="1">
          <a:off x="10475595" y="15693507"/>
          <a:ext cx="1270" cy="117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65735</xdr:rowOff>
    </xdr:from>
    <xdr:ext cx="469744" cy="259045"/>
    <xdr:sp macro="" textlink="">
      <xdr:nvSpPr>
        <xdr:cNvPr id="456" name="普通建設事業費 （ うち更新整備　）最小値テキスト"/>
        <xdr:cNvSpPr txBox="1"/>
      </xdr:nvSpPr>
      <xdr:spPr>
        <a:xfrm>
          <a:off x="10528300" y="1686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61908</xdr:rowOff>
    </xdr:from>
    <xdr:to>
      <xdr:col>55</xdr:col>
      <xdr:colOff>88900</xdr:colOff>
      <xdr:row>98</xdr:row>
      <xdr:rowOff>61908</xdr:rowOff>
    </xdr:to>
    <xdr:cxnSp macro="">
      <xdr:nvCxnSpPr>
        <xdr:cNvPr id="457" name="直線コネクタ 456"/>
        <xdr:cNvCxnSpPr/>
      </xdr:nvCxnSpPr>
      <xdr:spPr>
        <a:xfrm>
          <a:off x="10388600" y="1686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38234</xdr:rowOff>
    </xdr:from>
    <xdr:ext cx="534377" cy="259045"/>
    <xdr:sp macro="" textlink="">
      <xdr:nvSpPr>
        <xdr:cNvPr id="458" name="普通建設事業費 （ うち更新整備　）最大値テキスト"/>
        <xdr:cNvSpPr txBox="1"/>
      </xdr:nvSpPr>
      <xdr:spPr>
        <a:xfrm>
          <a:off x="10528300" y="154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91557</xdr:rowOff>
    </xdr:from>
    <xdr:to>
      <xdr:col>55</xdr:col>
      <xdr:colOff>88900</xdr:colOff>
      <xdr:row>91</xdr:row>
      <xdr:rowOff>91557</xdr:rowOff>
    </xdr:to>
    <xdr:cxnSp macro="">
      <xdr:nvCxnSpPr>
        <xdr:cNvPr id="459" name="直線コネクタ 458"/>
        <xdr:cNvCxnSpPr/>
      </xdr:nvCxnSpPr>
      <xdr:spPr>
        <a:xfrm>
          <a:off x="10388600" y="156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101203</xdr:rowOff>
    </xdr:from>
    <xdr:to>
      <xdr:col>55</xdr:col>
      <xdr:colOff>0</xdr:colOff>
      <xdr:row>97</xdr:row>
      <xdr:rowOff>58319</xdr:rowOff>
    </xdr:to>
    <xdr:cxnSp macro="">
      <xdr:nvCxnSpPr>
        <xdr:cNvPr id="460" name="直線コネクタ 459"/>
        <xdr:cNvCxnSpPr/>
      </xdr:nvCxnSpPr>
      <xdr:spPr>
        <a:xfrm>
          <a:off x="9639300" y="16217503"/>
          <a:ext cx="838200" cy="47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118932</xdr:rowOff>
    </xdr:from>
    <xdr:ext cx="534377" cy="259045"/>
    <xdr:sp macro="" textlink="">
      <xdr:nvSpPr>
        <xdr:cNvPr id="461" name="普通建設事業費 （ うち更新整備　）平均値テキスト"/>
        <xdr:cNvSpPr txBox="1"/>
      </xdr:nvSpPr>
      <xdr:spPr>
        <a:xfrm>
          <a:off x="10528300" y="16235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96055</xdr:rowOff>
    </xdr:from>
    <xdr:to>
      <xdr:col>55</xdr:col>
      <xdr:colOff>50800</xdr:colOff>
      <xdr:row>96</xdr:row>
      <xdr:rowOff>26205</xdr:rowOff>
    </xdr:to>
    <xdr:sp macro="" textlink="">
      <xdr:nvSpPr>
        <xdr:cNvPr id="462" name="フローチャート: 判断 461"/>
        <xdr:cNvSpPr/>
      </xdr:nvSpPr>
      <xdr:spPr>
        <a:xfrm>
          <a:off x="10426700" y="163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101203</xdr:rowOff>
    </xdr:from>
    <xdr:to>
      <xdr:col>50</xdr:col>
      <xdr:colOff>114300</xdr:colOff>
      <xdr:row>95</xdr:row>
      <xdr:rowOff>102507</xdr:rowOff>
    </xdr:to>
    <xdr:cxnSp macro="">
      <xdr:nvCxnSpPr>
        <xdr:cNvPr id="463" name="直線コネクタ 462"/>
        <xdr:cNvCxnSpPr/>
      </xdr:nvCxnSpPr>
      <xdr:spPr>
        <a:xfrm flipV="1">
          <a:off x="8750300" y="16217503"/>
          <a:ext cx="889000" cy="17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123281</xdr:rowOff>
    </xdr:from>
    <xdr:to>
      <xdr:col>50</xdr:col>
      <xdr:colOff>165100</xdr:colOff>
      <xdr:row>96</xdr:row>
      <xdr:rowOff>53431</xdr:rowOff>
    </xdr:to>
    <xdr:sp macro="" textlink="">
      <xdr:nvSpPr>
        <xdr:cNvPr id="464" name="フローチャート: 判断 463"/>
        <xdr:cNvSpPr/>
      </xdr:nvSpPr>
      <xdr:spPr>
        <a:xfrm>
          <a:off x="9588500" y="1641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44558</xdr:rowOff>
    </xdr:from>
    <xdr:ext cx="534377" cy="259045"/>
    <xdr:sp macro="" textlink="">
      <xdr:nvSpPr>
        <xdr:cNvPr id="465" name="テキスト ボックス 464"/>
        <xdr:cNvSpPr txBox="1"/>
      </xdr:nvSpPr>
      <xdr:spPr>
        <a:xfrm>
          <a:off x="9372111" y="165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51437</xdr:rowOff>
    </xdr:from>
    <xdr:to>
      <xdr:col>45</xdr:col>
      <xdr:colOff>177800</xdr:colOff>
      <xdr:row>95</xdr:row>
      <xdr:rowOff>102507</xdr:rowOff>
    </xdr:to>
    <xdr:cxnSp macro="">
      <xdr:nvCxnSpPr>
        <xdr:cNvPr id="466" name="直線コネクタ 465"/>
        <xdr:cNvCxnSpPr/>
      </xdr:nvCxnSpPr>
      <xdr:spPr>
        <a:xfrm>
          <a:off x="7861300" y="16339187"/>
          <a:ext cx="8890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46678</xdr:rowOff>
    </xdr:from>
    <xdr:to>
      <xdr:col>46</xdr:col>
      <xdr:colOff>38100</xdr:colOff>
      <xdr:row>96</xdr:row>
      <xdr:rowOff>148278</xdr:rowOff>
    </xdr:to>
    <xdr:sp macro="" textlink="">
      <xdr:nvSpPr>
        <xdr:cNvPr id="467" name="フローチャート: 判断 466"/>
        <xdr:cNvSpPr/>
      </xdr:nvSpPr>
      <xdr:spPr>
        <a:xfrm>
          <a:off x="8699500" y="1650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139405</xdr:rowOff>
    </xdr:from>
    <xdr:ext cx="534377" cy="259045"/>
    <xdr:sp macro="" textlink="">
      <xdr:nvSpPr>
        <xdr:cNvPr id="468" name="テキスト ボックス 467"/>
        <xdr:cNvSpPr txBox="1"/>
      </xdr:nvSpPr>
      <xdr:spPr>
        <a:xfrm>
          <a:off x="8483111" y="165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161297</xdr:rowOff>
    </xdr:from>
    <xdr:to>
      <xdr:col>41</xdr:col>
      <xdr:colOff>101600</xdr:colOff>
      <xdr:row>96</xdr:row>
      <xdr:rowOff>91447</xdr:rowOff>
    </xdr:to>
    <xdr:sp macro="" textlink="">
      <xdr:nvSpPr>
        <xdr:cNvPr id="469" name="フローチャート: 判断 468"/>
        <xdr:cNvSpPr/>
      </xdr:nvSpPr>
      <xdr:spPr>
        <a:xfrm>
          <a:off x="7810500" y="1644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82574</xdr:rowOff>
    </xdr:from>
    <xdr:ext cx="534377" cy="259045"/>
    <xdr:sp macro="" textlink="">
      <xdr:nvSpPr>
        <xdr:cNvPr id="470" name="テキスト ボックス 469"/>
        <xdr:cNvSpPr txBox="1"/>
      </xdr:nvSpPr>
      <xdr:spPr>
        <a:xfrm>
          <a:off x="7594111" y="165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7519</xdr:rowOff>
    </xdr:from>
    <xdr:to>
      <xdr:col>55</xdr:col>
      <xdr:colOff>50800</xdr:colOff>
      <xdr:row>97</xdr:row>
      <xdr:rowOff>109119</xdr:rowOff>
    </xdr:to>
    <xdr:sp macro="" textlink="">
      <xdr:nvSpPr>
        <xdr:cNvPr id="476" name="楕円 475"/>
        <xdr:cNvSpPr/>
      </xdr:nvSpPr>
      <xdr:spPr>
        <a:xfrm>
          <a:off x="10426700" y="1663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157396</xdr:rowOff>
    </xdr:from>
    <xdr:ext cx="534377" cy="259045"/>
    <xdr:sp macro="" textlink="">
      <xdr:nvSpPr>
        <xdr:cNvPr id="477" name="普通建設事業費 （ うち更新整備　）該当値テキスト"/>
        <xdr:cNvSpPr txBox="1"/>
      </xdr:nvSpPr>
      <xdr:spPr>
        <a:xfrm>
          <a:off x="10528300" y="16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50403</xdr:rowOff>
    </xdr:from>
    <xdr:to>
      <xdr:col>50</xdr:col>
      <xdr:colOff>165100</xdr:colOff>
      <xdr:row>94</xdr:row>
      <xdr:rowOff>152003</xdr:rowOff>
    </xdr:to>
    <xdr:sp macro="" textlink="">
      <xdr:nvSpPr>
        <xdr:cNvPr id="478" name="楕円 477"/>
        <xdr:cNvSpPr/>
      </xdr:nvSpPr>
      <xdr:spPr>
        <a:xfrm>
          <a:off x="9588500" y="161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168530</xdr:rowOff>
    </xdr:from>
    <xdr:ext cx="534377" cy="259045"/>
    <xdr:sp macro="" textlink="">
      <xdr:nvSpPr>
        <xdr:cNvPr id="479" name="テキスト ボックス 478"/>
        <xdr:cNvSpPr txBox="1"/>
      </xdr:nvSpPr>
      <xdr:spPr>
        <a:xfrm>
          <a:off x="9372111" y="159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51707</xdr:rowOff>
    </xdr:from>
    <xdr:to>
      <xdr:col>46</xdr:col>
      <xdr:colOff>38100</xdr:colOff>
      <xdr:row>95</xdr:row>
      <xdr:rowOff>153307</xdr:rowOff>
    </xdr:to>
    <xdr:sp macro="" textlink="">
      <xdr:nvSpPr>
        <xdr:cNvPr id="480" name="楕円 479"/>
        <xdr:cNvSpPr/>
      </xdr:nvSpPr>
      <xdr:spPr>
        <a:xfrm>
          <a:off x="8699500" y="16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169834</xdr:rowOff>
    </xdr:from>
    <xdr:ext cx="534377" cy="259045"/>
    <xdr:sp macro="" textlink="">
      <xdr:nvSpPr>
        <xdr:cNvPr id="481" name="テキスト ボックス 480"/>
        <xdr:cNvSpPr txBox="1"/>
      </xdr:nvSpPr>
      <xdr:spPr>
        <a:xfrm>
          <a:off x="8483111" y="16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637</xdr:rowOff>
    </xdr:from>
    <xdr:to>
      <xdr:col>41</xdr:col>
      <xdr:colOff>101600</xdr:colOff>
      <xdr:row>95</xdr:row>
      <xdr:rowOff>102237</xdr:rowOff>
    </xdr:to>
    <xdr:sp macro="" textlink="">
      <xdr:nvSpPr>
        <xdr:cNvPr id="482" name="楕円 481"/>
        <xdr:cNvSpPr/>
      </xdr:nvSpPr>
      <xdr:spPr>
        <a:xfrm>
          <a:off x="7810500" y="1628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118764</xdr:rowOff>
    </xdr:from>
    <xdr:ext cx="534377" cy="259045"/>
    <xdr:sp macro="" textlink="">
      <xdr:nvSpPr>
        <xdr:cNvPr id="483" name="テキスト ボックス 482"/>
        <xdr:cNvSpPr txBox="1"/>
      </xdr:nvSpPr>
      <xdr:spPr>
        <a:xfrm>
          <a:off x="7594111" y="1606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21651</xdr:rowOff>
    </xdr:from>
    <xdr:to>
      <xdr:col>85</xdr:col>
      <xdr:colOff>126364</xdr:colOff>
      <xdr:row>38</xdr:row>
      <xdr:rowOff>139700</xdr:rowOff>
    </xdr:to>
    <xdr:cxnSp macro="">
      <xdr:nvCxnSpPr>
        <xdr:cNvPr id="505" name="直線コネクタ 504"/>
        <xdr:cNvCxnSpPr/>
      </xdr:nvCxnSpPr>
      <xdr:spPr>
        <a:xfrm flipV="1">
          <a:off x="16317595" y="5336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139778</xdr:rowOff>
    </xdr:from>
    <xdr:ext cx="534377" cy="259045"/>
    <xdr:sp macro="" textlink="">
      <xdr:nvSpPr>
        <xdr:cNvPr id="508" name="災害復旧事業費最大値テキスト"/>
        <xdr:cNvSpPr txBox="1"/>
      </xdr:nvSpPr>
      <xdr:spPr>
        <a:xfrm>
          <a:off x="16370300" y="511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21651</xdr:rowOff>
    </xdr:from>
    <xdr:to>
      <xdr:col>86</xdr:col>
      <xdr:colOff>25400</xdr:colOff>
      <xdr:row>31</xdr:row>
      <xdr:rowOff>21651</xdr:rowOff>
    </xdr:to>
    <xdr:cxnSp macro="">
      <xdr:nvCxnSpPr>
        <xdr:cNvPr id="509" name="直線コネクタ 508"/>
        <xdr:cNvCxnSpPr/>
      </xdr:nvCxnSpPr>
      <xdr:spPr>
        <a:xfrm>
          <a:off x="16230600" y="5336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128407</xdr:rowOff>
    </xdr:from>
    <xdr:to>
      <xdr:col>85</xdr:col>
      <xdr:colOff>127000</xdr:colOff>
      <xdr:row>38</xdr:row>
      <xdr:rowOff>138602</xdr:rowOff>
    </xdr:to>
    <xdr:cxnSp macro="">
      <xdr:nvCxnSpPr>
        <xdr:cNvPr id="510" name="直線コネクタ 509"/>
        <xdr:cNvCxnSpPr/>
      </xdr:nvCxnSpPr>
      <xdr:spPr>
        <a:xfrm flipV="1">
          <a:off x="15481300" y="6643507"/>
          <a:ext cx="838200" cy="1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32819</xdr:rowOff>
    </xdr:from>
    <xdr:ext cx="469744" cy="259045"/>
    <xdr:sp macro="" textlink="">
      <xdr:nvSpPr>
        <xdr:cNvPr id="511" name="災害復旧事業費平均値テキスト"/>
        <xdr:cNvSpPr txBox="1"/>
      </xdr:nvSpPr>
      <xdr:spPr>
        <a:xfrm>
          <a:off x="16370300" y="637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9941</xdr:rowOff>
    </xdr:from>
    <xdr:to>
      <xdr:col>85</xdr:col>
      <xdr:colOff>177800</xdr:colOff>
      <xdr:row>38</xdr:row>
      <xdr:rowOff>111541</xdr:rowOff>
    </xdr:to>
    <xdr:sp macro="" textlink="">
      <xdr:nvSpPr>
        <xdr:cNvPr id="512" name="フローチャート: 判断 511"/>
        <xdr:cNvSpPr/>
      </xdr:nvSpPr>
      <xdr:spPr>
        <a:xfrm>
          <a:off x="162687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138602</xdr:rowOff>
    </xdr:from>
    <xdr:to>
      <xdr:col>81</xdr:col>
      <xdr:colOff>50800</xdr:colOff>
      <xdr:row>38</xdr:row>
      <xdr:rowOff>139151</xdr:rowOff>
    </xdr:to>
    <xdr:cxnSp macro="">
      <xdr:nvCxnSpPr>
        <xdr:cNvPr id="513" name="直線コネクタ 512"/>
        <xdr:cNvCxnSpPr/>
      </xdr:nvCxnSpPr>
      <xdr:spPr>
        <a:xfrm flipV="1">
          <a:off x="14592300" y="6653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128128</xdr:rowOff>
    </xdr:from>
    <xdr:to>
      <xdr:col>81</xdr:col>
      <xdr:colOff>101600</xdr:colOff>
      <xdr:row>38</xdr:row>
      <xdr:rowOff>58278</xdr:rowOff>
    </xdr:to>
    <xdr:sp macro="" textlink="">
      <xdr:nvSpPr>
        <xdr:cNvPr id="514" name="フローチャート: 判断 513"/>
        <xdr:cNvSpPr/>
      </xdr:nvSpPr>
      <xdr:spPr>
        <a:xfrm>
          <a:off x="15430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74805</xdr:rowOff>
    </xdr:from>
    <xdr:ext cx="469744" cy="259045"/>
    <xdr:sp macro="" textlink="">
      <xdr:nvSpPr>
        <xdr:cNvPr id="515" name="テキスト ボックス 514"/>
        <xdr:cNvSpPr txBox="1"/>
      </xdr:nvSpPr>
      <xdr:spPr>
        <a:xfrm>
          <a:off x="15246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138785</xdr:rowOff>
    </xdr:from>
    <xdr:to>
      <xdr:col>76</xdr:col>
      <xdr:colOff>114300</xdr:colOff>
      <xdr:row>38</xdr:row>
      <xdr:rowOff>139151</xdr:rowOff>
    </xdr:to>
    <xdr:cxnSp macro="">
      <xdr:nvCxnSpPr>
        <xdr:cNvPr id="516" name="直線コネクタ 515"/>
        <xdr:cNvCxnSpPr/>
      </xdr:nvCxnSpPr>
      <xdr:spPr>
        <a:xfrm>
          <a:off x="13703300" y="6653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75412</xdr:rowOff>
    </xdr:from>
    <xdr:to>
      <xdr:col>76</xdr:col>
      <xdr:colOff>165100</xdr:colOff>
      <xdr:row>39</xdr:row>
      <xdr:rowOff>5562</xdr:rowOff>
    </xdr:to>
    <xdr:sp macro="" textlink="">
      <xdr:nvSpPr>
        <xdr:cNvPr id="517" name="フローチャート: 判断 516"/>
        <xdr:cNvSpPr/>
      </xdr:nvSpPr>
      <xdr:spPr>
        <a:xfrm>
          <a:off x="14541500" y="65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22089</xdr:rowOff>
    </xdr:from>
    <xdr:ext cx="378565" cy="259045"/>
    <xdr:sp macro="" textlink="">
      <xdr:nvSpPr>
        <xdr:cNvPr id="518" name="テキスト ボックス 517"/>
        <xdr:cNvSpPr txBox="1"/>
      </xdr:nvSpPr>
      <xdr:spPr>
        <a:xfrm>
          <a:off x="14403017" y="6365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136134</xdr:rowOff>
    </xdr:from>
    <xdr:to>
      <xdr:col>71</xdr:col>
      <xdr:colOff>177800</xdr:colOff>
      <xdr:row>38</xdr:row>
      <xdr:rowOff>138785</xdr:rowOff>
    </xdr:to>
    <xdr:cxnSp macro="">
      <xdr:nvCxnSpPr>
        <xdr:cNvPr id="519" name="直線コネクタ 518"/>
        <xdr:cNvCxnSpPr/>
      </xdr:nvCxnSpPr>
      <xdr:spPr>
        <a:xfrm>
          <a:off x="12814300" y="665123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3495</xdr:rowOff>
    </xdr:from>
    <xdr:to>
      <xdr:col>72</xdr:col>
      <xdr:colOff>38100</xdr:colOff>
      <xdr:row>38</xdr:row>
      <xdr:rowOff>105095</xdr:rowOff>
    </xdr:to>
    <xdr:sp macro="" textlink="">
      <xdr:nvSpPr>
        <xdr:cNvPr id="520" name="フローチャート: 判断 519"/>
        <xdr:cNvSpPr/>
      </xdr:nvSpPr>
      <xdr:spPr>
        <a:xfrm>
          <a:off x="13652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121622</xdr:rowOff>
    </xdr:from>
    <xdr:ext cx="469744" cy="259045"/>
    <xdr:sp macro="" textlink="">
      <xdr:nvSpPr>
        <xdr:cNvPr id="521" name="テキスト ボックス 520"/>
        <xdr:cNvSpPr txBox="1"/>
      </xdr:nvSpPr>
      <xdr:spPr>
        <a:xfrm>
          <a:off x="13468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114686</xdr:rowOff>
    </xdr:from>
    <xdr:to>
      <xdr:col>67</xdr:col>
      <xdr:colOff>101600</xdr:colOff>
      <xdr:row>38</xdr:row>
      <xdr:rowOff>44836</xdr:rowOff>
    </xdr:to>
    <xdr:sp macro="" textlink="">
      <xdr:nvSpPr>
        <xdr:cNvPr id="522" name="フローチャート: 判断 521"/>
        <xdr:cNvSpPr/>
      </xdr:nvSpPr>
      <xdr:spPr>
        <a:xfrm>
          <a:off x="12763500" y="645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61363</xdr:rowOff>
    </xdr:from>
    <xdr:ext cx="469744" cy="259045"/>
    <xdr:sp macro="" textlink="">
      <xdr:nvSpPr>
        <xdr:cNvPr id="523" name="テキスト ボックス 522"/>
        <xdr:cNvSpPr txBox="1"/>
      </xdr:nvSpPr>
      <xdr:spPr>
        <a:xfrm>
          <a:off x="12579428" y="623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77607</xdr:rowOff>
    </xdr:from>
    <xdr:to>
      <xdr:col>85</xdr:col>
      <xdr:colOff>177800</xdr:colOff>
      <xdr:row>39</xdr:row>
      <xdr:rowOff>7757</xdr:rowOff>
    </xdr:to>
    <xdr:sp macro="" textlink="">
      <xdr:nvSpPr>
        <xdr:cNvPr id="529" name="楕円 528"/>
        <xdr:cNvSpPr/>
      </xdr:nvSpPr>
      <xdr:spPr>
        <a:xfrm>
          <a:off x="16268700" y="659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163984</xdr:rowOff>
    </xdr:from>
    <xdr:ext cx="378565" cy="259045"/>
    <xdr:sp macro="" textlink="">
      <xdr:nvSpPr>
        <xdr:cNvPr id="530" name="災害復旧事業費該当値テキスト"/>
        <xdr:cNvSpPr txBox="1"/>
      </xdr:nvSpPr>
      <xdr:spPr>
        <a:xfrm>
          <a:off x="16370300" y="6507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87802</xdr:rowOff>
    </xdr:from>
    <xdr:to>
      <xdr:col>81</xdr:col>
      <xdr:colOff>101600</xdr:colOff>
      <xdr:row>39</xdr:row>
      <xdr:rowOff>17952</xdr:rowOff>
    </xdr:to>
    <xdr:sp macro="" textlink="">
      <xdr:nvSpPr>
        <xdr:cNvPr id="531" name="楕円 530"/>
        <xdr:cNvSpPr/>
      </xdr:nvSpPr>
      <xdr:spPr>
        <a:xfrm>
          <a:off x="15430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9079</xdr:rowOff>
    </xdr:from>
    <xdr:ext cx="313932" cy="259045"/>
    <xdr:sp macro="" textlink="">
      <xdr:nvSpPr>
        <xdr:cNvPr id="532" name="テキスト ボックス 531"/>
        <xdr:cNvSpPr txBox="1"/>
      </xdr:nvSpPr>
      <xdr:spPr>
        <a:xfrm>
          <a:off x="15324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88351</xdr:rowOff>
    </xdr:from>
    <xdr:to>
      <xdr:col>76</xdr:col>
      <xdr:colOff>165100</xdr:colOff>
      <xdr:row>39</xdr:row>
      <xdr:rowOff>18501</xdr:rowOff>
    </xdr:to>
    <xdr:sp macro="" textlink="">
      <xdr:nvSpPr>
        <xdr:cNvPr id="533" name="楕円 532"/>
        <xdr:cNvSpPr/>
      </xdr:nvSpPr>
      <xdr:spPr>
        <a:xfrm>
          <a:off x="14541500" y="660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9628</xdr:rowOff>
    </xdr:from>
    <xdr:ext cx="313932" cy="259045"/>
    <xdr:sp macro="" textlink="">
      <xdr:nvSpPr>
        <xdr:cNvPr id="534" name="テキスト ボックス 533"/>
        <xdr:cNvSpPr txBox="1"/>
      </xdr:nvSpPr>
      <xdr:spPr>
        <a:xfrm>
          <a:off x="14435333" y="6696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87985</xdr:rowOff>
    </xdr:from>
    <xdr:to>
      <xdr:col>72</xdr:col>
      <xdr:colOff>38100</xdr:colOff>
      <xdr:row>39</xdr:row>
      <xdr:rowOff>18135</xdr:rowOff>
    </xdr:to>
    <xdr:sp macro="" textlink="">
      <xdr:nvSpPr>
        <xdr:cNvPr id="535" name="楕円 534"/>
        <xdr:cNvSpPr/>
      </xdr:nvSpPr>
      <xdr:spPr>
        <a:xfrm>
          <a:off x="13652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9262</xdr:rowOff>
    </xdr:from>
    <xdr:ext cx="313932" cy="259045"/>
    <xdr:sp macro="" textlink="">
      <xdr:nvSpPr>
        <xdr:cNvPr id="536" name="テキスト ボックス 535"/>
        <xdr:cNvSpPr txBox="1"/>
      </xdr:nvSpPr>
      <xdr:spPr>
        <a:xfrm>
          <a:off x="13546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85334</xdr:rowOff>
    </xdr:from>
    <xdr:to>
      <xdr:col>67</xdr:col>
      <xdr:colOff>101600</xdr:colOff>
      <xdr:row>39</xdr:row>
      <xdr:rowOff>15484</xdr:rowOff>
    </xdr:to>
    <xdr:sp macro="" textlink="">
      <xdr:nvSpPr>
        <xdr:cNvPr id="537" name="楕円 536"/>
        <xdr:cNvSpPr/>
      </xdr:nvSpPr>
      <xdr:spPr>
        <a:xfrm>
          <a:off x="12763500" y="660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6611</xdr:rowOff>
    </xdr:from>
    <xdr:ext cx="313932" cy="259045"/>
    <xdr:sp macro="" textlink="">
      <xdr:nvSpPr>
        <xdr:cNvPr id="538" name="テキスト ボックス 537"/>
        <xdr:cNvSpPr txBox="1"/>
      </xdr:nvSpPr>
      <xdr:spPr>
        <a:xfrm>
          <a:off x="12657333" y="6693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0" name="テキスト ボックス 59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2" name="テキスト ボックス 60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4" name="テキスト ボックス 60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6" name="テキスト ボックス 60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141574</xdr:rowOff>
    </xdr:from>
    <xdr:to>
      <xdr:col>85</xdr:col>
      <xdr:colOff>126364</xdr:colOff>
      <xdr:row>79</xdr:row>
      <xdr:rowOff>82184</xdr:rowOff>
    </xdr:to>
    <xdr:cxnSp macro="">
      <xdr:nvCxnSpPr>
        <xdr:cNvPr id="610" name="直線コネクタ 609"/>
        <xdr:cNvCxnSpPr/>
      </xdr:nvCxnSpPr>
      <xdr:spPr>
        <a:xfrm flipV="1">
          <a:off x="16317595" y="12314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86011</xdr:rowOff>
    </xdr:from>
    <xdr:ext cx="534377" cy="259045"/>
    <xdr:sp macro="" textlink="">
      <xdr:nvSpPr>
        <xdr:cNvPr id="611" name="公債費最小値テキスト"/>
        <xdr:cNvSpPr txBox="1"/>
      </xdr:nvSpPr>
      <xdr:spPr>
        <a:xfrm>
          <a:off x="16370300" y="1363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82184</xdr:rowOff>
    </xdr:from>
    <xdr:to>
      <xdr:col>86</xdr:col>
      <xdr:colOff>25400</xdr:colOff>
      <xdr:row>79</xdr:row>
      <xdr:rowOff>82184</xdr:rowOff>
    </xdr:to>
    <xdr:cxnSp macro="">
      <xdr:nvCxnSpPr>
        <xdr:cNvPr id="612" name="直線コネクタ 611"/>
        <xdr:cNvCxnSpPr/>
      </xdr:nvCxnSpPr>
      <xdr:spPr>
        <a:xfrm>
          <a:off x="16230600" y="136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88251</xdr:rowOff>
    </xdr:from>
    <xdr:ext cx="534377" cy="259045"/>
    <xdr:sp macro="" textlink="">
      <xdr:nvSpPr>
        <xdr:cNvPr id="613" name="公債費最大値テキスト"/>
        <xdr:cNvSpPr txBox="1"/>
      </xdr:nvSpPr>
      <xdr:spPr>
        <a:xfrm>
          <a:off x="16370300" y="1208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141574</xdr:rowOff>
    </xdr:from>
    <xdr:to>
      <xdr:col>86</xdr:col>
      <xdr:colOff>25400</xdr:colOff>
      <xdr:row>71</xdr:row>
      <xdr:rowOff>141574</xdr:rowOff>
    </xdr:to>
    <xdr:cxnSp macro="">
      <xdr:nvCxnSpPr>
        <xdr:cNvPr id="614" name="直線コネクタ 613"/>
        <xdr:cNvCxnSpPr/>
      </xdr:nvCxnSpPr>
      <xdr:spPr>
        <a:xfrm>
          <a:off x="16230600" y="1231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37767</xdr:rowOff>
    </xdr:from>
    <xdr:to>
      <xdr:col>85</xdr:col>
      <xdr:colOff>127000</xdr:colOff>
      <xdr:row>79</xdr:row>
      <xdr:rowOff>47574</xdr:rowOff>
    </xdr:to>
    <xdr:cxnSp macro="">
      <xdr:nvCxnSpPr>
        <xdr:cNvPr id="615" name="直線コネクタ 614"/>
        <xdr:cNvCxnSpPr/>
      </xdr:nvCxnSpPr>
      <xdr:spPr>
        <a:xfrm flipV="1">
          <a:off x="15481300" y="13582317"/>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123503</xdr:rowOff>
    </xdr:from>
    <xdr:ext cx="534377" cy="259045"/>
    <xdr:sp macro="" textlink="">
      <xdr:nvSpPr>
        <xdr:cNvPr id="616" name="公債費平均値テキスト"/>
        <xdr:cNvSpPr txBox="1"/>
      </xdr:nvSpPr>
      <xdr:spPr>
        <a:xfrm>
          <a:off x="16370300" y="1315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100626</xdr:rowOff>
    </xdr:from>
    <xdr:to>
      <xdr:col>85</xdr:col>
      <xdr:colOff>177800</xdr:colOff>
      <xdr:row>78</xdr:row>
      <xdr:rowOff>30776</xdr:rowOff>
    </xdr:to>
    <xdr:sp macro="" textlink="">
      <xdr:nvSpPr>
        <xdr:cNvPr id="617" name="フローチャート: 判断 616"/>
        <xdr:cNvSpPr/>
      </xdr:nvSpPr>
      <xdr:spPr>
        <a:xfrm>
          <a:off x="162687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38453</xdr:rowOff>
    </xdr:from>
    <xdr:to>
      <xdr:col>81</xdr:col>
      <xdr:colOff>50800</xdr:colOff>
      <xdr:row>79</xdr:row>
      <xdr:rowOff>47574</xdr:rowOff>
    </xdr:to>
    <xdr:cxnSp macro="">
      <xdr:nvCxnSpPr>
        <xdr:cNvPr id="618" name="直線コネクタ 617"/>
        <xdr:cNvCxnSpPr/>
      </xdr:nvCxnSpPr>
      <xdr:spPr>
        <a:xfrm>
          <a:off x="14592300" y="13583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101564</xdr:rowOff>
    </xdr:from>
    <xdr:to>
      <xdr:col>81</xdr:col>
      <xdr:colOff>101600</xdr:colOff>
      <xdr:row>78</xdr:row>
      <xdr:rowOff>31714</xdr:rowOff>
    </xdr:to>
    <xdr:sp macro="" textlink="">
      <xdr:nvSpPr>
        <xdr:cNvPr id="619" name="フローチャート: 判断 618"/>
        <xdr:cNvSpPr/>
      </xdr:nvSpPr>
      <xdr:spPr>
        <a:xfrm>
          <a:off x="15430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48241</xdr:rowOff>
    </xdr:from>
    <xdr:ext cx="534377" cy="259045"/>
    <xdr:sp macro="" textlink="">
      <xdr:nvSpPr>
        <xdr:cNvPr id="620" name="テキスト ボックス 619"/>
        <xdr:cNvSpPr txBox="1"/>
      </xdr:nvSpPr>
      <xdr:spPr>
        <a:xfrm>
          <a:off x="15214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156502</xdr:rowOff>
    </xdr:from>
    <xdr:to>
      <xdr:col>76</xdr:col>
      <xdr:colOff>114300</xdr:colOff>
      <xdr:row>79</xdr:row>
      <xdr:rowOff>38453</xdr:rowOff>
    </xdr:to>
    <xdr:cxnSp macro="">
      <xdr:nvCxnSpPr>
        <xdr:cNvPr id="621" name="直線コネクタ 620"/>
        <xdr:cNvCxnSpPr/>
      </xdr:nvCxnSpPr>
      <xdr:spPr>
        <a:xfrm>
          <a:off x="13703300" y="13529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169962</xdr:rowOff>
    </xdr:from>
    <xdr:to>
      <xdr:col>76</xdr:col>
      <xdr:colOff>165100</xdr:colOff>
      <xdr:row>77</xdr:row>
      <xdr:rowOff>100112</xdr:rowOff>
    </xdr:to>
    <xdr:sp macro="" textlink="">
      <xdr:nvSpPr>
        <xdr:cNvPr id="622" name="フローチャート: 判断 621"/>
        <xdr:cNvSpPr/>
      </xdr:nvSpPr>
      <xdr:spPr>
        <a:xfrm>
          <a:off x="14541500" y="132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116639</xdr:rowOff>
    </xdr:from>
    <xdr:ext cx="534377" cy="259045"/>
    <xdr:sp macro="" textlink="">
      <xdr:nvSpPr>
        <xdr:cNvPr id="623" name="テキスト ボックス 622"/>
        <xdr:cNvSpPr txBox="1"/>
      </xdr:nvSpPr>
      <xdr:spPr>
        <a:xfrm>
          <a:off x="14325111" y="1297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124315</xdr:rowOff>
    </xdr:from>
    <xdr:to>
      <xdr:col>71</xdr:col>
      <xdr:colOff>177800</xdr:colOff>
      <xdr:row>78</xdr:row>
      <xdr:rowOff>156502</xdr:rowOff>
    </xdr:to>
    <xdr:cxnSp macro="">
      <xdr:nvCxnSpPr>
        <xdr:cNvPr id="624" name="直線コネクタ 623"/>
        <xdr:cNvCxnSpPr/>
      </xdr:nvCxnSpPr>
      <xdr:spPr>
        <a:xfrm>
          <a:off x="12814300" y="134974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151194</xdr:rowOff>
    </xdr:from>
    <xdr:to>
      <xdr:col>72</xdr:col>
      <xdr:colOff>38100</xdr:colOff>
      <xdr:row>77</xdr:row>
      <xdr:rowOff>81344</xdr:rowOff>
    </xdr:to>
    <xdr:sp macro="" textlink="">
      <xdr:nvSpPr>
        <xdr:cNvPr id="625" name="フローチャート: 判断 624"/>
        <xdr:cNvSpPr/>
      </xdr:nvSpPr>
      <xdr:spPr>
        <a:xfrm>
          <a:off x="13652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97871</xdr:rowOff>
    </xdr:from>
    <xdr:ext cx="534377" cy="259045"/>
    <xdr:sp macro="" textlink="">
      <xdr:nvSpPr>
        <xdr:cNvPr id="626" name="テキスト ボックス 625"/>
        <xdr:cNvSpPr txBox="1"/>
      </xdr:nvSpPr>
      <xdr:spPr>
        <a:xfrm>
          <a:off x="13436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130986</xdr:rowOff>
    </xdr:from>
    <xdr:to>
      <xdr:col>67</xdr:col>
      <xdr:colOff>101600</xdr:colOff>
      <xdr:row>77</xdr:row>
      <xdr:rowOff>61136</xdr:rowOff>
    </xdr:to>
    <xdr:sp macro="" textlink="">
      <xdr:nvSpPr>
        <xdr:cNvPr id="627" name="フローチャート: 判断 626"/>
        <xdr:cNvSpPr/>
      </xdr:nvSpPr>
      <xdr:spPr>
        <a:xfrm>
          <a:off x="12763500" y="131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77662</xdr:rowOff>
    </xdr:from>
    <xdr:ext cx="534377" cy="259045"/>
    <xdr:sp macro="" textlink="">
      <xdr:nvSpPr>
        <xdr:cNvPr id="628" name="テキスト ボックス 627"/>
        <xdr:cNvSpPr txBox="1"/>
      </xdr:nvSpPr>
      <xdr:spPr>
        <a:xfrm>
          <a:off x="12547111" y="12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158417</xdr:rowOff>
    </xdr:from>
    <xdr:to>
      <xdr:col>85</xdr:col>
      <xdr:colOff>177800</xdr:colOff>
      <xdr:row>79</xdr:row>
      <xdr:rowOff>88567</xdr:rowOff>
    </xdr:to>
    <xdr:sp macro="" textlink="">
      <xdr:nvSpPr>
        <xdr:cNvPr id="634" name="楕円 633"/>
        <xdr:cNvSpPr/>
      </xdr:nvSpPr>
      <xdr:spPr>
        <a:xfrm>
          <a:off x="16268700" y="1353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73344</xdr:rowOff>
    </xdr:from>
    <xdr:ext cx="534377" cy="259045"/>
    <xdr:sp macro="" textlink="">
      <xdr:nvSpPr>
        <xdr:cNvPr id="635" name="公債費該当値テキスト"/>
        <xdr:cNvSpPr txBox="1"/>
      </xdr:nvSpPr>
      <xdr:spPr>
        <a:xfrm>
          <a:off x="16370300" y="134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168224</xdr:rowOff>
    </xdr:from>
    <xdr:to>
      <xdr:col>81</xdr:col>
      <xdr:colOff>101600</xdr:colOff>
      <xdr:row>79</xdr:row>
      <xdr:rowOff>98374</xdr:rowOff>
    </xdr:to>
    <xdr:sp macro="" textlink="">
      <xdr:nvSpPr>
        <xdr:cNvPr id="636" name="楕円 635"/>
        <xdr:cNvSpPr/>
      </xdr:nvSpPr>
      <xdr:spPr>
        <a:xfrm>
          <a:off x="15430500" y="135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89501</xdr:rowOff>
    </xdr:from>
    <xdr:ext cx="534377" cy="259045"/>
    <xdr:sp macro="" textlink="">
      <xdr:nvSpPr>
        <xdr:cNvPr id="637" name="テキスト ボックス 636"/>
        <xdr:cNvSpPr txBox="1"/>
      </xdr:nvSpPr>
      <xdr:spPr>
        <a:xfrm>
          <a:off x="15214111" y="136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159103</xdr:rowOff>
    </xdr:from>
    <xdr:to>
      <xdr:col>76</xdr:col>
      <xdr:colOff>165100</xdr:colOff>
      <xdr:row>79</xdr:row>
      <xdr:rowOff>89253</xdr:rowOff>
    </xdr:to>
    <xdr:sp macro="" textlink="">
      <xdr:nvSpPr>
        <xdr:cNvPr id="638" name="楕円 637"/>
        <xdr:cNvSpPr/>
      </xdr:nvSpPr>
      <xdr:spPr>
        <a:xfrm>
          <a:off x="14541500" y="13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80380</xdr:rowOff>
    </xdr:from>
    <xdr:ext cx="534377" cy="259045"/>
    <xdr:sp macro="" textlink="">
      <xdr:nvSpPr>
        <xdr:cNvPr id="639" name="テキスト ボックス 638"/>
        <xdr:cNvSpPr txBox="1"/>
      </xdr:nvSpPr>
      <xdr:spPr>
        <a:xfrm>
          <a:off x="14325111" y="136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105702</xdr:rowOff>
    </xdr:from>
    <xdr:to>
      <xdr:col>72</xdr:col>
      <xdr:colOff>38100</xdr:colOff>
      <xdr:row>79</xdr:row>
      <xdr:rowOff>35852</xdr:rowOff>
    </xdr:to>
    <xdr:sp macro="" textlink="">
      <xdr:nvSpPr>
        <xdr:cNvPr id="640" name="楕円 639"/>
        <xdr:cNvSpPr/>
      </xdr:nvSpPr>
      <xdr:spPr>
        <a:xfrm>
          <a:off x="13652500" y="1347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26979</xdr:rowOff>
    </xdr:from>
    <xdr:ext cx="534377" cy="259045"/>
    <xdr:sp macro="" textlink="">
      <xdr:nvSpPr>
        <xdr:cNvPr id="641" name="テキスト ボックス 640"/>
        <xdr:cNvSpPr txBox="1"/>
      </xdr:nvSpPr>
      <xdr:spPr>
        <a:xfrm>
          <a:off x="13436111" y="1357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73515</xdr:rowOff>
    </xdr:from>
    <xdr:to>
      <xdr:col>67</xdr:col>
      <xdr:colOff>101600</xdr:colOff>
      <xdr:row>79</xdr:row>
      <xdr:rowOff>3665</xdr:rowOff>
    </xdr:to>
    <xdr:sp macro="" textlink="">
      <xdr:nvSpPr>
        <xdr:cNvPr id="642" name="楕円 641"/>
        <xdr:cNvSpPr/>
      </xdr:nvSpPr>
      <xdr:spPr>
        <a:xfrm>
          <a:off x="12763500" y="13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166242</xdr:rowOff>
    </xdr:from>
    <xdr:ext cx="534377" cy="259045"/>
    <xdr:sp macro="" textlink="">
      <xdr:nvSpPr>
        <xdr:cNvPr id="643" name="テキスト ボックス 642"/>
        <xdr:cNvSpPr txBox="1"/>
      </xdr:nvSpPr>
      <xdr:spPr>
        <a:xfrm>
          <a:off x="12547111" y="135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7" name="テキスト ボックス 65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9" name="テキスト ボックス 65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1" name="テキスト ボックス 66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3" name="テキスト ボックス 66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5" name="テキスト ボックス 66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36700</xdr:rowOff>
    </xdr:from>
    <xdr:to>
      <xdr:col>85</xdr:col>
      <xdr:colOff>126364</xdr:colOff>
      <xdr:row>99</xdr:row>
      <xdr:rowOff>97115</xdr:rowOff>
    </xdr:to>
    <xdr:cxnSp macro="">
      <xdr:nvCxnSpPr>
        <xdr:cNvPr id="669" name="直線コネクタ 668"/>
        <xdr:cNvCxnSpPr/>
      </xdr:nvCxnSpPr>
      <xdr:spPr>
        <a:xfrm flipV="1">
          <a:off x="16317595" y="15467200"/>
          <a:ext cx="1269" cy="160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100942</xdr:rowOff>
    </xdr:from>
    <xdr:ext cx="313932" cy="259045"/>
    <xdr:sp macro="" textlink="">
      <xdr:nvSpPr>
        <xdr:cNvPr id="670" name="積立金最小値テキスト"/>
        <xdr:cNvSpPr txBox="1"/>
      </xdr:nvSpPr>
      <xdr:spPr>
        <a:xfrm>
          <a:off x="16370300" y="170744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97115</xdr:rowOff>
    </xdr:from>
    <xdr:to>
      <xdr:col>86</xdr:col>
      <xdr:colOff>25400</xdr:colOff>
      <xdr:row>99</xdr:row>
      <xdr:rowOff>97115</xdr:rowOff>
    </xdr:to>
    <xdr:cxnSp macro="">
      <xdr:nvCxnSpPr>
        <xdr:cNvPr id="671" name="直線コネクタ 670"/>
        <xdr:cNvCxnSpPr/>
      </xdr:nvCxnSpPr>
      <xdr:spPr>
        <a:xfrm>
          <a:off x="16230600" y="17070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154827</xdr:rowOff>
    </xdr:from>
    <xdr:ext cx="534377" cy="259045"/>
    <xdr:sp macro="" textlink="">
      <xdr:nvSpPr>
        <xdr:cNvPr id="672" name="積立金最大値テキスト"/>
        <xdr:cNvSpPr txBox="1"/>
      </xdr:nvSpPr>
      <xdr:spPr>
        <a:xfrm>
          <a:off x="16370300" y="1524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36700</xdr:rowOff>
    </xdr:from>
    <xdr:to>
      <xdr:col>86</xdr:col>
      <xdr:colOff>25400</xdr:colOff>
      <xdr:row>90</xdr:row>
      <xdr:rowOff>36700</xdr:rowOff>
    </xdr:to>
    <xdr:cxnSp macro="">
      <xdr:nvCxnSpPr>
        <xdr:cNvPr id="673" name="直線コネクタ 672"/>
        <xdr:cNvCxnSpPr/>
      </xdr:nvCxnSpPr>
      <xdr:spPr>
        <a:xfrm>
          <a:off x="16230600" y="1546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44014</xdr:rowOff>
    </xdr:from>
    <xdr:to>
      <xdr:col>85</xdr:col>
      <xdr:colOff>127000</xdr:colOff>
      <xdr:row>97</xdr:row>
      <xdr:rowOff>151423</xdr:rowOff>
    </xdr:to>
    <xdr:cxnSp macro="">
      <xdr:nvCxnSpPr>
        <xdr:cNvPr id="674" name="直線コネクタ 673"/>
        <xdr:cNvCxnSpPr/>
      </xdr:nvCxnSpPr>
      <xdr:spPr>
        <a:xfrm>
          <a:off x="15481300" y="16503214"/>
          <a:ext cx="838200" cy="27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80619</xdr:rowOff>
    </xdr:from>
    <xdr:ext cx="469744" cy="259045"/>
    <xdr:sp macro="" textlink="">
      <xdr:nvSpPr>
        <xdr:cNvPr id="675" name="積立金平均値テキスト"/>
        <xdr:cNvSpPr txBox="1"/>
      </xdr:nvSpPr>
      <xdr:spPr>
        <a:xfrm>
          <a:off x="16370300" y="16711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102192</xdr:rowOff>
    </xdr:from>
    <xdr:to>
      <xdr:col>85</xdr:col>
      <xdr:colOff>177800</xdr:colOff>
      <xdr:row>98</xdr:row>
      <xdr:rowOff>32342</xdr:rowOff>
    </xdr:to>
    <xdr:sp macro="" textlink="">
      <xdr:nvSpPr>
        <xdr:cNvPr id="676" name="フローチャート: 判断 675"/>
        <xdr:cNvSpPr/>
      </xdr:nvSpPr>
      <xdr:spPr>
        <a:xfrm>
          <a:off x="16268700" y="1673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131634</xdr:rowOff>
    </xdr:from>
    <xdr:to>
      <xdr:col>81</xdr:col>
      <xdr:colOff>50800</xdr:colOff>
      <xdr:row>96</xdr:row>
      <xdr:rowOff>44014</xdr:rowOff>
    </xdr:to>
    <xdr:cxnSp macro="">
      <xdr:nvCxnSpPr>
        <xdr:cNvPr id="677" name="直線コネクタ 676"/>
        <xdr:cNvCxnSpPr/>
      </xdr:nvCxnSpPr>
      <xdr:spPr>
        <a:xfrm>
          <a:off x="14592300" y="16419384"/>
          <a:ext cx="8890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150981</xdr:rowOff>
    </xdr:from>
    <xdr:to>
      <xdr:col>81</xdr:col>
      <xdr:colOff>101600</xdr:colOff>
      <xdr:row>98</xdr:row>
      <xdr:rowOff>81131</xdr:rowOff>
    </xdr:to>
    <xdr:sp macro="" textlink="">
      <xdr:nvSpPr>
        <xdr:cNvPr id="678" name="フローチャート: 判断 677"/>
        <xdr:cNvSpPr/>
      </xdr:nvSpPr>
      <xdr:spPr>
        <a:xfrm>
          <a:off x="15430500" y="1678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72258</xdr:rowOff>
    </xdr:from>
    <xdr:ext cx="469744" cy="259045"/>
    <xdr:sp macro="" textlink="">
      <xdr:nvSpPr>
        <xdr:cNvPr id="679" name="テキスト ボックス 678"/>
        <xdr:cNvSpPr txBox="1"/>
      </xdr:nvSpPr>
      <xdr:spPr>
        <a:xfrm>
          <a:off x="15246428" y="168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16027</xdr:rowOff>
    </xdr:from>
    <xdr:to>
      <xdr:col>76</xdr:col>
      <xdr:colOff>114300</xdr:colOff>
      <xdr:row>95</xdr:row>
      <xdr:rowOff>131634</xdr:rowOff>
    </xdr:to>
    <xdr:cxnSp macro="">
      <xdr:nvCxnSpPr>
        <xdr:cNvPr id="680" name="直線コネクタ 679"/>
        <xdr:cNvCxnSpPr/>
      </xdr:nvCxnSpPr>
      <xdr:spPr>
        <a:xfrm>
          <a:off x="13703300" y="16303777"/>
          <a:ext cx="889000" cy="11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19927</xdr:rowOff>
    </xdr:from>
    <xdr:to>
      <xdr:col>76</xdr:col>
      <xdr:colOff>165100</xdr:colOff>
      <xdr:row>97</xdr:row>
      <xdr:rowOff>121527</xdr:rowOff>
    </xdr:to>
    <xdr:sp macro="" textlink="">
      <xdr:nvSpPr>
        <xdr:cNvPr id="681" name="フローチャート: 判断 680"/>
        <xdr:cNvSpPr/>
      </xdr:nvSpPr>
      <xdr:spPr>
        <a:xfrm>
          <a:off x="145415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112654</xdr:rowOff>
    </xdr:from>
    <xdr:ext cx="534377" cy="259045"/>
    <xdr:sp macro="" textlink="">
      <xdr:nvSpPr>
        <xdr:cNvPr id="682" name="テキスト ボックス 681"/>
        <xdr:cNvSpPr txBox="1"/>
      </xdr:nvSpPr>
      <xdr:spPr>
        <a:xfrm>
          <a:off x="14325111" y="167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16027</xdr:rowOff>
    </xdr:from>
    <xdr:to>
      <xdr:col>71</xdr:col>
      <xdr:colOff>177800</xdr:colOff>
      <xdr:row>97</xdr:row>
      <xdr:rowOff>7243</xdr:rowOff>
    </xdr:to>
    <xdr:cxnSp macro="">
      <xdr:nvCxnSpPr>
        <xdr:cNvPr id="683" name="直線コネクタ 682"/>
        <xdr:cNvCxnSpPr/>
      </xdr:nvCxnSpPr>
      <xdr:spPr>
        <a:xfrm flipV="1">
          <a:off x="12814300" y="16303777"/>
          <a:ext cx="889000" cy="33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103825</xdr:rowOff>
    </xdr:from>
    <xdr:to>
      <xdr:col>72</xdr:col>
      <xdr:colOff>38100</xdr:colOff>
      <xdr:row>98</xdr:row>
      <xdr:rowOff>33975</xdr:rowOff>
    </xdr:to>
    <xdr:sp macro="" textlink="">
      <xdr:nvSpPr>
        <xdr:cNvPr id="684" name="フローチャート: 判断 683"/>
        <xdr:cNvSpPr/>
      </xdr:nvSpPr>
      <xdr:spPr>
        <a:xfrm>
          <a:off x="13652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25102</xdr:rowOff>
    </xdr:from>
    <xdr:ext cx="469744" cy="259045"/>
    <xdr:sp macro="" textlink="">
      <xdr:nvSpPr>
        <xdr:cNvPr id="685" name="テキスト ボックス 684"/>
        <xdr:cNvSpPr txBox="1"/>
      </xdr:nvSpPr>
      <xdr:spPr>
        <a:xfrm>
          <a:off x="13468428" y="1682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54806</xdr:rowOff>
    </xdr:from>
    <xdr:to>
      <xdr:col>67</xdr:col>
      <xdr:colOff>101600</xdr:colOff>
      <xdr:row>96</xdr:row>
      <xdr:rowOff>156406</xdr:rowOff>
    </xdr:to>
    <xdr:sp macro="" textlink="">
      <xdr:nvSpPr>
        <xdr:cNvPr id="686" name="フローチャート: 判断 685"/>
        <xdr:cNvSpPr/>
      </xdr:nvSpPr>
      <xdr:spPr>
        <a:xfrm>
          <a:off x="12763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1483</xdr:rowOff>
    </xdr:from>
    <xdr:ext cx="534377" cy="259045"/>
    <xdr:sp macro="" textlink="">
      <xdr:nvSpPr>
        <xdr:cNvPr id="687" name="テキスト ボックス 686"/>
        <xdr:cNvSpPr txBox="1"/>
      </xdr:nvSpPr>
      <xdr:spPr>
        <a:xfrm>
          <a:off x="12547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100623</xdr:rowOff>
    </xdr:from>
    <xdr:to>
      <xdr:col>85</xdr:col>
      <xdr:colOff>177800</xdr:colOff>
      <xdr:row>98</xdr:row>
      <xdr:rowOff>30773</xdr:rowOff>
    </xdr:to>
    <xdr:sp macro="" textlink="">
      <xdr:nvSpPr>
        <xdr:cNvPr id="693" name="楕円 692"/>
        <xdr:cNvSpPr/>
      </xdr:nvSpPr>
      <xdr:spPr>
        <a:xfrm>
          <a:off x="16268700" y="167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123500</xdr:rowOff>
    </xdr:from>
    <xdr:ext cx="469744" cy="259045"/>
    <xdr:sp macro="" textlink="">
      <xdr:nvSpPr>
        <xdr:cNvPr id="694" name="積立金該当値テキスト"/>
        <xdr:cNvSpPr txBox="1"/>
      </xdr:nvSpPr>
      <xdr:spPr>
        <a:xfrm>
          <a:off x="16370300" y="1658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164664</xdr:rowOff>
    </xdr:from>
    <xdr:to>
      <xdr:col>81</xdr:col>
      <xdr:colOff>101600</xdr:colOff>
      <xdr:row>96</xdr:row>
      <xdr:rowOff>94814</xdr:rowOff>
    </xdr:to>
    <xdr:sp macro="" textlink="">
      <xdr:nvSpPr>
        <xdr:cNvPr id="695" name="楕円 694"/>
        <xdr:cNvSpPr/>
      </xdr:nvSpPr>
      <xdr:spPr>
        <a:xfrm>
          <a:off x="15430500" y="164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111341</xdr:rowOff>
    </xdr:from>
    <xdr:ext cx="534377" cy="259045"/>
    <xdr:sp macro="" textlink="">
      <xdr:nvSpPr>
        <xdr:cNvPr id="696" name="テキスト ボックス 695"/>
        <xdr:cNvSpPr txBox="1"/>
      </xdr:nvSpPr>
      <xdr:spPr>
        <a:xfrm>
          <a:off x="15214111" y="1622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80834</xdr:rowOff>
    </xdr:from>
    <xdr:to>
      <xdr:col>76</xdr:col>
      <xdr:colOff>165100</xdr:colOff>
      <xdr:row>96</xdr:row>
      <xdr:rowOff>10984</xdr:rowOff>
    </xdr:to>
    <xdr:sp macro="" textlink="">
      <xdr:nvSpPr>
        <xdr:cNvPr id="697" name="楕円 696"/>
        <xdr:cNvSpPr/>
      </xdr:nvSpPr>
      <xdr:spPr>
        <a:xfrm>
          <a:off x="14541500" y="1636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27511</xdr:rowOff>
    </xdr:from>
    <xdr:ext cx="534377" cy="259045"/>
    <xdr:sp macro="" textlink="">
      <xdr:nvSpPr>
        <xdr:cNvPr id="698" name="テキスト ボックス 697"/>
        <xdr:cNvSpPr txBox="1"/>
      </xdr:nvSpPr>
      <xdr:spPr>
        <a:xfrm>
          <a:off x="14325111" y="161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136677</xdr:rowOff>
    </xdr:from>
    <xdr:to>
      <xdr:col>72</xdr:col>
      <xdr:colOff>38100</xdr:colOff>
      <xdr:row>95</xdr:row>
      <xdr:rowOff>66827</xdr:rowOff>
    </xdr:to>
    <xdr:sp macro="" textlink="">
      <xdr:nvSpPr>
        <xdr:cNvPr id="699" name="楕円 698"/>
        <xdr:cNvSpPr/>
      </xdr:nvSpPr>
      <xdr:spPr>
        <a:xfrm>
          <a:off x="13652500" y="16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83354</xdr:rowOff>
    </xdr:from>
    <xdr:ext cx="534377" cy="259045"/>
    <xdr:sp macro="" textlink="">
      <xdr:nvSpPr>
        <xdr:cNvPr id="700" name="テキスト ボックス 699"/>
        <xdr:cNvSpPr txBox="1"/>
      </xdr:nvSpPr>
      <xdr:spPr>
        <a:xfrm>
          <a:off x="13436111" y="16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127893</xdr:rowOff>
    </xdr:from>
    <xdr:to>
      <xdr:col>67</xdr:col>
      <xdr:colOff>101600</xdr:colOff>
      <xdr:row>97</xdr:row>
      <xdr:rowOff>58043</xdr:rowOff>
    </xdr:to>
    <xdr:sp macro="" textlink="">
      <xdr:nvSpPr>
        <xdr:cNvPr id="701" name="楕円 700"/>
        <xdr:cNvSpPr/>
      </xdr:nvSpPr>
      <xdr:spPr>
        <a:xfrm>
          <a:off x="12763500" y="1658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49170</xdr:rowOff>
    </xdr:from>
    <xdr:ext cx="534377" cy="259045"/>
    <xdr:sp macro="" textlink="">
      <xdr:nvSpPr>
        <xdr:cNvPr id="702" name="テキスト ボックス 701"/>
        <xdr:cNvSpPr txBox="1"/>
      </xdr:nvSpPr>
      <xdr:spPr>
        <a:xfrm>
          <a:off x="12547111" y="166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125984</xdr:rowOff>
    </xdr:from>
    <xdr:to>
      <xdr:col>116</xdr:col>
      <xdr:colOff>62864</xdr:colOff>
      <xdr:row>39</xdr:row>
      <xdr:rowOff>44450</xdr:rowOff>
    </xdr:to>
    <xdr:cxnSp macro="">
      <xdr:nvCxnSpPr>
        <xdr:cNvPr id="726" name="直線コネクタ 725"/>
        <xdr:cNvCxnSpPr/>
      </xdr:nvCxnSpPr>
      <xdr:spPr>
        <a:xfrm flipV="1">
          <a:off x="22159595" y="5440934"/>
          <a:ext cx="1269"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72661</xdr:rowOff>
    </xdr:from>
    <xdr:ext cx="469744" cy="259045"/>
    <xdr:sp macro="" textlink="">
      <xdr:nvSpPr>
        <xdr:cNvPr id="729" name="投資及び出資金最大値テキスト"/>
        <xdr:cNvSpPr txBox="1"/>
      </xdr:nvSpPr>
      <xdr:spPr>
        <a:xfrm>
          <a:off x="22212300" y="521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125984</xdr:rowOff>
    </xdr:from>
    <xdr:to>
      <xdr:col>116</xdr:col>
      <xdr:colOff>152400</xdr:colOff>
      <xdr:row>31</xdr:row>
      <xdr:rowOff>125984</xdr:rowOff>
    </xdr:to>
    <xdr:cxnSp macro="">
      <xdr:nvCxnSpPr>
        <xdr:cNvPr id="730" name="直線コネクタ 729"/>
        <xdr:cNvCxnSpPr/>
      </xdr:nvCxnSpPr>
      <xdr:spPr>
        <a:xfrm>
          <a:off x="22072600" y="544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51308</xdr:rowOff>
    </xdr:from>
    <xdr:to>
      <xdr:col>116</xdr:col>
      <xdr:colOff>63500</xdr:colOff>
      <xdr:row>38</xdr:row>
      <xdr:rowOff>112649</xdr:rowOff>
    </xdr:to>
    <xdr:cxnSp macro="">
      <xdr:nvCxnSpPr>
        <xdr:cNvPr id="731" name="直線コネクタ 730"/>
        <xdr:cNvCxnSpPr/>
      </xdr:nvCxnSpPr>
      <xdr:spPr>
        <a:xfrm>
          <a:off x="21323300" y="6223508"/>
          <a:ext cx="838200" cy="4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155592</xdr:rowOff>
    </xdr:from>
    <xdr:ext cx="378565" cy="259045"/>
    <xdr:sp macro="" textlink="">
      <xdr:nvSpPr>
        <xdr:cNvPr id="732" name="投資及び出資金平均値テキスト"/>
        <xdr:cNvSpPr txBox="1"/>
      </xdr:nvSpPr>
      <xdr:spPr>
        <a:xfrm>
          <a:off x="22212300" y="63277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132715</xdr:rowOff>
    </xdr:from>
    <xdr:to>
      <xdr:col>116</xdr:col>
      <xdr:colOff>114300</xdr:colOff>
      <xdr:row>38</xdr:row>
      <xdr:rowOff>62865</xdr:rowOff>
    </xdr:to>
    <xdr:sp macro="" textlink="">
      <xdr:nvSpPr>
        <xdr:cNvPr id="733" name="フローチャート: 判断 732"/>
        <xdr:cNvSpPr/>
      </xdr:nvSpPr>
      <xdr:spPr>
        <a:xfrm>
          <a:off x="221107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51308</xdr:rowOff>
    </xdr:from>
    <xdr:to>
      <xdr:col>111</xdr:col>
      <xdr:colOff>177800</xdr:colOff>
      <xdr:row>36</xdr:row>
      <xdr:rowOff>103886</xdr:rowOff>
    </xdr:to>
    <xdr:cxnSp macro="">
      <xdr:nvCxnSpPr>
        <xdr:cNvPr id="734" name="直線コネクタ 733"/>
        <xdr:cNvCxnSpPr/>
      </xdr:nvCxnSpPr>
      <xdr:spPr>
        <a:xfrm flipV="1">
          <a:off x="20434300" y="6223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136906</xdr:rowOff>
    </xdr:from>
    <xdr:to>
      <xdr:col>112</xdr:col>
      <xdr:colOff>38100</xdr:colOff>
      <xdr:row>38</xdr:row>
      <xdr:rowOff>67056</xdr:rowOff>
    </xdr:to>
    <xdr:sp macro="" textlink="">
      <xdr:nvSpPr>
        <xdr:cNvPr id="735" name="フローチャート: 判断 734"/>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58183</xdr:rowOff>
    </xdr:from>
    <xdr:ext cx="378565" cy="259045"/>
    <xdr:sp macro="" textlink="">
      <xdr:nvSpPr>
        <xdr:cNvPr id="736" name="テキスト ボックス 735"/>
        <xdr:cNvSpPr txBox="1"/>
      </xdr:nvSpPr>
      <xdr:spPr>
        <a:xfrm>
          <a:off x="21134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103886</xdr:rowOff>
    </xdr:from>
    <xdr:to>
      <xdr:col>107</xdr:col>
      <xdr:colOff>50800</xdr:colOff>
      <xdr:row>37</xdr:row>
      <xdr:rowOff>74549</xdr:rowOff>
    </xdr:to>
    <xdr:cxnSp macro="">
      <xdr:nvCxnSpPr>
        <xdr:cNvPr id="737" name="直線コネクタ 736"/>
        <xdr:cNvCxnSpPr/>
      </xdr:nvCxnSpPr>
      <xdr:spPr>
        <a:xfrm flipV="1">
          <a:off x="19545300" y="6276086"/>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71374</xdr:rowOff>
    </xdr:from>
    <xdr:to>
      <xdr:col>107</xdr:col>
      <xdr:colOff>101600</xdr:colOff>
      <xdr:row>38</xdr:row>
      <xdr:rowOff>1524</xdr:rowOff>
    </xdr:to>
    <xdr:sp macro="" textlink="">
      <xdr:nvSpPr>
        <xdr:cNvPr id="738" name="フローチャート: 判断 737"/>
        <xdr:cNvSpPr/>
      </xdr:nvSpPr>
      <xdr:spPr>
        <a:xfrm>
          <a:off x="20383500" y="64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164101</xdr:rowOff>
    </xdr:from>
    <xdr:ext cx="378565" cy="259045"/>
    <xdr:sp macro="" textlink="">
      <xdr:nvSpPr>
        <xdr:cNvPr id="739" name="テキスト ボックス 738"/>
        <xdr:cNvSpPr txBox="1"/>
      </xdr:nvSpPr>
      <xdr:spPr>
        <a:xfrm>
          <a:off x="20245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28067</xdr:rowOff>
    </xdr:from>
    <xdr:to>
      <xdr:col>102</xdr:col>
      <xdr:colOff>114300</xdr:colOff>
      <xdr:row>37</xdr:row>
      <xdr:rowOff>74549</xdr:rowOff>
    </xdr:to>
    <xdr:cxnSp macro="">
      <xdr:nvCxnSpPr>
        <xdr:cNvPr id="740" name="直線コネクタ 739"/>
        <xdr:cNvCxnSpPr/>
      </xdr:nvCxnSpPr>
      <xdr:spPr>
        <a:xfrm>
          <a:off x="18656300" y="637171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125095</xdr:rowOff>
    </xdr:from>
    <xdr:to>
      <xdr:col>102</xdr:col>
      <xdr:colOff>165100</xdr:colOff>
      <xdr:row>38</xdr:row>
      <xdr:rowOff>55245</xdr:rowOff>
    </xdr:to>
    <xdr:sp macro="" textlink="">
      <xdr:nvSpPr>
        <xdr:cNvPr id="741" name="フローチャート: 判断 740"/>
        <xdr:cNvSpPr/>
      </xdr:nvSpPr>
      <xdr:spPr>
        <a:xfrm>
          <a:off x="19494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46372</xdr:rowOff>
    </xdr:from>
    <xdr:ext cx="378565" cy="259045"/>
    <xdr:sp macro="" textlink="">
      <xdr:nvSpPr>
        <xdr:cNvPr id="742" name="テキスト ボックス 741"/>
        <xdr:cNvSpPr txBox="1"/>
      </xdr:nvSpPr>
      <xdr:spPr>
        <a:xfrm>
          <a:off x="19356017" y="656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127762</xdr:rowOff>
    </xdr:from>
    <xdr:to>
      <xdr:col>98</xdr:col>
      <xdr:colOff>38100</xdr:colOff>
      <xdr:row>38</xdr:row>
      <xdr:rowOff>57912</xdr:rowOff>
    </xdr:to>
    <xdr:sp macro="" textlink="">
      <xdr:nvSpPr>
        <xdr:cNvPr id="743" name="フローチャート: 判断 742"/>
        <xdr:cNvSpPr/>
      </xdr:nvSpPr>
      <xdr:spPr>
        <a:xfrm>
          <a:off x="18605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49039</xdr:rowOff>
    </xdr:from>
    <xdr:ext cx="378565" cy="259045"/>
    <xdr:sp macro="" textlink="">
      <xdr:nvSpPr>
        <xdr:cNvPr id="744" name="テキスト ボックス 743"/>
        <xdr:cNvSpPr txBox="1"/>
      </xdr:nvSpPr>
      <xdr:spPr>
        <a:xfrm>
          <a:off x="18467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61849</xdr:rowOff>
    </xdr:from>
    <xdr:to>
      <xdr:col>116</xdr:col>
      <xdr:colOff>114300</xdr:colOff>
      <xdr:row>38</xdr:row>
      <xdr:rowOff>163449</xdr:rowOff>
    </xdr:to>
    <xdr:sp macro="" textlink="">
      <xdr:nvSpPr>
        <xdr:cNvPr id="750" name="楕円 749"/>
        <xdr:cNvSpPr/>
      </xdr:nvSpPr>
      <xdr:spPr>
        <a:xfrm>
          <a:off x="221107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148226</xdr:rowOff>
    </xdr:from>
    <xdr:ext cx="378565" cy="259045"/>
    <xdr:sp macro="" textlink="">
      <xdr:nvSpPr>
        <xdr:cNvPr id="751" name="投資及び出資金該当値テキスト"/>
        <xdr:cNvSpPr txBox="1"/>
      </xdr:nvSpPr>
      <xdr:spPr>
        <a:xfrm>
          <a:off x="22212300" y="649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508</xdr:rowOff>
    </xdr:from>
    <xdr:to>
      <xdr:col>112</xdr:col>
      <xdr:colOff>38100</xdr:colOff>
      <xdr:row>36</xdr:row>
      <xdr:rowOff>102108</xdr:rowOff>
    </xdr:to>
    <xdr:sp macro="" textlink="">
      <xdr:nvSpPr>
        <xdr:cNvPr id="752" name="楕円 751"/>
        <xdr:cNvSpPr/>
      </xdr:nvSpPr>
      <xdr:spPr>
        <a:xfrm>
          <a:off x="21272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118635</xdr:rowOff>
    </xdr:from>
    <xdr:ext cx="469744" cy="259045"/>
    <xdr:sp macro="" textlink="">
      <xdr:nvSpPr>
        <xdr:cNvPr id="753" name="テキスト ボックス 752"/>
        <xdr:cNvSpPr txBox="1"/>
      </xdr:nvSpPr>
      <xdr:spPr>
        <a:xfrm>
          <a:off x="21088428" y="594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53086</xdr:rowOff>
    </xdr:from>
    <xdr:to>
      <xdr:col>107</xdr:col>
      <xdr:colOff>101600</xdr:colOff>
      <xdr:row>36</xdr:row>
      <xdr:rowOff>154686</xdr:rowOff>
    </xdr:to>
    <xdr:sp macro="" textlink="">
      <xdr:nvSpPr>
        <xdr:cNvPr id="754" name="楕円 753"/>
        <xdr:cNvSpPr/>
      </xdr:nvSpPr>
      <xdr:spPr>
        <a:xfrm>
          <a:off x="20383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171213</xdr:rowOff>
    </xdr:from>
    <xdr:ext cx="469744" cy="259045"/>
    <xdr:sp macro="" textlink="">
      <xdr:nvSpPr>
        <xdr:cNvPr id="755" name="テキスト ボックス 754"/>
        <xdr:cNvSpPr txBox="1"/>
      </xdr:nvSpPr>
      <xdr:spPr>
        <a:xfrm>
          <a:off x="20199428" y="600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23749</xdr:rowOff>
    </xdr:from>
    <xdr:to>
      <xdr:col>102</xdr:col>
      <xdr:colOff>165100</xdr:colOff>
      <xdr:row>37</xdr:row>
      <xdr:rowOff>125349</xdr:rowOff>
    </xdr:to>
    <xdr:sp macro="" textlink="">
      <xdr:nvSpPr>
        <xdr:cNvPr id="756" name="楕円 755"/>
        <xdr:cNvSpPr/>
      </xdr:nvSpPr>
      <xdr:spPr>
        <a:xfrm>
          <a:off x="19494500" y="63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141876</xdr:rowOff>
    </xdr:from>
    <xdr:ext cx="378565" cy="259045"/>
    <xdr:sp macro="" textlink="">
      <xdr:nvSpPr>
        <xdr:cNvPr id="757" name="テキスト ボックス 756"/>
        <xdr:cNvSpPr txBox="1"/>
      </xdr:nvSpPr>
      <xdr:spPr>
        <a:xfrm>
          <a:off x="19356017" y="6142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148717</xdr:rowOff>
    </xdr:from>
    <xdr:to>
      <xdr:col>98</xdr:col>
      <xdr:colOff>38100</xdr:colOff>
      <xdr:row>37</xdr:row>
      <xdr:rowOff>78867</xdr:rowOff>
    </xdr:to>
    <xdr:sp macro="" textlink="">
      <xdr:nvSpPr>
        <xdr:cNvPr id="758" name="楕円 757"/>
        <xdr:cNvSpPr/>
      </xdr:nvSpPr>
      <xdr:spPr>
        <a:xfrm>
          <a:off x="18605500" y="63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95394</xdr:rowOff>
    </xdr:from>
    <xdr:ext cx="378565" cy="259045"/>
    <xdr:sp macro="" textlink="">
      <xdr:nvSpPr>
        <xdr:cNvPr id="759" name="テキスト ボックス 758"/>
        <xdr:cNvSpPr txBox="1"/>
      </xdr:nvSpPr>
      <xdr:spPr>
        <a:xfrm>
          <a:off x="18467017" y="6096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64399</xdr:rowOff>
    </xdr:from>
    <xdr:to>
      <xdr:col>116</xdr:col>
      <xdr:colOff>62864</xdr:colOff>
      <xdr:row>58</xdr:row>
      <xdr:rowOff>139700</xdr:rowOff>
    </xdr:to>
    <xdr:cxnSp macro="">
      <xdr:nvCxnSpPr>
        <xdr:cNvPr id="781" name="直線コネクタ 780"/>
        <xdr:cNvCxnSpPr/>
      </xdr:nvCxnSpPr>
      <xdr:spPr>
        <a:xfrm flipV="1">
          <a:off x="22159595" y="8808349"/>
          <a:ext cx="1269" cy="127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11076</xdr:rowOff>
    </xdr:from>
    <xdr:ext cx="534377" cy="259045"/>
    <xdr:sp macro="" textlink="">
      <xdr:nvSpPr>
        <xdr:cNvPr id="784" name="貸付金最大値テキスト"/>
        <xdr:cNvSpPr txBox="1"/>
      </xdr:nvSpPr>
      <xdr:spPr>
        <a:xfrm>
          <a:off x="22212300" y="85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64399</xdr:rowOff>
    </xdr:from>
    <xdr:to>
      <xdr:col>116</xdr:col>
      <xdr:colOff>152400</xdr:colOff>
      <xdr:row>51</xdr:row>
      <xdr:rowOff>64399</xdr:rowOff>
    </xdr:to>
    <xdr:cxnSp macro="">
      <xdr:nvCxnSpPr>
        <xdr:cNvPr id="785" name="直線コネクタ 784"/>
        <xdr:cNvCxnSpPr/>
      </xdr:nvCxnSpPr>
      <xdr:spPr>
        <a:xfrm>
          <a:off x="22072600" y="880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139060</xdr:rowOff>
    </xdr:to>
    <xdr:cxnSp macro="">
      <xdr:nvCxnSpPr>
        <xdr:cNvPr id="786" name="直線コネクタ 785"/>
        <xdr:cNvCxnSpPr/>
      </xdr:nvCxnSpPr>
      <xdr:spPr>
        <a:xfrm>
          <a:off x="21323300" y="10083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142318</xdr:rowOff>
    </xdr:from>
    <xdr:ext cx="469744" cy="259045"/>
    <xdr:sp macro="" textlink="">
      <xdr:nvSpPr>
        <xdr:cNvPr id="787" name="貸付金平均値テキスト"/>
        <xdr:cNvSpPr txBox="1"/>
      </xdr:nvSpPr>
      <xdr:spPr>
        <a:xfrm>
          <a:off x="22212300" y="9743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119441</xdr:rowOff>
    </xdr:from>
    <xdr:to>
      <xdr:col>116</xdr:col>
      <xdr:colOff>114300</xdr:colOff>
      <xdr:row>58</xdr:row>
      <xdr:rowOff>49591</xdr:rowOff>
    </xdr:to>
    <xdr:sp macro="" textlink="">
      <xdr:nvSpPr>
        <xdr:cNvPr id="788" name="フローチャート: 判断 787"/>
        <xdr:cNvSpPr/>
      </xdr:nvSpPr>
      <xdr:spPr>
        <a:xfrm>
          <a:off x="221107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139060</xdr:rowOff>
    </xdr:from>
    <xdr:to>
      <xdr:col>111</xdr:col>
      <xdr:colOff>177800</xdr:colOff>
      <xdr:row>58</xdr:row>
      <xdr:rowOff>139060</xdr:rowOff>
    </xdr:to>
    <xdr:cxnSp macro="">
      <xdr:nvCxnSpPr>
        <xdr:cNvPr id="789" name="直線コネクタ 788"/>
        <xdr:cNvCxnSpPr/>
      </xdr:nvCxnSpPr>
      <xdr:spPr>
        <a:xfrm>
          <a:off x="20434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109062</xdr:rowOff>
    </xdr:from>
    <xdr:to>
      <xdr:col>112</xdr:col>
      <xdr:colOff>38100</xdr:colOff>
      <xdr:row>58</xdr:row>
      <xdr:rowOff>39212</xdr:rowOff>
    </xdr:to>
    <xdr:sp macro="" textlink="">
      <xdr:nvSpPr>
        <xdr:cNvPr id="790" name="フローチャート: 判断 789"/>
        <xdr:cNvSpPr/>
      </xdr:nvSpPr>
      <xdr:spPr>
        <a:xfrm>
          <a:off x="21272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55739</xdr:rowOff>
    </xdr:from>
    <xdr:ext cx="469744" cy="259045"/>
    <xdr:sp macro="" textlink="">
      <xdr:nvSpPr>
        <xdr:cNvPr id="791" name="テキスト ボックス 790"/>
        <xdr:cNvSpPr txBox="1"/>
      </xdr:nvSpPr>
      <xdr:spPr>
        <a:xfrm>
          <a:off x="21088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139060</xdr:rowOff>
    </xdr:from>
    <xdr:to>
      <xdr:col>107</xdr:col>
      <xdr:colOff>50800</xdr:colOff>
      <xdr:row>58</xdr:row>
      <xdr:rowOff>139060</xdr:rowOff>
    </xdr:to>
    <xdr:cxnSp macro="">
      <xdr:nvCxnSpPr>
        <xdr:cNvPr id="792" name="直線コネクタ 791"/>
        <xdr:cNvCxnSpPr/>
      </xdr:nvCxnSpPr>
      <xdr:spPr>
        <a:xfrm>
          <a:off x="19545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111897</xdr:rowOff>
    </xdr:from>
    <xdr:to>
      <xdr:col>107</xdr:col>
      <xdr:colOff>101600</xdr:colOff>
      <xdr:row>57</xdr:row>
      <xdr:rowOff>42047</xdr:rowOff>
    </xdr:to>
    <xdr:sp macro="" textlink="">
      <xdr:nvSpPr>
        <xdr:cNvPr id="793" name="フローチャート: 判断 792"/>
        <xdr:cNvSpPr/>
      </xdr:nvSpPr>
      <xdr:spPr>
        <a:xfrm>
          <a:off x="20383500" y="97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58574</xdr:rowOff>
    </xdr:from>
    <xdr:ext cx="469744" cy="259045"/>
    <xdr:sp macro="" textlink="">
      <xdr:nvSpPr>
        <xdr:cNvPr id="794" name="テキスト ボックス 793"/>
        <xdr:cNvSpPr txBox="1"/>
      </xdr:nvSpPr>
      <xdr:spPr>
        <a:xfrm>
          <a:off x="20199428" y="948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139060</xdr:rowOff>
    </xdr:from>
    <xdr:to>
      <xdr:col>102</xdr:col>
      <xdr:colOff>114300</xdr:colOff>
      <xdr:row>58</xdr:row>
      <xdr:rowOff>139060</xdr:rowOff>
    </xdr:to>
    <xdr:cxnSp macro="">
      <xdr:nvCxnSpPr>
        <xdr:cNvPr id="795" name="直線コネクタ 794"/>
        <xdr:cNvCxnSpPr/>
      </xdr:nvCxnSpPr>
      <xdr:spPr>
        <a:xfrm>
          <a:off x="18656300" y="10083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136449</xdr:rowOff>
    </xdr:from>
    <xdr:to>
      <xdr:col>102</xdr:col>
      <xdr:colOff>165100</xdr:colOff>
      <xdr:row>57</xdr:row>
      <xdr:rowOff>66599</xdr:rowOff>
    </xdr:to>
    <xdr:sp macro="" textlink="">
      <xdr:nvSpPr>
        <xdr:cNvPr id="796" name="フローチャート: 判断 795"/>
        <xdr:cNvSpPr/>
      </xdr:nvSpPr>
      <xdr:spPr>
        <a:xfrm>
          <a:off x="19494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83126</xdr:rowOff>
    </xdr:from>
    <xdr:ext cx="469744" cy="259045"/>
    <xdr:sp macro="" textlink="">
      <xdr:nvSpPr>
        <xdr:cNvPr id="797" name="テキスト ボックス 796"/>
        <xdr:cNvSpPr txBox="1"/>
      </xdr:nvSpPr>
      <xdr:spPr>
        <a:xfrm>
          <a:off x="19310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160224</xdr:rowOff>
    </xdr:from>
    <xdr:to>
      <xdr:col>98</xdr:col>
      <xdr:colOff>38100</xdr:colOff>
      <xdr:row>57</xdr:row>
      <xdr:rowOff>90374</xdr:rowOff>
    </xdr:to>
    <xdr:sp macro="" textlink="">
      <xdr:nvSpPr>
        <xdr:cNvPr id="798" name="フローチャート: 判断 797"/>
        <xdr:cNvSpPr/>
      </xdr:nvSpPr>
      <xdr:spPr>
        <a:xfrm>
          <a:off x="18605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106901</xdr:rowOff>
    </xdr:from>
    <xdr:ext cx="469744" cy="259045"/>
    <xdr:sp macro="" textlink="">
      <xdr:nvSpPr>
        <xdr:cNvPr id="799" name="テキスト ボックス 798"/>
        <xdr:cNvSpPr txBox="1"/>
      </xdr:nvSpPr>
      <xdr:spPr>
        <a:xfrm>
          <a:off x="18421428"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05" name="楕円 804"/>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313932" cy="259045"/>
    <xdr:sp macro="" textlink="">
      <xdr:nvSpPr>
        <xdr:cNvPr id="806"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07" name="楕円 806"/>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9537</xdr:rowOff>
    </xdr:from>
    <xdr:ext cx="313932" cy="259045"/>
    <xdr:sp macro="" textlink="">
      <xdr:nvSpPr>
        <xdr:cNvPr id="808" name="テキスト ボックス 807"/>
        <xdr:cNvSpPr txBox="1"/>
      </xdr:nvSpPr>
      <xdr:spPr>
        <a:xfrm>
          <a:off x="21166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88260</xdr:rowOff>
    </xdr:from>
    <xdr:to>
      <xdr:col>107</xdr:col>
      <xdr:colOff>101600</xdr:colOff>
      <xdr:row>59</xdr:row>
      <xdr:rowOff>18410</xdr:rowOff>
    </xdr:to>
    <xdr:sp macro="" textlink="">
      <xdr:nvSpPr>
        <xdr:cNvPr id="809" name="楕円 808"/>
        <xdr:cNvSpPr/>
      </xdr:nvSpPr>
      <xdr:spPr>
        <a:xfrm>
          <a:off x="20383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9537</xdr:rowOff>
    </xdr:from>
    <xdr:ext cx="313932" cy="259045"/>
    <xdr:sp macro="" textlink="">
      <xdr:nvSpPr>
        <xdr:cNvPr id="810" name="テキスト ボックス 809"/>
        <xdr:cNvSpPr txBox="1"/>
      </xdr:nvSpPr>
      <xdr:spPr>
        <a:xfrm>
          <a:off x="20277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88260</xdr:rowOff>
    </xdr:from>
    <xdr:to>
      <xdr:col>102</xdr:col>
      <xdr:colOff>165100</xdr:colOff>
      <xdr:row>59</xdr:row>
      <xdr:rowOff>18410</xdr:rowOff>
    </xdr:to>
    <xdr:sp macro="" textlink="">
      <xdr:nvSpPr>
        <xdr:cNvPr id="811" name="楕円 810"/>
        <xdr:cNvSpPr/>
      </xdr:nvSpPr>
      <xdr:spPr>
        <a:xfrm>
          <a:off x="19494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9537</xdr:rowOff>
    </xdr:from>
    <xdr:ext cx="313932" cy="259045"/>
    <xdr:sp macro="" textlink="">
      <xdr:nvSpPr>
        <xdr:cNvPr id="812" name="テキスト ボックス 811"/>
        <xdr:cNvSpPr txBox="1"/>
      </xdr:nvSpPr>
      <xdr:spPr>
        <a:xfrm>
          <a:off x="19388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88260</xdr:rowOff>
    </xdr:from>
    <xdr:to>
      <xdr:col>98</xdr:col>
      <xdr:colOff>38100</xdr:colOff>
      <xdr:row>59</xdr:row>
      <xdr:rowOff>18410</xdr:rowOff>
    </xdr:to>
    <xdr:sp macro="" textlink="">
      <xdr:nvSpPr>
        <xdr:cNvPr id="813" name="楕円 812"/>
        <xdr:cNvSpPr/>
      </xdr:nvSpPr>
      <xdr:spPr>
        <a:xfrm>
          <a:off x="18605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9537</xdr:rowOff>
    </xdr:from>
    <xdr:ext cx="313932" cy="259045"/>
    <xdr:sp macro="" textlink="">
      <xdr:nvSpPr>
        <xdr:cNvPr id="814" name="テキスト ボックス 813"/>
        <xdr:cNvSpPr txBox="1"/>
      </xdr:nvSpPr>
      <xdr:spPr>
        <a:xfrm>
          <a:off x="18499333" y="10125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11684</xdr:rowOff>
    </xdr:from>
    <xdr:to>
      <xdr:col>116</xdr:col>
      <xdr:colOff>62864</xdr:colOff>
      <xdr:row>78</xdr:row>
      <xdr:rowOff>4415</xdr:rowOff>
    </xdr:to>
    <xdr:cxnSp macro="">
      <xdr:nvCxnSpPr>
        <xdr:cNvPr id="837" name="直線コネクタ 836"/>
        <xdr:cNvCxnSpPr/>
      </xdr:nvCxnSpPr>
      <xdr:spPr>
        <a:xfrm flipV="1">
          <a:off x="22159595" y="12184634"/>
          <a:ext cx="1269" cy="1192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8242</xdr:rowOff>
    </xdr:from>
    <xdr:ext cx="534377" cy="259045"/>
    <xdr:sp macro="" textlink="">
      <xdr:nvSpPr>
        <xdr:cNvPr id="838" name="繰出金最小値テキスト"/>
        <xdr:cNvSpPr txBox="1"/>
      </xdr:nvSpPr>
      <xdr:spPr>
        <a:xfrm>
          <a:off x="22212300" y="13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4415</xdr:rowOff>
    </xdr:from>
    <xdr:to>
      <xdr:col>116</xdr:col>
      <xdr:colOff>152400</xdr:colOff>
      <xdr:row>78</xdr:row>
      <xdr:rowOff>4415</xdr:rowOff>
    </xdr:to>
    <xdr:cxnSp macro="">
      <xdr:nvCxnSpPr>
        <xdr:cNvPr id="839" name="直線コネクタ 838"/>
        <xdr:cNvCxnSpPr/>
      </xdr:nvCxnSpPr>
      <xdr:spPr>
        <a:xfrm>
          <a:off x="22072600" y="133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129811</xdr:rowOff>
    </xdr:from>
    <xdr:ext cx="534377" cy="259045"/>
    <xdr:sp macro="" textlink="">
      <xdr:nvSpPr>
        <xdr:cNvPr id="840" name="繰出金最大値テキスト"/>
        <xdr:cNvSpPr txBox="1"/>
      </xdr:nvSpPr>
      <xdr:spPr>
        <a:xfrm>
          <a:off x="22212300" y="1195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11684</xdr:rowOff>
    </xdr:from>
    <xdr:to>
      <xdr:col>116</xdr:col>
      <xdr:colOff>152400</xdr:colOff>
      <xdr:row>71</xdr:row>
      <xdr:rowOff>11684</xdr:rowOff>
    </xdr:to>
    <xdr:cxnSp macro="">
      <xdr:nvCxnSpPr>
        <xdr:cNvPr id="841" name="直線コネクタ 840"/>
        <xdr:cNvCxnSpPr/>
      </xdr:nvCxnSpPr>
      <xdr:spPr>
        <a:xfrm>
          <a:off x="22072600" y="1218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16621</xdr:rowOff>
    </xdr:from>
    <xdr:to>
      <xdr:col>116</xdr:col>
      <xdr:colOff>63500</xdr:colOff>
      <xdr:row>73</xdr:row>
      <xdr:rowOff>42407</xdr:rowOff>
    </xdr:to>
    <xdr:cxnSp macro="">
      <xdr:nvCxnSpPr>
        <xdr:cNvPr id="842" name="直線コネクタ 841"/>
        <xdr:cNvCxnSpPr/>
      </xdr:nvCxnSpPr>
      <xdr:spPr>
        <a:xfrm>
          <a:off x="21323300" y="12532471"/>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125117</xdr:rowOff>
    </xdr:from>
    <xdr:ext cx="534377" cy="259045"/>
    <xdr:sp macro="" textlink="">
      <xdr:nvSpPr>
        <xdr:cNvPr id="843" name="繰出金平均値テキスト"/>
        <xdr:cNvSpPr txBox="1"/>
      </xdr:nvSpPr>
      <xdr:spPr>
        <a:xfrm>
          <a:off x="22212300" y="12812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146690</xdr:rowOff>
    </xdr:from>
    <xdr:to>
      <xdr:col>116</xdr:col>
      <xdr:colOff>114300</xdr:colOff>
      <xdr:row>75</xdr:row>
      <xdr:rowOff>76840</xdr:rowOff>
    </xdr:to>
    <xdr:sp macro="" textlink="">
      <xdr:nvSpPr>
        <xdr:cNvPr id="844" name="フローチャート: 判断 843"/>
        <xdr:cNvSpPr/>
      </xdr:nvSpPr>
      <xdr:spPr>
        <a:xfrm>
          <a:off x="221107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16621</xdr:rowOff>
    </xdr:from>
    <xdr:to>
      <xdr:col>111</xdr:col>
      <xdr:colOff>177800</xdr:colOff>
      <xdr:row>73</xdr:row>
      <xdr:rowOff>29058</xdr:rowOff>
    </xdr:to>
    <xdr:cxnSp macro="">
      <xdr:nvCxnSpPr>
        <xdr:cNvPr id="845" name="直線コネクタ 844"/>
        <xdr:cNvCxnSpPr/>
      </xdr:nvCxnSpPr>
      <xdr:spPr>
        <a:xfrm flipV="1">
          <a:off x="20434300" y="12532471"/>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138735</xdr:rowOff>
    </xdr:from>
    <xdr:to>
      <xdr:col>112</xdr:col>
      <xdr:colOff>38100</xdr:colOff>
      <xdr:row>75</xdr:row>
      <xdr:rowOff>68885</xdr:rowOff>
    </xdr:to>
    <xdr:sp macro="" textlink="">
      <xdr:nvSpPr>
        <xdr:cNvPr id="846" name="フローチャート: 判断 845"/>
        <xdr:cNvSpPr/>
      </xdr:nvSpPr>
      <xdr:spPr>
        <a:xfrm>
          <a:off x="21272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60012</xdr:rowOff>
    </xdr:from>
    <xdr:ext cx="534377" cy="259045"/>
    <xdr:sp macro="" textlink="">
      <xdr:nvSpPr>
        <xdr:cNvPr id="847" name="テキスト ボックス 846"/>
        <xdr:cNvSpPr txBox="1"/>
      </xdr:nvSpPr>
      <xdr:spPr>
        <a:xfrm>
          <a:off x="21056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29058</xdr:rowOff>
    </xdr:from>
    <xdr:to>
      <xdr:col>107</xdr:col>
      <xdr:colOff>50800</xdr:colOff>
      <xdr:row>73</xdr:row>
      <xdr:rowOff>93797</xdr:rowOff>
    </xdr:to>
    <xdr:cxnSp macro="">
      <xdr:nvCxnSpPr>
        <xdr:cNvPr id="848" name="直線コネクタ 847"/>
        <xdr:cNvCxnSpPr/>
      </xdr:nvCxnSpPr>
      <xdr:spPr>
        <a:xfrm flipV="1">
          <a:off x="19545300" y="12544908"/>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87209</xdr:rowOff>
    </xdr:from>
    <xdr:to>
      <xdr:col>107</xdr:col>
      <xdr:colOff>101600</xdr:colOff>
      <xdr:row>74</xdr:row>
      <xdr:rowOff>17359</xdr:rowOff>
    </xdr:to>
    <xdr:sp macro="" textlink="">
      <xdr:nvSpPr>
        <xdr:cNvPr id="849" name="フローチャート: 判断 848"/>
        <xdr:cNvSpPr/>
      </xdr:nvSpPr>
      <xdr:spPr>
        <a:xfrm>
          <a:off x="20383500" y="1260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8486</xdr:rowOff>
    </xdr:from>
    <xdr:ext cx="534377" cy="259045"/>
    <xdr:sp macro="" textlink="">
      <xdr:nvSpPr>
        <xdr:cNvPr id="850" name="テキスト ボックス 849"/>
        <xdr:cNvSpPr txBox="1"/>
      </xdr:nvSpPr>
      <xdr:spPr>
        <a:xfrm>
          <a:off x="20167111" y="1269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93797</xdr:rowOff>
    </xdr:from>
    <xdr:to>
      <xdr:col>102</xdr:col>
      <xdr:colOff>114300</xdr:colOff>
      <xdr:row>73</xdr:row>
      <xdr:rowOff>96860</xdr:rowOff>
    </xdr:to>
    <xdr:cxnSp macro="">
      <xdr:nvCxnSpPr>
        <xdr:cNvPr id="851" name="直線コネクタ 850"/>
        <xdr:cNvCxnSpPr/>
      </xdr:nvCxnSpPr>
      <xdr:spPr>
        <a:xfrm flipV="1">
          <a:off x="18656300" y="12609647"/>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56256</xdr:rowOff>
    </xdr:from>
    <xdr:to>
      <xdr:col>102</xdr:col>
      <xdr:colOff>165100</xdr:colOff>
      <xdr:row>74</xdr:row>
      <xdr:rowOff>157856</xdr:rowOff>
    </xdr:to>
    <xdr:sp macro="" textlink="">
      <xdr:nvSpPr>
        <xdr:cNvPr id="852" name="フローチャート: 判断 851"/>
        <xdr:cNvSpPr/>
      </xdr:nvSpPr>
      <xdr:spPr>
        <a:xfrm>
          <a:off x="19494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148983</xdr:rowOff>
    </xdr:from>
    <xdr:ext cx="534377" cy="259045"/>
    <xdr:sp macro="" textlink="">
      <xdr:nvSpPr>
        <xdr:cNvPr id="853" name="テキスト ボックス 852"/>
        <xdr:cNvSpPr txBox="1"/>
      </xdr:nvSpPr>
      <xdr:spPr>
        <a:xfrm>
          <a:off x="19278111" y="1283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99187</xdr:rowOff>
    </xdr:from>
    <xdr:to>
      <xdr:col>98</xdr:col>
      <xdr:colOff>38100</xdr:colOff>
      <xdr:row>75</xdr:row>
      <xdr:rowOff>29337</xdr:rowOff>
    </xdr:to>
    <xdr:sp macro="" textlink="">
      <xdr:nvSpPr>
        <xdr:cNvPr id="854" name="フローチャート: 判断 853"/>
        <xdr:cNvSpPr/>
      </xdr:nvSpPr>
      <xdr:spPr>
        <a:xfrm>
          <a:off x="18605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20464</xdr:rowOff>
    </xdr:from>
    <xdr:ext cx="534377" cy="259045"/>
    <xdr:sp macro="" textlink="">
      <xdr:nvSpPr>
        <xdr:cNvPr id="855" name="テキスト ボックス 854"/>
        <xdr:cNvSpPr txBox="1"/>
      </xdr:nvSpPr>
      <xdr:spPr>
        <a:xfrm>
          <a:off x="18389111" y="1287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163057</xdr:rowOff>
    </xdr:from>
    <xdr:to>
      <xdr:col>116</xdr:col>
      <xdr:colOff>114300</xdr:colOff>
      <xdr:row>73</xdr:row>
      <xdr:rowOff>93207</xdr:rowOff>
    </xdr:to>
    <xdr:sp macro="" textlink="">
      <xdr:nvSpPr>
        <xdr:cNvPr id="861" name="楕円 860"/>
        <xdr:cNvSpPr/>
      </xdr:nvSpPr>
      <xdr:spPr>
        <a:xfrm>
          <a:off x="221107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14484</xdr:rowOff>
    </xdr:from>
    <xdr:ext cx="534377" cy="259045"/>
    <xdr:sp macro="" textlink="">
      <xdr:nvSpPr>
        <xdr:cNvPr id="862" name="繰出金該当値テキスト"/>
        <xdr:cNvSpPr txBox="1"/>
      </xdr:nvSpPr>
      <xdr:spPr>
        <a:xfrm>
          <a:off x="22212300" y="123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137271</xdr:rowOff>
    </xdr:from>
    <xdr:to>
      <xdr:col>112</xdr:col>
      <xdr:colOff>38100</xdr:colOff>
      <xdr:row>73</xdr:row>
      <xdr:rowOff>67421</xdr:rowOff>
    </xdr:to>
    <xdr:sp macro="" textlink="">
      <xdr:nvSpPr>
        <xdr:cNvPr id="863" name="楕円 862"/>
        <xdr:cNvSpPr/>
      </xdr:nvSpPr>
      <xdr:spPr>
        <a:xfrm>
          <a:off x="21272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83948</xdr:rowOff>
    </xdr:from>
    <xdr:ext cx="534377" cy="259045"/>
    <xdr:sp macro="" textlink="">
      <xdr:nvSpPr>
        <xdr:cNvPr id="864" name="テキスト ボックス 863"/>
        <xdr:cNvSpPr txBox="1"/>
      </xdr:nvSpPr>
      <xdr:spPr>
        <a:xfrm>
          <a:off x="21056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149708</xdr:rowOff>
    </xdr:from>
    <xdr:to>
      <xdr:col>107</xdr:col>
      <xdr:colOff>101600</xdr:colOff>
      <xdr:row>73</xdr:row>
      <xdr:rowOff>79858</xdr:rowOff>
    </xdr:to>
    <xdr:sp macro="" textlink="">
      <xdr:nvSpPr>
        <xdr:cNvPr id="865" name="楕円 864"/>
        <xdr:cNvSpPr/>
      </xdr:nvSpPr>
      <xdr:spPr>
        <a:xfrm>
          <a:off x="20383500" y="1249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96385</xdr:rowOff>
    </xdr:from>
    <xdr:ext cx="534377" cy="259045"/>
    <xdr:sp macro="" textlink="">
      <xdr:nvSpPr>
        <xdr:cNvPr id="866" name="テキスト ボックス 865"/>
        <xdr:cNvSpPr txBox="1"/>
      </xdr:nvSpPr>
      <xdr:spPr>
        <a:xfrm>
          <a:off x="20167111" y="1226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42997</xdr:rowOff>
    </xdr:from>
    <xdr:to>
      <xdr:col>102</xdr:col>
      <xdr:colOff>165100</xdr:colOff>
      <xdr:row>73</xdr:row>
      <xdr:rowOff>144597</xdr:rowOff>
    </xdr:to>
    <xdr:sp macro="" textlink="">
      <xdr:nvSpPr>
        <xdr:cNvPr id="867" name="楕円 866"/>
        <xdr:cNvSpPr/>
      </xdr:nvSpPr>
      <xdr:spPr>
        <a:xfrm>
          <a:off x="19494500" y="1255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161124</xdr:rowOff>
    </xdr:from>
    <xdr:ext cx="534377" cy="259045"/>
    <xdr:sp macro="" textlink="">
      <xdr:nvSpPr>
        <xdr:cNvPr id="868" name="テキスト ボックス 867"/>
        <xdr:cNvSpPr txBox="1"/>
      </xdr:nvSpPr>
      <xdr:spPr>
        <a:xfrm>
          <a:off x="19278111" y="1233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46060</xdr:rowOff>
    </xdr:from>
    <xdr:to>
      <xdr:col>98</xdr:col>
      <xdr:colOff>38100</xdr:colOff>
      <xdr:row>73</xdr:row>
      <xdr:rowOff>147660</xdr:rowOff>
    </xdr:to>
    <xdr:sp macro="" textlink="">
      <xdr:nvSpPr>
        <xdr:cNvPr id="869" name="楕円 868"/>
        <xdr:cNvSpPr/>
      </xdr:nvSpPr>
      <xdr:spPr>
        <a:xfrm>
          <a:off x="18605500" y="1256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164187</xdr:rowOff>
    </xdr:from>
    <xdr:ext cx="534377" cy="259045"/>
    <xdr:sp macro="" textlink="">
      <xdr:nvSpPr>
        <xdr:cNvPr id="870" name="テキスト ボックス 869"/>
        <xdr:cNvSpPr txBox="1"/>
      </xdr:nvSpPr>
      <xdr:spPr>
        <a:xfrm>
          <a:off x="18389111" y="123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latin typeface="ＭＳ Ｐゴシック" panose="020B0600070205080204" pitchFamily="50" charset="-128"/>
              <a:ea typeface="ＭＳ Ｐゴシック" panose="020B0600070205080204" pitchFamily="50" charset="-128"/>
            </a:rPr>
            <a:t>類似団体平均では、概ね低い水準を推移している項目が多い中で、物件費、補助費等、維持補修費、扶助費は増加傾向にある。補助費等や普通建設事業費（うち新規整備）については、東京都平均との比較では前年度に引き続き高い数値となっているほ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繰出金については、東京都平均及び類似団体平均を上回る高い水準となっている。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補助費等では、</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年度以降増加を続けている。</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年度は市立病院事業会計負担金の増や補助額増に伴う認証保育所入所児童保育補助金の増加などにより、住民一人あたりのコスト増となっている。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普通建設事業費では、日野第二中学校北校舎改築工事など大規模な工事の終了により、前年度比</a:t>
          </a:r>
          <a:r>
            <a:rPr kumimoji="1" lang="en-US" altLang="ja-JP" sz="1400">
              <a:latin typeface="ＭＳ Ｐゴシック" panose="020B0600070205080204" pitchFamily="50" charset="-128"/>
              <a:ea typeface="ＭＳ Ｐゴシック" panose="020B0600070205080204" pitchFamily="50" charset="-128"/>
            </a:rPr>
            <a:t>3.0</a:t>
          </a:r>
          <a:r>
            <a:rPr kumimoji="1" lang="ja-JP" altLang="en-US" sz="1400">
              <a:latin typeface="ＭＳ Ｐゴシック" panose="020B0600070205080204" pitchFamily="50" charset="-128"/>
              <a:ea typeface="ＭＳ Ｐゴシック" panose="020B0600070205080204" pitchFamily="50" charset="-128"/>
            </a:rPr>
            <a:t>％減となっているが、プラスチック類資源化施設建設工事や本庁舎免震改修工事が平成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年度より開始されるなど、今後増傾向が想定される。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積立金は、</a:t>
          </a:r>
          <a:r>
            <a:rPr kumimoji="1" lang="en-US" altLang="ja-JP" sz="1400">
              <a:latin typeface="ＭＳ Ｐゴシック" panose="020B0600070205080204" pitchFamily="50" charset="-128"/>
              <a:ea typeface="ＭＳ Ｐゴシック" panose="020B0600070205080204" pitchFamily="50" charset="-128"/>
            </a:rPr>
            <a:t>26</a:t>
          </a:r>
          <a:r>
            <a:rPr kumimoji="1" lang="ja-JP" altLang="en-US" sz="1400">
              <a:latin typeface="ＭＳ Ｐゴシック" panose="020B0600070205080204" pitchFamily="50" charset="-128"/>
              <a:ea typeface="ＭＳ Ｐゴシック" panose="020B0600070205080204" pitchFamily="50" charset="-128"/>
            </a:rPr>
            <a:t>年度以降減少傾向を続けており、</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年度は前年度比</a:t>
          </a:r>
          <a:r>
            <a:rPr kumimoji="1" lang="en-US" altLang="ja-JP" sz="1400">
              <a:latin typeface="ＭＳ Ｐゴシック" panose="020B0600070205080204" pitchFamily="50" charset="-128"/>
              <a:ea typeface="ＭＳ Ｐゴシック" panose="020B0600070205080204" pitchFamily="50" charset="-128"/>
            </a:rPr>
            <a:t>48.7</a:t>
          </a:r>
          <a:r>
            <a:rPr kumimoji="1" lang="ja-JP" altLang="en-US" sz="1400">
              <a:latin typeface="ＭＳ Ｐゴシック" panose="020B0600070205080204" pitchFamily="50" charset="-128"/>
              <a:ea typeface="ＭＳ Ｐゴシック" panose="020B0600070205080204" pitchFamily="50" charset="-128"/>
            </a:rPr>
            <a:t>％減となっている。前年度繰越金などの積立財源が減少したことなどが主な要因となっている。</a:t>
          </a:r>
          <a:endParaRPr kumimoji="1" lang="en-US" altLang="ja-JP" sz="14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184,667
181,666
27.55
68,793,009
65,584,684
2,918,692
34,394,050
34,153,665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10.6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133169</xdr:rowOff>
    </xdr:from>
    <xdr:to>
      <xdr:col>24</xdr:col>
      <xdr:colOff>62865</xdr:colOff>
      <xdr:row>39</xdr:row>
      <xdr:rowOff>106499</xdr:rowOff>
    </xdr:to>
    <xdr:cxnSp macro="">
      <xdr:nvCxnSpPr>
        <xdr:cNvPr id="58" name="直線コネクタ 57"/>
        <xdr:cNvCxnSpPr/>
      </xdr:nvCxnSpPr>
      <xdr:spPr>
        <a:xfrm flipV="1">
          <a:off x="4633595" y="5276669"/>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110326</xdr:rowOff>
    </xdr:from>
    <xdr:ext cx="469744" cy="259045"/>
    <xdr:sp macro="" textlink="">
      <xdr:nvSpPr>
        <xdr:cNvPr id="59" name="議会費最小値テキスト"/>
        <xdr:cNvSpPr txBox="1"/>
      </xdr:nvSpPr>
      <xdr:spPr>
        <a:xfrm>
          <a:off x="4686300" y="679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106499</xdr:rowOff>
    </xdr:from>
    <xdr:to>
      <xdr:col>24</xdr:col>
      <xdr:colOff>152400</xdr:colOff>
      <xdr:row>39</xdr:row>
      <xdr:rowOff>106499</xdr:rowOff>
    </xdr:to>
    <xdr:cxnSp macro="">
      <xdr:nvCxnSpPr>
        <xdr:cNvPr id="60" name="直線コネクタ 59"/>
        <xdr:cNvCxnSpPr/>
      </xdr:nvCxnSpPr>
      <xdr:spPr>
        <a:xfrm>
          <a:off x="4546600" y="67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79846</xdr:rowOff>
    </xdr:from>
    <xdr:ext cx="469744" cy="259045"/>
    <xdr:sp macro="" textlink="">
      <xdr:nvSpPr>
        <xdr:cNvPr id="61" name="議会費最大値テキスト"/>
        <xdr:cNvSpPr txBox="1"/>
      </xdr:nvSpPr>
      <xdr:spPr>
        <a:xfrm>
          <a:off x="4686300" y="50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133169</xdr:rowOff>
    </xdr:from>
    <xdr:to>
      <xdr:col>24</xdr:col>
      <xdr:colOff>152400</xdr:colOff>
      <xdr:row>30</xdr:row>
      <xdr:rowOff>133169</xdr:rowOff>
    </xdr:to>
    <xdr:cxnSp macro="">
      <xdr:nvCxnSpPr>
        <xdr:cNvPr id="62" name="直線コネクタ 61"/>
        <xdr:cNvCxnSpPr/>
      </xdr:nvCxnSpPr>
      <xdr:spPr>
        <a:xfrm>
          <a:off x="4546600" y="527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54247</xdr:rowOff>
    </xdr:from>
    <xdr:to>
      <xdr:col>24</xdr:col>
      <xdr:colOff>63500</xdr:colOff>
      <xdr:row>35</xdr:row>
      <xdr:rowOff>165281</xdr:rowOff>
    </xdr:to>
    <xdr:cxnSp macro="">
      <xdr:nvCxnSpPr>
        <xdr:cNvPr id="63" name="直線コネクタ 62"/>
        <xdr:cNvCxnSpPr/>
      </xdr:nvCxnSpPr>
      <xdr:spPr>
        <a:xfrm>
          <a:off x="3797300" y="6054997"/>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129738</xdr:rowOff>
    </xdr:from>
    <xdr:ext cx="469744" cy="259045"/>
    <xdr:sp macro="" textlink="">
      <xdr:nvSpPr>
        <xdr:cNvPr id="64" name="議会費平均値テキスト"/>
        <xdr:cNvSpPr txBox="1"/>
      </xdr:nvSpPr>
      <xdr:spPr>
        <a:xfrm>
          <a:off x="4686300" y="5959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106861</xdr:rowOff>
    </xdr:from>
    <xdr:to>
      <xdr:col>24</xdr:col>
      <xdr:colOff>114300</xdr:colOff>
      <xdr:row>36</xdr:row>
      <xdr:rowOff>37011</xdr:rowOff>
    </xdr:to>
    <xdr:sp macro="" textlink="">
      <xdr:nvSpPr>
        <xdr:cNvPr id="65" name="フローチャート: 判断 64"/>
        <xdr:cNvSpPr/>
      </xdr:nvSpPr>
      <xdr:spPr>
        <a:xfrm>
          <a:off x="45847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157661</xdr:rowOff>
    </xdr:from>
    <xdr:to>
      <xdr:col>19</xdr:col>
      <xdr:colOff>177800</xdr:colOff>
      <xdr:row>35</xdr:row>
      <xdr:rowOff>54247</xdr:rowOff>
    </xdr:to>
    <xdr:cxnSp macro="">
      <xdr:nvCxnSpPr>
        <xdr:cNvPr id="66" name="直線コネクタ 65"/>
        <xdr:cNvCxnSpPr/>
      </xdr:nvCxnSpPr>
      <xdr:spPr>
        <a:xfrm>
          <a:off x="2908300" y="5815511"/>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98153</xdr:rowOff>
    </xdr:from>
    <xdr:to>
      <xdr:col>20</xdr:col>
      <xdr:colOff>38100</xdr:colOff>
      <xdr:row>36</xdr:row>
      <xdr:rowOff>28303</xdr:rowOff>
    </xdr:to>
    <xdr:sp macro="" textlink="">
      <xdr:nvSpPr>
        <xdr:cNvPr id="67" name="フローチャート: 判断 66"/>
        <xdr:cNvSpPr/>
      </xdr:nvSpPr>
      <xdr:spPr>
        <a:xfrm>
          <a:off x="3746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68" name="テキスト ボックス 67"/>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157661</xdr:rowOff>
    </xdr:from>
    <xdr:to>
      <xdr:col>15</xdr:col>
      <xdr:colOff>50800</xdr:colOff>
      <xdr:row>34</xdr:row>
      <xdr:rowOff>72208</xdr:rowOff>
    </xdr:to>
    <xdr:cxnSp macro="">
      <xdr:nvCxnSpPr>
        <xdr:cNvPr id="69" name="直線コネクタ 68"/>
        <xdr:cNvCxnSpPr/>
      </xdr:nvCxnSpPr>
      <xdr:spPr>
        <a:xfrm flipV="1">
          <a:off x="2019300" y="5815511"/>
          <a:ext cx="889000" cy="8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94887</xdr:rowOff>
    </xdr:from>
    <xdr:to>
      <xdr:col>15</xdr:col>
      <xdr:colOff>101600</xdr:colOff>
      <xdr:row>34</xdr:row>
      <xdr:rowOff>25037</xdr:rowOff>
    </xdr:to>
    <xdr:sp macro="" textlink="">
      <xdr:nvSpPr>
        <xdr:cNvPr id="70" name="フローチャート: 判断 69"/>
        <xdr:cNvSpPr/>
      </xdr:nvSpPr>
      <xdr:spPr>
        <a:xfrm>
          <a:off x="2857500" y="575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41564</xdr:rowOff>
    </xdr:from>
    <xdr:ext cx="469744" cy="259045"/>
    <xdr:sp macro="" textlink="">
      <xdr:nvSpPr>
        <xdr:cNvPr id="71" name="テキスト ボックス 70"/>
        <xdr:cNvSpPr txBox="1"/>
      </xdr:nvSpPr>
      <xdr:spPr>
        <a:xfrm>
          <a:off x="2673428" y="552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72208</xdr:rowOff>
    </xdr:from>
    <xdr:to>
      <xdr:col>10</xdr:col>
      <xdr:colOff>114300</xdr:colOff>
      <xdr:row>34</xdr:row>
      <xdr:rowOff>105954</xdr:rowOff>
    </xdr:to>
    <xdr:cxnSp macro="">
      <xdr:nvCxnSpPr>
        <xdr:cNvPr id="72" name="直線コネクタ 71"/>
        <xdr:cNvCxnSpPr/>
      </xdr:nvCxnSpPr>
      <xdr:spPr>
        <a:xfrm flipV="1">
          <a:off x="1130300" y="5901508"/>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113937</xdr:rowOff>
    </xdr:from>
    <xdr:to>
      <xdr:col>10</xdr:col>
      <xdr:colOff>165100</xdr:colOff>
      <xdr:row>35</xdr:row>
      <xdr:rowOff>44087</xdr:rowOff>
    </xdr:to>
    <xdr:sp macro="" textlink="">
      <xdr:nvSpPr>
        <xdr:cNvPr id="73" name="フローチャート: 判断 72"/>
        <xdr:cNvSpPr/>
      </xdr:nvSpPr>
      <xdr:spPr>
        <a:xfrm>
          <a:off x="1968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35214</xdr:rowOff>
    </xdr:from>
    <xdr:ext cx="469744" cy="259045"/>
    <xdr:sp macro="" textlink="">
      <xdr:nvSpPr>
        <xdr:cNvPr id="74" name="テキスト ボックス 73"/>
        <xdr:cNvSpPr txBox="1"/>
      </xdr:nvSpPr>
      <xdr:spPr>
        <a:xfrm>
          <a:off x="1784428" y="60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132443</xdr:rowOff>
    </xdr:from>
    <xdr:to>
      <xdr:col>6</xdr:col>
      <xdr:colOff>38100</xdr:colOff>
      <xdr:row>35</xdr:row>
      <xdr:rowOff>62593</xdr:rowOff>
    </xdr:to>
    <xdr:sp macro="" textlink="">
      <xdr:nvSpPr>
        <xdr:cNvPr id="75" name="フローチャート: 判断 74"/>
        <xdr:cNvSpPr/>
      </xdr:nvSpPr>
      <xdr:spPr>
        <a:xfrm>
          <a:off x="1079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53720</xdr:rowOff>
    </xdr:from>
    <xdr:ext cx="469744" cy="259045"/>
    <xdr:sp macro="" textlink="">
      <xdr:nvSpPr>
        <xdr:cNvPr id="76" name="テキスト ボックス 75"/>
        <xdr:cNvSpPr txBox="1"/>
      </xdr:nvSpPr>
      <xdr:spPr>
        <a:xfrm>
          <a:off x="895428" y="605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114481</xdr:rowOff>
    </xdr:from>
    <xdr:to>
      <xdr:col>24</xdr:col>
      <xdr:colOff>114300</xdr:colOff>
      <xdr:row>36</xdr:row>
      <xdr:rowOff>44631</xdr:rowOff>
    </xdr:to>
    <xdr:sp macro="" textlink="">
      <xdr:nvSpPr>
        <xdr:cNvPr id="82" name="楕円 81"/>
        <xdr:cNvSpPr/>
      </xdr:nvSpPr>
      <xdr:spPr>
        <a:xfrm>
          <a:off x="4584700" y="61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92908</xdr:rowOff>
    </xdr:from>
    <xdr:ext cx="469744" cy="259045"/>
    <xdr:sp macro="" textlink="">
      <xdr:nvSpPr>
        <xdr:cNvPr id="83" name="議会費該当値テキスト"/>
        <xdr:cNvSpPr txBox="1"/>
      </xdr:nvSpPr>
      <xdr:spPr>
        <a:xfrm>
          <a:off x="4686300"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3447</xdr:rowOff>
    </xdr:from>
    <xdr:to>
      <xdr:col>20</xdr:col>
      <xdr:colOff>38100</xdr:colOff>
      <xdr:row>35</xdr:row>
      <xdr:rowOff>105047</xdr:rowOff>
    </xdr:to>
    <xdr:sp macro="" textlink="">
      <xdr:nvSpPr>
        <xdr:cNvPr id="84" name="楕円 83"/>
        <xdr:cNvSpPr/>
      </xdr:nvSpPr>
      <xdr:spPr>
        <a:xfrm>
          <a:off x="3746500" y="60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121574</xdr:rowOff>
    </xdr:from>
    <xdr:ext cx="469744" cy="259045"/>
    <xdr:sp macro="" textlink="">
      <xdr:nvSpPr>
        <xdr:cNvPr id="85" name="テキスト ボックス 84"/>
        <xdr:cNvSpPr txBox="1"/>
      </xdr:nvSpPr>
      <xdr:spPr>
        <a:xfrm>
          <a:off x="3562428" y="577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106861</xdr:rowOff>
    </xdr:from>
    <xdr:to>
      <xdr:col>15</xdr:col>
      <xdr:colOff>101600</xdr:colOff>
      <xdr:row>34</xdr:row>
      <xdr:rowOff>37011</xdr:rowOff>
    </xdr:to>
    <xdr:sp macro="" textlink="">
      <xdr:nvSpPr>
        <xdr:cNvPr id="86" name="楕円 85"/>
        <xdr:cNvSpPr/>
      </xdr:nvSpPr>
      <xdr:spPr>
        <a:xfrm>
          <a:off x="2857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28138</xdr:rowOff>
    </xdr:from>
    <xdr:ext cx="469744" cy="259045"/>
    <xdr:sp macro="" textlink="">
      <xdr:nvSpPr>
        <xdr:cNvPr id="87" name="テキスト ボックス 86"/>
        <xdr:cNvSpPr txBox="1"/>
      </xdr:nvSpPr>
      <xdr:spPr>
        <a:xfrm>
          <a:off x="2673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21408</xdr:rowOff>
    </xdr:from>
    <xdr:to>
      <xdr:col>10</xdr:col>
      <xdr:colOff>165100</xdr:colOff>
      <xdr:row>34</xdr:row>
      <xdr:rowOff>123008</xdr:rowOff>
    </xdr:to>
    <xdr:sp macro="" textlink="">
      <xdr:nvSpPr>
        <xdr:cNvPr id="88" name="楕円 87"/>
        <xdr:cNvSpPr/>
      </xdr:nvSpPr>
      <xdr:spPr>
        <a:xfrm>
          <a:off x="1968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139535</xdr:rowOff>
    </xdr:from>
    <xdr:ext cx="469744" cy="259045"/>
    <xdr:sp macro="" textlink="">
      <xdr:nvSpPr>
        <xdr:cNvPr id="89" name="テキスト ボックス 88"/>
        <xdr:cNvSpPr txBox="1"/>
      </xdr:nvSpPr>
      <xdr:spPr>
        <a:xfrm>
          <a:off x="1784428"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55154</xdr:rowOff>
    </xdr:from>
    <xdr:to>
      <xdr:col>6</xdr:col>
      <xdr:colOff>38100</xdr:colOff>
      <xdr:row>34</xdr:row>
      <xdr:rowOff>156754</xdr:rowOff>
    </xdr:to>
    <xdr:sp macro="" textlink="">
      <xdr:nvSpPr>
        <xdr:cNvPr id="90" name="楕円 89"/>
        <xdr:cNvSpPr/>
      </xdr:nvSpPr>
      <xdr:spPr>
        <a:xfrm>
          <a:off x="1079500" y="588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1831</xdr:rowOff>
    </xdr:from>
    <xdr:ext cx="469744" cy="259045"/>
    <xdr:sp macro="" textlink="">
      <xdr:nvSpPr>
        <xdr:cNvPr id="91" name="テキスト ボックス 90"/>
        <xdr:cNvSpPr txBox="1"/>
      </xdr:nvSpPr>
      <xdr:spPr>
        <a:xfrm>
          <a:off x="895428" y="56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25971</xdr:rowOff>
    </xdr:from>
    <xdr:to>
      <xdr:col>24</xdr:col>
      <xdr:colOff>62865</xdr:colOff>
      <xdr:row>59</xdr:row>
      <xdr:rowOff>9913</xdr:rowOff>
    </xdr:to>
    <xdr:cxnSp macro="">
      <xdr:nvCxnSpPr>
        <xdr:cNvPr id="116" name="直線コネクタ 115"/>
        <xdr:cNvCxnSpPr/>
      </xdr:nvCxnSpPr>
      <xdr:spPr>
        <a:xfrm flipV="1">
          <a:off x="4633595" y="8598471"/>
          <a:ext cx="1270" cy="152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13740</xdr:rowOff>
    </xdr:from>
    <xdr:ext cx="534377" cy="259045"/>
    <xdr:sp macro="" textlink="">
      <xdr:nvSpPr>
        <xdr:cNvPr id="117" name="総務費最小値テキスト"/>
        <xdr:cNvSpPr txBox="1"/>
      </xdr:nvSpPr>
      <xdr:spPr>
        <a:xfrm>
          <a:off x="4686300" y="101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9913</xdr:rowOff>
    </xdr:from>
    <xdr:to>
      <xdr:col>24</xdr:col>
      <xdr:colOff>152400</xdr:colOff>
      <xdr:row>59</xdr:row>
      <xdr:rowOff>9913</xdr:rowOff>
    </xdr:to>
    <xdr:cxnSp macro="">
      <xdr:nvCxnSpPr>
        <xdr:cNvPr id="118" name="直線コネクタ 117"/>
        <xdr:cNvCxnSpPr/>
      </xdr:nvCxnSpPr>
      <xdr:spPr>
        <a:xfrm>
          <a:off x="4546600" y="1012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144098</xdr:rowOff>
    </xdr:from>
    <xdr:ext cx="599010" cy="259045"/>
    <xdr:sp macro="" textlink="">
      <xdr:nvSpPr>
        <xdr:cNvPr id="119" name="総務費最大値テキスト"/>
        <xdr:cNvSpPr txBox="1"/>
      </xdr:nvSpPr>
      <xdr:spPr>
        <a:xfrm>
          <a:off x="4686300" y="837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25971</xdr:rowOff>
    </xdr:from>
    <xdr:to>
      <xdr:col>24</xdr:col>
      <xdr:colOff>152400</xdr:colOff>
      <xdr:row>50</xdr:row>
      <xdr:rowOff>25971</xdr:rowOff>
    </xdr:to>
    <xdr:cxnSp macro="">
      <xdr:nvCxnSpPr>
        <xdr:cNvPr id="120" name="直線コネクタ 119"/>
        <xdr:cNvCxnSpPr/>
      </xdr:nvCxnSpPr>
      <xdr:spPr>
        <a:xfrm>
          <a:off x="4546600" y="8598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56623</xdr:rowOff>
    </xdr:from>
    <xdr:to>
      <xdr:col>24</xdr:col>
      <xdr:colOff>63500</xdr:colOff>
      <xdr:row>57</xdr:row>
      <xdr:rowOff>168751</xdr:rowOff>
    </xdr:to>
    <xdr:cxnSp macro="">
      <xdr:nvCxnSpPr>
        <xdr:cNvPr id="121" name="直線コネクタ 120"/>
        <xdr:cNvCxnSpPr/>
      </xdr:nvCxnSpPr>
      <xdr:spPr>
        <a:xfrm>
          <a:off x="3797300" y="9829273"/>
          <a:ext cx="8382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122731</xdr:rowOff>
    </xdr:from>
    <xdr:ext cx="534377" cy="259045"/>
    <xdr:sp macro="" textlink="">
      <xdr:nvSpPr>
        <xdr:cNvPr id="122" name="総務費平均値テキスト"/>
        <xdr:cNvSpPr txBox="1"/>
      </xdr:nvSpPr>
      <xdr:spPr>
        <a:xfrm>
          <a:off x="4686300" y="9552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99854</xdr:rowOff>
    </xdr:from>
    <xdr:to>
      <xdr:col>24</xdr:col>
      <xdr:colOff>114300</xdr:colOff>
      <xdr:row>57</xdr:row>
      <xdr:rowOff>30004</xdr:rowOff>
    </xdr:to>
    <xdr:sp macro="" textlink="">
      <xdr:nvSpPr>
        <xdr:cNvPr id="123" name="フローチャート: 判断 122"/>
        <xdr:cNvSpPr/>
      </xdr:nvSpPr>
      <xdr:spPr>
        <a:xfrm>
          <a:off x="45847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56623</xdr:rowOff>
    </xdr:from>
    <xdr:to>
      <xdr:col>19</xdr:col>
      <xdr:colOff>177800</xdr:colOff>
      <xdr:row>57</xdr:row>
      <xdr:rowOff>101143</xdr:rowOff>
    </xdr:to>
    <xdr:cxnSp macro="">
      <xdr:nvCxnSpPr>
        <xdr:cNvPr id="124" name="直線コネクタ 123"/>
        <xdr:cNvCxnSpPr/>
      </xdr:nvCxnSpPr>
      <xdr:spPr>
        <a:xfrm flipV="1">
          <a:off x="2908300" y="9829273"/>
          <a:ext cx="889000" cy="4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151117</xdr:rowOff>
    </xdr:from>
    <xdr:to>
      <xdr:col>20</xdr:col>
      <xdr:colOff>38100</xdr:colOff>
      <xdr:row>57</xdr:row>
      <xdr:rowOff>81267</xdr:rowOff>
    </xdr:to>
    <xdr:sp macro="" textlink="">
      <xdr:nvSpPr>
        <xdr:cNvPr id="125" name="フローチャート: 判断 124"/>
        <xdr:cNvSpPr/>
      </xdr:nvSpPr>
      <xdr:spPr>
        <a:xfrm>
          <a:off x="3746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97794</xdr:rowOff>
    </xdr:from>
    <xdr:ext cx="534377" cy="259045"/>
    <xdr:sp macro="" textlink="">
      <xdr:nvSpPr>
        <xdr:cNvPr id="126" name="テキスト ボックス 125"/>
        <xdr:cNvSpPr txBox="1"/>
      </xdr:nvSpPr>
      <xdr:spPr>
        <a:xfrm>
          <a:off x="3530111" y="952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115430</xdr:rowOff>
    </xdr:from>
    <xdr:to>
      <xdr:col>15</xdr:col>
      <xdr:colOff>50800</xdr:colOff>
      <xdr:row>57</xdr:row>
      <xdr:rowOff>101143</xdr:rowOff>
    </xdr:to>
    <xdr:cxnSp macro="">
      <xdr:nvCxnSpPr>
        <xdr:cNvPr id="127" name="直線コネクタ 126"/>
        <xdr:cNvCxnSpPr/>
      </xdr:nvCxnSpPr>
      <xdr:spPr>
        <a:xfrm>
          <a:off x="2019300" y="971663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33617</xdr:rowOff>
    </xdr:from>
    <xdr:to>
      <xdr:col>15</xdr:col>
      <xdr:colOff>101600</xdr:colOff>
      <xdr:row>56</xdr:row>
      <xdr:rowOff>135217</xdr:rowOff>
    </xdr:to>
    <xdr:sp macro="" textlink="">
      <xdr:nvSpPr>
        <xdr:cNvPr id="128" name="フローチャート: 判断 127"/>
        <xdr:cNvSpPr/>
      </xdr:nvSpPr>
      <xdr:spPr>
        <a:xfrm>
          <a:off x="2857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151744</xdr:rowOff>
    </xdr:from>
    <xdr:ext cx="534377" cy="259045"/>
    <xdr:sp macro="" textlink="">
      <xdr:nvSpPr>
        <xdr:cNvPr id="129" name="テキスト ボックス 128"/>
        <xdr:cNvSpPr txBox="1"/>
      </xdr:nvSpPr>
      <xdr:spPr>
        <a:xfrm>
          <a:off x="2641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115430</xdr:rowOff>
    </xdr:from>
    <xdr:to>
      <xdr:col>10</xdr:col>
      <xdr:colOff>114300</xdr:colOff>
      <xdr:row>57</xdr:row>
      <xdr:rowOff>94228</xdr:rowOff>
    </xdr:to>
    <xdr:cxnSp macro="">
      <xdr:nvCxnSpPr>
        <xdr:cNvPr id="130" name="直線コネクタ 129"/>
        <xdr:cNvCxnSpPr/>
      </xdr:nvCxnSpPr>
      <xdr:spPr>
        <a:xfrm flipV="1">
          <a:off x="1130300" y="9716630"/>
          <a:ext cx="889000" cy="1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146565</xdr:rowOff>
    </xdr:from>
    <xdr:to>
      <xdr:col>10</xdr:col>
      <xdr:colOff>165100</xdr:colOff>
      <xdr:row>57</xdr:row>
      <xdr:rowOff>76715</xdr:rowOff>
    </xdr:to>
    <xdr:sp macro="" textlink="">
      <xdr:nvSpPr>
        <xdr:cNvPr id="131" name="フローチャート: 判断 130"/>
        <xdr:cNvSpPr/>
      </xdr:nvSpPr>
      <xdr:spPr>
        <a:xfrm>
          <a:off x="1968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67842</xdr:rowOff>
    </xdr:from>
    <xdr:ext cx="534377" cy="259045"/>
    <xdr:sp macro="" textlink="">
      <xdr:nvSpPr>
        <xdr:cNvPr id="132" name="テキスト ボックス 131"/>
        <xdr:cNvSpPr txBox="1"/>
      </xdr:nvSpPr>
      <xdr:spPr>
        <a:xfrm>
          <a:off x="1752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140812</xdr:rowOff>
    </xdr:from>
    <xdr:to>
      <xdr:col>6</xdr:col>
      <xdr:colOff>38100</xdr:colOff>
      <xdr:row>56</xdr:row>
      <xdr:rowOff>70962</xdr:rowOff>
    </xdr:to>
    <xdr:sp macro="" textlink="">
      <xdr:nvSpPr>
        <xdr:cNvPr id="133" name="フローチャート: 判断 132"/>
        <xdr:cNvSpPr/>
      </xdr:nvSpPr>
      <xdr:spPr>
        <a:xfrm>
          <a:off x="1079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87489</xdr:rowOff>
    </xdr:from>
    <xdr:ext cx="534377" cy="259045"/>
    <xdr:sp macro="" textlink="">
      <xdr:nvSpPr>
        <xdr:cNvPr id="134" name="テキスト ボックス 133"/>
        <xdr:cNvSpPr txBox="1"/>
      </xdr:nvSpPr>
      <xdr:spPr>
        <a:xfrm>
          <a:off x="863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117951</xdr:rowOff>
    </xdr:from>
    <xdr:to>
      <xdr:col>24</xdr:col>
      <xdr:colOff>114300</xdr:colOff>
      <xdr:row>58</xdr:row>
      <xdr:rowOff>48101</xdr:rowOff>
    </xdr:to>
    <xdr:sp macro="" textlink="">
      <xdr:nvSpPr>
        <xdr:cNvPr id="140" name="楕円 139"/>
        <xdr:cNvSpPr/>
      </xdr:nvSpPr>
      <xdr:spPr>
        <a:xfrm>
          <a:off x="4584700" y="98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96378</xdr:rowOff>
    </xdr:from>
    <xdr:ext cx="534377" cy="259045"/>
    <xdr:sp macro="" textlink="">
      <xdr:nvSpPr>
        <xdr:cNvPr id="141" name="総務費該当値テキスト"/>
        <xdr:cNvSpPr txBox="1"/>
      </xdr:nvSpPr>
      <xdr:spPr>
        <a:xfrm>
          <a:off x="4686300" y="98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5823</xdr:rowOff>
    </xdr:from>
    <xdr:to>
      <xdr:col>20</xdr:col>
      <xdr:colOff>38100</xdr:colOff>
      <xdr:row>57</xdr:row>
      <xdr:rowOff>107423</xdr:rowOff>
    </xdr:to>
    <xdr:sp macro="" textlink="">
      <xdr:nvSpPr>
        <xdr:cNvPr id="142" name="楕円 141"/>
        <xdr:cNvSpPr/>
      </xdr:nvSpPr>
      <xdr:spPr>
        <a:xfrm>
          <a:off x="3746500" y="977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98550</xdr:rowOff>
    </xdr:from>
    <xdr:ext cx="534377" cy="259045"/>
    <xdr:sp macro="" textlink="">
      <xdr:nvSpPr>
        <xdr:cNvPr id="143" name="テキスト ボックス 142"/>
        <xdr:cNvSpPr txBox="1"/>
      </xdr:nvSpPr>
      <xdr:spPr>
        <a:xfrm>
          <a:off x="3530111" y="987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50343</xdr:rowOff>
    </xdr:from>
    <xdr:to>
      <xdr:col>15</xdr:col>
      <xdr:colOff>101600</xdr:colOff>
      <xdr:row>57</xdr:row>
      <xdr:rowOff>151943</xdr:rowOff>
    </xdr:to>
    <xdr:sp macro="" textlink="">
      <xdr:nvSpPr>
        <xdr:cNvPr id="144" name="楕円 143"/>
        <xdr:cNvSpPr/>
      </xdr:nvSpPr>
      <xdr:spPr>
        <a:xfrm>
          <a:off x="2857500" y="982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143070</xdr:rowOff>
    </xdr:from>
    <xdr:ext cx="534377" cy="259045"/>
    <xdr:sp macro="" textlink="">
      <xdr:nvSpPr>
        <xdr:cNvPr id="145" name="テキスト ボックス 144"/>
        <xdr:cNvSpPr txBox="1"/>
      </xdr:nvSpPr>
      <xdr:spPr>
        <a:xfrm>
          <a:off x="2641111" y="99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64630</xdr:rowOff>
    </xdr:from>
    <xdr:to>
      <xdr:col>10</xdr:col>
      <xdr:colOff>165100</xdr:colOff>
      <xdr:row>56</xdr:row>
      <xdr:rowOff>166230</xdr:rowOff>
    </xdr:to>
    <xdr:sp macro="" textlink="">
      <xdr:nvSpPr>
        <xdr:cNvPr id="146" name="楕円 145"/>
        <xdr:cNvSpPr/>
      </xdr:nvSpPr>
      <xdr:spPr>
        <a:xfrm>
          <a:off x="1968500" y="96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11307</xdr:rowOff>
    </xdr:from>
    <xdr:ext cx="534377" cy="259045"/>
    <xdr:sp macro="" textlink="">
      <xdr:nvSpPr>
        <xdr:cNvPr id="147" name="テキスト ボックス 146"/>
        <xdr:cNvSpPr txBox="1"/>
      </xdr:nvSpPr>
      <xdr:spPr>
        <a:xfrm>
          <a:off x="1752111" y="944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43428</xdr:rowOff>
    </xdr:from>
    <xdr:to>
      <xdr:col>6</xdr:col>
      <xdr:colOff>38100</xdr:colOff>
      <xdr:row>57</xdr:row>
      <xdr:rowOff>145028</xdr:rowOff>
    </xdr:to>
    <xdr:sp macro="" textlink="">
      <xdr:nvSpPr>
        <xdr:cNvPr id="148" name="楕円 147"/>
        <xdr:cNvSpPr/>
      </xdr:nvSpPr>
      <xdr:spPr>
        <a:xfrm>
          <a:off x="1079500" y="981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136155</xdr:rowOff>
    </xdr:from>
    <xdr:ext cx="534377" cy="259045"/>
    <xdr:sp macro="" textlink="">
      <xdr:nvSpPr>
        <xdr:cNvPr id="149" name="テキスト ボックス 148"/>
        <xdr:cNvSpPr txBox="1"/>
      </xdr:nvSpPr>
      <xdr:spPr>
        <a:xfrm>
          <a:off x="863111" y="990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2" name="テキスト ボックス 161"/>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87503</xdr:rowOff>
    </xdr:from>
    <xdr:to>
      <xdr:col>24</xdr:col>
      <xdr:colOff>62865</xdr:colOff>
      <xdr:row>78</xdr:row>
      <xdr:rowOff>82550</xdr:rowOff>
    </xdr:to>
    <xdr:cxnSp macro="">
      <xdr:nvCxnSpPr>
        <xdr:cNvPr id="176" name="直線コネクタ 175"/>
        <xdr:cNvCxnSpPr/>
      </xdr:nvCxnSpPr>
      <xdr:spPr>
        <a:xfrm flipV="1">
          <a:off x="4633595" y="12089003"/>
          <a:ext cx="1270" cy="136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86377</xdr:rowOff>
    </xdr:from>
    <xdr:ext cx="599010" cy="259045"/>
    <xdr:sp macro="" textlink="">
      <xdr:nvSpPr>
        <xdr:cNvPr id="177" name="民生費最小値テキスト"/>
        <xdr:cNvSpPr txBox="1"/>
      </xdr:nvSpPr>
      <xdr:spPr>
        <a:xfrm>
          <a:off x="4686300" y="134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82550</xdr:rowOff>
    </xdr:from>
    <xdr:to>
      <xdr:col>24</xdr:col>
      <xdr:colOff>152400</xdr:colOff>
      <xdr:row>78</xdr:row>
      <xdr:rowOff>82550</xdr:rowOff>
    </xdr:to>
    <xdr:cxnSp macro="">
      <xdr:nvCxnSpPr>
        <xdr:cNvPr id="178" name="直線コネクタ 177"/>
        <xdr:cNvCxnSpPr/>
      </xdr:nvCxnSpPr>
      <xdr:spPr>
        <a:xfrm>
          <a:off x="4546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34180</xdr:rowOff>
    </xdr:from>
    <xdr:ext cx="599010" cy="259045"/>
    <xdr:sp macro="" textlink="">
      <xdr:nvSpPr>
        <xdr:cNvPr id="179" name="民生費最大値テキスト"/>
        <xdr:cNvSpPr txBox="1"/>
      </xdr:nvSpPr>
      <xdr:spPr>
        <a:xfrm>
          <a:off x="4686300" y="1186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87503</xdr:rowOff>
    </xdr:from>
    <xdr:to>
      <xdr:col>24</xdr:col>
      <xdr:colOff>152400</xdr:colOff>
      <xdr:row>70</xdr:row>
      <xdr:rowOff>87503</xdr:rowOff>
    </xdr:to>
    <xdr:cxnSp macro="">
      <xdr:nvCxnSpPr>
        <xdr:cNvPr id="180" name="直線コネクタ 179"/>
        <xdr:cNvCxnSpPr/>
      </xdr:nvCxnSpPr>
      <xdr:spPr>
        <a:xfrm>
          <a:off x="4546600" y="12089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35894</xdr:rowOff>
    </xdr:from>
    <xdr:to>
      <xdr:col>24</xdr:col>
      <xdr:colOff>63500</xdr:colOff>
      <xdr:row>74</xdr:row>
      <xdr:rowOff>136292</xdr:rowOff>
    </xdr:to>
    <xdr:cxnSp macro="">
      <xdr:nvCxnSpPr>
        <xdr:cNvPr id="181" name="直線コネクタ 180"/>
        <xdr:cNvCxnSpPr/>
      </xdr:nvCxnSpPr>
      <xdr:spPr>
        <a:xfrm flipV="1">
          <a:off x="3797300" y="12723194"/>
          <a:ext cx="838200" cy="10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6552</xdr:rowOff>
    </xdr:from>
    <xdr:ext cx="599010" cy="259045"/>
    <xdr:sp macro="" textlink="">
      <xdr:nvSpPr>
        <xdr:cNvPr id="182" name="民生費平均値テキスト"/>
        <xdr:cNvSpPr txBox="1"/>
      </xdr:nvSpPr>
      <xdr:spPr>
        <a:xfrm>
          <a:off x="4686300" y="128653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28125</xdr:rowOff>
    </xdr:from>
    <xdr:to>
      <xdr:col>24</xdr:col>
      <xdr:colOff>114300</xdr:colOff>
      <xdr:row>75</xdr:row>
      <xdr:rowOff>129725</xdr:rowOff>
    </xdr:to>
    <xdr:sp macro="" textlink="">
      <xdr:nvSpPr>
        <xdr:cNvPr id="183" name="フローチャート: 判断 182"/>
        <xdr:cNvSpPr/>
      </xdr:nvSpPr>
      <xdr:spPr>
        <a:xfrm>
          <a:off x="45847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136292</xdr:rowOff>
    </xdr:from>
    <xdr:to>
      <xdr:col>19</xdr:col>
      <xdr:colOff>177800</xdr:colOff>
      <xdr:row>75</xdr:row>
      <xdr:rowOff>41642</xdr:rowOff>
    </xdr:to>
    <xdr:cxnSp macro="">
      <xdr:nvCxnSpPr>
        <xdr:cNvPr id="184" name="直線コネクタ 183"/>
        <xdr:cNvCxnSpPr/>
      </xdr:nvCxnSpPr>
      <xdr:spPr>
        <a:xfrm flipV="1">
          <a:off x="2908300" y="12823592"/>
          <a:ext cx="889000" cy="7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148630</xdr:rowOff>
    </xdr:from>
    <xdr:to>
      <xdr:col>20</xdr:col>
      <xdr:colOff>38100</xdr:colOff>
      <xdr:row>75</xdr:row>
      <xdr:rowOff>78780</xdr:rowOff>
    </xdr:to>
    <xdr:sp macro="" textlink="">
      <xdr:nvSpPr>
        <xdr:cNvPr id="185" name="フローチャート: 判断 184"/>
        <xdr:cNvSpPr/>
      </xdr:nvSpPr>
      <xdr:spPr>
        <a:xfrm>
          <a:off x="3746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69907</xdr:rowOff>
    </xdr:from>
    <xdr:ext cx="599010" cy="259045"/>
    <xdr:sp macro="" textlink="">
      <xdr:nvSpPr>
        <xdr:cNvPr id="186" name="テキスト ボックス 185"/>
        <xdr:cNvSpPr txBox="1"/>
      </xdr:nvSpPr>
      <xdr:spPr>
        <a:xfrm>
          <a:off x="3497795" y="1292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41642</xdr:rowOff>
    </xdr:from>
    <xdr:to>
      <xdr:col>15</xdr:col>
      <xdr:colOff>50800</xdr:colOff>
      <xdr:row>75</xdr:row>
      <xdr:rowOff>92641</xdr:rowOff>
    </xdr:to>
    <xdr:cxnSp macro="">
      <xdr:nvCxnSpPr>
        <xdr:cNvPr id="187" name="直線コネクタ 186"/>
        <xdr:cNvCxnSpPr/>
      </xdr:nvCxnSpPr>
      <xdr:spPr>
        <a:xfrm flipV="1">
          <a:off x="2019300" y="12900392"/>
          <a:ext cx="889000" cy="5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145114</xdr:rowOff>
    </xdr:from>
    <xdr:to>
      <xdr:col>15</xdr:col>
      <xdr:colOff>101600</xdr:colOff>
      <xdr:row>75</xdr:row>
      <xdr:rowOff>75264</xdr:rowOff>
    </xdr:to>
    <xdr:sp macro="" textlink="">
      <xdr:nvSpPr>
        <xdr:cNvPr id="188" name="フローチャート: 判断 187"/>
        <xdr:cNvSpPr/>
      </xdr:nvSpPr>
      <xdr:spPr>
        <a:xfrm>
          <a:off x="2857500" y="128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91791</xdr:rowOff>
    </xdr:from>
    <xdr:ext cx="599010" cy="259045"/>
    <xdr:sp macro="" textlink="">
      <xdr:nvSpPr>
        <xdr:cNvPr id="189" name="テキスト ボックス 188"/>
        <xdr:cNvSpPr txBox="1"/>
      </xdr:nvSpPr>
      <xdr:spPr>
        <a:xfrm>
          <a:off x="2608795" y="12607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92641</xdr:rowOff>
    </xdr:from>
    <xdr:to>
      <xdr:col>10</xdr:col>
      <xdr:colOff>114300</xdr:colOff>
      <xdr:row>75</xdr:row>
      <xdr:rowOff>118211</xdr:rowOff>
    </xdr:to>
    <xdr:cxnSp macro="">
      <xdr:nvCxnSpPr>
        <xdr:cNvPr id="190" name="直線コネクタ 189"/>
        <xdr:cNvCxnSpPr/>
      </xdr:nvCxnSpPr>
      <xdr:spPr>
        <a:xfrm flipV="1">
          <a:off x="1130300" y="12951391"/>
          <a:ext cx="889000" cy="2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90228</xdr:rowOff>
    </xdr:from>
    <xdr:to>
      <xdr:col>10</xdr:col>
      <xdr:colOff>165100</xdr:colOff>
      <xdr:row>76</xdr:row>
      <xdr:rowOff>20377</xdr:rowOff>
    </xdr:to>
    <xdr:sp macro="" textlink="">
      <xdr:nvSpPr>
        <xdr:cNvPr id="191" name="フローチャート: 判断 190"/>
        <xdr:cNvSpPr/>
      </xdr:nvSpPr>
      <xdr:spPr>
        <a:xfrm>
          <a:off x="1968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11506</xdr:rowOff>
    </xdr:from>
    <xdr:ext cx="599010" cy="259045"/>
    <xdr:sp macro="" textlink="">
      <xdr:nvSpPr>
        <xdr:cNvPr id="192" name="テキスト ボックス 191"/>
        <xdr:cNvSpPr txBox="1"/>
      </xdr:nvSpPr>
      <xdr:spPr>
        <a:xfrm>
          <a:off x="1719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151754</xdr:rowOff>
    </xdr:from>
    <xdr:to>
      <xdr:col>6</xdr:col>
      <xdr:colOff>38100</xdr:colOff>
      <xdr:row>76</xdr:row>
      <xdr:rowOff>81904</xdr:rowOff>
    </xdr:to>
    <xdr:sp macro="" textlink="">
      <xdr:nvSpPr>
        <xdr:cNvPr id="193" name="フローチャート: 判断 192"/>
        <xdr:cNvSpPr/>
      </xdr:nvSpPr>
      <xdr:spPr>
        <a:xfrm>
          <a:off x="1079500" y="130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73031</xdr:rowOff>
    </xdr:from>
    <xdr:ext cx="599010" cy="259045"/>
    <xdr:sp macro="" textlink="">
      <xdr:nvSpPr>
        <xdr:cNvPr id="194" name="テキスト ボックス 193"/>
        <xdr:cNvSpPr txBox="1"/>
      </xdr:nvSpPr>
      <xdr:spPr>
        <a:xfrm>
          <a:off x="830795" y="1310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156544</xdr:rowOff>
    </xdr:from>
    <xdr:to>
      <xdr:col>24</xdr:col>
      <xdr:colOff>114300</xdr:colOff>
      <xdr:row>74</xdr:row>
      <xdr:rowOff>86694</xdr:rowOff>
    </xdr:to>
    <xdr:sp macro="" textlink="">
      <xdr:nvSpPr>
        <xdr:cNvPr id="200" name="楕円 199"/>
        <xdr:cNvSpPr/>
      </xdr:nvSpPr>
      <xdr:spPr>
        <a:xfrm>
          <a:off x="4584700" y="126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7971</xdr:rowOff>
    </xdr:from>
    <xdr:ext cx="599010" cy="259045"/>
    <xdr:sp macro="" textlink="">
      <xdr:nvSpPr>
        <xdr:cNvPr id="201" name="民生費該当値テキスト"/>
        <xdr:cNvSpPr txBox="1"/>
      </xdr:nvSpPr>
      <xdr:spPr>
        <a:xfrm>
          <a:off x="4686300" y="1252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85492</xdr:rowOff>
    </xdr:from>
    <xdr:to>
      <xdr:col>20</xdr:col>
      <xdr:colOff>38100</xdr:colOff>
      <xdr:row>75</xdr:row>
      <xdr:rowOff>15642</xdr:rowOff>
    </xdr:to>
    <xdr:sp macro="" textlink="">
      <xdr:nvSpPr>
        <xdr:cNvPr id="202" name="楕円 201"/>
        <xdr:cNvSpPr/>
      </xdr:nvSpPr>
      <xdr:spPr>
        <a:xfrm>
          <a:off x="3746500" y="127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32169</xdr:rowOff>
    </xdr:from>
    <xdr:ext cx="599010" cy="259045"/>
    <xdr:sp macro="" textlink="">
      <xdr:nvSpPr>
        <xdr:cNvPr id="203" name="テキスト ボックス 202"/>
        <xdr:cNvSpPr txBox="1"/>
      </xdr:nvSpPr>
      <xdr:spPr>
        <a:xfrm>
          <a:off x="3497795" y="1254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162292</xdr:rowOff>
    </xdr:from>
    <xdr:to>
      <xdr:col>15</xdr:col>
      <xdr:colOff>101600</xdr:colOff>
      <xdr:row>75</xdr:row>
      <xdr:rowOff>92442</xdr:rowOff>
    </xdr:to>
    <xdr:sp macro="" textlink="">
      <xdr:nvSpPr>
        <xdr:cNvPr id="204" name="楕円 203"/>
        <xdr:cNvSpPr/>
      </xdr:nvSpPr>
      <xdr:spPr>
        <a:xfrm>
          <a:off x="2857500" y="1284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83569</xdr:rowOff>
    </xdr:from>
    <xdr:ext cx="599010" cy="259045"/>
    <xdr:sp macro="" textlink="">
      <xdr:nvSpPr>
        <xdr:cNvPr id="205" name="テキスト ボックス 204"/>
        <xdr:cNvSpPr txBox="1"/>
      </xdr:nvSpPr>
      <xdr:spPr>
        <a:xfrm>
          <a:off x="2608795" y="1294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41841</xdr:rowOff>
    </xdr:from>
    <xdr:to>
      <xdr:col>10</xdr:col>
      <xdr:colOff>165100</xdr:colOff>
      <xdr:row>75</xdr:row>
      <xdr:rowOff>143441</xdr:rowOff>
    </xdr:to>
    <xdr:sp macro="" textlink="">
      <xdr:nvSpPr>
        <xdr:cNvPr id="206" name="楕円 205"/>
        <xdr:cNvSpPr/>
      </xdr:nvSpPr>
      <xdr:spPr>
        <a:xfrm>
          <a:off x="19685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159968</xdr:rowOff>
    </xdr:from>
    <xdr:ext cx="599010" cy="259045"/>
    <xdr:sp macro="" textlink="">
      <xdr:nvSpPr>
        <xdr:cNvPr id="207" name="テキスト ボックス 206"/>
        <xdr:cNvSpPr txBox="1"/>
      </xdr:nvSpPr>
      <xdr:spPr>
        <a:xfrm>
          <a:off x="1719795" y="1267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67411</xdr:rowOff>
    </xdr:from>
    <xdr:to>
      <xdr:col>6</xdr:col>
      <xdr:colOff>38100</xdr:colOff>
      <xdr:row>75</xdr:row>
      <xdr:rowOff>169011</xdr:rowOff>
    </xdr:to>
    <xdr:sp macro="" textlink="">
      <xdr:nvSpPr>
        <xdr:cNvPr id="208" name="楕円 207"/>
        <xdr:cNvSpPr/>
      </xdr:nvSpPr>
      <xdr:spPr>
        <a:xfrm>
          <a:off x="1079500" y="129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14088</xdr:rowOff>
    </xdr:from>
    <xdr:ext cx="599010" cy="259045"/>
    <xdr:sp macro="" textlink="">
      <xdr:nvSpPr>
        <xdr:cNvPr id="209" name="テキスト ボックス 208"/>
        <xdr:cNvSpPr txBox="1"/>
      </xdr:nvSpPr>
      <xdr:spPr>
        <a:xfrm>
          <a:off x="830795" y="12701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12108</xdr:rowOff>
    </xdr:from>
    <xdr:to>
      <xdr:col>24</xdr:col>
      <xdr:colOff>62865</xdr:colOff>
      <xdr:row>98</xdr:row>
      <xdr:rowOff>41370</xdr:rowOff>
    </xdr:to>
    <xdr:cxnSp macro="">
      <xdr:nvCxnSpPr>
        <xdr:cNvPr id="236" name="直線コネクタ 235"/>
        <xdr:cNvCxnSpPr/>
      </xdr:nvCxnSpPr>
      <xdr:spPr>
        <a:xfrm flipV="1">
          <a:off x="4633595" y="15614058"/>
          <a:ext cx="1270" cy="122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45197</xdr:rowOff>
    </xdr:from>
    <xdr:ext cx="534377" cy="259045"/>
    <xdr:sp macro="" textlink="">
      <xdr:nvSpPr>
        <xdr:cNvPr id="237" name="衛生費最小値テキスト"/>
        <xdr:cNvSpPr txBox="1"/>
      </xdr:nvSpPr>
      <xdr:spPr>
        <a:xfrm>
          <a:off x="4686300" y="1684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41370</xdr:rowOff>
    </xdr:from>
    <xdr:to>
      <xdr:col>24</xdr:col>
      <xdr:colOff>152400</xdr:colOff>
      <xdr:row>98</xdr:row>
      <xdr:rowOff>41370</xdr:rowOff>
    </xdr:to>
    <xdr:cxnSp macro="">
      <xdr:nvCxnSpPr>
        <xdr:cNvPr id="238" name="直線コネクタ 237"/>
        <xdr:cNvCxnSpPr/>
      </xdr:nvCxnSpPr>
      <xdr:spPr>
        <a:xfrm>
          <a:off x="4546600" y="168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130235</xdr:rowOff>
    </xdr:from>
    <xdr:ext cx="534377" cy="259045"/>
    <xdr:sp macro="" textlink="">
      <xdr:nvSpPr>
        <xdr:cNvPr id="239" name="衛生費最大値テキスト"/>
        <xdr:cNvSpPr txBox="1"/>
      </xdr:nvSpPr>
      <xdr:spPr>
        <a:xfrm>
          <a:off x="4686300" y="1538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12108</xdr:rowOff>
    </xdr:from>
    <xdr:to>
      <xdr:col>24</xdr:col>
      <xdr:colOff>152400</xdr:colOff>
      <xdr:row>91</xdr:row>
      <xdr:rowOff>12108</xdr:rowOff>
    </xdr:to>
    <xdr:cxnSp macro="">
      <xdr:nvCxnSpPr>
        <xdr:cNvPr id="240" name="直線コネクタ 239"/>
        <xdr:cNvCxnSpPr/>
      </xdr:nvCxnSpPr>
      <xdr:spPr>
        <a:xfrm>
          <a:off x="4546600" y="1561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54595</xdr:rowOff>
    </xdr:from>
    <xdr:to>
      <xdr:col>24</xdr:col>
      <xdr:colOff>63500</xdr:colOff>
      <xdr:row>95</xdr:row>
      <xdr:rowOff>123828</xdr:rowOff>
    </xdr:to>
    <xdr:cxnSp macro="">
      <xdr:nvCxnSpPr>
        <xdr:cNvPr id="241" name="直線コネクタ 240"/>
        <xdr:cNvCxnSpPr/>
      </xdr:nvCxnSpPr>
      <xdr:spPr>
        <a:xfrm>
          <a:off x="3797300" y="16342345"/>
          <a:ext cx="8382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65008</xdr:rowOff>
    </xdr:from>
    <xdr:ext cx="534377" cy="259045"/>
    <xdr:sp macro="" textlink="">
      <xdr:nvSpPr>
        <xdr:cNvPr id="242" name="衛生費平均値テキスト"/>
        <xdr:cNvSpPr txBox="1"/>
      </xdr:nvSpPr>
      <xdr:spPr>
        <a:xfrm>
          <a:off x="4686300" y="1635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86581</xdr:rowOff>
    </xdr:from>
    <xdr:to>
      <xdr:col>24</xdr:col>
      <xdr:colOff>114300</xdr:colOff>
      <xdr:row>96</xdr:row>
      <xdr:rowOff>16731</xdr:rowOff>
    </xdr:to>
    <xdr:sp macro="" textlink="">
      <xdr:nvSpPr>
        <xdr:cNvPr id="243" name="フローチャート: 判断 242"/>
        <xdr:cNvSpPr/>
      </xdr:nvSpPr>
      <xdr:spPr>
        <a:xfrm>
          <a:off x="4584700" y="1637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54595</xdr:rowOff>
    </xdr:from>
    <xdr:to>
      <xdr:col>19</xdr:col>
      <xdr:colOff>177800</xdr:colOff>
      <xdr:row>95</xdr:row>
      <xdr:rowOff>62726</xdr:rowOff>
    </xdr:to>
    <xdr:cxnSp macro="">
      <xdr:nvCxnSpPr>
        <xdr:cNvPr id="244" name="直線コネクタ 243"/>
        <xdr:cNvCxnSpPr/>
      </xdr:nvCxnSpPr>
      <xdr:spPr>
        <a:xfrm flipV="1">
          <a:off x="2908300" y="16342345"/>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96541</xdr:rowOff>
    </xdr:from>
    <xdr:to>
      <xdr:col>20</xdr:col>
      <xdr:colOff>38100</xdr:colOff>
      <xdr:row>96</xdr:row>
      <xdr:rowOff>26691</xdr:rowOff>
    </xdr:to>
    <xdr:sp macro="" textlink="">
      <xdr:nvSpPr>
        <xdr:cNvPr id="245" name="フローチャート: 判断 244"/>
        <xdr:cNvSpPr/>
      </xdr:nvSpPr>
      <xdr:spPr>
        <a:xfrm>
          <a:off x="3746500" y="1638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17818</xdr:rowOff>
    </xdr:from>
    <xdr:ext cx="534377" cy="259045"/>
    <xdr:sp macro="" textlink="">
      <xdr:nvSpPr>
        <xdr:cNvPr id="246" name="テキスト ボックス 245"/>
        <xdr:cNvSpPr txBox="1"/>
      </xdr:nvSpPr>
      <xdr:spPr>
        <a:xfrm>
          <a:off x="3530111" y="16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62726</xdr:rowOff>
    </xdr:from>
    <xdr:to>
      <xdr:col>15</xdr:col>
      <xdr:colOff>50800</xdr:colOff>
      <xdr:row>96</xdr:row>
      <xdr:rowOff>24323</xdr:rowOff>
    </xdr:to>
    <xdr:cxnSp macro="">
      <xdr:nvCxnSpPr>
        <xdr:cNvPr id="247" name="直線コネクタ 246"/>
        <xdr:cNvCxnSpPr/>
      </xdr:nvCxnSpPr>
      <xdr:spPr>
        <a:xfrm flipV="1">
          <a:off x="2019300" y="16350476"/>
          <a:ext cx="889000" cy="13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126226</xdr:rowOff>
    </xdr:from>
    <xdr:to>
      <xdr:col>15</xdr:col>
      <xdr:colOff>101600</xdr:colOff>
      <xdr:row>96</xdr:row>
      <xdr:rowOff>56376</xdr:rowOff>
    </xdr:to>
    <xdr:sp macro="" textlink="">
      <xdr:nvSpPr>
        <xdr:cNvPr id="248" name="フローチャート: 判断 247"/>
        <xdr:cNvSpPr/>
      </xdr:nvSpPr>
      <xdr:spPr>
        <a:xfrm>
          <a:off x="2857500" y="164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47503</xdr:rowOff>
    </xdr:from>
    <xdr:ext cx="534377" cy="259045"/>
    <xdr:sp macro="" textlink="">
      <xdr:nvSpPr>
        <xdr:cNvPr id="249" name="テキスト ボックス 248"/>
        <xdr:cNvSpPr txBox="1"/>
      </xdr:nvSpPr>
      <xdr:spPr>
        <a:xfrm>
          <a:off x="2641111" y="1650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24323</xdr:rowOff>
    </xdr:from>
    <xdr:to>
      <xdr:col>10</xdr:col>
      <xdr:colOff>114300</xdr:colOff>
      <xdr:row>96</xdr:row>
      <xdr:rowOff>55902</xdr:rowOff>
    </xdr:to>
    <xdr:cxnSp macro="">
      <xdr:nvCxnSpPr>
        <xdr:cNvPr id="250" name="直線コネクタ 249"/>
        <xdr:cNvCxnSpPr/>
      </xdr:nvCxnSpPr>
      <xdr:spPr>
        <a:xfrm flipV="1">
          <a:off x="1130300" y="16483523"/>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65191</xdr:rowOff>
    </xdr:from>
    <xdr:to>
      <xdr:col>10</xdr:col>
      <xdr:colOff>165100</xdr:colOff>
      <xdr:row>95</xdr:row>
      <xdr:rowOff>166791</xdr:rowOff>
    </xdr:to>
    <xdr:sp macro="" textlink="">
      <xdr:nvSpPr>
        <xdr:cNvPr id="251" name="フローチャート: 判断 250"/>
        <xdr:cNvSpPr/>
      </xdr:nvSpPr>
      <xdr:spPr>
        <a:xfrm>
          <a:off x="1968500" y="1635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11868</xdr:rowOff>
    </xdr:from>
    <xdr:ext cx="534377" cy="259045"/>
    <xdr:sp macro="" textlink="">
      <xdr:nvSpPr>
        <xdr:cNvPr id="252" name="テキスト ボックス 251"/>
        <xdr:cNvSpPr txBox="1"/>
      </xdr:nvSpPr>
      <xdr:spPr>
        <a:xfrm>
          <a:off x="1752111" y="161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105392</xdr:rowOff>
    </xdr:from>
    <xdr:to>
      <xdr:col>6</xdr:col>
      <xdr:colOff>38100</xdr:colOff>
      <xdr:row>96</xdr:row>
      <xdr:rowOff>35542</xdr:rowOff>
    </xdr:to>
    <xdr:sp macro="" textlink="">
      <xdr:nvSpPr>
        <xdr:cNvPr id="253" name="フローチャート: 判断 252"/>
        <xdr:cNvSpPr/>
      </xdr:nvSpPr>
      <xdr:spPr>
        <a:xfrm>
          <a:off x="1079500" y="1639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52069</xdr:rowOff>
    </xdr:from>
    <xdr:ext cx="534377" cy="259045"/>
    <xdr:sp macro="" textlink="">
      <xdr:nvSpPr>
        <xdr:cNvPr id="254" name="テキスト ボックス 253"/>
        <xdr:cNvSpPr txBox="1"/>
      </xdr:nvSpPr>
      <xdr:spPr>
        <a:xfrm>
          <a:off x="863111" y="161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73028</xdr:rowOff>
    </xdr:from>
    <xdr:to>
      <xdr:col>24</xdr:col>
      <xdr:colOff>114300</xdr:colOff>
      <xdr:row>96</xdr:row>
      <xdr:rowOff>3178</xdr:rowOff>
    </xdr:to>
    <xdr:sp macro="" textlink="">
      <xdr:nvSpPr>
        <xdr:cNvPr id="260" name="楕円 259"/>
        <xdr:cNvSpPr/>
      </xdr:nvSpPr>
      <xdr:spPr>
        <a:xfrm>
          <a:off x="4584700" y="163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95905</xdr:rowOff>
    </xdr:from>
    <xdr:ext cx="534377" cy="259045"/>
    <xdr:sp macro="" textlink="">
      <xdr:nvSpPr>
        <xdr:cNvPr id="261" name="衛生費該当値テキスト"/>
        <xdr:cNvSpPr txBox="1"/>
      </xdr:nvSpPr>
      <xdr:spPr>
        <a:xfrm>
          <a:off x="4686300" y="1621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3795</xdr:rowOff>
    </xdr:from>
    <xdr:to>
      <xdr:col>20</xdr:col>
      <xdr:colOff>38100</xdr:colOff>
      <xdr:row>95</xdr:row>
      <xdr:rowOff>105395</xdr:rowOff>
    </xdr:to>
    <xdr:sp macro="" textlink="">
      <xdr:nvSpPr>
        <xdr:cNvPr id="262" name="楕円 261"/>
        <xdr:cNvSpPr/>
      </xdr:nvSpPr>
      <xdr:spPr>
        <a:xfrm>
          <a:off x="3746500" y="1629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121922</xdr:rowOff>
    </xdr:from>
    <xdr:ext cx="534377" cy="259045"/>
    <xdr:sp macro="" textlink="">
      <xdr:nvSpPr>
        <xdr:cNvPr id="263" name="テキスト ボックス 262"/>
        <xdr:cNvSpPr txBox="1"/>
      </xdr:nvSpPr>
      <xdr:spPr>
        <a:xfrm>
          <a:off x="3530111" y="1606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11926</xdr:rowOff>
    </xdr:from>
    <xdr:to>
      <xdr:col>15</xdr:col>
      <xdr:colOff>101600</xdr:colOff>
      <xdr:row>95</xdr:row>
      <xdr:rowOff>113526</xdr:rowOff>
    </xdr:to>
    <xdr:sp macro="" textlink="">
      <xdr:nvSpPr>
        <xdr:cNvPr id="264" name="楕円 263"/>
        <xdr:cNvSpPr/>
      </xdr:nvSpPr>
      <xdr:spPr>
        <a:xfrm>
          <a:off x="2857500" y="162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130053</xdr:rowOff>
    </xdr:from>
    <xdr:ext cx="534377" cy="259045"/>
    <xdr:sp macro="" textlink="">
      <xdr:nvSpPr>
        <xdr:cNvPr id="265" name="テキスト ボックス 264"/>
        <xdr:cNvSpPr txBox="1"/>
      </xdr:nvSpPr>
      <xdr:spPr>
        <a:xfrm>
          <a:off x="2641111" y="160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144973</xdr:rowOff>
    </xdr:from>
    <xdr:to>
      <xdr:col>10</xdr:col>
      <xdr:colOff>165100</xdr:colOff>
      <xdr:row>96</xdr:row>
      <xdr:rowOff>75123</xdr:rowOff>
    </xdr:to>
    <xdr:sp macro="" textlink="">
      <xdr:nvSpPr>
        <xdr:cNvPr id="266" name="楕円 265"/>
        <xdr:cNvSpPr/>
      </xdr:nvSpPr>
      <xdr:spPr>
        <a:xfrm>
          <a:off x="1968500" y="1643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66250</xdr:rowOff>
    </xdr:from>
    <xdr:ext cx="534377" cy="259045"/>
    <xdr:sp macro="" textlink="">
      <xdr:nvSpPr>
        <xdr:cNvPr id="267" name="テキスト ボックス 266"/>
        <xdr:cNvSpPr txBox="1"/>
      </xdr:nvSpPr>
      <xdr:spPr>
        <a:xfrm>
          <a:off x="1752111" y="165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5102</xdr:rowOff>
    </xdr:from>
    <xdr:to>
      <xdr:col>6</xdr:col>
      <xdr:colOff>38100</xdr:colOff>
      <xdr:row>96</xdr:row>
      <xdr:rowOff>106702</xdr:rowOff>
    </xdr:to>
    <xdr:sp macro="" textlink="">
      <xdr:nvSpPr>
        <xdr:cNvPr id="268" name="楕円 267"/>
        <xdr:cNvSpPr/>
      </xdr:nvSpPr>
      <xdr:spPr>
        <a:xfrm>
          <a:off x="1079500" y="1646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97829</xdr:rowOff>
    </xdr:from>
    <xdr:ext cx="534377" cy="259045"/>
    <xdr:sp macro="" textlink="">
      <xdr:nvSpPr>
        <xdr:cNvPr id="269" name="テキスト ボックス 268"/>
        <xdr:cNvSpPr txBox="1"/>
      </xdr:nvSpPr>
      <xdr:spPr>
        <a:xfrm>
          <a:off x="863111" y="165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84455</xdr:rowOff>
    </xdr:from>
    <xdr:to>
      <xdr:col>54</xdr:col>
      <xdr:colOff>189865</xdr:colOff>
      <xdr:row>39</xdr:row>
      <xdr:rowOff>43307</xdr:rowOff>
    </xdr:to>
    <xdr:cxnSp macro="">
      <xdr:nvCxnSpPr>
        <xdr:cNvPr id="293" name="直線コネクタ 292"/>
        <xdr:cNvCxnSpPr/>
      </xdr:nvCxnSpPr>
      <xdr:spPr>
        <a:xfrm flipV="1">
          <a:off x="10475595" y="5399405"/>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94"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95" name="直線コネクタ 294"/>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31132</xdr:rowOff>
    </xdr:from>
    <xdr:ext cx="469744" cy="259045"/>
    <xdr:sp macro="" textlink="">
      <xdr:nvSpPr>
        <xdr:cNvPr id="296" name="労働費最大値テキスト"/>
        <xdr:cNvSpPr txBox="1"/>
      </xdr:nvSpPr>
      <xdr:spPr>
        <a:xfrm>
          <a:off x="10528300" y="51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84455</xdr:rowOff>
    </xdr:from>
    <xdr:to>
      <xdr:col>55</xdr:col>
      <xdr:colOff>88900</xdr:colOff>
      <xdr:row>31</xdr:row>
      <xdr:rowOff>84455</xdr:rowOff>
    </xdr:to>
    <xdr:cxnSp macro="">
      <xdr:nvCxnSpPr>
        <xdr:cNvPr id="297" name="直線コネクタ 296"/>
        <xdr:cNvCxnSpPr/>
      </xdr:nvCxnSpPr>
      <xdr:spPr>
        <a:xfrm>
          <a:off x="10388600" y="539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170561</xdr:rowOff>
    </xdr:from>
    <xdr:to>
      <xdr:col>55</xdr:col>
      <xdr:colOff>0</xdr:colOff>
      <xdr:row>36</xdr:row>
      <xdr:rowOff>33020</xdr:rowOff>
    </xdr:to>
    <xdr:cxnSp macro="">
      <xdr:nvCxnSpPr>
        <xdr:cNvPr id="298" name="直線コネクタ 297"/>
        <xdr:cNvCxnSpPr/>
      </xdr:nvCxnSpPr>
      <xdr:spPr>
        <a:xfrm flipV="1">
          <a:off x="9639300" y="6171311"/>
          <a:ext cx="8382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150766</xdr:rowOff>
    </xdr:from>
    <xdr:ext cx="378565" cy="259045"/>
    <xdr:sp macro="" textlink="">
      <xdr:nvSpPr>
        <xdr:cNvPr id="299" name="労働費平均値テキスト"/>
        <xdr:cNvSpPr txBox="1"/>
      </xdr:nvSpPr>
      <xdr:spPr>
        <a:xfrm>
          <a:off x="10528300" y="6322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xdr:rowOff>
    </xdr:from>
    <xdr:to>
      <xdr:col>55</xdr:col>
      <xdr:colOff>50800</xdr:colOff>
      <xdr:row>37</xdr:row>
      <xdr:rowOff>102489</xdr:rowOff>
    </xdr:to>
    <xdr:sp macro="" textlink="">
      <xdr:nvSpPr>
        <xdr:cNvPr id="300" name="フローチャート: 判断 299"/>
        <xdr:cNvSpPr/>
      </xdr:nvSpPr>
      <xdr:spPr>
        <a:xfrm>
          <a:off x="104267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33020</xdr:rowOff>
    </xdr:from>
    <xdr:to>
      <xdr:col>50</xdr:col>
      <xdr:colOff>114300</xdr:colOff>
      <xdr:row>36</xdr:row>
      <xdr:rowOff>61214</xdr:rowOff>
    </xdr:to>
    <xdr:cxnSp macro="">
      <xdr:nvCxnSpPr>
        <xdr:cNvPr id="301" name="直線コネクタ 300"/>
        <xdr:cNvCxnSpPr/>
      </xdr:nvCxnSpPr>
      <xdr:spPr>
        <a:xfrm flipV="1">
          <a:off x="8750300" y="6205220"/>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39370</xdr:rowOff>
    </xdr:from>
    <xdr:to>
      <xdr:col>50</xdr:col>
      <xdr:colOff>165100</xdr:colOff>
      <xdr:row>37</xdr:row>
      <xdr:rowOff>140970</xdr:rowOff>
    </xdr:to>
    <xdr:sp macro="" textlink="">
      <xdr:nvSpPr>
        <xdr:cNvPr id="302" name="フローチャート: 判断 301"/>
        <xdr:cNvSpPr/>
      </xdr:nvSpPr>
      <xdr:spPr>
        <a:xfrm>
          <a:off x="958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132097</xdr:rowOff>
    </xdr:from>
    <xdr:ext cx="378565" cy="259045"/>
    <xdr:sp macro="" textlink="">
      <xdr:nvSpPr>
        <xdr:cNvPr id="303" name="テキスト ボックス 302"/>
        <xdr:cNvSpPr txBox="1"/>
      </xdr:nvSpPr>
      <xdr:spPr>
        <a:xfrm>
          <a:off x="9450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32258</xdr:rowOff>
    </xdr:from>
    <xdr:to>
      <xdr:col>45</xdr:col>
      <xdr:colOff>177800</xdr:colOff>
      <xdr:row>36</xdr:row>
      <xdr:rowOff>61214</xdr:rowOff>
    </xdr:to>
    <xdr:cxnSp macro="">
      <xdr:nvCxnSpPr>
        <xdr:cNvPr id="304" name="直線コネクタ 303"/>
        <xdr:cNvCxnSpPr/>
      </xdr:nvCxnSpPr>
      <xdr:spPr>
        <a:xfrm>
          <a:off x="7861300" y="62044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143002</xdr:rowOff>
    </xdr:from>
    <xdr:to>
      <xdr:col>46</xdr:col>
      <xdr:colOff>38100</xdr:colOff>
      <xdr:row>37</xdr:row>
      <xdr:rowOff>73152</xdr:rowOff>
    </xdr:to>
    <xdr:sp macro="" textlink="">
      <xdr:nvSpPr>
        <xdr:cNvPr id="305" name="フローチャート: 判断 304"/>
        <xdr:cNvSpPr/>
      </xdr:nvSpPr>
      <xdr:spPr>
        <a:xfrm>
          <a:off x="8699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64279</xdr:rowOff>
    </xdr:from>
    <xdr:ext cx="378565" cy="259045"/>
    <xdr:sp macro="" textlink="">
      <xdr:nvSpPr>
        <xdr:cNvPr id="306" name="テキスト ボックス 305"/>
        <xdr:cNvSpPr txBox="1"/>
      </xdr:nvSpPr>
      <xdr:spPr>
        <a:xfrm>
          <a:off x="8561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26162</xdr:rowOff>
    </xdr:from>
    <xdr:to>
      <xdr:col>41</xdr:col>
      <xdr:colOff>50800</xdr:colOff>
      <xdr:row>36</xdr:row>
      <xdr:rowOff>32258</xdr:rowOff>
    </xdr:to>
    <xdr:cxnSp macro="">
      <xdr:nvCxnSpPr>
        <xdr:cNvPr id="307" name="直線コネクタ 306"/>
        <xdr:cNvCxnSpPr/>
      </xdr:nvCxnSpPr>
      <xdr:spPr>
        <a:xfrm>
          <a:off x="6972300" y="6198362"/>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131572</xdr:rowOff>
    </xdr:from>
    <xdr:to>
      <xdr:col>41</xdr:col>
      <xdr:colOff>101600</xdr:colOff>
      <xdr:row>37</xdr:row>
      <xdr:rowOff>61722</xdr:rowOff>
    </xdr:to>
    <xdr:sp macro="" textlink="">
      <xdr:nvSpPr>
        <xdr:cNvPr id="308" name="フローチャート: 判断 307"/>
        <xdr:cNvSpPr/>
      </xdr:nvSpPr>
      <xdr:spPr>
        <a:xfrm>
          <a:off x="7810500" y="630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52849</xdr:rowOff>
    </xdr:from>
    <xdr:ext cx="378565" cy="259045"/>
    <xdr:sp macro="" textlink="">
      <xdr:nvSpPr>
        <xdr:cNvPr id="309" name="テキスト ボックス 308"/>
        <xdr:cNvSpPr txBox="1"/>
      </xdr:nvSpPr>
      <xdr:spPr>
        <a:xfrm>
          <a:off x="7672017" y="6396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165481</xdr:rowOff>
    </xdr:from>
    <xdr:to>
      <xdr:col>36</xdr:col>
      <xdr:colOff>165100</xdr:colOff>
      <xdr:row>36</xdr:row>
      <xdr:rowOff>95631</xdr:rowOff>
    </xdr:to>
    <xdr:sp macro="" textlink="">
      <xdr:nvSpPr>
        <xdr:cNvPr id="310" name="フローチャート: 判断 309"/>
        <xdr:cNvSpPr/>
      </xdr:nvSpPr>
      <xdr:spPr>
        <a:xfrm>
          <a:off x="6921500" y="616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86758</xdr:rowOff>
    </xdr:from>
    <xdr:ext cx="469744" cy="259045"/>
    <xdr:sp macro="" textlink="">
      <xdr:nvSpPr>
        <xdr:cNvPr id="311" name="テキスト ボックス 310"/>
        <xdr:cNvSpPr txBox="1"/>
      </xdr:nvSpPr>
      <xdr:spPr>
        <a:xfrm>
          <a:off x="6737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119761</xdr:rowOff>
    </xdr:from>
    <xdr:to>
      <xdr:col>55</xdr:col>
      <xdr:colOff>50800</xdr:colOff>
      <xdr:row>36</xdr:row>
      <xdr:rowOff>49911</xdr:rowOff>
    </xdr:to>
    <xdr:sp macro="" textlink="">
      <xdr:nvSpPr>
        <xdr:cNvPr id="317" name="楕円 316"/>
        <xdr:cNvSpPr/>
      </xdr:nvSpPr>
      <xdr:spPr>
        <a:xfrm>
          <a:off x="104267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142638</xdr:rowOff>
    </xdr:from>
    <xdr:ext cx="469744" cy="259045"/>
    <xdr:sp macro="" textlink="">
      <xdr:nvSpPr>
        <xdr:cNvPr id="318" name="労働費該当値テキスト"/>
        <xdr:cNvSpPr txBox="1"/>
      </xdr:nvSpPr>
      <xdr:spPr>
        <a:xfrm>
          <a:off x="10528300" y="597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153670</xdr:rowOff>
    </xdr:from>
    <xdr:to>
      <xdr:col>50</xdr:col>
      <xdr:colOff>165100</xdr:colOff>
      <xdr:row>36</xdr:row>
      <xdr:rowOff>83820</xdr:rowOff>
    </xdr:to>
    <xdr:sp macro="" textlink="">
      <xdr:nvSpPr>
        <xdr:cNvPr id="319" name="楕円 318"/>
        <xdr:cNvSpPr/>
      </xdr:nvSpPr>
      <xdr:spPr>
        <a:xfrm>
          <a:off x="958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100347</xdr:rowOff>
    </xdr:from>
    <xdr:ext cx="469744" cy="259045"/>
    <xdr:sp macro="" textlink="">
      <xdr:nvSpPr>
        <xdr:cNvPr id="320" name="テキスト ボックス 319"/>
        <xdr:cNvSpPr txBox="1"/>
      </xdr:nvSpPr>
      <xdr:spPr>
        <a:xfrm>
          <a:off x="9404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10414</xdr:rowOff>
    </xdr:from>
    <xdr:to>
      <xdr:col>46</xdr:col>
      <xdr:colOff>38100</xdr:colOff>
      <xdr:row>36</xdr:row>
      <xdr:rowOff>112014</xdr:rowOff>
    </xdr:to>
    <xdr:sp macro="" textlink="">
      <xdr:nvSpPr>
        <xdr:cNvPr id="321" name="楕円 320"/>
        <xdr:cNvSpPr/>
      </xdr:nvSpPr>
      <xdr:spPr>
        <a:xfrm>
          <a:off x="8699500" y="61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128541</xdr:rowOff>
    </xdr:from>
    <xdr:ext cx="469744" cy="259045"/>
    <xdr:sp macro="" textlink="">
      <xdr:nvSpPr>
        <xdr:cNvPr id="322" name="テキスト ボックス 321"/>
        <xdr:cNvSpPr txBox="1"/>
      </xdr:nvSpPr>
      <xdr:spPr>
        <a:xfrm>
          <a:off x="8515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152908</xdr:rowOff>
    </xdr:from>
    <xdr:to>
      <xdr:col>41</xdr:col>
      <xdr:colOff>101600</xdr:colOff>
      <xdr:row>36</xdr:row>
      <xdr:rowOff>83058</xdr:rowOff>
    </xdr:to>
    <xdr:sp macro="" textlink="">
      <xdr:nvSpPr>
        <xdr:cNvPr id="323" name="楕円 322"/>
        <xdr:cNvSpPr/>
      </xdr:nvSpPr>
      <xdr:spPr>
        <a:xfrm>
          <a:off x="78105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99585</xdr:rowOff>
    </xdr:from>
    <xdr:ext cx="469744" cy="259045"/>
    <xdr:sp macro="" textlink="">
      <xdr:nvSpPr>
        <xdr:cNvPr id="324" name="テキスト ボックス 323"/>
        <xdr:cNvSpPr txBox="1"/>
      </xdr:nvSpPr>
      <xdr:spPr>
        <a:xfrm>
          <a:off x="7626428" y="592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146812</xdr:rowOff>
    </xdr:from>
    <xdr:to>
      <xdr:col>36</xdr:col>
      <xdr:colOff>165100</xdr:colOff>
      <xdr:row>36</xdr:row>
      <xdr:rowOff>76962</xdr:rowOff>
    </xdr:to>
    <xdr:sp macro="" textlink="">
      <xdr:nvSpPr>
        <xdr:cNvPr id="325" name="楕円 324"/>
        <xdr:cNvSpPr/>
      </xdr:nvSpPr>
      <xdr:spPr>
        <a:xfrm>
          <a:off x="6921500" y="61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93489</xdr:rowOff>
    </xdr:from>
    <xdr:ext cx="469744" cy="259045"/>
    <xdr:sp macro="" textlink="">
      <xdr:nvSpPr>
        <xdr:cNvPr id="326" name="テキスト ボックス 325"/>
        <xdr:cNvSpPr txBox="1"/>
      </xdr:nvSpPr>
      <xdr:spPr>
        <a:xfrm>
          <a:off x="6737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40" name="テキスト ボックス 33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58410</xdr:rowOff>
    </xdr:from>
    <xdr:to>
      <xdr:col>54</xdr:col>
      <xdr:colOff>189865</xdr:colOff>
      <xdr:row>58</xdr:row>
      <xdr:rowOff>111902</xdr:rowOff>
    </xdr:to>
    <xdr:cxnSp macro="">
      <xdr:nvCxnSpPr>
        <xdr:cNvPr id="348" name="直線コネクタ 347"/>
        <xdr:cNvCxnSpPr/>
      </xdr:nvCxnSpPr>
      <xdr:spPr>
        <a:xfrm flipV="1">
          <a:off x="10475595" y="8630910"/>
          <a:ext cx="1270"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115729</xdr:rowOff>
    </xdr:from>
    <xdr:ext cx="378565" cy="259045"/>
    <xdr:sp macro="" textlink="">
      <xdr:nvSpPr>
        <xdr:cNvPr id="349" name="農林水産業費最小値テキスト"/>
        <xdr:cNvSpPr txBox="1"/>
      </xdr:nvSpPr>
      <xdr:spPr>
        <a:xfrm>
          <a:off x="10528300" y="10059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111902</xdr:rowOff>
    </xdr:from>
    <xdr:to>
      <xdr:col>55</xdr:col>
      <xdr:colOff>88900</xdr:colOff>
      <xdr:row>58</xdr:row>
      <xdr:rowOff>111902</xdr:rowOff>
    </xdr:to>
    <xdr:cxnSp macro="">
      <xdr:nvCxnSpPr>
        <xdr:cNvPr id="350" name="直線コネクタ 349"/>
        <xdr:cNvCxnSpPr/>
      </xdr:nvCxnSpPr>
      <xdr:spPr>
        <a:xfrm>
          <a:off x="10388600" y="10056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5087</xdr:rowOff>
    </xdr:from>
    <xdr:ext cx="534377" cy="259045"/>
    <xdr:sp macro="" textlink="">
      <xdr:nvSpPr>
        <xdr:cNvPr id="351" name="農林水産業費最大値テキスト"/>
        <xdr:cNvSpPr txBox="1"/>
      </xdr:nvSpPr>
      <xdr:spPr>
        <a:xfrm>
          <a:off x="10528300" y="84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58410</xdr:rowOff>
    </xdr:from>
    <xdr:to>
      <xdr:col>55</xdr:col>
      <xdr:colOff>88900</xdr:colOff>
      <xdr:row>50</xdr:row>
      <xdr:rowOff>58410</xdr:rowOff>
    </xdr:to>
    <xdr:cxnSp macro="">
      <xdr:nvCxnSpPr>
        <xdr:cNvPr id="352" name="直線コネクタ 351"/>
        <xdr:cNvCxnSpPr/>
      </xdr:nvCxnSpPr>
      <xdr:spPr>
        <a:xfrm>
          <a:off x="10388600" y="863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116474</xdr:rowOff>
    </xdr:from>
    <xdr:to>
      <xdr:col>55</xdr:col>
      <xdr:colOff>0</xdr:colOff>
      <xdr:row>58</xdr:row>
      <xdr:rowOff>26132</xdr:rowOff>
    </xdr:to>
    <xdr:cxnSp macro="">
      <xdr:nvCxnSpPr>
        <xdr:cNvPr id="353" name="直線コネクタ 352"/>
        <xdr:cNvCxnSpPr/>
      </xdr:nvCxnSpPr>
      <xdr:spPr>
        <a:xfrm>
          <a:off x="9639300" y="9889124"/>
          <a:ext cx="838200" cy="8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4426</xdr:rowOff>
    </xdr:from>
    <xdr:ext cx="469744" cy="259045"/>
    <xdr:sp macro="" textlink="">
      <xdr:nvSpPr>
        <xdr:cNvPr id="354" name="農林水産業費平均値テキスト"/>
        <xdr:cNvSpPr txBox="1"/>
      </xdr:nvSpPr>
      <xdr:spPr>
        <a:xfrm>
          <a:off x="10528300" y="960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152999</xdr:rowOff>
    </xdr:from>
    <xdr:to>
      <xdr:col>55</xdr:col>
      <xdr:colOff>50800</xdr:colOff>
      <xdr:row>57</xdr:row>
      <xdr:rowOff>83149</xdr:rowOff>
    </xdr:to>
    <xdr:sp macro="" textlink="">
      <xdr:nvSpPr>
        <xdr:cNvPr id="355" name="フローチャート: 判断 354"/>
        <xdr:cNvSpPr/>
      </xdr:nvSpPr>
      <xdr:spPr>
        <a:xfrm>
          <a:off x="104267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116474</xdr:rowOff>
    </xdr:from>
    <xdr:to>
      <xdr:col>50</xdr:col>
      <xdr:colOff>114300</xdr:colOff>
      <xdr:row>58</xdr:row>
      <xdr:rowOff>77612</xdr:rowOff>
    </xdr:to>
    <xdr:cxnSp macro="">
      <xdr:nvCxnSpPr>
        <xdr:cNvPr id="356" name="直線コネクタ 355"/>
        <xdr:cNvCxnSpPr/>
      </xdr:nvCxnSpPr>
      <xdr:spPr>
        <a:xfrm flipV="1">
          <a:off x="8750300" y="98891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1667</xdr:rowOff>
    </xdr:from>
    <xdr:to>
      <xdr:col>50</xdr:col>
      <xdr:colOff>165100</xdr:colOff>
      <xdr:row>57</xdr:row>
      <xdr:rowOff>103267</xdr:rowOff>
    </xdr:to>
    <xdr:sp macro="" textlink="">
      <xdr:nvSpPr>
        <xdr:cNvPr id="357" name="フローチャート: 判断 356"/>
        <xdr:cNvSpPr/>
      </xdr:nvSpPr>
      <xdr:spPr>
        <a:xfrm>
          <a:off x="9588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119794</xdr:rowOff>
    </xdr:from>
    <xdr:ext cx="469744" cy="259045"/>
    <xdr:sp macro="" textlink="">
      <xdr:nvSpPr>
        <xdr:cNvPr id="358" name="テキスト ボックス 357"/>
        <xdr:cNvSpPr txBox="1"/>
      </xdr:nvSpPr>
      <xdr:spPr>
        <a:xfrm>
          <a:off x="9404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39116</xdr:rowOff>
    </xdr:from>
    <xdr:to>
      <xdr:col>45</xdr:col>
      <xdr:colOff>177800</xdr:colOff>
      <xdr:row>58</xdr:row>
      <xdr:rowOff>77612</xdr:rowOff>
    </xdr:to>
    <xdr:cxnSp macro="">
      <xdr:nvCxnSpPr>
        <xdr:cNvPr id="359" name="直線コネクタ 358"/>
        <xdr:cNvCxnSpPr/>
      </xdr:nvCxnSpPr>
      <xdr:spPr>
        <a:xfrm>
          <a:off x="7861300" y="9983216"/>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45924</xdr:rowOff>
    </xdr:from>
    <xdr:to>
      <xdr:col>46</xdr:col>
      <xdr:colOff>38100</xdr:colOff>
      <xdr:row>55</xdr:row>
      <xdr:rowOff>147524</xdr:rowOff>
    </xdr:to>
    <xdr:sp macro="" textlink="">
      <xdr:nvSpPr>
        <xdr:cNvPr id="360" name="フローチャート: 判断 359"/>
        <xdr:cNvSpPr/>
      </xdr:nvSpPr>
      <xdr:spPr>
        <a:xfrm>
          <a:off x="8699500" y="947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164051</xdr:rowOff>
    </xdr:from>
    <xdr:ext cx="469744" cy="259045"/>
    <xdr:sp macro="" textlink="">
      <xdr:nvSpPr>
        <xdr:cNvPr id="361" name="テキスト ボックス 360"/>
        <xdr:cNvSpPr txBox="1"/>
      </xdr:nvSpPr>
      <xdr:spPr>
        <a:xfrm>
          <a:off x="8515428" y="925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39116</xdr:rowOff>
    </xdr:from>
    <xdr:to>
      <xdr:col>41</xdr:col>
      <xdr:colOff>50800</xdr:colOff>
      <xdr:row>58</xdr:row>
      <xdr:rowOff>74869</xdr:rowOff>
    </xdr:to>
    <xdr:cxnSp macro="">
      <xdr:nvCxnSpPr>
        <xdr:cNvPr id="362" name="直線コネクタ 361"/>
        <xdr:cNvCxnSpPr/>
      </xdr:nvCxnSpPr>
      <xdr:spPr>
        <a:xfrm flipV="1">
          <a:off x="6972300" y="9983216"/>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133431</xdr:rowOff>
    </xdr:from>
    <xdr:to>
      <xdr:col>41</xdr:col>
      <xdr:colOff>101600</xdr:colOff>
      <xdr:row>56</xdr:row>
      <xdr:rowOff>63581</xdr:rowOff>
    </xdr:to>
    <xdr:sp macro="" textlink="">
      <xdr:nvSpPr>
        <xdr:cNvPr id="363" name="フローチャート: 判断 362"/>
        <xdr:cNvSpPr/>
      </xdr:nvSpPr>
      <xdr:spPr>
        <a:xfrm>
          <a:off x="7810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80108</xdr:rowOff>
    </xdr:from>
    <xdr:ext cx="469744" cy="259045"/>
    <xdr:sp macro="" textlink="">
      <xdr:nvSpPr>
        <xdr:cNvPr id="364" name="テキスト ボックス 363"/>
        <xdr:cNvSpPr txBox="1"/>
      </xdr:nvSpPr>
      <xdr:spPr>
        <a:xfrm>
          <a:off x="7626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81493</xdr:rowOff>
    </xdr:from>
    <xdr:to>
      <xdr:col>36</xdr:col>
      <xdr:colOff>165100</xdr:colOff>
      <xdr:row>56</xdr:row>
      <xdr:rowOff>11643</xdr:rowOff>
    </xdr:to>
    <xdr:sp macro="" textlink="">
      <xdr:nvSpPr>
        <xdr:cNvPr id="365" name="フローチャート: 判断 364"/>
        <xdr:cNvSpPr/>
      </xdr:nvSpPr>
      <xdr:spPr>
        <a:xfrm>
          <a:off x="6921500" y="951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28170</xdr:rowOff>
    </xdr:from>
    <xdr:ext cx="469744" cy="259045"/>
    <xdr:sp macro="" textlink="">
      <xdr:nvSpPr>
        <xdr:cNvPr id="366" name="テキスト ボックス 365"/>
        <xdr:cNvSpPr txBox="1"/>
      </xdr:nvSpPr>
      <xdr:spPr>
        <a:xfrm>
          <a:off x="6737428" y="928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146782</xdr:rowOff>
    </xdr:from>
    <xdr:to>
      <xdr:col>55</xdr:col>
      <xdr:colOff>50800</xdr:colOff>
      <xdr:row>58</xdr:row>
      <xdr:rowOff>76932</xdr:rowOff>
    </xdr:to>
    <xdr:sp macro="" textlink="">
      <xdr:nvSpPr>
        <xdr:cNvPr id="372" name="楕円 371"/>
        <xdr:cNvSpPr/>
      </xdr:nvSpPr>
      <xdr:spPr>
        <a:xfrm>
          <a:off x="10426700" y="99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61709</xdr:rowOff>
    </xdr:from>
    <xdr:ext cx="469744" cy="259045"/>
    <xdr:sp macro="" textlink="">
      <xdr:nvSpPr>
        <xdr:cNvPr id="373" name="農林水産業費該当値テキスト"/>
        <xdr:cNvSpPr txBox="1"/>
      </xdr:nvSpPr>
      <xdr:spPr>
        <a:xfrm>
          <a:off x="10528300" y="983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65674</xdr:rowOff>
    </xdr:from>
    <xdr:to>
      <xdr:col>50</xdr:col>
      <xdr:colOff>165100</xdr:colOff>
      <xdr:row>57</xdr:row>
      <xdr:rowOff>167274</xdr:rowOff>
    </xdr:to>
    <xdr:sp macro="" textlink="">
      <xdr:nvSpPr>
        <xdr:cNvPr id="374" name="楕円 373"/>
        <xdr:cNvSpPr/>
      </xdr:nvSpPr>
      <xdr:spPr>
        <a:xfrm>
          <a:off x="9588500" y="98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158401</xdr:rowOff>
    </xdr:from>
    <xdr:ext cx="469744" cy="259045"/>
    <xdr:sp macro="" textlink="">
      <xdr:nvSpPr>
        <xdr:cNvPr id="375" name="テキスト ボックス 374"/>
        <xdr:cNvSpPr txBox="1"/>
      </xdr:nvSpPr>
      <xdr:spPr>
        <a:xfrm>
          <a:off x="9404428" y="993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26812</xdr:rowOff>
    </xdr:from>
    <xdr:to>
      <xdr:col>46</xdr:col>
      <xdr:colOff>38100</xdr:colOff>
      <xdr:row>58</xdr:row>
      <xdr:rowOff>128412</xdr:rowOff>
    </xdr:to>
    <xdr:sp macro="" textlink="">
      <xdr:nvSpPr>
        <xdr:cNvPr id="376" name="楕円 375"/>
        <xdr:cNvSpPr/>
      </xdr:nvSpPr>
      <xdr:spPr>
        <a:xfrm>
          <a:off x="8699500" y="997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119539</xdr:rowOff>
    </xdr:from>
    <xdr:ext cx="378565" cy="259045"/>
    <xdr:sp macro="" textlink="">
      <xdr:nvSpPr>
        <xdr:cNvPr id="377" name="テキスト ボックス 376"/>
        <xdr:cNvSpPr txBox="1"/>
      </xdr:nvSpPr>
      <xdr:spPr>
        <a:xfrm>
          <a:off x="8561017" y="1006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159766</xdr:rowOff>
    </xdr:from>
    <xdr:to>
      <xdr:col>41</xdr:col>
      <xdr:colOff>101600</xdr:colOff>
      <xdr:row>58</xdr:row>
      <xdr:rowOff>89916</xdr:rowOff>
    </xdr:to>
    <xdr:sp macro="" textlink="">
      <xdr:nvSpPr>
        <xdr:cNvPr id="378" name="楕円 377"/>
        <xdr:cNvSpPr/>
      </xdr:nvSpPr>
      <xdr:spPr>
        <a:xfrm>
          <a:off x="7810500" y="99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81043</xdr:rowOff>
    </xdr:from>
    <xdr:ext cx="469744" cy="259045"/>
    <xdr:sp macro="" textlink="">
      <xdr:nvSpPr>
        <xdr:cNvPr id="379" name="テキスト ボックス 378"/>
        <xdr:cNvSpPr txBox="1"/>
      </xdr:nvSpPr>
      <xdr:spPr>
        <a:xfrm>
          <a:off x="7626428" y="1002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24069</xdr:rowOff>
    </xdr:from>
    <xdr:to>
      <xdr:col>36</xdr:col>
      <xdr:colOff>165100</xdr:colOff>
      <xdr:row>58</xdr:row>
      <xdr:rowOff>125669</xdr:rowOff>
    </xdr:to>
    <xdr:sp macro="" textlink="">
      <xdr:nvSpPr>
        <xdr:cNvPr id="380" name="楕円 379"/>
        <xdr:cNvSpPr/>
      </xdr:nvSpPr>
      <xdr:spPr>
        <a:xfrm>
          <a:off x="6921500" y="996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116796</xdr:rowOff>
    </xdr:from>
    <xdr:ext cx="378565" cy="259045"/>
    <xdr:sp macro="" textlink="">
      <xdr:nvSpPr>
        <xdr:cNvPr id="381" name="テキスト ボックス 380"/>
        <xdr:cNvSpPr txBox="1"/>
      </xdr:nvSpPr>
      <xdr:spPr>
        <a:xfrm>
          <a:off x="6783017" y="1006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15799</xdr:rowOff>
    </xdr:from>
    <xdr:to>
      <xdr:col>54</xdr:col>
      <xdr:colOff>189865</xdr:colOff>
      <xdr:row>78</xdr:row>
      <xdr:rowOff>99375</xdr:rowOff>
    </xdr:to>
    <xdr:cxnSp macro="">
      <xdr:nvCxnSpPr>
        <xdr:cNvPr id="403" name="直線コネクタ 402"/>
        <xdr:cNvCxnSpPr/>
      </xdr:nvCxnSpPr>
      <xdr:spPr>
        <a:xfrm flipV="1">
          <a:off x="10475595" y="12017299"/>
          <a:ext cx="1270" cy="145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103202</xdr:rowOff>
    </xdr:from>
    <xdr:ext cx="378565" cy="259045"/>
    <xdr:sp macro="" textlink="">
      <xdr:nvSpPr>
        <xdr:cNvPr id="404" name="商工費最小値テキスト"/>
        <xdr:cNvSpPr txBox="1"/>
      </xdr:nvSpPr>
      <xdr:spPr>
        <a:xfrm>
          <a:off x="10528300" y="13476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99375</xdr:rowOff>
    </xdr:from>
    <xdr:to>
      <xdr:col>55</xdr:col>
      <xdr:colOff>88900</xdr:colOff>
      <xdr:row>78</xdr:row>
      <xdr:rowOff>99375</xdr:rowOff>
    </xdr:to>
    <xdr:cxnSp macro="">
      <xdr:nvCxnSpPr>
        <xdr:cNvPr id="405" name="直線コネクタ 404"/>
        <xdr:cNvCxnSpPr/>
      </xdr:nvCxnSpPr>
      <xdr:spPr>
        <a:xfrm>
          <a:off x="10388600" y="1347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133926</xdr:rowOff>
    </xdr:from>
    <xdr:ext cx="534377" cy="259045"/>
    <xdr:sp macro="" textlink="">
      <xdr:nvSpPr>
        <xdr:cNvPr id="406" name="商工費最大値テキスト"/>
        <xdr:cNvSpPr txBox="1"/>
      </xdr:nvSpPr>
      <xdr:spPr>
        <a:xfrm>
          <a:off x="10528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15799</xdr:rowOff>
    </xdr:from>
    <xdr:to>
      <xdr:col>55</xdr:col>
      <xdr:colOff>88900</xdr:colOff>
      <xdr:row>70</xdr:row>
      <xdr:rowOff>15799</xdr:rowOff>
    </xdr:to>
    <xdr:cxnSp macro="">
      <xdr:nvCxnSpPr>
        <xdr:cNvPr id="407" name="直線コネクタ 406"/>
        <xdr:cNvCxnSpPr/>
      </xdr:nvCxnSpPr>
      <xdr:spPr>
        <a:xfrm>
          <a:off x="10388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6655</xdr:rowOff>
    </xdr:from>
    <xdr:to>
      <xdr:col>55</xdr:col>
      <xdr:colOff>0</xdr:colOff>
      <xdr:row>78</xdr:row>
      <xdr:rowOff>22520</xdr:rowOff>
    </xdr:to>
    <xdr:cxnSp macro="">
      <xdr:nvCxnSpPr>
        <xdr:cNvPr id="408" name="直線コネクタ 407"/>
        <xdr:cNvCxnSpPr/>
      </xdr:nvCxnSpPr>
      <xdr:spPr>
        <a:xfrm flipV="1">
          <a:off x="9639300" y="13379755"/>
          <a:ext cx="8382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49734</xdr:rowOff>
    </xdr:from>
    <xdr:ext cx="469744" cy="259045"/>
    <xdr:sp macro="" textlink="">
      <xdr:nvSpPr>
        <xdr:cNvPr id="409" name="商工費平均値テキスト"/>
        <xdr:cNvSpPr txBox="1"/>
      </xdr:nvSpPr>
      <xdr:spPr>
        <a:xfrm>
          <a:off x="10528300" y="1307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26857</xdr:rowOff>
    </xdr:from>
    <xdr:to>
      <xdr:col>55</xdr:col>
      <xdr:colOff>50800</xdr:colOff>
      <xdr:row>77</xdr:row>
      <xdr:rowOff>128457</xdr:rowOff>
    </xdr:to>
    <xdr:sp macro="" textlink="">
      <xdr:nvSpPr>
        <xdr:cNvPr id="410" name="フローチャート: 判断 409"/>
        <xdr:cNvSpPr/>
      </xdr:nvSpPr>
      <xdr:spPr>
        <a:xfrm>
          <a:off x="104267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163840</xdr:rowOff>
    </xdr:from>
    <xdr:to>
      <xdr:col>50</xdr:col>
      <xdr:colOff>114300</xdr:colOff>
      <xdr:row>78</xdr:row>
      <xdr:rowOff>22520</xdr:rowOff>
    </xdr:to>
    <xdr:cxnSp macro="">
      <xdr:nvCxnSpPr>
        <xdr:cNvPr id="411" name="直線コネクタ 410"/>
        <xdr:cNvCxnSpPr/>
      </xdr:nvCxnSpPr>
      <xdr:spPr>
        <a:xfrm>
          <a:off x="8750300" y="13365490"/>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22881</xdr:rowOff>
    </xdr:from>
    <xdr:to>
      <xdr:col>50</xdr:col>
      <xdr:colOff>165100</xdr:colOff>
      <xdr:row>77</xdr:row>
      <xdr:rowOff>124481</xdr:rowOff>
    </xdr:to>
    <xdr:sp macro="" textlink="">
      <xdr:nvSpPr>
        <xdr:cNvPr id="412" name="フローチャート: 判断 411"/>
        <xdr:cNvSpPr/>
      </xdr:nvSpPr>
      <xdr:spPr>
        <a:xfrm>
          <a:off x="9588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141008</xdr:rowOff>
    </xdr:from>
    <xdr:ext cx="469744" cy="259045"/>
    <xdr:sp macro="" textlink="">
      <xdr:nvSpPr>
        <xdr:cNvPr id="413" name="テキスト ボックス 412"/>
        <xdr:cNvSpPr txBox="1"/>
      </xdr:nvSpPr>
      <xdr:spPr>
        <a:xfrm>
          <a:off x="9404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163840</xdr:rowOff>
    </xdr:from>
    <xdr:to>
      <xdr:col>45</xdr:col>
      <xdr:colOff>177800</xdr:colOff>
      <xdr:row>78</xdr:row>
      <xdr:rowOff>33675</xdr:rowOff>
    </xdr:to>
    <xdr:cxnSp macro="">
      <xdr:nvCxnSpPr>
        <xdr:cNvPr id="414" name="直線コネクタ 413"/>
        <xdr:cNvCxnSpPr/>
      </xdr:nvCxnSpPr>
      <xdr:spPr>
        <a:xfrm flipV="1">
          <a:off x="7861300" y="13365490"/>
          <a:ext cx="889000" cy="4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151947</xdr:rowOff>
    </xdr:from>
    <xdr:to>
      <xdr:col>46</xdr:col>
      <xdr:colOff>38100</xdr:colOff>
      <xdr:row>76</xdr:row>
      <xdr:rowOff>82097</xdr:rowOff>
    </xdr:to>
    <xdr:sp macro="" textlink="">
      <xdr:nvSpPr>
        <xdr:cNvPr id="415" name="フローチャート: 判断 414"/>
        <xdr:cNvSpPr/>
      </xdr:nvSpPr>
      <xdr:spPr>
        <a:xfrm>
          <a:off x="8699500" y="130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98625</xdr:rowOff>
    </xdr:from>
    <xdr:ext cx="469744" cy="259045"/>
    <xdr:sp macro="" textlink="">
      <xdr:nvSpPr>
        <xdr:cNvPr id="416" name="テキスト ボックス 415"/>
        <xdr:cNvSpPr txBox="1"/>
      </xdr:nvSpPr>
      <xdr:spPr>
        <a:xfrm>
          <a:off x="8515428" y="1278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33675</xdr:rowOff>
    </xdr:from>
    <xdr:to>
      <xdr:col>41</xdr:col>
      <xdr:colOff>50800</xdr:colOff>
      <xdr:row>78</xdr:row>
      <xdr:rowOff>55666</xdr:rowOff>
    </xdr:to>
    <xdr:cxnSp macro="">
      <xdr:nvCxnSpPr>
        <xdr:cNvPr id="417" name="直線コネクタ 416"/>
        <xdr:cNvCxnSpPr/>
      </xdr:nvCxnSpPr>
      <xdr:spPr>
        <a:xfrm flipV="1">
          <a:off x="6972300" y="13406775"/>
          <a:ext cx="889000" cy="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50952</xdr:rowOff>
    </xdr:from>
    <xdr:to>
      <xdr:col>41</xdr:col>
      <xdr:colOff>101600</xdr:colOff>
      <xdr:row>76</xdr:row>
      <xdr:rowOff>152552</xdr:rowOff>
    </xdr:to>
    <xdr:sp macro="" textlink="">
      <xdr:nvSpPr>
        <xdr:cNvPr id="418" name="フローチャート: 判断 417"/>
        <xdr:cNvSpPr/>
      </xdr:nvSpPr>
      <xdr:spPr>
        <a:xfrm>
          <a:off x="7810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169080</xdr:rowOff>
    </xdr:from>
    <xdr:ext cx="469744" cy="259045"/>
    <xdr:sp macro="" textlink="">
      <xdr:nvSpPr>
        <xdr:cNvPr id="419" name="テキスト ボックス 418"/>
        <xdr:cNvSpPr txBox="1"/>
      </xdr:nvSpPr>
      <xdr:spPr>
        <a:xfrm>
          <a:off x="7626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65401</xdr:rowOff>
    </xdr:from>
    <xdr:to>
      <xdr:col>36</xdr:col>
      <xdr:colOff>165100</xdr:colOff>
      <xdr:row>76</xdr:row>
      <xdr:rowOff>167001</xdr:rowOff>
    </xdr:to>
    <xdr:sp macro="" textlink="">
      <xdr:nvSpPr>
        <xdr:cNvPr id="420" name="フローチャート: 判断 419"/>
        <xdr:cNvSpPr/>
      </xdr:nvSpPr>
      <xdr:spPr>
        <a:xfrm>
          <a:off x="6921500" y="1309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12077</xdr:rowOff>
    </xdr:from>
    <xdr:ext cx="469744" cy="259045"/>
    <xdr:sp macro="" textlink="">
      <xdr:nvSpPr>
        <xdr:cNvPr id="421" name="テキスト ボックス 420"/>
        <xdr:cNvSpPr txBox="1"/>
      </xdr:nvSpPr>
      <xdr:spPr>
        <a:xfrm>
          <a:off x="6737428" y="1287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127305</xdr:rowOff>
    </xdr:from>
    <xdr:to>
      <xdr:col>55</xdr:col>
      <xdr:colOff>50800</xdr:colOff>
      <xdr:row>78</xdr:row>
      <xdr:rowOff>57455</xdr:rowOff>
    </xdr:to>
    <xdr:sp macro="" textlink="">
      <xdr:nvSpPr>
        <xdr:cNvPr id="427" name="楕円 426"/>
        <xdr:cNvSpPr/>
      </xdr:nvSpPr>
      <xdr:spPr>
        <a:xfrm>
          <a:off x="10426700" y="133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42232</xdr:rowOff>
    </xdr:from>
    <xdr:ext cx="469744" cy="259045"/>
    <xdr:sp macro="" textlink="">
      <xdr:nvSpPr>
        <xdr:cNvPr id="428" name="商工費該当値テキスト"/>
        <xdr:cNvSpPr txBox="1"/>
      </xdr:nvSpPr>
      <xdr:spPr>
        <a:xfrm>
          <a:off x="10528300" y="132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143170</xdr:rowOff>
    </xdr:from>
    <xdr:to>
      <xdr:col>50</xdr:col>
      <xdr:colOff>165100</xdr:colOff>
      <xdr:row>78</xdr:row>
      <xdr:rowOff>73320</xdr:rowOff>
    </xdr:to>
    <xdr:sp macro="" textlink="">
      <xdr:nvSpPr>
        <xdr:cNvPr id="429" name="楕円 428"/>
        <xdr:cNvSpPr/>
      </xdr:nvSpPr>
      <xdr:spPr>
        <a:xfrm>
          <a:off x="9588500" y="133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64447</xdr:rowOff>
    </xdr:from>
    <xdr:ext cx="469744" cy="259045"/>
    <xdr:sp macro="" textlink="">
      <xdr:nvSpPr>
        <xdr:cNvPr id="430" name="テキスト ボックス 429"/>
        <xdr:cNvSpPr txBox="1"/>
      </xdr:nvSpPr>
      <xdr:spPr>
        <a:xfrm>
          <a:off x="9404428" y="134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113040</xdr:rowOff>
    </xdr:from>
    <xdr:to>
      <xdr:col>46</xdr:col>
      <xdr:colOff>38100</xdr:colOff>
      <xdr:row>78</xdr:row>
      <xdr:rowOff>43190</xdr:rowOff>
    </xdr:to>
    <xdr:sp macro="" textlink="">
      <xdr:nvSpPr>
        <xdr:cNvPr id="431" name="楕円 430"/>
        <xdr:cNvSpPr/>
      </xdr:nvSpPr>
      <xdr:spPr>
        <a:xfrm>
          <a:off x="8699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34317</xdr:rowOff>
    </xdr:from>
    <xdr:ext cx="469744" cy="259045"/>
    <xdr:sp macro="" textlink="">
      <xdr:nvSpPr>
        <xdr:cNvPr id="432" name="テキスト ボックス 431"/>
        <xdr:cNvSpPr txBox="1"/>
      </xdr:nvSpPr>
      <xdr:spPr>
        <a:xfrm>
          <a:off x="8515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154325</xdr:rowOff>
    </xdr:from>
    <xdr:to>
      <xdr:col>41</xdr:col>
      <xdr:colOff>101600</xdr:colOff>
      <xdr:row>78</xdr:row>
      <xdr:rowOff>84475</xdr:rowOff>
    </xdr:to>
    <xdr:sp macro="" textlink="">
      <xdr:nvSpPr>
        <xdr:cNvPr id="433" name="楕円 432"/>
        <xdr:cNvSpPr/>
      </xdr:nvSpPr>
      <xdr:spPr>
        <a:xfrm>
          <a:off x="7810500" y="1335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75602</xdr:rowOff>
    </xdr:from>
    <xdr:ext cx="469744" cy="259045"/>
    <xdr:sp macro="" textlink="">
      <xdr:nvSpPr>
        <xdr:cNvPr id="434" name="テキスト ボックス 433"/>
        <xdr:cNvSpPr txBox="1"/>
      </xdr:nvSpPr>
      <xdr:spPr>
        <a:xfrm>
          <a:off x="7626428" y="1344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4866</xdr:rowOff>
    </xdr:from>
    <xdr:to>
      <xdr:col>36</xdr:col>
      <xdr:colOff>165100</xdr:colOff>
      <xdr:row>78</xdr:row>
      <xdr:rowOff>106466</xdr:rowOff>
    </xdr:to>
    <xdr:sp macro="" textlink="">
      <xdr:nvSpPr>
        <xdr:cNvPr id="435" name="楕円 434"/>
        <xdr:cNvSpPr/>
      </xdr:nvSpPr>
      <xdr:spPr>
        <a:xfrm>
          <a:off x="6921500" y="133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97593</xdr:rowOff>
    </xdr:from>
    <xdr:ext cx="469744" cy="259045"/>
    <xdr:sp macro="" textlink="">
      <xdr:nvSpPr>
        <xdr:cNvPr id="436" name="テキスト ボックス 435"/>
        <xdr:cNvSpPr txBox="1"/>
      </xdr:nvSpPr>
      <xdr:spPr>
        <a:xfrm>
          <a:off x="6737428" y="13470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7" name="テキスト ボックス 44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9" name="テキスト ボックス 44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121281</xdr:rowOff>
    </xdr:from>
    <xdr:to>
      <xdr:col>54</xdr:col>
      <xdr:colOff>189865</xdr:colOff>
      <xdr:row>99</xdr:row>
      <xdr:rowOff>159556</xdr:rowOff>
    </xdr:to>
    <xdr:cxnSp macro="">
      <xdr:nvCxnSpPr>
        <xdr:cNvPr id="463" name="直線コネクタ 462"/>
        <xdr:cNvCxnSpPr/>
      </xdr:nvCxnSpPr>
      <xdr:spPr>
        <a:xfrm flipV="1">
          <a:off x="10475595" y="15551781"/>
          <a:ext cx="1270" cy="1581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163383</xdr:rowOff>
    </xdr:from>
    <xdr:ext cx="534377" cy="259045"/>
    <xdr:sp macro="" textlink="">
      <xdr:nvSpPr>
        <xdr:cNvPr id="464" name="土木費最小値テキスト"/>
        <xdr:cNvSpPr txBox="1"/>
      </xdr:nvSpPr>
      <xdr:spPr>
        <a:xfrm>
          <a:off x="10528300" y="171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159556</xdr:rowOff>
    </xdr:from>
    <xdr:to>
      <xdr:col>55</xdr:col>
      <xdr:colOff>88900</xdr:colOff>
      <xdr:row>99</xdr:row>
      <xdr:rowOff>159556</xdr:rowOff>
    </xdr:to>
    <xdr:cxnSp macro="">
      <xdr:nvCxnSpPr>
        <xdr:cNvPr id="465" name="直線コネクタ 464"/>
        <xdr:cNvCxnSpPr/>
      </xdr:nvCxnSpPr>
      <xdr:spPr>
        <a:xfrm>
          <a:off x="10388600" y="17133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67958</xdr:rowOff>
    </xdr:from>
    <xdr:ext cx="534377" cy="259045"/>
    <xdr:sp macro="" textlink="">
      <xdr:nvSpPr>
        <xdr:cNvPr id="466" name="土木費最大値テキスト"/>
        <xdr:cNvSpPr txBox="1"/>
      </xdr:nvSpPr>
      <xdr:spPr>
        <a:xfrm>
          <a:off x="10528300" y="1532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121281</xdr:rowOff>
    </xdr:from>
    <xdr:to>
      <xdr:col>55</xdr:col>
      <xdr:colOff>88900</xdr:colOff>
      <xdr:row>90</xdr:row>
      <xdr:rowOff>121281</xdr:rowOff>
    </xdr:to>
    <xdr:cxnSp macro="">
      <xdr:nvCxnSpPr>
        <xdr:cNvPr id="467" name="直線コネクタ 466"/>
        <xdr:cNvCxnSpPr/>
      </xdr:nvCxnSpPr>
      <xdr:spPr>
        <a:xfrm>
          <a:off x="10388600" y="1555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32159</xdr:rowOff>
    </xdr:from>
    <xdr:to>
      <xdr:col>55</xdr:col>
      <xdr:colOff>0</xdr:colOff>
      <xdr:row>95</xdr:row>
      <xdr:rowOff>10965</xdr:rowOff>
    </xdr:to>
    <xdr:cxnSp macro="">
      <xdr:nvCxnSpPr>
        <xdr:cNvPr id="468" name="直線コネクタ 467"/>
        <xdr:cNvCxnSpPr/>
      </xdr:nvCxnSpPr>
      <xdr:spPr>
        <a:xfrm>
          <a:off x="9639300" y="16148459"/>
          <a:ext cx="838200" cy="15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27224</xdr:rowOff>
    </xdr:from>
    <xdr:ext cx="534377" cy="259045"/>
    <xdr:sp macro="" textlink="">
      <xdr:nvSpPr>
        <xdr:cNvPr id="469" name="土木費平均値テキスト"/>
        <xdr:cNvSpPr txBox="1"/>
      </xdr:nvSpPr>
      <xdr:spPr>
        <a:xfrm>
          <a:off x="10528300" y="1648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48797</xdr:rowOff>
    </xdr:from>
    <xdr:to>
      <xdr:col>55</xdr:col>
      <xdr:colOff>50800</xdr:colOff>
      <xdr:row>96</xdr:row>
      <xdr:rowOff>150397</xdr:rowOff>
    </xdr:to>
    <xdr:sp macro="" textlink="">
      <xdr:nvSpPr>
        <xdr:cNvPr id="470" name="フローチャート: 判断 469"/>
        <xdr:cNvSpPr/>
      </xdr:nvSpPr>
      <xdr:spPr>
        <a:xfrm>
          <a:off x="10426700" y="165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32159</xdr:rowOff>
    </xdr:from>
    <xdr:to>
      <xdr:col>50</xdr:col>
      <xdr:colOff>114300</xdr:colOff>
      <xdr:row>94</xdr:row>
      <xdr:rowOff>55150</xdr:rowOff>
    </xdr:to>
    <xdr:cxnSp macro="">
      <xdr:nvCxnSpPr>
        <xdr:cNvPr id="471" name="直線コネクタ 470"/>
        <xdr:cNvCxnSpPr/>
      </xdr:nvCxnSpPr>
      <xdr:spPr>
        <a:xfrm flipV="1">
          <a:off x="8750300" y="16148459"/>
          <a:ext cx="889000" cy="2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32632</xdr:rowOff>
    </xdr:from>
    <xdr:to>
      <xdr:col>50</xdr:col>
      <xdr:colOff>165100</xdr:colOff>
      <xdr:row>96</xdr:row>
      <xdr:rowOff>134232</xdr:rowOff>
    </xdr:to>
    <xdr:sp macro="" textlink="">
      <xdr:nvSpPr>
        <xdr:cNvPr id="472" name="フローチャート: 判断 471"/>
        <xdr:cNvSpPr/>
      </xdr:nvSpPr>
      <xdr:spPr>
        <a:xfrm>
          <a:off x="9588500" y="164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125359</xdr:rowOff>
    </xdr:from>
    <xdr:ext cx="534377" cy="259045"/>
    <xdr:sp macro="" textlink="">
      <xdr:nvSpPr>
        <xdr:cNvPr id="473" name="テキスト ボックス 472"/>
        <xdr:cNvSpPr txBox="1"/>
      </xdr:nvSpPr>
      <xdr:spPr>
        <a:xfrm>
          <a:off x="9372111" y="165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55150</xdr:rowOff>
    </xdr:from>
    <xdr:to>
      <xdr:col>45</xdr:col>
      <xdr:colOff>177800</xdr:colOff>
      <xdr:row>95</xdr:row>
      <xdr:rowOff>120334</xdr:rowOff>
    </xdr:to>
    <xdr:cxnSp macro="">
      <xdr:nvCxnSpPr>
        <xdr:cNvPr id="474" name="直線コネクタ 473"/>
        <xdr:cNvCxnSpPr/>
      </xdr:nvCxnSpPr>
      <xdr:spPr>
        <a:xfrm flipV="1">
          <a:off x="7861300" y="16171450"/>
          <a:ext cx="889000" cy="23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147455</xdr:rowOff>
    </xdr:from>
    <xdr:to>
      <xdr:col>46</xdr:col>
      <xdr:colOff>38100</xdr:colOff>
      <xdr:row>96</xdr:row>
      <xdr:rowOff>77605</xdr:rowOff>
    </xdr:to>
    <xdr:sp macro="" textlink="">
      <xdr:nvSpPr>
        <xdr:cNvPr id="475" name="フローチャート: 判断 474"/>
        <xdr:cNvSpPr/>
      </xdr:nvSpPr>
      <xdr:spPr>
        <a:xfrm>
          <a:off x="8699500" y="164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68732</xdr:rowOff>
    </xdr:from>
    <xdr:ext cx="534377" cy="259045"/>
    <xdr:sp macro="" textlink="">
      <xdr:nvSpPr>
        <xdr:cNvPr id="476" name="テキスト ボックス 475"/>
        <xdr:cNvSpPr txBox="1"/>
      </xdr:nvSpPr>
      <xdr:spPr>
        <a:xfrm>
          <a:off x="8483111" y="165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120334</xdr:rowOff>
    </xdr:from>
    <xdr:to>
      <xdr:col>41</xdr:col>
      <xdr:colOff>50800</xdr:colOff>
      <xdr:row>96</xdr:row>
      <xdr:rowOff>38725</xdr:rowOff>
    </xdr:to>
    <xdr:cxnSp macro="">
      <xdr:nvCxnSpPr>
        <xdr:cNvPr id="477" name="直線コネクタ 476"/>
        <xdr:cNvCxnSpPr/>
      </xdr:nvCxnSpPr>
      <xdr:spPr>
        <a:xfrm flipV="1">
          <a:off x="6972300" y="16408084"/>
          <a:ext cx="889000" cy="8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139779</xdr:rowOff>
    </xdr:from>
    <xdr:to>
      <xdr:col>41</xdr:col>
      <xdr:colOff>101600</xdr:colOff>
      <xdr:row>96</xdr:row>
      <xdr:rowOff>69929</xdr:rowOff>
    </xdr:to>
    <xdr:sp macro="" textlink="">
      <xdr:nvSpPr>
        <xdr:cNvPr id="478" name="フローチャート: 判断 477"/>
        <xdr:cNvSpPr/>
      </xdr:nvSpPr>
      <xdr:spPr>
        <a:xfrm>
          <a:off x="7810500" y="16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61056</xdr:rowOff>
    </xdr:from>
    <xdr:ext cx="534377" cy="259045"/>
    <xdr:sp macro="" textlink="">
      <xdr:nvSpPr>
        <xdr:cNvPr id="479" name="テキスト ボックス 478"/>
        <xdr:cNvSpPr txBox="1"/>
      </xdr:nvSpPr>
      <xdr:spPr>
        <a:xfrm>
          <a:off x="7594111" y="1652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93439</xdr:rowOff>
    </xdr:from>
    <xdr:to>
      <xdr:col>36</xdr:col>
      <xdr:colOff>165100</xdr:colOff>
      <xdr:row>96</xdr:row>
      <xdr:rowOff>23589</xdr:rowOff>
    </xdr:to>
    <xdr:sp macro="" textlink="">
      <xdr:nvSpPr>
        <xdr:cNvPr id="480" name="フローチャート: 判断 479"/>
        <xdr:cNvSpPr/>
      </xdr:nvSpPr>
      <xdr:spPr>
        <a:xfrm>
          <a:off x="6921500" y="163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40116</xdr:rowOff>
    </xdr:from>
    <xdr:ext cx="534377" cy="259045"/>
    <xdr:sp macro="" textlink="">
      <xdr:nvSpPr>
        <xdr:cNvPr id="481" name="テキスト ボックス 480"/>
        <xdr:cNvSpPr txBox="1"/>
      </xdr:nvSpPr>
      <xdr:spPr>
        <a:xfrm>
          <a:off x="6705111" y="161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131615</xdr:rowOff>
    </xdr:from>
    <xdr:to>
      <xdr:col>55</xdr:col>
      <xdr:colOff>50800</xdr:colOff>
      <xdr:row>95</xdr:row>
      <xdr:rowOff>61765</xdr:rowOff>
    </xdr:to>
    <xdr:sp macro="" textlink="">
      <xdr:nvSpPr>
        <xdr:cNvPr id="487" name="楕円 486"/>
        <xdr:cNvSpPr/>
      </xdr:nvSpPr>
      <xdr:spPr>
        <a:xfrm>
          <a:off x="10426700" y="1624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154492</xdr:rowOff>
    </xdr:from>
    <xdr:ext cx="534377" cy="259045"/>
    <xdr:sp macro="" textlink="">
      <xdr:nvSpPr>
        <xdr:cNvPr id="488" name="土木費該当値テキスト"/>
        <xdr:cNvSpPr txBox="1"/>
      </xdr:nvSpPr>
      <xdr:spPr>
        <a:xfrm>
          <a:off x="10528300" y="1609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152809</xdr:rowOff>
    </xdr:from>
    <xdr:to>
      <xdr:col>50</xdr:col>
      <xdr:colOff>165100</xdr:colOff>
      <xdr:row>94</xdr:row>
      <xdr:rowOff>82959</xdr:rowOff>
    </xdr:to>
    <xdr:sp macro="" textlink="">
      <xdr:nvSpPr>
        <xdr:cNvPr id="489" name="楕円 488"/>
        <xdr:cNvSpPr/>
      </xdr:nvSpPr>
      <xdr:spPr>
        <a:xfrm>
          <a:off x="9588500" y="1609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99486</xdr:rowOff>
    </xdr:from>
    <xdr:ext cx="534377" cy="259045"/>
    <xdr:sp macro="" textlink="">
      <xdr:nvSpPr>
        <xdr:cNvPr id="490" name="テキスト ボックス 489"/>
        <xdr:cNvSpPr txBox="1"/>
      </xdr:nvSpPr>
      <xdr:spPr>
        <a:xfrm>
          <a:off x="9372111" y="1587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4350</xdr:rowOff>
    </xdr:from>
    <xdr:to>
      <xdr:col>46</xdr:col>
      <xdr:colOff>38100</xdr:colOff>
      <xdr:row>94</xdr:row>
      <xdr:rowOff>105950</xdr:rowOff>
    </xdr:to>
    <xdr:sp macro="" textlink="">
      <xdr:nvSpPr>
        <xdr:cNvPr id="491" name="楕円 490"/>
        <xdr:cNvSpPr/>
      </xdr:nvSpPr>
      <xdr:spPr>
        <a:xfrm>
          <a:off x="8699500" y="161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122477</xdr:rowOff>
    </xdr:from>
    <xdr:ext cx="534377" cy="259045"/>
    <xdr:sp macro="" textlink="">
      <xdr:nvSpPr>
        <xdr:cNvPr id="492" name="テキスト ボックス 491"/>
        <xdr:cNvSpPr txBox="1"/>
      </xdr:nvSpPr>
      <xdr:spPr>
        <a:xfrm>
          <a:off x="8483111" y="158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69534</xdr:rowOff>
    </xdr:from>
    <xdr:to>
      <xdr:col>41</xdr:col>
      <xdr:colOff>101600</xdr:colOff>
      <xdr:row>95</xdr:row>
      <xdr:rowOff>171134</xdr:rowOff>
    </xdr:to>
    <xdr:sp macro="" textlink="">
      <xdr:nvSpPr>
        <xdr:cNvPr id="493" name="楕円 492"/>
        <xdr:cNvSpPr/>
      </xdr:nvSpPr>
      <xdr:spPr>
        <a:xfrm>
          <a:off x="7810500" y="163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16211</xdr:rowOff>
    </xdr:from>
    <xdr:ext cx="534377" cy="259045"/>
    <xdr:sp macro="" textlink="">
      <xdr:nvSpPr>
        <xdr:cNvPr id="494" name="テキスト ボックス 493"/>
        <xdr:cNvSpPr txBox="1"/>
      </xdr:nvSpPr>
      <xdr:spPr>
        <a:xfrm>
          <a:off x="7594111" y="161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159375</xdr:rowOff>
    </xdr:from>
    <xdr:to>
      <xdr:col>36</xdr:col>
      <xdr:colOff>165100</xdr:colOff>
      <xdr:row>96</xdr:row>
      <xdr:rowOff>89525</xdr:rowOff>
    </xdr:to>
    <xdr:sp macro="" textlink="">
      <xdr:nvSpPr>
        <xdr:cNvPr id="495" name="楕円 494"/>
        <xdr:cNvSpPr/>
      </xdr:nvSpPr>
      <xdr:spPr>
        <a:xfrm>
          <a:off x="6921500" y="1644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80652</xdr:rowOff>
    </xdr:from>
    <xdr:ext cx="534377" cy="259045"/>
    <xdr:sp macro="" textlink="">
      <xdr:nvSpPr>
        <xdr:cNvPr id="496" name="テキスト ボックス 495"/>
        <xdr:cNvSpPr txBox="1"/>
      </xdr:nvSpPr>
      <xdr:spPr>
        <a:xfrm>
          <a:off x="6705111" y="1653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15929</xdr:rowOff>
    </xdr:from>
    <xdr:to>
      <xdr:col>85</xdr:col>
      <xdr:colOff>126364</xdr:colOff>
      <xdr:row>39</xdr:row>
      <xdr:rowOff>53322</xdr:rowOff>
    </xdr:to>
    <xdr:cxnSp macro="">
      <xdr:nvCxnSpPr>
        <xdr:cNvPr id="523" name="直線コネクタ 522"/>
        <xdr:cNvCxnSpPr/>
      </xdr:nvCxnSpPr>
      <xdr:spPr>
        <a:xfrm flipV="1">
          <a:off x="16317595" y="5159429"/>
          <a:ext cx="1269" cy="158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57149</xdr:rowOff>
    </xdr:from>
    <xdr:ext cx="469744" cy="259045"/>
    <xdr:sp macro="" textlink="">
      <xdr:nvSpPr>
        <xdr:cNvPr id="524" name="消防費最小値テキスト"/>
        <xdr:cNvSpPr txBox="1"/>
      </xdr:nvSpPr>
      <xdr:spPr>
        <a:xfrm>
          <a:off x="16370300" y="67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53322</xdr:rowOff>
    </xdr:from>
    <xdr:to>
      <xdr:col>86</xdr:col>
      <xdr:colOff>25400</xdr:colOff>
      <xdr:row>39</xdr:row>
      <xdr:rowOff>53322</xdr:rowOff>
    </xdr:to>
    <xdr:cxnSp macro="">
      <xdr:nvCxnSpPr>
        <xdr:cNvPr id="525" name="直線コネクタ 524"/>
        <xdr:cNvCxnSpPr/>
      </xdr:nvCxnSpPr>
      <xdr:spPr>
        <a:xfrm>
          <a:off x="16230600" y="673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134056</xdr:rowOff>
    </xdr:from>
    <xdr:ext cx="534377" cy="259045"/>
    <xdr:sp macro="" textlink="">
      <xdr:nvSpPr>
        <xdr:cNvPr id="526" name="消防費最大値テキスト"/>
        <xdr:cNvSpPr txBox="1"/>
      </xdr:nvSpPr>
      <xdr:spPr>
        <a:xfrm>
          <a:off x="16370300" y="49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15929</xdr:rowOff>
    </xdr:from>
    <xdr:to>
      <xdr:col>86</xdr:col>
      <xdr:colOff>25400</xdr:colOff>
      <xdr:row>30</xdr:row>
      <xdr:rowOff>15929</xdr:rowOff>
    </xdr:to>
    <xdr:cxnSp macro="">
      <xdr:nvCxnSpPr>
        <xdr:cNvPr id="527" name="直線コネクタ 526"/>
        <xdr:cNvCxnSpPr/>
      </xdr:nvCxnSpPr>
      <xdr:spPr>
        <a:xfrm>
          <a:off x="16230600" y="5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94633</xdr:rowOff>
    </xdr:from>
    <xdr:to>
      <xdr:col>85</xdr:col>
      <xdr:colOff>127000</xdr:colOff>
      <xdr:row>34</xdr:row>
      <xdr:rowOff>107533</xdr:rowOff>
    </xdr:to>
    <xdr:cxnSp macro="">
      <xdr:nvCxnSpPr>
        <xdr:cNvPr id="528" name="直線コネクタ 527"/>
        <xdr:cNvCxnSpPr/>
      </xdr:nvCxnSpPr>
      <xdr:spPr>
        <a:xfrm>
          <a:off x="15481300" y="5923933"/>
          <a:ext cx="838200" cy="1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163502</xdr:rowOff>
    </xdr:from>
    <xdr:ext cx="534377" cy="259045"/>
    <xdr:sp macro="" textlink="">
      <xdr:nvSpPr>
        <xdr:cNvPr id="529" name="消防費平均値テキスト"/>
        <xdr:cNvSpPr txBox="1"/>
      </xdr:nvSpPr>
      <xdr:spPr>
        <a:xfrm>
          <a:off x="16370300" y="5992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13625</xdr:rowOff>
    </xdr:from>
    <xdr:to>
      <xdr:col>85</xdr:col>
      <xdr:colOff>177800</xdr:colOff>
      <xdr:row>35</xdr:row>
      <xdr:rowOff>115225</xdr:rowOff>
    </xdr:to>
    <xdr:sp macro="" textlink="">
      <xdr:nvSpPr>
        <xdr:cNvPr id="530" name="フローチャート: 判断 529"/>
        <xdr:cNvSpPr/>
      </xdr:nvSpPr>
      <xdr:spPr>
        <a:xfrm>
          <a:off x="162687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150804</xdr:rowOff>
    </xdr:from>
    <xdr:to>
      <xdr:col>81</xdr:col>
      <xdr:colOff>50800</xdr:colOff>
      <xdr:row>34</xdr:row>
      <xdr:rowOff>94633</xdr:rowOff>
    </xdr:to>
    <xdr:cxnSp macro="">
      <xdr:nvCxnSpPr>
        <xdr:cNvPr id="531" name="直線コネクタ 530"/>
        <xdr:cNvCxnSpPr/>
      </xdr:nvCxnSpPr>
      <xdr:spPr>
        <a:xfrm>
          <a:off x="14592300" y="5808654"/>
          <a:ext cx="889000" cy="1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166787</xdr:rowOff>
    </xdr:from>
    <xdr:to>
      <xdr:col>81</xdr:col>
      <xdr:colOff>101600</xdr:colOff>
      <xdr:row>35</xdr:row>
      <xdr:rowOff>96937</xdr:rowOff>
    </xdr:to>
    <xdr:sp macro="" textlink="">
      <xdr:nvSpPr>
        <xdr:cNvPr id="532" name="フローチャート: 判断 531"/>
        <xdr:cNvSpPr/>
      </xdr:nvSpPr>
      <xdr:spPr>
        <a:xfrm>
          <a:off x="15430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88064</xdr:rowOff>
    </xdr:from>
    <xdr:ext cx="534377" cy="259045"/>
    <xdr:sp macro="" textlink="">
      <xdr:nvSpPr>
        <xdr:cNvPr id="533" name="テキスト ボックス 532"/>
        <xdr:cNvSpPr txBox="1"/>
      </xdr:nvSpPr>
      <xdr:spPr>
        <a:xfrm>
          <a:off x="15214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150804</xdr:rowOff>
    </xdr:from>
    <xdr:to>
      <xdr:col>76</xdr:col>
      <xdr:colOff>114300</xdr:colOff>
      <xdr:row>34</xdr:row>
      <xdr:rowOff>54628</xdr:rowOff>
    </xdr:to>
    <xdr:cxnSp macro="">
      <xdr:nvCxnSpPr>
        <xdr:cNvPr id="534" name="直線コネクタ 533"/>
        <xdr:cNvCxnSpPr/>
      </xdr:nvCxnSpPr>
      <xdr:spPr>
        <a:xfrm flipV="1">
          <a:off x="13703300" y="5808654"/>
          <a:ext cx="889000" cy="7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136906</xdr:rowOff>
    </xdr:from>
    <xdr:to>
      <xdr:col>76</xdr:col>
      <xdr:colOff>165100</xdr:colOff>
      <xdr:row>34</xdr:row>
      <xdr:rowOff>67056</xdr:rowOff>
    </xdr:to>
    <xdr:sp macro="" textlink="">
      <xdr:nvSpPr>
        <xdr:cNvPr id="535" name="フローチャート: 判断 534"/>
        <xdr:cNvSpPr/>
      </xdr:nvSpPr>
      <xdr:spPr>
        <a:xfrm>
          <a:off x="14541500" y="57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58183</xdr:rowOff>
    </xdr:from>
    <xdr:ext cx="534377" cy="259045"/>
    <xdr:sp macro="" textlink="">
      <xdr:nvSpPr>
        <xdr:cNvPr id="536" name="テキスト ボックス 535"/>
        <xdr:cNvSpPr txBox="1"/>
      </xdr:nvSpPr>
      <xdr:spPr>
        <a:xfrm>
          <a:off x="14325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54628</xdr:rowOff>
    </xdr:from>
    <xdr:to>
      <xdr:col>71</xdr:col>
      <xdr:colOff>177800</xdr:colOff>
      <xdr:row>36</xdr:row>
      <xdr:rowOff>66875</xdr:rowOff>
    </xdr:to>
    <xdr:cxnSp macro="">
      <xdr:nvCxnSpPr>
        <xdr:cNvPr id="537" name="直線コネクタ 536"/>
        <xdr:cNvCxnSpPr/>
      </xdr:nvCxnSpPr>
      <xdr:spPr>
        <a:xfrm flipV="1">
          <a:off x="12814300" y="5883928"/>
          <a:ext cx="889000" cy="35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15748</xdr:rowOff>
    </xdr:from>
    <xdr:to>
      <xdr:col>72</xdr:col>
      <xdr:colOff>38100</xdr:colOff>
      <xdr:row>34</xdr:row>
      <xdr:rowOff>117348</xdr:rowOff>
    </xdr:to>
    <xdr:sp macro="" textlink="">
      <xdr:nvSpPr>
        <xdr:cNvPr id="538" name="フローチャート: 判断 537"/>
        <xdr:cNvSpPr/>
      </xdr:nvSpPr>
      <xdr:spPr>
        <a:xfrm>
          <a:off x="13652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108475</xdr:rowOff>
    </xdr:from>
    <xdr:ext cx="534377" cy="259045"/>
    <xdr:sp macro="" textlink="">
      <xdr:nvSpPr>
        <xdr:cNvPr id="539" name="テキスト ボックス 538"/>
        <xdr:cNvSpPr txBox="1"/>
      </xdr:nvSpPr>
      <xdr:spPr>
        <a:xfrm>
          <a:off x="13436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62448</xdr:rowOff>
    </xdr:from>
    <xdr:to>
      <xdr:col>67</xdr:col>
      <xdr:colOff>101600</xdr:colOff>
      <xdr:row>34</xdr:row>
      <xdr:rowOff>164048</xdr:rowOff>
    </xdr:to>
    <xdr:sp macro="" textlink="">
      <xdr:nvSpPr>
        <xdr:cNvPr id="540" name="フローチャート: 判断 539"/>
        <xdr:cNvSpPr/>
      </xdr:nvSpPr>
      <xdr:spPr>
        <a:xfrm>
          <a:off x="12763500" y="589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9125</xdr:rowOff>
    </xdr:from>
    <xdr:ext cx="534377" cy="259045"/>
    <xdr:sp macro="" textlink="">
      <xdr:nvSpPr>
        <xdr:cNvPr id="541" name="テキスト ボックス 540"/>
        <xdr:cNvSpPr txBox="1"/>
      </xdr:nvSpPr>
      <xdr:spPr>
        <a:xfrm>
          <a:off x="12547111" y="566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56733</xdr:rowOff>
    </xdr:from>
    <xdr:to>
      <xdr:col>85</xdr:col>
      <xdr:colOff>177800</xdr:colOff>
      <xdr:row>34</xdr:row>
      <xdr:rowOff>158333</xdr:rowOff>
    </xdr:to>
    <xdr:sp macro="" textlink="">
      <xdr:nvSpPr>
        <xdr:cNvPr id="547" name="楕円 546"/>
        <xdr:cNvSpPr/>
      </xdr:nvSpPr>
      <xdr:spPr>
        <a:xfrm>
          <a:off x="16268700" y="588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79610</xdr:rowOff>
    </xdr:from>
    <xdr:ext cx="534377" cy="259045"/>
    <xdr:sp macro="" textlink="">
      <xdr:nvSpPr>
        <xdr:cNvPr id="548" name="消防費該当値テキスト"/>
        <xdr:cNvSpPr txBox="1"/>
      </xdr:nvSpPr>
      <xdr:spPr>
        <a:xfrm>
          <a:off x="16370300" y="573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43833</xdr:rowOff>
    </xdr:from>
    <xdr:to>
      <xdr:col>81</xdr:col>
      <xdr:colOff>101600</xdr:colOff>
      <xdr:row>34</xdr:row>
      <xdr:rowOff>145433</xdr:rowOff>
    </xdr:to>
    <xdr:sp macro="" textlink="">
      <xdr:nvSpPr>
        <xdr:cNvPr id="549" name="楕円 548"/>
        <xdr:cNvSpPr/>
      </xdr:nvSpPr>
      <xdr:spPr>
        <a:xfrm>
          <a:off x="15430500" y="587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161960</xdr:rowOff>
    </xdr:from>
    <xdr:ext cx="534377" cy="259045"/>
    <xdr:sp macro="" textlink="">
      <xdr:nvSpPr>
        <xdr:cNvPr id="550" name="テキスト ボックス 549"/>
        <xdr:cNvSpPr txBox="1"/>
      </xdr:nvSpPr>
      <xdr:spPr>
        <a:xfrm>
          <a:off x="15214111" y="564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100004</xdr:rowOff>
    </xdr:from>
    <xdr:to>
      <xdr:col>76</xdr:col>
      <xdr:colOff>165100</xdr:colOff>
      <xdr:row>34</xdr:row>
      <xdr:rowOff>30154</xdr:rowOff>
    </xdr:to>
    <xdr:sp macro="" textlink="">
      <xdr:nvSpPr>
        <xdr:cNvPr id="551" name="楕円 550"/>
        <xdr:cNvSpPr/>
      </xdr:nvSpPr>
      <xdr:spPr>
        <a:xfrm>
          <a:off x="14541500" y="57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46681</xdr:rowOff>
    </xdr:from>
    <xdr:ext cx="534377" cy="259045"/>
    <xdr:sp macro="" textlink="">
      <xdr:nvSpPr>
        <xdr:cNvPr id="552" name="テキスト ボックス 551"/>
        <xdr:cNvSpPr txBox="1"/>
      </xdr:nvSpPr>
      <xdr:spPr>
        <a:xfrm>
          <a:off x="14325111" y="55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3828</xdr:rowOff>
    </xdr:from>
    <xdr:to>
      <xdr:col>72</xdr:col>
      <xdr:colOff>38100</xdr:colOff>
      <xdr:row>34</xdr:row>
      <xdr:rowOff>105428</xdr:rowOff>
    </xdr:to>
    <xdr:sp macro="" textlink="">
      <xdr:nvSpPr>
        <xdr:cNvPr id="553" name="楕円 552"/>
        <xdr:cNvSpPr/>
      </xdr:nvSpPr>
      <xdr:spPr>
        <a:xfrm>
          <a:off x="13652500" y="58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121955</xdr:rowOff>
    </xdr:from>
    <xdr:ext cx="534377" cy="259045"/>
    <xdr:sp macro="" textlink="">
      <xdr:nvSpPr>
        <xdr:cNvPr id="554" name="テキスト ボックス 553"/>
        <xdr:cNvSpPr txBox="1"/>
      </xdr:nvSpPr>
      <xdr:spPr>
        <a:xfrm>
          <a:off x="13436111" y="56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16075</xdr:rowOff>
    </xdr:from>
    <xdr:to>
      <xdr:col>67</xdr:col>
      <xdr:colOff>101600</xdr:colOff>
      <xdr:row>36</xdr:row>
      <xdr:rowOff>117675</xdr:rowOff>
    </xdr:to>
    <xdr:sp macro="" textlink="">
      <xdr:nvSpPr>
        <xdr:cNvPr id="555" name="楕円 554"/>
        <xdr:cNvSpPr/>
      </xdr:nvSpPr>
      <xdr:spPr>
        <a:xfrm>
          <a:off x="12763500" y="61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108802</xdr:rowOff>
    </xdr:from>
    <xdr:ext cx="534377" cy="259045"/>
    <xdr:sp macro="" textlink="">
      <xdr:nvSpPr>
        <xdr:cNvPr id="556" name="テキスト ボックス 555"/>
        <xdr:cNvSpPr txBox="1"/>
      </xdr:nvSpPr>
      <xdr:spPr>
        <a:xfrm>
          <a:off x="12547111" y="628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8" name="直線コネクタ 56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9" name="テキスト ボックス 56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0" name="直線コネクタ 56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1" name="テキスト ボックス 57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2" name="直線コネクタ 57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3" name="テキスト ボックス 57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4" name="直線コネクタ 57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5" name="テキスト ボックス 57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164023</xdr:rowOff>
    </xdr:from>
    <xdr:to>
      <xdr:col>85</xdr:col>
      <xdr:colOff>126364</xdr:colOff>
      <xdr:row>58</xdr:row>
      <xdr:rowOff>124384</xdr:rowOff>
    </xdr:to>
    <xdr:cxnSp macro="">
      <xdr:nvCxnSpPr>
        <xdr:cNvPr id="579" name="直線コネクタ 578"/>
        <xdr:cNvCxnSpPr/>
      </xdr:nvCxnSpPr>
      <xdr:spPr>
        <a:xfrm flipV="1">
          <a:off x="16317595" y="8907973"/>
          <a:ext cx="1269" cy="1160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128211</xdr:rowOff>
    </xdr:from>
    <xdr:ext cx="534377" cy="259045"/>
    <xdr:sp macro="" textlink="">
      <xdr:nvSpPr>
        <xdr:cNvPr id="580" name="教育費最小値テキスト"/>
        <xdr:cNvSpPr txBox="1"/>
      </xdr:nvSpPr>
      <xdr:spPr>
        <a:xfrm>
          <a:off x="16370300" y="100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124384</xdr:rowOff>
    </xdr:from>
    <xdr:to>
      <xdr:col>86</xdr:col>
      <xdr:colOff>25400</xdr:colOff>
      <xdr:row>58</xdr:row>
      <xdr:rowOff>124384</xdr:rowOff>
    </xdr:to>
    <xdr:cxnSp macro="">
      <xdr:nvCxnSpPr>
        <xdr:cNvPr id="581" name="直線コネクタ 580"/>
        <xdr:cNvCxnSpPr/>
      </xdr:nvCxnSpPr>
      <xdr:spPr>
        <a:xfrm>
          <a:off x="16230600" y="1006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110700</xdr:rowOff>
    </xdr:from>
    <xdr:ext cx="534377" cy="259045"/>
    <xdr:sp macro="" textlink="">
      <xdr:nvSpPr>
        <xdr:cNvPr id="582" name="教育費最大値テキスト"/>
        <xdr:cNvSpPr txBox="1"/>
      </xdr:nvSpPr>
      <xdr:spPr>
        <a:xfrm>
          <a:off x="16370300" y="86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164023</xdr:rowOff>
    </xdr:from>
    <xdr:to>
      <xdr:col>86</xdr:col>
      <xdr:colOff>25400</xdr:colOff>
      <xdr:row>51</xdr:row>
      <xdr:rowOff>164023</xdr:rowOff>
    </xdr:to>
    <xdr:cxnSp macro="">
      <xdr:nvCxnSpPr>
        <xdr:cNvPr id="583" name="直線コネクタ 582"/>
        <xdr:cNvCxnSpPr/>
      </xdr:nvCxnSpPr>
      <xdr:spPr>
        <a:xfrm>
          <a:off x="16230600" y="8907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33767</xdr:rowOff>
    </xdr:from>
    <xdr:to>
      <xdr:col>85</xdr:col>
      <xdr:colOff>127000</xdr:colOff>
      <xdr:row>56</xdr:row>
      <xdr:rowOff>91260</xdr:rowOff>
    </xdr:to>
    <xdr:cxnSp macro="">
      <xdr:nvCxnSpPr>
        <xdr:cNvPr id="584" name="直線コネクタ 583"/>
        <xdr:cNvCxnSpPr/>
      </xdr:nvCxnSpPr>
      <xdr:spPr>
        <a:xfrm>
          <a:off x="15481300" y="9634967"/>
          <a:ext cx="8382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23263</xdr:rowOff>
    </xdr:from>
    <xdr:ext cx="534377" cy="259045"/>
    <xdr:sp macro="" textlink="">
      <xdr:nvSpPr>
        <xdr:cNvPr id="585" name="教育費平均値テキスト"/>
        <xdr:cNvSpPr txBox="1"/>
      </xdr:nvSpPr>
      <xdr:spPr>
        <a:xfrm>
          <a:off x="16370300" y="945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386</xdr:rowOff>
    </xdr:from>
    <xdr:to>
      <xdr:col>85</xdr:col>
      <xdr:colOff>177800</xdr:colOff>
      <xdr:row>56</xdr:row>
      <xdr:rowOff>101986</xdr:rowOff>
    </xdr:to>
    <xdr:sp macro="" textlink="">
      <xdr:nvSpPr>
        <xdr:cNvPr id="586" name="フローチャート: 判断 585"/>
        <xdr:cNvSpPr/>
      </xdr:nvSpPr>
      <xdr:spPr>
        <a:xfrm>
          <a:off x="162687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6426</xdr:rowOff>
    </xdr:from>
    <xdr:to>
      <xdr:col>81</xdr:col>
      <xdr:colOff>50800</xdr:colOff>
      <xdr:row>56</xdr:row>
      <xdr:rowOff>33767</xdr:rowOff>
    </xdr:to>
    <xdr:cxnSp macro="">
      <xdr:nvCxnSpPr>
        <xdr:cNvPr id="587" name="直線コネクタ 586"/>
        <xdr:cNvCxnSpPr/>
      </xdr:nvCxnSpPr>
      <xdr:spPr>
        <a:xfrm>
          <a:off x="14592300" y="9607626"/>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14536</xdr:rowOff>
    </xdr:from>
    <xdr:to>
      <xdr:col>81</xdr:col>
      <xdr:colOff>101600</xdr:colOff>
      <xdr:row>56</xdr:row>
      <xdr:rowOff>116136</xdr:rowOff>
    </xdr:to>
    <xdr:sp macro="" textlink="">
      <xdr:nvSpPr>
        <xdr:cNvPr id="588" name="フローチャート: 判断 587"/>
        <xdr:cNvSpPr/>
      </xdr:nvSpPr>
      <xdr:spPr>
        <a:xfrm>
          <a:off x="15430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107263</xdr:rowOff>
    </xdr:from>
    <xdr:ext cx="534377" cy="259045"/>
    <xdr:sp macro="" textlink="">
      <xdr:nvSpPr>
        <xdr:cNvPr id="589" name="テキスト ボックス 588"/>
        <xdr:cNvSpPr txBox="1"/>
      </xdr:nvSpPr>
      <xdr:spPr>
        <a:xfrm>
          <a:off x="15214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6426</xdr:rowOff>
    </xdr:from>
    <xdr:to>
      <xdr:col>76</xdr:col>
      <xdr:colOff>114300</xdr:colOff>
      <xdr:row>57</xdr:row>
      <xdr:rowOff>52969</xdr:rowOff>
    </xdr:to>
    <xdr:cxnSp macro="">
      <xdr:nvCxnSpPr>
        <xdr:cNvPr id="590" name="直線コネクタ 589"/>
        <xdr:cNvCxnSpPr/>
      </xdr:nvCxnSpPr>
      <xdr:spPr>
        <a:xfrm flipV="1">
          <a:off x="13703300" y="9607626"/>
          <a:ext cx="889000" cy="21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87871</xdr:rowOff>
    </xdr:from>
    <xdr:to>
      <xdr:col>76</xdr:col>
      <xdr:colOff>165100</xdr:colOff>
      <xdr:row>56</xdr:row>
      <xdr:rowOff>18021</xdr:rowOff>
    </xdr:to>
    <xdr:sp macro="" textlink="">
      <xdr:nvSpPr>
        <xdr:cNvPr id="591" name="フローチャート: 判断 590"/>
        <xdr:cNvSpPr/>
      </xdr:nvSpPr>
      <xdr:spPr>
        <a:xfrm>
          <a:off x="14541500" y="951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34548</xdr:rowOff>
    </xdr:from>
    <xdr:ext cx="534377" cy="259045"/>
    <xdr:sp macro="" textlink="">
      <xdr:nvSpPr>
        <xdr:cNvPr id="592" name="テキスト ボックス 591"/>
        <xdr:cNvSpPr txBox="1"/>
      </xdr:nvSpPr>
      <xdr:spPr>
        <a:xfrm>
          <a:off x="14325111" y="929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17490</xdr:rowOff>
    </xdr:from>
    <xdr:to>
      <xdr:col>71</xdr:col>
      <xdr:colOff>177800</xdr:colOff>
      <xdr:row>57</xdr:row>
      <xdr:rowOff>52969</xdr:rowOff>
    </xdr:to>
    <xdr:cxnSp macro="">
      <xdr:nvCxnSpPr>
        <xdr:cNvPr id="593" name="直線コネクタ 592"/>
        <xdr:cNvCxnSpPr/>
      </xdr:nvCxnSpPr>
      <xdr:spPr>
        <a:xfrm>
          <a:off x="12814300" y="9790140"/>
          <a:ext cx="8890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143764</xdr:rowOff>
    </xdr:from>
    <xdr:to>
      <xdr:col>72</xdr:col>
      <xdr:colOff>38100</xdr:colOff>
      <xdr:row>56</xdr:row>
      <xdr:rowOff>73914</xdr:rowOff>
    </xdr:to>
    <xdr:sp macro="" textlink="">
      <xdr:nvSpPr>
        <xdr:cNvPr id="594" name="フローチャート: 判断 593"/>
        <xdr:cNvSpPr/>
      </xdr:nvSpPr>
      <xdr:spPr>
        <a:xfrm>
          <a:off x="13652500" y="957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90441</xdr:rowOff>
    </xdr:from>
    <xdr:ext cx="534377" cy="259045"/>
    <xdr:sp macro="" textlink="">
      <xdr:nvSpPr>
        <xdr:cNvPr id="595" name="テキスト ボックス 594"/>
        <xdr:cNvSpPr txBox="1"/>
      </xdr:nvSpPr>
      <xdr:spPr>
        <a:xfrm>
          <a:off x="13436111" y="934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30242</xdr:rowOff>
    </xdr:from>
    <xdr:to>
      <xdr:col>67</xdr:col>
      <xdr:colOff>101600</xdr:colOff>
      <xdr:row>56</xdr:row>
      <xdr:rowOff>131842</xdr:rowOff>
    </xdr:to>
    <xdr:sp macro="" textlink="">
      <xdr:nvSpPr>
        <xdr:cNvPr id="596" name="フローチャート: 判断 595"/>
        <xdr:cNvSpPr/>
      </xdr:nvSpPr>
      <xdr:spPr>
        <a:xfrm>
          <a:off x="12763500" y="9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148369</xdr:rowOff>
    </xdr:from>
    <xdr:ext cx="534377" cy="259045"/>
    <xdr:sp macro="" textlink="">
      <xdr:nvSpPr>
        <xdr:cNvPr id="597" name="テキスト ボックス 596"/>
        <xdr:cNvSpPr txBox="1"/>
      </xdr:nvSpPr>
      <xdr:spPr>
        <a:xfrm>
          <a:off x="12547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40460</xdr:rowOff>
    </xdr:from>
    <xdr:to>
      <xdr:col>85</xdr:col>
      <xdr:colOff>177800</xdr:colOff>
      <xdr:row>56</xdr:row>
      <xdr:rowOff>142060</xdr:rowOff>
    </xdr:to>
    <xdr:sp macro="" textlink="">
      <xdr:nvSpPr>
        <xdr:cNvPr id="603" name="楕円 602"/>
        <xdr:cNvSpPr/>
      </xdr:nvSpPr>
      <xdr:spPr>
        <a:xfrm>
          <a:off x="162687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18887</xdr:rowOff>
    </xdr:from>
    <xdr:ext cx="534377" cy="259045"/>
    <xdr:sp macro="" textlink="">
      <xdr:nvSpPr>
        <xdr:cNvPr id="604" name="教育費該当値テキスト"/>
        <xdr:cNvSpPr txBox="1"/>
      </xdr:nvSpPr>
      <xdr:spPr>
        <a:xfrm>
          <a:off x="16370300" y="96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154417</xdr:rowOff>
    </xdr:from>
    <xdr:to>
      <xdr:col>81</xdr:col>
      <xdr:colOff>101600</xdr:colOff>
      <xdr:row>56</xdr:row>
      <xdr:rowOff>84567</xdr:rowOff>
    </xdr:to>
    <xdr:sp macro="" textlink="">
      <xdr:nvSpPr>
        <xdr:cNvPr id="605" name="楕円 604"/>
        <xdr:cNvSpPr/>
      </xdr:nvSpPr>
      <xdr:spPr>
        <a:xfrm>
          <a:off x="15430500" y="95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101094</xdr:rowOff>
    </xdr:from>
    <xdr:ext cx="534377" cy="259045"/>
    <xdr:sp macro="" textlink="">
      <xdr:nvSpPr>
        <xdr:cNvPr id="606" name="テキスト ボックス 605"/>
        <xdr:cNvSpPr txBox="1"/>
      </xdr:nvSpPr>
      <xdr:spPr>
        <a:xfrm>
          <a:off x="15214111" y="9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127076</xdr:rowOff>
    </xdr:from>
    <xdr:to>
      <xdr:col>76</xdr:col>
      <xdr:colOff>165100</xdr:colOff>
      <xdr:row>56</xdr:row>
      <xdr:rowOff>57226</xdr:rowOff>
    </xdr:to>
    <xdr:sp macro="" textlink="">
      <xdr:nvSpPr>
        <xdr:cNvPr id="607" name="楕円 606"/>
        <xdr:cNvSpPr/>
      </xdr:nvSpPr>
      <xdr:spPr>
        <a:xfrm>
          <a:off x="14541500" y="95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48353</xdr:rowOff>
    </xdr:from>
    <xdr:ext cx="534377" cy="259045"/>
    <xdr:sp macro="" textlink="">
      <xdr:nvSpPr>
        <xdr:cNvPr id="608" name="テキスト ボックス 607"/>
        <xdr:cNvSpPr txBox="1"/>
      </xdr:nvSpPr>
      <xdr:spPr>
        <a:xfrm>
          <a:off x="14325111" y="96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2169</xdr:rowOff>
    </xdr:from>
    <xdr:to>
      <xdr:col>72</xdr:col>
      <xdr:colOff>38100</xdr:colOff>
      <xdr:row>57</xdr:row>
      <xdr:rowOff>103769</xdr:rowOff>
    </xdr:to>
    <xdr:sp macro="" textlink="">
      <xdr:nvSpPr>
        <xdr:cNvPr id="609" name="楕円 608"/>
        <xdr:cNvSpPr/>
      </xdr:nvSpPr>
      <xdr:spPr>
        <a:xfrm>
          <a:off x="13652500" y="97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94896</xdr:rowOff>
    </xdr:from>
    <xdr:ext cx="534377" cy="259045"/>
    <xdr:sp macro="" textlink="">
      <xdr:nvSpPr>
        <xdr:cNvPr id="610" name="テキスト ボックス 609"/>
        <xdr:cNvSpPr txBox="1"/>
      </xdr:nvSpPr>
      <xdr:spPr>
        <a:xfrm>
          <a:off x="13436111" y="986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138140</xdr:rowOff>
    </xdr:from>
    <xdr:to>
      <xdr:col>67</xdr:col>
      <xdr:colOff>101600</xdr:colOff>
      <xdr:row>57</xdr:row>
      <xdr:rowOff>68290</xdr:rowOff>
    </xdr:to>
    <xdr:sp macro="" textlink="">
      <xdr:nvSpPr>
        <xdr:cNvPr id="611" name="楕円 610"/>
        <xdr:cNvSpPr/>
      </xdr:nvSpPr>
      <xdr:spPr>
        <a:xfrm>
          <a:off x="127635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59417</xdr:rowOff>
    </xdr:from>
    <xdr:ext cx="534377" cy="259045"/>
    <xdr:sp macro="" textlink="">
      <xdr:nvSpPr>
        <xdr:cNvPr id="612" name="テキスト ボックス 611"/>
        <xdr:cNvSpPr txBox="1"/>
      </xdr:nvSpPr>
      <xdr:spPr>
        <a:xfrm>
          <a:off x="12547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21651</xdr:rowOff>
    </xdr:from>
    <xdr:to>
      <xdr:col>85</xdr:col>
      <xdr:colOff>126364</xdr:colOff>
      <xdr:row>78</xdr:row>
      <xdr:rowOff>139700</xdr:rowOff>
    </xdr:to>
    <xdr:cxnSp macro="">
      <xdr:nvCxnSpPr>
        <xdr:cNvPr id="634" name="直線コネクタ 633"/>
        <xdr:cNvCxnSpPr/>
      </xdr:nvCxnSpPr>
      <xdr:spPr>
        <a:xfrm flipV="1">
          <a:off x="16317595" y="12194601"/>
          <a:ext cx="1269" cy="1318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139778</xdr:rowOff>
    </xdr:from>
    <xdr:ext cx="534377" cy="259045"/>
    <xdr:sp macro="" textlink="">
      <xdr:nvSpPr>
        <xdr:cNvPr id="637" name="災害復旧費最大値テキスト"/>
        <xdr:cNvSpPr txBox="1"/>
      </xdr:nvSpPr>
      <xdr:spPr>
        <a:xfrm>
          <a:off x="16370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21651</xdr:rowOff>
    </xdr:from>
    <xdr:to>
      <xdr:col>86</xdr:col>
      <xdr:colOff>25400</xdr:colOff>
      <xdr:row>71</xdr:row>
      <xdr:rowOff>21651</xdr:rowOff>
    </xdr:to>
    <xdr:cxnSp macro="">
      <xdr:nvCxnSpPr>
        <xdr:cNvPr id="638" name="直線コネクタ 637"/>
        <xdr:cNvCxnSpPr/>
      </xdr:nvCxnSpPr>
      <xdr:spPr>
        <a:xfrm>
          <a:off x="16230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128408</xdr:rowOff>
    </xdr:from>
    <xdr:to>
      <xdr:col>85</xdr:col>
      <xdr:colOff>127000</xdr:colOff>
      <xdr:row>78</xdr:row>
      <xdr:rowOff>138602</xdr:rowOff>
    </xdr:to>
    <xdr:cxnSp macro="">
      <xdr:nvCxnSpPr>
        <xdr:cNvPr id="639" name="直線コネクタ 638"/>
        <xdr:cNvCxnSpPr/>
      </xdr:nvCxnSpPr>
      <xdr:spPr>
        <a:xfrm flipV="1">
          <a:off x="15481300" y="13501508"/>
          <a:ext cx="838200" cy="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32819</xdr:rowOff>
    </xdr:from>
    <xdr:ext cx="469744" cy="259045"/>
    <xdr:sp macro="" textlink="">
      <xdr:nvSpPr>
        <xdr:cNvPr id="640" name="災害復旧費平均値テキスト"/>
        <xdr:cNvSpPr txBox="1"/>
      </xdr:nvSpPr>
      <xdr:spPr>
        <a:xfrm>
          <a:off x="16370300" y="1323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9942</xdr:rowOff>
    </xdr:from>
    <xdr:to>
      <xdr:col>85</xdr:col>
      <xdr:colOff>177800</xdr:colOff>
      <xdr:row>78</xdr:row>
      <xdr:rowOff>111542</xdr:rowOff>
    </xdr:to>
    <xdr:sp macro="" textlink="">
      <xdr:nvSpPr>
        <xdr:cNvPr id="641" name="フローチャート: 判断 640"/>
        <xdr:cNvSpPr/>
      </xdr:nvSpPr>
      <xdr:spPr>
        <a:xfrm>
          <a:off x="162687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138602</xdr:rowOff>
    </xdr:from>
    <xdr:to>
      <xdr:col>81</xdr:col>
      <xdr:colOff>50800</xdr:colOff>
      <xdr:row>78</xdr:row>
      <xdr:rowOff>139151</xdr:rowOff>
    </xdr:to>
    <xdr:cxnSp macro="">
      <xdr:nvCxnSpPr>
        <xdr:cNvPr id="642" name="直線コネクタ 641"/>
        <xdr:cNvCxnSpPr/>
      </xdr:nvCxnSpPr>
      <xdr:spPr>
        <a:xfrm flipV="1">
          <a:off x="14592300" y="1351170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128127</xdr:rowOff>
    </xdr:from>
    <xdr:to>
      <xdr:col>81</xdr:col>
      <xdr:colOff>101600</xdr:colOff>
      <xdr:row>78</xdr:row>
      <xdr:rowOff>58277</xdr:rowOff>
    </xdr:to>
    <xdr:sp macro="" textlink="">
      <xdr:nvSpPr>
        <xdr:cNvPr id="643" name="フローチャート: 判断 642"/>
        <xdr:cNvSpPr/>
      </xdr:nvSpPr>
      <xdr:spPr>
        <a:xfrm>
          <a:off x="15430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74804</xdr:rowOff>
    </xdr:from>
    <xdr:ext cx="469744" cy="259045"/>
    <xdr:sp macro="" textlink="">
      <xdr:nvSpPr>
        <xdr:cNvPr id="644" name="テキスト ボックス 643"/>
        <xdr:cNvSpPr txBox="1"/>
      </xdr:nvSpPr>
      <xdr:spPr>
        <a:xfrm>
          <a:off x="15246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138785</xdr:rowOff>
    </xdr:from>
    <xdr:to>
      <xdr:col>76</xdr:col>
      <xdr:colOff>114300</xdr:colOff>
      <xdr:row>78</xdr:row>
      <xdr:rowOff>139151</xdr:rowOff>
    </xdr:to>
    <xdr:cxnSp macro="">
      <xdr:nvCxnSpPr>
        <xdr:cNvPr id="645" name="直線コネクタ 644"/>
        <xdr:cNvCxnSpPr/>
      </xdr:nvCxnSpPr>
      <xdr:spPr>
        <a:xfrm>
          <a:off x="13703300" y="1351188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75412</xdr:rowOff>
    </xdr:from>
    <xdr:to>
      <xdr:col>76</xdr:col>
      <xdr:colOff>165100</xdr:colOff>
      <xdr:row>79</xdr:row>
      <xdr:rowOff>5562</xdr:rowOff>
    </xdr:to>
    <xdr:sp macro="" textlink="">
      <xdr:nvSpPr>
        <xdr:cNvPr id="646" name="フローチャート: 判断 645"/>
        <xdr:cNvSpPr/>
      </xdr:nvSpPr>
      <xdr:spPr>
        <a:xfrm>
          <a:off x="14541500" y="134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22089</xdr:rowOff>
    </xdr:from>
    <xdr:ext cx="378565" cy="259045"/>
    <xdr:sp macro="" textlink="">
      <xdr:nvSpPr>
        <xdr:cNvPr id="647" name="テキスト ボックス 646"/>
        <xdr:cNvSpPr txBox="1"/>
      </xdr:nvSpPr>
      <xdr:spPr>
        <a:xfrm>
          <a:off x="14403017" y="1322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136134</xdr:rowOff>
    </xdr:from>
    <xdr:to>
      <xdr:col>71</xdr:col>
      <xdr:colOff>177800</xdr:colOff>
      <xdr:row>78</xdr:row>
      <xdr:rowOff>138785</xdr:rowOff>
    </xdr:to>
    <xdr:cxnSp macro="">
      <xdr:nvCxnSpPr>
        <xdr:cNvPr id="648" name="直線コネクタ 647"/>
        <xdr:cNvCxnSpPr/>
      </xdr:nvCxnSpPr>
      <xdr:spPr>
        <a:xfrm>
          <a:off x="12814300" y="13509234"/>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3494</xdr:rowOff>
    </xdr:from>
    <xdr:to>
      <xdr:col>72</xdr:col>
      <xdr:colOff>38100</xdr:colOff>
      <xdr:row>78</xdr:row>
      <xdr:rowOff>105094</xdr:rowOff>
    </xdr:to>
    <xdr:sp macro="" textlink="">
      <xdr:nvSpPr>
        <xdr:cNvPr id="649" name="フローチャート: 判断 648"/>
        <xdr:cNvSpPr/>
      </xdr:nvSpPr>
      <xdr:spPr>
        <a:xfrm>
          <a:off x="13652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121621</xdr:rowOff>
    </xdr:from>
    <xdr:ext cx="469744" cy="259045"/>
    <xdr:sp macro="" textlink="">
      <xdr:nvSpPr>
        <xdr:cNvPr id="650" name="テキスト ボックス 649"/>
        <xdr:cNvSpPr txBox="1"/>
      </xdr:nvSpPr>
      <xdr:spPr>
        <a:xfrm>
          <a:off x="13468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114641</xdr:rowOff>
    </xdr:from>
    <xdr:to>
      <xdr:col>67</xdr:col>
      <xdr:colOff>101600</xdr:colOff>
      <xdr:row>78</xdr:row>
      <xdr:rowOff>44791</xdr:rowOff>
    </xdr:to>
    <xdr:sp macro="" textlink="">
      <xdr:nvSpPr>
        <xdr:cNvPr id="651" name="フローチャート: 判断 650"/>
        <xdr:cNvSpPr/>
      </xdr:nvSpPr>
      <xdr:spPr>
        <a:xfrm>
          <a:off x="12763500" y="1331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61318</xdr:rowOff>
    </xdr:from>
    <xdr:ext cx="469744" cy="259045"/>
    <xdr:sp macro="" textlink="">
      <xdr:nvSpPr>
        <xdr:cNvPr id="652" name="テキスト ボックス 651"/>
        <xdr:cNvSpPr txBox="1"/>
      </xdr:nvSpPr>
      <xdr:spPr>
        <a:xfrm>
          <a:off x="12579428" y="1309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77608</xdr:rowOff>
    </xdr:from>
    <xdr:to>
      <xdr:col>85</xdr:col>
      <xdr:colOff>177800</xdr:colOff>
      <xdr:row>79</xdr:row>
      <xdr:rowOff>7758</xdr:rowOff>
    </xdr:to>
    <xdr:sp macro="" textlink="">
      <xdr:nvSpPr>
        <xdr:cNvPr id="658" name="楕円 657"/>
        <xdr:cNvSpPr/>
      </xdr:nvSpPr>
      <xdr:spPr>
        <a:xfrm>
          <a:off x="16268700" y="134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163985</xdr:rowOff>
    </xdr:from>
    <xdr:ext cx="378565" cy="259045"/>
    <xdr:sp macro="" textlink="">
      <xdr:nvSpPr>
        <xdr:cNvPr id="659" name="災害復旧費該当値テキスト"/>
        <xdr:cNvSpPr txBox="1"/>
      </xdr:nvSpPr>
      <xdr:spPr>
        <a:xfrm>
          <a:off x="16370300" y="13365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87802</xdr:rowOff>
    </xdr:from>
    <xdr:to>
      <xdr:col>81</xdr:col>
      <xdr:colOff>101600</xdr:colOff>
      <xdr:row>79</xdr:row>
      <xdr:rowOff>17952</xdr:rowOff>
    </xdr:to>
    <xdr:sp macro="" textlink="">
      <xdr:nvSpPr>
        <xdr:cNvPr id="660" name="楕円 659"/>
        <xdr:cNvSpPr/>
      </xdr:nvSpPr>
      <xdr:spPr>
        <a:xfrm>
          <a:off x="15430500" y="13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9079</xdr:rowOff>
    </xdr:from>
    <xdr:ext cx="313932" cy="259045"/>
    <xdr:sp macro="" textlink="">
      <xdr:nvSpPr>
        <xdr:cNvPr id="661" name="テキスト ボックス 660"/>
        <xdr:cNvSpPr txBox="1"/>
      </xdr:nvSpPr>
      <xdr:spPr>
        <a:xfrm>
          <a:off x="15324333" y="13553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88351</xdr:rowOff>
    </xdr:from>
    <xdr:to>
      <xdr:col>76</xdr:col>
      <xdr:colOff>165100</xdr:colOff>
      <xdr:row>79</xdr:row>
      <xdr:rowOff>18501</xdr:rowOff>
    </xdr:to>
    <xdr:sp macro="" textlink="">
      <xdr:nvSpPr>
        <xdr:cNvPr id="662" name="楕円 661"/>
        <xdr:cNvSpPr/>
      </xdr:nvSpPr>
      <xdr:spPr>
        <a:xfrm>
          <a:off x="14541500" y="1346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9628</xdr:rowOff>
    </xdr:from>
    <xdr:ext cx="313932" cy="259045"/>
    <xdr:sp macro="" textlink="">
      <xdr:nvSpPr>
        <xdr:cNvPr id="663" name="テキスト ボックス 662"/>
        <xdr:cNvSpPr txBox="1"/>
      </xdr:nvSpPr>
      <xdr:spPr>
        <a:xfrm>
          <a:off x="14435333" y="13554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87985</xdr:rowOff>
    </xdr:from>
    <xdr:to>
      <xdr:col>72</xdr:col>
      <xdr:colOff>38100</xdr:colOff>
      <xdr:row>79</xdr:row>
      <xdr:rowOff>18135</xdr:rowOff>
    </xdr:to>
    <xdr:sp macro="" textlink="">
      <xdr:nvSpPr>
        <xdr:cNvPr id="664" name="楕円 663"/>
        <xdr:cNvSpPr/>
      </xdr:nvSpPr>
      <xdr:spPr>
        <a:xfrm>
          <a:off x="13652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9262</xdr:rowOff>
    </xdr:from>
    <xdr:ext cx="313932" cy="259045"/>
    <xdr:sp macro="" textlink="">
      <xdr:nvSpPr>
        <xdr:cNvPr id="665" name="テキスト ボックス 664"/>
        <xdr:cNvSpPr txBox="1"/>
      </xdr:nvSpPr>
      <xdr:spPr>
        <a:xfrm>
          <a:off x="13546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85334</xdr:rowOff>
    </xdr:from>
    <xdr:to>
      <xdr:col>67</xdr:col>
      <xdr:colOff>101600</xdr:colOff>
      <xdr:row>79</xdr:row>
      <xdr:rowOff>15484</xdr:rowOff>
    </xdr:to>
    <xdr:sp macro="" textlink="">
      <xdr:nvSpPr>
        <xdr:cNvPr id="666" name="楕円 665"/>
        <xdr:cNvSpPr/>
      </xdr:nvSpPr>
      <xdr:spPr>
        <a:xfrm>
          <a:off x="12763500" y="134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6611</xdr:rowOff>
    </xdr:from>
    <xdr:ext cx="313932" cy="259045"/>
    <xdr:sp macro="" textlink="">
      <xdr:nvSpPr>
        <xdr:cNvPr id="667" name="テキスト ボックス 666"/>
        <xdr:cNvSpPr txBox="1"/>
      </xdr:nvSpPr>
      <xdr:spPr>
        <a:xfrm>
          <a:off x="12657333" y="135511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9" name="直線コネクタ 67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0" name="テキスト ボックス 67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1" name="直線コネクタ 68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2" name="テキスト ボックス 68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3" name="直線コネクタ 68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4" name="テキスト ボックス 68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5" name="直線コネクタ 68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6" name="テキスト ボックス 68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141574</xdr:rowOff>
    </xdr:from>
    <xdr:to>
      <xdr:col>85</xdr:col>
      <xdr:colOff>126364</xdr:colOff>
      <xdr:row>99</xdr:row>
      <xdr:rowOff>82184</xdr:rowOff>
    </xdr:to>
    <xdr:cxnSp macro="">
      <xdr:nvCxnSpPr>
        <xdr:cNvPr id="690" name="直線コネクタ 689"/>
        <xdr:cNvCxnSpPr/>
      </xdr:nvCxnSpPr>
      <xdr:spPr>
        <a:xfrm flipV="1">
          <a:off x="16317595" y="15743524"/>
          <a:ext cx="1269" cy="131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86011</xdr:rowOff>
    </xdr:from>
    <xdr:ext cx="534377" cy="259045"/>
    <xdr:sp macro="" textlink="">
      <xdr:nvSpPr>
        <xdr:cNvPr id="691" name="公債費最小値テキスト"/>
        <xdr:cNvSpPr txBox="1"/>
      </xdr:nvSpPr>
      <xdr:spPr>
        <a:xfrm>
          <a:off x="16370300" y="170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82184</xdr:rowOff>
    </xdr:from>
    <xdr:to>
      <xdr:col>86</xdr:col>
      <xdr:colOff>25400</xdr:colOff>
      <xdr:row>99</xdr:row>
      <xdr:rowOff>82184</xdr:rowOff>
    </xdr:to>
    <xdr:cxnSp macro="">
      <xdr:nvCxnSpPr>
        <xdr:cNvPr id="692" name="直線コネクタ 691"/>
        <xdr:cNvCxnSpPr/>
      </xdr:nvCxnSpPr>
      <xdr:spPr>
        <a:xfrm>
          <a:off x="16230600" y="17055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88251</xdr:rowOff>
    </xdr:from>
    <xdr:ext cx="534377" cy="259045"/>
    <xdr:sp macro="" textlink="">
      <xdr:nvSpPr>
        <xdr:cNvPr id="693" name="公債費最大値テキスト"/>
        <xdr:cNvSpPr txBox="1"/>
      </xdr:nvSpPr>
      <xdr:spPr>
        <a:xfrm>
          <a:off x="16370300" y="1551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141574</xdr:rowOff>
    </xdr:from>
    <xdr:to>
      <xdr:col>86</xdr:col>
      <xdr:colOff>25400</xdr:colOff>
      <xdr:row>91</xdr:row>
      <xdr:rowOff>141574</xdr:rowOff>
    </xdr:to>
    <xdr:cxnSp macro="">
      <xdr:nvCxnSpPr>
        <xdr:cNvPr id="694" name="直線コネクタ 693"/>
        <xdr:cNvCxnSpPr/>
      </xdr:nvCxnSpPr>
      <xdr:spPr>
        <a:xfrm>
          <a:off x="16230600" y="1574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37767</xdr:rowOff>
    </xdr:from>
    <xdr:to>
      <xdr:col>85</xdr:col>
      <xdr:colOff>127000</xdr:colOff>
      <xdr:row>99</xdr:row>
      <xdr:rowOff>47574</xdr:rowOff>
    </xdr:to>
    <xdr:cxnSp macro="">
      <xdr:nvCxnSpPr>
        <xdr:cNvPr id="695" name="直線コネクタ 694"/>
        <xdr:cNvCxnSpPr/>
      </xdr:nvCxnSpPr>
      <xdr:spPr>
        <a:xfrm flipV="1">
          <a:off x="15481300" y="17011317"/>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123482</xdr:rowOff>
    </xdr:from>
    <xdr:ext cx="534377" cy="259045"/>
    <xdr:sp macro="" textlink="">
      <xdr:nvSpPr>
        <xdr:cNvPr id="696" name="公債費平均値テキスト"/>
        <xdr:cNvSpPr txBox="1"/>
      </xdr:nvSpPr>
      <xdr:spPr>
        <a:xfrm>
          <a:off x="16370300" y="1658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100605</xdr:rowOff>
    </xdr:from>
    <xdr:to>
      <xdr:col>85</xdr:col>
      <xdr:colOff>177800</xdr:colOff>
      <xdr:row>98</xdr:row>
      <xdr:rowOff>30755</xdr:rowOff>
    </xdr:to>
    <xdr:sp macro="" textlink="">
      <xdr:nvSpPr>
        <xdr:cNvPr id="697" name="フローチャート: 判断 696"/>
        <xdr:cNvSpPr/>
      </xdr:nvSpPr>
      <xdr:spPr>
        <a:xfrm>
          <a:off x="162687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38453</xdr:rowOff>
    </xdr:from>
    <xdr:to>
      <xdr:col>81</xdr:col>
      <xdr:colOff>50800</xdr:colOff>
      <xdr:row>99</xdr:row>
      <xdr:rowOff>47574</xdr:rowOff>
    </xdr:to>
    <xdr:cxnSp macro="">
      <xdr:nvCxnSpPr>
        <xdr:cNvPr id="698" name="直線コネクタ 697"/>
        <xdr:cNvCxnSpPr/>
      </xdr:nvCxnSpPr>
      <xdr:spPr>
        <a:xfrm>
          <a:off x="14592300" y="17012003"/>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101541</xdr:rowOff>
    </xdr:from>
    <xdr:to>
      <xdr:col>81</xdr:col>
      <xdr:colOff>101600</xdr:colOff>
      <xdr:row>98</xdr:row>
      <xdr:rowOff>31691</xdr:rowOff>
    </xdr:to>
    <xdr:sp macro="" textlink="">
      <xdr:nvSpPr>
        <xdr:cNvPr id="699" name="フローチャート: 判断 698"/>
        <xdr:cNvSpPr/>
      </xdr:nvSpPr>
      <xdr:spPr>
        <a:xfrm>
          <a:off x="15430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48218</xdr:rowOff>
    </xdr:from>
    <xdr:ext cx="534377" cy="259045"/>
    <xdr:sp macro="" textlink="">
      <xdr:nvSpPr>
        <xdr:cNvPr id="700" name="テキスト ボックス 699"/>
        <xdr:cNvSpPr txBox="1"/>
      </xdr:nvSpPr>
      <xdr:spPr>
        <a:xfrm>
          <a:off x="15214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156502</xdr:rowOff>
    </xdr:from>
    <xdr:to>
      <xdr:col>76</xdr:col>
      <xdr:colOff>114300</xdr:colOff>
      <xdr:row>99</xdr:row>
      <xdr:rowOff>38453</xdr:rowOff>
    </xdr:to>
    <xdr:cxnSp macro="">
      <xdr:nvCxnSpPr>
        <xdr:cNvPr id="701" name="直線コネクタ 700"/>
        <xdr:cNvCxnSpPr/>
      </xdr:nvCxnSpPr>
      <xdr:spPr>
        <a:xfrm>
          <a:off x="13703300" y="16958602"/>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169962</xdr:rowOff>
    </xdr:from>
    <xdr:to>
      <xdr:col>76</xdr:col>
      <xdr:colOff>165100</xdr:colOff>
      <xdr:row>97</xdr:row>
      <xdr:rowOff>100112</xdr:rowOff>
    </xdr:to>
    <xdr:sp macro="" textlink="">
      <xdr:nvSpPr>
        <xdr:cNvPr id="702" name="フローチャート: 判断 701"/>
        <xdr:cNvSpPr/>
      </xdr:nvSpPr>
      <xdr:spPr>
        <a:xfrm>
          <a:off x="14541500" y="1662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116639</xdr:rowOff>
    </xdr:from>
    <xdr:ext cx="534377" cy="259045"/>
    <xdr:sp macro="" textlink="">
      <xdr:nvSpPr>
        <xdr:cNvPr id="703" name="テキスト ボックス 702"/>
        <xdr:cNvSpPr txBox="1"/>
      </xdr:nvSpPr>
      <xdr:spPr>
        <a:xfrm>
          <a:off x="14325111" y="164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124315</xdr:rowOff>
    </xdr:from>
    <xdr:to>
      <xdr:col>71</xdr:col>
      <xdr:colOff>177800</xdr:colOff>
      <xdr:row>98</xdr:row>
      <xdr:rowOff>156502</xdr:rowOff>
    </xdr:to>
    <xdr:cxnSp macro="">
      <xdr:nvCxnSpPr>
        <xdr:cNvPr id="704" name="直線コネクタ 703"/>
        <xdr:cNvCxnSpPr/>
      </xdr:nvCxnSpPr>
      <xdr:spPr>
        <a:xfrm>
          <a:off x="12814300" y="16926415"/>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151102</xdr:rowOff>
    </xdr:from>
    <xdr:to>
      <xdr:col>72</xdr:col>
      <xdr:colOff>38100</xdr:colOff>
      <xdr:row>97</xdr:row>
      <xdr:rowOff>81252</xdr:rowOff>
    </xdr:to>
    <xdr:sp macro="" textlink="">
      <xdr:nvSpPr>
        <xdr:cNvPr id="705" name="フローチャート: 判断 704"/>
        <xdr:cNvSpPr/>
      </xdr:nvSpPr>
      <xdr:spPr>
        <a:xfrm>
          <a:off x="13652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97779</xdr:rowOff>
    </xdr:from>
    <xdr:ext cx="534377" cy="259045"/>
    <xdr:sp macro="" textlink="">
      <xdr:nvSpPr>
        <xdr:cNvPr id="706" name="テキスト ボックス 705"/>
        <xdr:cNvSpPr txBox="1"/>
      </xdr:nvSpPr>
      <xdr:spPr>
        <a:xfrm>
          <a:off x="13436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130871</xdr:rowOff>
    </xdr:from>
    <xdr:to>
      <xdr:col>67</xdr:col>
      <xdr:colOff>101600</xdr:colOff>
      <xdr:row>97</xdr:row>
      <xdr:rowOff>61021</xdr:rowOff>
    </xdr:to>
    <xdr:sp macro="" textlink="">
      <xdr:nvSpPr>
        <xdr:cNvPr id="707" name="フローチャート: 判断 706"/>
        <xdr:cNvSpPr/>
      </xdr:nvSpPr>
      <xdr:spPr>
        <a:xfrm>
          <a:off x="12763500" y="165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77548</xdr:rowOff>
    </xdr:from>
    <xdr:ext cx="534377" cy="259045"/>
    <xdr:sp macro="" textlink="">
      <xdr:nvSpPr>
        <xdr:cNvPr id="708" name="テキスト ボックス 707"/>
        <xdr:cNvSpPr txBox="1"/>
      </xdr:nvSpPr>
      <xdr:spPr>
        <a:xfrm>
          <a:off x="12547111" y="163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158417</xdr:rowOff>
    </xdr:from>
    <xdr:to>
      <xdr:col>85</xdr:col>
      <xdr:colOff>177800</xdr:colOff>
      <xdr:row>99</xdr:row>
      <xdr:rowOff>88567</xdr:rowOff>
    </xdr:to>
    <xdr:sp macro="" textlink="">
      <xdr:nvSpPr>
        <xdr:cNvPr id="714" name="楕円 713"/>
        <xdr:cNvSpPr/>
      </xdr:nvSpPr>
      <xdr:spPr>
        <a:xfrm>
          <a:off x="16268700" y="169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73344</xdr:rowOff>
    </xdr:from>
    <xdr:ext cx="534377" cy="259045"/>
    <xdr:sp macro="" textlink="">
      <xdr:nvSpPr>
        <xdr:cNvPr id="715" name="公債費該当値テキスト"/>
        <xdr:cNvSpPr txBox="1"/>
      </xdr:nvSpPr>
      <xdr:spPr>
        <a:xfrm>
          <a:off x="16370300" y="1687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168224</xdr:rowOff>
    </xdr:from>
    <xdr:to>
      <xdr:col>81</xdr:col>
      <xdr:colOff>101600</xdr:colOff>
      <xdr:row>99</xdr:row>
      <xdr:rowOff>98374</xdr:rowOff>
    </xdr:to>
    <xdr:sp macro="" textlink="">
      <xdr:nvSpPr>
        <xdr:cNvPr id="716" name="楕円 715"/>
        <xdr:cNvSpPr/>
      </xdr:nvSpPr>
      <xdr:spPr>
        <a:xfrm>
          <a:off x="15430500" y="1697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89501</xdr:rowOff>
    </xdr:from>
    <xdr:ext cx="534377" cy="259045"/>
    <xdr:sp macro="" textlink="">
      <xdr:nvSpPr>
        <xdr:cNvPr id="717" name="テキスト ボックス 716"/>
        <xdr:cNvSpPr txBox="1"/>
      </xdr:nvSpPr>
      <xdr:spPr>
        <a:xfrm>
          <a:off x="15214111" y="1706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159103</xdr:rowOff>
    </xdr:from>
    <xdr:to>
      <xdr:col>76</xdr:col>
      <xdr:colOff>165100</xdr:colOff>
      <xdr:row>99</xdr:row>
      <xdr:rowOff>89253</xdr:rowOff>
    </xdr:to>
    <xdr:sp macro="" textlink="">
      <xdr:nvSpPr>
        <xdr:cNvPr id="718" name="楕円 717"/>
        <xdr:cNvSpPr/>
      </xdr:nvSpPr>
      <xdr:spPr>
        <a:xfrm>
          <a:off x="14541500" y="169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80380</xdr:rowOff>
    </xdr:from>
    <xdr:ext cx="534377" cy="259045"/>
    <xdr:sp macro="" textlink="">
      <xdr:nvSpPr>
        <xdr:cNvPr id="719" name="テキスト ボックス 718"/>
        <xdr:cNvSpPr txBox="1"/>
      </xdr:nvSpPr>
      <xdr:spPr>
        <a:xfrm>
          <a:off x="14325111" y="1705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105702</xdr:rowOff>
    </xdr:from>
    <xdr:to>
      <xdr:col>72</xdr:col>
      <xdr:colOff>38100</xdr:colOff>
      <xdr:row>99</xdr:row>
      <xdr:rowOff>35852</xdr:rowOff>
    </xdr:to>
    <xdr:sp macro="" textlink="">
      <xdr:nvSpPr>
        <xdr:cNvPr id="720" name="楕円 719"/>
        <xdr:cNvSpPr/>
      </xdr:nvSpPr>
      <xdr:spPr>
        <a:xfrm>
          <a:off x="13652500" y="169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26979</xdr:rowOff>
    </xdr:from>
    <xdr:ext cx="534377" cy="259045"/>
    <xdr:sp macro="" textlink="">
      <xdr:nvSpPr>
        <xdr:cNvPr id="721" name="テキスト ボックス 720"/>
        <xdr:cNvSpPr txBox="1"/>
      </xdr:nvSpPr>
      <xdr:spPr>
        <a:xfrm>
          <a:off x="13436111" y="170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73515</xdr:rowOff>
    </xdr:from>
    <xdr:to>
      <xdr:col>67</xdr:col>
      <xdr:colOff>101600</xdr:colOff>
      <xdr:row>99</xdr:row>
      <xdr:rowOff>3665</xdr:rowOff>
    </xdr:to>
    <xdr:sp macro="" textlink="">
      <xdr:nvSpPr>
        <xdr:cNvPr id="722" name="楕円 721"/>
        <xdr:cNvSpPr/>
      </xdr:nvSpPr>
      <xdr:spPr>
        <a:xfrm>
          <a:off x="12763500" y="168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166242</xdr:rowOff>
    </xdr:from>
    <xdr:ext cx="534377" cy="259045"/>
    <xdr:sp macro="" textlink="">
      <xdr:nvSpPr>
        <xdr:cNvPr id="723" name="テキスト ボックス 722"/>
        <xdr:cNvSpPr txBox="1"/>
      </xdr:nvSpPr>
      <xdr:spPr>
        <a:xfrm>
          <a:off x="12547111" y="1696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7" name="テキスト ボックス 73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88646</xdr:rowOff>
    </xdr:from>
    <xdr:to>
      <xdr:col>116</xdr:col>
      <xdr:colOff>62864</xdr:colOff>
      <xdr:row>39</xdr:row>
      <xdr:rowOff>44450</xdr:rowOff>
    </xdr:to>
    <xdr:cxnSp macro="">
      <xdr:nvCxnSpPr>
        <xdr:cNvPr id="747" name="直線コネクタ 746"/>
        <xdr:cNvCxnSpPr/>
      </xdr:nvCxnSpPr>
      <xdr:spPr>
        <a:xfrm flipV="1">
          <a:off x="22159595" y="5232146"/>
          <a:ext cx="1269" cy="1498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35323</xdr:rowOff>
    </xdr:from>
    <xdr:ext cx="469744" cy="259045"/>
    <xdr:sp macro="" textlink="">
      <xdr:nvSpPr>
        <xdr:cNvPr id="750" name="諸支出金最大値テキスト"/>
        <xdr:cNvSpPr txBox="1"/>
      </xdr:nvSpPr>
      <xdr:spPr>
        <a:xfrm>
          <a:off x="22212300" y="50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88646</xdr:rowOff>
    </xdr:from>
    <xdr:to>
      <xdr:col>116</xdr:col>
      <xdr:colOff>152400</xdr:colOff>
      <xdr:row>30</xdr:row>
      <xdr:rowOff>88646</xdr:rowOff>
    </xdr:to>
    <xdr:cxnSp macro="">
      <xdr:nvCxnSpPr>
        <xdr:cNvPr id="751" name="直線コネクタ 750"/>
        <xdr:cNvCxnSpPr/>
      </xdr:nvCxnSpPr>
      <xdr:spPr>
        <a:xfrm>
          <a:off x="22072600" y="52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378565" cy="259045"/>
    <xdr:sp macro="" textlink="">
      <xdr:nvSpPr>
        <xdr:cNvPr id="753" name="諸支出金平均値テキスト"/>
        <xdr:cNvSpPr txBox="1"/>
      </xdr:nvSpPr>
      <xdr:spPr>
        <a:xfrm>
          <a:off x="22212300" y="64272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4" name="フローチャート: 判断 753"/>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6" name="フローチャート: 判断 755"/>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7" name="テキスト ボックス 756"/>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11938</xdr:rowOff>
    </xdr:from>
    <xdr:to>
      <xdr:col>107</xdr:col>
      <xdr:colOff>101600</xdr:colOff>
      <xdr:row>38</xdr:row>
      <xdr:rowOff>113538</xdr:rowOff>
    </xdr:to>
    <xdr:sp macro="" textlink="">
      <xdr:nvSpPr>
        <xdr:cNvPr id="759" name="フローチャート: 判断 758"/>
        <xdr:cNvSpPr/>
      </xdr:nvSpPr>
      <xdr:spPr>
        <a:xfrm>
          <a:off x="20383500" y="652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130065</xdr:rowOff>
    </xdr:from>
    <xdr:ext cx="378565" cy="259045"/>
    <xdr:sp macro="" textlink="">
      <xdr:nvSpPr>
        <xdr:cNvPr id="760" name="テキスト ボックス 759"/>
        <xdr:cNvSpPr txBox="1"/>
      </xdr:nvSpPr>
      <xdr:spPr>
        <a:xfrm>
          <a:off x="20245017" y="6302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139192</xdr:rowOff>
    </xdr:from>
    <xdr:to>
      <xdr:col>102</xdr:col>
      <xdr:colOff>165100</xdr:colOff>
      <xdr:row>38</xdr:row>
      <xdr:rowOff>69342</xdr:rowOff>
    </xdr:to>
    <xdr:sp macro="" textlink="">
      <xdr:nvSpPr>
        <xdr:cNvPr id="762" name="フローチャート: 判断 761"/>
        <xdr:cNvSpPr/>
      </xdr:nvSpPr>
      <xdr:spPr>
        <a:xfrm>
          <a:off x="19494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85869</xdr:rowOff>
    </xdr:from>
    <xdr:ext cx="378565" cy="259045"/>
    <xdr:sp macro="" textlink="">
      <xdr:nvSpPr>
        <xdr:cNvPr id="763" name="テキスト ボックス 762"/>
        <xdr:cNvSpPr txBox="1"/>
      </xdr:nvSpPr>
      <xdr:spPr>
        <a:xfrm>
          <a:off x="19356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17272</xdr:rowOff>
    </xdr:from>
    <xdr:to>
      <xdr:col>98</xdr:col>
      <xdr:colOff>38100</xdr:colOff>
      <xdr:row>38</xdr:row>
      <xdr:rowOff>118872</xdr:rowOff>
    </xdr:to>
    <xdr:sp macro="" textlink="">
      <xdr:nvSpPr>
        <xdr:cNvPr id="764" name="フローチャート: 判断 763"/>
        <xdr:cNvSpPr/>
      </xdr:nvSpPr>
      <xdr:spPr>
        <a:xfrm>
          <a:off x="18605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135399</xdr:rowOff>
    </xdr:from>
    <xdr:ext cx="378565" cy="259045"/>
    <xdr:sp macro="" textlink="">
      <xdr:nvSpPr>
        <xdr:cNvPr id="765" name="テキスト ボックス 764"/>
        <xdr:cNvSpPr txBox="1"/>
      </xdr:nvSpPr>
      <xdr:spPr>
        <a:xfrm>
          <a:off x="18467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主な構成項目の一つである民生費は、高齢化の進展・医療の高度化などに伴う生活保護費や障害者自立支援給付費などの扶助費の増、保育所定員拡大に伴う民間保育園建設費補助などにより、対前年度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(+9,223</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174,536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総務費については、選挙の実施、本庁舎免震改修工事などに伴う本庁舎整備費の増などはあるが、定年退職者減少による退職手当の減、財政調整基金の積立金の減などを要因として、対前年度比</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5,886</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31,475</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衛生費については、プラスチック類資源化施設建設工事に伴う関連経費の増などはあるが、積立金が減少したことから、対前年度比</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2,120</a:t>
          </a:r>
          <a:r>
            <a:rPr kumimoji="1" lang="ja-JP" altLang="en-US" sz="1300">
              <a:latin typeface="ＭＳ Ｐゴシック" panose="020B0600070205080204" pitchFamily="50" charset="-128"/>
              <a:ea typeface="ＭＳ Ｐゴシック" panose="020B0600070205080204" pitchFamily="50" charset="-128"/>
            </a:rPr>
            <a:t>円）の</a:t>
          </a:r>
          <a:r>
            <a:rPr kumimoji="1" lang="en-US" altLang="ja-JP" sz="1300">
              <a:latin typeface="ＭＳ Ｐゴシック" panose="020B0600070205080204" pitchFamily="50" charset="-128"/>
              <a:ea typeface="ＭＳ Ｐゴシック" panose="020B0600070205080204" pitchFamily="50" charset="-128"/>
            </a:rPr>
            <a:t>30,236</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年度市民農園用地の購入などにより、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213.5</a:t>
          </a:r>
          <a:r>
            <a:rPr kumimoji="1" lang="ja-JP" altLang="en-US" sz="1300">
              <a:latin typeface="ＭＳ Ｐゴシック" panose="020B0600070205080204" pitchFamily="50" charset="-128"/>
              <a:ea typeface="ＭＳ Ｐゴシック" panose="020B0600070205080204" pitchFamily="50" charset="-128"/>
            </a:rPr>
            <a:t>％増であったが、購入終了による減などを要因として、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41.7</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887</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年度より継続して増加していたが、</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年度は幹線市道の整備完了や土地区画整理事業の減などを要因として、対前年度比</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4,601</a:t>
          </a:r>
          <a:r>
            <a:rPr kumimoji="1" lang="ja-JP" altLang="en-US" sz="1300">
              <a:latin typeface="ＭＳ Ｐゴシック" panose="020B0600070205080204" pitchFamily="50" charset="-128"/>
              <a:ea typeface="ＭＳ Ｐゴシック" panose="020B0600070205080204" pitchFamily="50" charset="-128"/>
            </a:rPr>
            <a:t>円）となった。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主に市税の増加から、財政調整基金残高、実質収支額及び実質単年度収支は増加している。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年度は前年度と比べ、実質収支額（歳入歳出決算額差引から翌年度に繰越べき財源を引いたもの）が大きく増加したため、単年度収支額（実質収支額</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年度を引いたもの）がプラスに転じている。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積立金（財政調整基金）は前年度と比べ、大きく減少しているが、取崩し額も同程度減少しており、実質単年度収支としては、前年度比</a:t>
          </a:r>
          <a:r>
            <a:rPr kumimoji="1" lang="en-US" altLang="ja-JP" sz="1200">
              <a:latin typeface="ＭＳ ゴシック" pitchFamily="49" charset="-128"/>
              <a:ea typeface="ＭＳ ゴシック" pitchFamily="49" charset="-128"/>
            </a:rPr>
            <a:t>+3.69</a:t>
          </a:r>
          <a:r>
            <a:rPr kumimoji="1" lang="ja-JP" altLang="en-US" sz="1200">
              <a:latin typeface="ＭＳ ゴシック" pitchFamily="49" charset="-128"/>
              <a:ea typeface="ＭＳ ゴシック" pitchFamily="49" charset="-128"/>
            </a:rPr>
            <a:t>％増となった。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連結実質赤字比率は、すべての会計の赤字や黒字額を合算し、市全体としての赤字の程度を示す指標のことを言う。平成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年度制度創設以来、一般会計や公営企業会計等を含めたすべての会計において、実質赤字額及び資金不足額が発生していないため、算出されていない。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算定数値が黒字（▲）のため、連結実質赤字比率表は算出されないが、連結実質黒字額としては▲</a:t>
          </a:r>
          <a:r>
            <a:rPr kumimoji="1" lang="en-US" altLang="ja-JP" sz="1400">
              <a:latin typeface="ＭＳ ゴシック" pitchFamily="49" charset="-128"/>
              <a:ea typeface="ＭＳ ゴシック" pitchFamily="49" charset="-128"/>
            </a:rPr>
            <a:t>13.36</a:t>
          </a:r>
          <a:r>
            <a:rPr kumimoji="1" lang="ja-JP" altLang="en-US" sz="1400">
              <a:latin typeface="ＭＳ ゴシック" pitchFamily="49" charset="-128"/>
              <a:ea typeface="ＭＳ ゴシック" pitchFamily="49" charset="-128"/>
            </a:rPr>
            <a:t>％で、対前年度比</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これは標準財政規模は減少したものの、一般会計及び国民健康保険特別会計の実質収支額が前年度と比較して大きく増加したことなどによるものである。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
376</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
61</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
377</v>
      </c>
      <c r="C3" s="420"/>
      <c r="D3" s="420"/>
      <c r="E3" s="421"/>
      <c r="F3" s="421"/>
      <c r="G3" s="421"/>
      <c r="H3" s="421"/>
      <c r="I3" s="421"/>
      <c r="J3" s="421"/>
      <c r="K3" s="421"/>
      <c r="L3" s="421" t="s">
        <v>
378</v>
      </c>
      <c r="M3" s="421"/>
      <c r="N3" s="421"/>
      <c r="O3" s="421"/>
      <c r="P3" s="421"/>
      <c r="Q3" s="421"/>
      <c r="R3" s="428"/>
      <c r="S3" s="428"/>
      <c r="T3" s="428"/>
      <c r="U3" s="428"/>
      <c r="V3" s="429"/>
      <c r="W3" s="403" t="s">
        <v>
379</v>
      </c>
      <c r="X3" s="404"/>
      <c r="Y3" s="404"/>
      <c r="Z3" s="404"/>
      <c r="AA3" s="404"/>
      <c r="AB3" s="420"/>
      <c r="AC3" s="428" t="s">
        <v>
380</v>
      </c>
      <c r="AD3" s="404"/>
      <c r="AE3" s="404"/>
      <c r="AF3" s="404"/>
      <c r="AG3" s="404"/>
      <c r="AH3" s="404"/>
      <c r="AI3" s="404"/>
      <c r="AJ3" s="404"/>
      <c r="AK3" s="404"/>
      <c r="AL3" s="405"/>
      <c r="AM3" s="403" t="s">
        <v>
381</v>
      </c>
      <c r="AN3" s="404"/>
      <c r="AO3" s="404"/>
      <c r="AP3" s="404"/>
      <c r="AQ3" s="404"/>
      <c r="AR3" s="404"/>
      <c r="AS3" s="404"/>
      <c r="AT3" s="404"/>
      <c r="AU3" s="404"/>
      <c r="AV3" s="404"/>
      <c r="AW3" s="404"/>
      <c r="AX3" s="405"/>
      <c r="AY3" s="440" t="s">
        <v>
1</v>
      </c>
      <c r="AZ3" s="441"/>
      <c r="BA3" s="441"/>
      <c r="BB3" s="441"/>
      <c r="BC3" s="441"/>
      <c r="BD3" s="441"/>
      <c r="BE3" s="441"/>
      <c r="BF3" s="441"/>
      <c r="BG3" s="441"/>
      <c r="BH3" s="441"/>
      <c r="BI3" s="441"/>
      <c r="BJ3" s="441"/>
      <c r="BK3" s="441"/>
      <c r="BL3" s="441"/>
      <c r="BM3" s="442"/>
      <c r="BN3" s="403" t="s">
        <v>
62</v>
      </c>
      <c r="BO3" s="404"/>
      <c r="BP3" s="404"/>
      <c r="BQ3" s="404"/>
      <c r="BR3" s="404"/>
      <c r="BS3" s="404"/>
      <c r="BT3" s="404"/>
      <c r="BU3" s="405"/>
      <c r="BV3" s="403" t="s">
        <v>
63</v>
      </c>
      <c r="BW3" s="404"/>
      <c r="BX3" s="404"/>
      <c r="BY3" s="404"/>
      <c r="BZ3" s="404"/>
      <c r="CA3" s="404"/>
      <c r="CB3" s="404"/>
      <c r="CC3" s="405"/>
      <c r="CD3" s="440" t="s">
        <v>
1</v>
      </c>
      <c r="CE3" s="441"/>
      <c r="CF3" s="441"/>
      <c r="CG3" s="441"/>
      <c r="CH3" s="441"/>
      <c r="CI3" s="441"/>
      <c r="CJ3" s="441"/>
      <c r="CK3" s="441"/>
      <c r="CL3" s="441"/>
      <c r="CM3" s="441"/>
      <c r="CN3" s="441"/>
      <c r="CO3" s="441"/>
      <c r="CP3" s="441"/>
      <c r="CQ3" s="441"/>
      <c r="CR3" s="441"/>
      <c r="CS3" s="442"/>
      <c r="CT3" s="403" t="s">
        <v>
64</v>
      </c>
      <c r="CU3" s="404"/>
      <c r="CV3" s="404"/>
      <c r="CW3" s="404"/>
      <c r="CX3" s="404"/>
      <c r="CY3" s="404"/>
      <c r="CZ3" s="404"/>
      <c r="DA3" s="405"/>
      <c r="DB3" s="403" t="s">
        <v>
65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
382</v>
      </c>
      <c r="AZ4" s="407"/>
      <c r="BA4" s="407"/>
      <c r="BB4" s="407"/>
      <c r="BC4" s="407"/>
      <c r="BD4" s="407"/>
      <c r="BE4" s="407"/>
      <c r="BF4" s="407"/>
      <c r="BG4" s="407"/>
      <c r="BH4" s="407"/>
      <c r="BI4" s="407"/>
      <c r="BJ4" s="407"/>
      <c r="BK4" s="407"/>
      <c r="BL4" s="407"/>
      <c r="BM4" s="408"/>
      <c r="BN4" s="409">
        <v>
68793009</v>
      </c>
      <c r="BO4" s="410"/>
      <c r="BP4" s="410"/>
      <c r="BQ4" s="410"/>
      <c r="BR4" s="410"/>
      <c r="BS4" s="410"/>
      <c r="BT4" s="410"/>
      <c r="BU4" s="411"/>
      <c r="BV4" s="409">
        <v>
68796815</v>
      </c>
      <c r="BW4" s="410"/>
      <c r="BX4" s="410"/>
      <c r="BY4" s="410"/>
      <c r="BZ4" s="410"/>
      <c r="CA4" s="410"/>
      <c r="CB4" s="410"/>
      <c r="CC4" s="411"/>
      <c r="CD4" s="412" t="s">
        <v>
66</v>
      </c>
      <c r="CE4" s="413"/>
      <c r="CF4" s="413"/>
      <c r="CG4" s="413"/>
      <c r="CH4" s="413"/>
      <c r="CI4" s="413"/>
      <c r="CJ4" s="413"/>
      <c r="CK4" s="413"/>
      <c r="CL4" s="413"/>
      <c r="CM4" s="413"/>
      <c r="CN4" s="413"/>
      <c r="CO4" s="413"/>
      <c r="CP4" s="413"/>
      <c r="CQ4" s="413"/>
      <c r="CR4" s="413"/>
      <c r="CS4" s="414"/>
      <c r="CT4" s="415">
        <v>
8.5</v>
      </c>
      <c r="CU4" s="416"/>
      <c r="CV4" s="416"/>
      <c r="CW4" s="416"/>
      <c r="CX4" s="416"/>
      <c r="CY4" s="416"/>
      <c r="CZ4" s="416"/>
      <c r="DA4" s="417"/>
      <c r="DB4" s="415">
        <v>
6.7</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69" t="s">
        <v>
67</v>
      </c>
      <c r="AN5" s="470"/>
      <c r="AO5" s="470"/>
      <c r="AP5" s="470"/>
      <c r="AQ5" s="470"/>
      <c r="AR5" s="470"/>
      <c r="AS5" s="470"/>
      <c r="AT5" s="471"/>
      <c r="AU5" s="472" t="s">
        <v>
383</v>
      </c>
      <c r="AV5" s="473"/>
      <c r="AW5" s="473"/>
      <c r="AX5" s="473"/>
      <c r="AY5" s="474" t="s">
        <v>
384</v>
      </c>
      <c r="AZ5" s="475"/>
      <c r="BA5" s="475"/>
      <c r="BB5" s="475"/>
      <c r="BC5" s="475"/>
      <c r="BD5" s="475"/>
      <c r="BE5" s="475"/>
      <c r="BF5" s="475"/>
      <c r="BG5" s="475"/>
      <c r="BH5" s="475"/>
      <c r="BI5" s="475"/>
      <c r="BJ5" s="475"/>
      <c r="BK5" s="475"/>
      <c r="BL5" s="475"/>
      <c r="BM5" s="476"/>
      <c r="BN5" s="477">
        <v>
65584684</v>
      </c>
      <c r="BO5" s="478"/>
      <c r="BP5" s="478"/>
      <c r="BQ5" s="478"/>
      <c r="BR5" s="478"/>
      <c r="BS5" s="478"/>
      <c r="BT5" s="478"/>
      <c r="BU5" s="479"/>
      <c r="BV5" s="477">
        <v>
66281575</v>
      </c>
      <c r="BW5" s="478"/>
      <c r="BX5" s="478"/>
      <c r="BY5" s="478"/>
      <c r="BZ5" s="478"/>
      <c r="CA5" s="478"/>
      <c r="CB5" s="478"/>
      <c r="CC5" s="479"/>
      <c r="CD5" s="480" t="s">
        <v>
68</v>
      </c>
      <c r="CE5" s="481"/>
      <c r="CF5" s="481"/>
      <c r="CG5" s="481"/>
      <c r="CH5" s="481"/>
      <c r="CI5" s="481"/>
      <c r="CJ5" s="481"/>
      <c r="CK5" s="481"/>
      <c r="CL5" s="481"/>
      <c r="CM5" s="481"/>
      <c r="CN5" s="481"/>
      <c r="CO5" s="481"/>
      <c r="CP5" s="481"/>
      <c r="CQ5" s="481"/>
      <c r="CR5" s="481"/>
      <c r="CS5" s="482"/>
      <c r="CT5" s="443">
        <v>
89.9</v>
      </c>
      <c r="CU5" s="444"/>
      <c r="CV5" s="444"/>
      <c r="CW5" s="444"/>
      <c r="CX5" s="444"/>
      <c r="CY5" s="444"/>
      <c r="CZ5" s="444"/>
      <c r="DA5" s="445"/>
      <c r="DB5" s="443">
        <v>
93.9</v>
      </c>
      <c r="DC5" s="444"/>
      <c r="DD5" s="444"/>
      <c r="DE5" s="444"/>
      <c r="DF5" s="444"/>
      <c r="DG5" s="444"/>
      <c r="DH5" s="444"/>
      <c r="DI5" s="445"/>
      <c r="DJ5" s="165"/>
      <c r="DK5" s="165"/>
      <c r="DL5" s="165"/>
      <c r="DM5" s="165"/>
      <c r="DN5" s="165"/>
      <c r="DO5" s="165"/>
    </row>
    <row r="6" spans="1:119" ht="18.75" customHeight="1">
      <c r="A6" s="166"/>
      <c r="B6" s="446" t="s">
        <v>
69</v>
      </c>
      <c r="C6" s="447"/>
      <c r="D6" s="447"/>
      <c r="E6" s="448"/>
      <c r="F6" s="448"/>
      <c r="G6" s="448"/>
      <c r="H6" s="448"/>
      <c r="I6" s="448"/>
      <c r="J6" s="448"/>
      <c r="K6" s="448"/>
      <c r="L6" s="448" t="s">
        <v>
385</v>
      </c>
      <c r="M6" s="448"/>
      <c r="N6" s="448"/>
      <c r="O6" s="448"/>
      <c r="P6" s="448"/>
      <c r="Q6" s="448"/>
      <c r="R6" s="452"/>
      <c r="S6" s="452"/>
      <c r="T6" s="452"/>
      <c r="U6" s="452"/>
      <c r="V6" s="453"/>
      <c r="W6" s="456" t="s">
        <v>
70</v>
      </c>
      <c r="X6" s="457"/>
      <c r="Y6" s="457"/>
      <c r="Z6" s="457"/>
      <c r="AA6" s="457"/>
      <c r="AB6" s="447"/>
      <c r="AC6" s="460" t="s">
        <v>
386</v>
      </c>
      <c r="AD6" s="461"/>
      <c r="AE6" s="461"/>
      <c r="AF6" s="461"/>
      <c r="AG6" s="461"/>
      <c r="AH6" s="461"/>
      <c r="AI6" s="461"/>
      <c r="AJ6" s="461"/>
      <c r="AK6" s="461"/>
      <c r="AL6" s="462"/>
      <c r="AM6" s="469" t="s">
        <v>
71</v>
      </c>
      <c r="AN6" s="470"/>
      <c r="AO6" s="470"/>
      <c r="AP6" s="470"/>
      <c r="AQ6" s="470"/>
      <c r="AR6" s="470"/>
      <c r="AS6" s="470"/>
      <c r="AT6" s="471"/>
      <c r="AU6" s="472" t="s">
        <v>
383</v>
      </c>
      <c r="AV6" s="473"/>
      <c r="AW6" s="473"/>
      <c r="AX6" s="473"/>
      <c r="AY6" s="474" t="s">
        <v>
387</v>
      </c>
      <c r="AZ6" s="475"/>
      <c r="BA6" s="475"/>
      <c r="BB6" s="475"/>
      <c r="BC6" s="475"/>
      <c r="BD6" s="475"/>
      <c r="BE6" s="475"/>
      <c r="BF6" s="475"/>
      <c r="BG6" s="475"/>
      <c r="BH6" s="475"/>
      <c r="BI6" s="475"/>
      <c r="BJ6" s="475"/>
      <c r="BK6" s="475"/>
      <c r="BL6" s="475"/>
      <c r="BM6" s="476"/>
      <c r="BN6" s="477">
        <v>
3208325</v>
      </c>
      <c r="BO6" s="478"/>
      <c r="BP6" s="478"/>
      <c r="BQ6" s="478"/>
      <c r="BR6" s="478"/>
      <c r="BS6" s="478"/>
      <c r="BT6" s="478"/>
      <c r="BU6" s="479"/>
      <c r="BV6" s="477">
        <v>
2515240</v>
      </c>
      <c r="BW6" s="478"/>
      <c r="BX6" s="478"/>
      <c r="BY6" s="478"/>
      <c r="BZ6" s="478"/>
      <c r="CA6" s="478"/>
      <c r="CB6" s="478"/>
      <c r="CC6" s="479"/>
      <c r="CD6" s="480" t="s">
        <v>
388</v>
      </c>
      <c r="CE6" s="481"/>
      <c r="CF6" s="481"/>
      <c r="CG6" s="481"/>
      <c r="CH6" s="481"/>
      <c r="CI6" s="481"/>
      <c r="CJ6" s="481"/>
      <c r="CK6" s="481"/>
      <c r="CL6" s="481"/>
      <c r="CM6" s="481"/>
      <c r="CN6" s="481"/>
      <c r="CO6" s="481"/>
      <c r="CP6" s="481"/>
      <c r="CQ6" s="481"/>
      <c r="CR6" s="481"/>
      <c r="CS6" s="482"/>
      <c r="CT6" s="483">
        <v>
92.8</v>
      </c>
      <c r="CU6" s="484"/>
      <c r="CV6" s="484"/>
      <c r="CW6" s="484"/>
      <c r="CX6" s="484"/>
      <c r="CY6" s="484"/>
      <c r="CZ6" s="484"/>
      <c r="DA6" s="485"/>
      <c r="DB6" s="483">
        <v>
95.6</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3"/>
      <c r="AD7" s="464"/>
      <c r="AE7" s="464"/>
      <c r="AF7" s="464"/>
      <c r="AG7" s="464"/>
      <c r="AH7" s="464"/>
      <c r="AI7" s="464"/>
      <c r="AJ7" s="464"/>
      <c r="AK7" s="464"/>
      <c r="AL7" s="465"/>
      <c r="AM7" s="469" t="s">
        <v>
72</v>
      </c>
      <c r="AN7" s="470"/>
      <c r="AO7" s="470"/>
      <c r="AP7" s="470"/>
      <c r="AQ7" s="470"/>
      <c r="AR7" s="470"/>
      <c r="AS7" s="470"/>
      <c r="AT7" s="471"/>
      <c r="AU7" s="472" t="s">
        <v>
389</v>
      </c>
      <c r="AV7" s="473"/>
      <c r="AW7" s="473"/>
      <c r="AX7" s="473"/>
      <c r="AY7" s="474" t="s">
        <v>
390</v>
      </c>
      <c r="AZ7" s="475"/>
      <c r="BA7" s="475"/>
      <c r="BB7" s="475"/>
      <c r="BC7" s="475"/>
      <c r="BD7" s="475"/>
      <c r="BE7" s="475"/>
      <c r="BF7" s="475"/>
      <c r="BG7" s="475"/>
      <c r="BH7" s="475"/>
      <c r="BI7" s="475"/>
      <c r="BJ7" s="475"/>
      <c r="BK7" s="475"/>
      <c r="BL7" s="475"/>
      <c r="BM7" s="476"/>
      <c r="BN7" s="477">
        <v>
289633</v>
      </c>
      <c r="BO7" s="478"/>
      <c r="BP7" s="478"/>
      <c r="BQ7" s="478"/>
      <c r="BR7" s="478"/>
      <c r="BS7" s="478"/>
      <c r="BT7" s="478"/>
      <c r="BU7" s="479"/>
      <c r="BV7" s="477">
        <v>
210370</v>
      </c>
      <c r="BW7" s="478"/>
      <c r="BX7" s="478"/>
      <c r="BY7" s="478"/>
      <c r="BZ7" s="478"/>
      <c r="CA7" s="478"/>
      <c r="CB7" s="478"/>
      <c r="CC7" s="479"/>
      <c r="CD7" s="480" t="s">
        <v>
73</v>
      </c>
      <c r="CE7" s="481"/>
      <c r="CF7" s="481"/>
      <c r="CG7" s="481"/>
      <c r="CH7" s="481"/>
      <c r="CI7" s="481"/>
      <c r="CJ7" s="481"/>
      <c r="CK7" s="481"/>
      <c r="CL7" s="481"/>
      <c r="CM7" s="481"/>
      <c r="CN7" s="481"/>
      <c r="CO7" s="481"/>
      <c r="CP7" s="481"/>
      <c r="CQ7" s="481"/>
      <c r="CR7" s="481"/>
      <c r="CS7" s="482"/>
      <c r="CT7" s="477">
        <v>
34394050</v>
      </c>
      <c r="CU7" s="478"/>
      <c r="CV7" s="478"/>
      <c r="CW7" s="478"/>
      <c r="CX7" s="478"/>
      <c r="CY7" s="478"/>
      <c r="CZ7" s="478"/>
      <c r="DA7" s="479"/>
      <c r="DB7" s="477">
        <v>
34485847</v>
      </c>
      <c r="DC7" s="478"/>
      <c r="DD7" s="478"/>
      <c r="DE7" s="478"/>
      <c r="DF7" s="478"/>
      <c r="DG7" s="478"/>
      <c r="DH7" s="478"/>
      <c r="DI7" s="479"/>
      <c r="DJ7" s="165"/>
      <c r="DK7" s="165"/>
      <c r="DL7" s="165"/>
      <c r="DM7" s="165"/>
      <c r="DN7" s="165"/>
      <c r="DO7" s="165"/>
    </row>
    <row r="8" spans="1:119" ht="18.75" customHeight="1" thickBot="1">
      <c r="A8" s="166"/>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
74</v>
      </c>
      <c r="AN8" s="470"/>
      <c r="AO8" s="470"/>
      <c r="AP8" s="470"/>
      <c r="AQ8" s="470"/>
      <c r="AR8" s="470"/>
      <c r="AS8" s="470"/>
      <c r="AT8" s="471"/>
      <c r="AU8" s="472" t="s">
        <v>
391</v>
      </c>
      <c r="AV8" s="473"/>
      <c r="AW8" s="473"/>
      <c r="AX8" s="473"/>
      <c r="AY8" s="474" t="s">
        <v>
392</v>
      </c>
      <c r="AZ8" s="475"/>
      <c r="BA8" s="475"/>
      <c r="BB8" s="475"/>
      <c r="BC8" s="475"/>
      <c r="BD8" s="475"/>
      <c r="BE8" s="475"/>
      <c r="BF8" s="475"/>
      <c r="BG8" s="475"/>
      <c r="BH8" s="475"/>
      <c r="BI8" s="475"/>
      <c r="BJ8" s="475"/>
      <c r="BK8" s="475"/>
      <c r="BL8" s="475"/>
      <c r="BM8" s="476"/>
      <c r="BN8" s="477">
        <v>
2918692</v>
      </c>
      <c r="BO8" s="478"/>
      <c r="BP8" s="478"/>
      <c r="BQ8" s="478"/>
      <c r="BR8" s="478"/>
      <c r="BS8" s="478"/>
      <c r="BT8" s="478"/>
      <c r="BU8" s="479"/>
      <c r="BV8" s="477">
        <v>
2304870</v>
      </c>
      <c r="BW8" s="478"/>
      <c r="BX8" s="478"/>
      <c r="BY8" s="478"/>
      <c r="BZ8" s="478"/>
      <c r="CA8" s="478"/>
      <c r="CB8" s="478"/>
      <c r="CC8" s="479"/>
      <c r="CD8" s="480" t="s">
        <v>
75</v>
      </c>
      <c r="CE8" s="481"/>
      <c r="CF8" s="481"/>
      <c r="CG8" s="481"/>
      <c r="CH8" s="481"/>
      <c r="CI8" s="481"/>
      <c r="CJ8" s="481"/>
      <c r="CK8" s="481"/>
      <c r="CL8" s="481"/>
      <c r="CM8" s="481"/>
      <c r="CN8" s="481"/>
      <c r="CO8" s="481"/>
      <c r="CP8" s="481"/>
      <c r="CQ8" s="481"/>
      <c r="CR8" s="481"/>
      <c r="CS8" s="482"/>
      <c r="CT8" s="486">
        <v>
0.98</v>
      </c>
      <c r="CU8" s="487"/>
      <c r="CV8" s="487"/>
      <c r="CW8" s="487"/>
      <c r="CX8" s="487"/>
      <c r="CY8" s="487"/>
      <c r="CZ8" s="487"/>
      <c r="DA8" s="488"/>
      <c r="DB8" s="486">
        <v>
0.97</v>
      </c>
      <c r="DC8" s="487"/>
      <c r="DD8" s="487"/>
      <c r="DE8" s="487"/>
      <c r="DF8" s="487"/>
      <c r="DG8" s="487"/>
      <c r="DH8" s="487"/>
      <c r="DI8" s="488"/>
      <c r="DJ8" s="165"/>
      <c r="DK8" s="165"/>
      <c r="DL8" s="165"/>
      <c r="DM8" s="165"/>
      <c r="DN8" s="165"/>
      <c r="DO8" s="165"/>
    </row>
    <row r="9" spans="1:119" ht="18.75" customHeight="1" thickBot="1">
      <c r="A9" s="166"/>
      <c r="B9" s="440" t="s">
        <v>
76</v>
      </c>
      <c r="C9" s="441"/>
      <c r="D9" s="441"/>
      <c r="E9" s="441"/>
      <c r="F9" s="441"/>
      <c r="G9" s="441"/>
      <c r="H9" s="441"/>
      <c r="I9" s="441"/>
      <c r="J9" s="441"/>
      <c r="K9" s="489"/>
      <c r="L9" s="490" t="s">
        <v>
77</v>
      </c>
      <c r="M9" s="491"/>
      <c r="N9" s="491"/>
      <c r="O9" s="491"/>
      <c r="P9" s="491"/>
      <c r="Q9" s="492"/>
      <c r="R9" s="493">
        <v>
186283</v>
      </c>
      <c r="S9" s="494"/>
      <c r="T9" s="494"/>
      <c r="U9" s="494"/>
      <c r="V9" s="495"/>
      <c r="W9" s="403" t="s">
        <v>
78</v>
      </c>
      <c r="X9" s="404"/>
      <c r="Y9" s="404"/>
      <c r="Z9" s="404"/>
      <c r="AA9" s="404"/>
      <c r="AB9" s="404"/>
      <c r="AC9" s="404"/>
      <c r="AD9" s="404"/>
      <c r="AE9" s="404"/>
      <c r="AF9" s="404"/>
      <c r="AG9" s="404"/>
      <c r="AH9" s="404"/>
      <c r="AI9" s="404"/>
      <c r="AJ9" s="404"/>
      <c r="AK9" s="404"/>
      <c r="AL9" s="405"/>
      <c r="AM9" s="469" t="s">
        <v>
79</v>
      </c>
      <c r="AN9" s="470"/>
      <c r="AO9" s="470"/>
      <c r="AP9" s="470"/>
      <c r="AQ9" s="470"/>
      <c r="AR9" s="470"/>
      <c r="AS9" s="470"/>
      <c r="AT9" s="471"/>
      <c r="AU9" s="472" t="s">
        <v>
391</v>
      </c>
      <c r="AV9" s="473"/>
      <c r="AW9" s="473"/>
      <c r="AX9" s="473"/>
      <c r="AY9" s="474" t="s">
        <v>
393</v>
      </c>
      <c r="AZ9" s="475"/>
      <c r="BA9" s="475"/>
      <c r="BB9" s="475"/>
      <c r="BC9" s="475"/>
      <c r="BD9" s="475"/>
      <c r="BE9" s="475"/>
      <c r="BF9" s="475"/>
      <c r="BG9" s="475"/>
      <c r="BH9" s="475"/>
      <c r="BI9" s="475"/>
      <c r="BJ9" s="475"/>
      <c r="BK9" s="475"/>
      <c r="BL9" s="475"/>
      <c r="BM9" s="476"/>
      <c r="BN9" s="477">
        <v>
613822</v>
      </c>
      <c r="BO9" s="478"/>
      <c r="BP9" s="478"/>
      <c r="BQ9" s="478"/>
      <c r="BR9" s="478"/>
      <c r="BS9" s="478"/>
      <c r="BT9" s="478"/>
      <c r="BU9" s="479"/>
      <c r="BV9" s="477">
        <v>
-600836</v>
      </c>
      <c r="BW9" s="478"/>
      <c r="BX9" s="478"/>
      <c r="BY9" s="478"/>
      <c r="BZ9" s="478"/>
      <c r="CA9" s="478"/>
      <c r="CB9" s="478"/>
      <c r="CC9" s="479"/>
      <c r="CD9" s="480" t="s">
        <v>
80</v>
      </c>
      <c r="CE9" s="481"/>
      <c r="CF9" s="481"/>
      <c r="CG9" s="481"/>
      <c r="CH9" s="481"/>
      <c r="CI9" s="481"/>
      <c r="CJ9" s="481"/>
      <c r="CK9" s="481"/>
      <c r="CL9" s="481"/>
      <c r="CM9" s="481"/>
      <c r="CN9" s="481"/>
      <c r="CO9" s="481"/>
      <c r="CP9" s="481"/>
      <c r="CQ9" s="481"/>
      <c r="CR9" s="481"/>
      <c r="CS9" s="482"/>
      <c r="CT9" s="443">
        <v>
7.3</v>
      </c>
      <c r="CU9" s="444"/>
      <c r="CV9" s="444"/>
      <c r="CW9" s="444"/>
      <c r="CX9" s="444"/>
      <c r="CY9" s="444"/>
      <c r="CZ9" s="444"/>
      <c r="DA9" s="445"/>
      <c r="DB9" s="443">
        <v>
7.1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
81</v>
      </c>
      <c r="M10" s="470"/>
      <c r="N10" s="470"/>
      <c r="O10" s="470"/>
      <c r="P10" s="470"/>
      <c r="Q10" s="471"/>
      <c r="R10" s="497">
        <v>
180052</v>
      </c>
      <c r="S10" s="498"/>
      <c r="T10" s="498"/>
      <c r="U10" s="498"/>
      <c r="V10" s="499"/>
      <c r="W10" s="434"/>
      <c r="X10" s="435"/>
      <c r="Y10" s="435"/>
      <c r="Z10" s="435"/>
      <c r="AA10" s="435"/>
      <c r="AB10" s="435"/>
      <c r="AC10" s="435"/>
      <c r="AD10" s="435"/>
      <c r="AE10" s="435"/>
      <c r="AF10" s="435"/>
      <c r="AG10" s="435"/>
      <c r="AH10" s="435"/>
      <c r="AI10" s="435"/>
      <c r="AJ10" s="435"/>
      <c r="AK10" s="435"/>
      <c r="AL10" s="438"/>
      <c r="AM10" s="469" t="s">
        <v>
82</v>
      </c>
      <c r="AN10" s="470"/>
      <c r="AO10" s="470"/>
      <c r="AP10" s="470"/>
      <c r="AQ10" s="470"/>
      <c r="AR10" s="470"/>
      <c r="AS10" s="470"/>
      <c r="AT10" s="471"/>
      <c r="AU10" s="472" t="s">
        <v>
394</v>
      </c>
      <c r="AV10" s="473"/>
      <c r="AW10" s="473"/>
      <c r="AX10" s="473"/>
      <c r="AY10" s="474" t="s">
        <v>
395</v>
      </c>
      <c r="AZ10" s="475"/>
      <c r="BA10" s="475"/>
      <c r="BB10" s="475"/>
      <c r="BC10" s="475"/>
      <c r="BD10" s="475"/>
      <c r="BE10" s="475"/>
      <c r="BF10" s="475"/>
      <c r="BG10" s="475"/>
      <c r="BH10" s="475"/>
      <c r="BI10" s="475"/>
      <c r="BJ10" s="475"/>
      <c r="BK10" s="475"/>
      <c r="BL10" s="475"/>
      <c r="BM10" s="476"/>
      <c r="BN10" s="477">
        <v>
386805</v>
      </c>
      <c r="BO10" s="478"/>
      <c r="BP10" s="478"/>
      <c r="BQ10" s="478"/>
      <c r="BR10" s="478"/>
      <c r="BS10" s="478"/>
      <c r="BT10" s="478"/>
      <c r="BU10" s="479"/>
      <c r="BV10" s="477">
        <v>
1448625</v>
      </c>
      <c r="BW10" s="478"/>
      <c r="BX10" s="478"/>
      <c r="BY10" s="478"/>
      <c r="BZ10" s="478"/>
      <c r="CA10" s="478"/>
      <c r="CB10" s="478"/>
      <c r="CC10" s="479"/>
      <c r="CD10" s="352" t="s">
        <v>
396</v>
      </c>
      <c r="CE10" s="353"/>
      <c r="CF10" s="353"/>
      <c r="CG10" s="353"/>
      <c r="CH10" s="353"/>
      <c r="CI10" s="353"/>
      <c r="CJ10" s="353"/>
      <c r="CK10" s="353"/>
      <c r="CL10" s="353"/>
      <c r="CM10" s="353"/>
      <c r="CN10" s="353"/>
      <c r="CO10" s="353"/>
      <c r="CP10" s="353"/>
      <c r="CQ10" s="353"/>
      <c r="CR10" s="353"/>
      <c r="CS10" s="354"/>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
83</v>
      </c>
      <c r="M11" s="501"/>
      <c r="N11" s="501"/>
      <c r="O11" s="501"/>
      <c r="P11" s="501"/>
      <c r="Q11" s="502"/>
      <c r="R11" s="503" t="s">
        <v>
397</v>
      </c>
      <c r="S11" s="504"/>
      <c r="T11" s="504"/>
      <c r="U11" s="504"/>
      <c r="V11" s="505"/>
      <c r="W11" s="434"/>
      <c r="X11" s="435"/>
      <c r="Y11" s="435"/>
      <c r="Z11" s="435"/>
      <c r="AA11" s="435"/>
      <c r="AB11" s="435"/>
      <c r="AC11" s="435"/>
      <c r="AD11" s="435"/>
      <c r="AE11" s="435"/>
      <c r="AF11" s="435"/>
      <c r="AG11" s="435"/>
      <c r="AH11" s="435"/>
      <c r="AI11" s="435"/>
      <c r="AJ11" s="435"/>
      <c r="AK11" s="435"/>
      <c r="AL11" s="438"/>
      <c r="AM11" s="469" t="s">
        <v>
84</v>
      </c>
      <c r="AN11" s="470"/>
      <c r="AO11" s="470"/>
      <c r="AP11" s="470"/>
      <c r="AQ11" s="470"/>
      <c r="AR11" s="470"/>
      <c r="AS11" s="470"/>
      <c r="AT11" s="471"/>
      <c r="AU11" s="472" t="s">
        <v>
394</v>
      </c>
      <c r="AV11" s="473"/>
      <c r="AW11" s="473"/>
      <c r="AX11" s="473"/>
      <c r="AY11" s="474" t="s">
        <v>
398</v>
      </c>
      <c r="AZ11" s="475"/>
      <c r="BA11" s="475"/>
      <c r="BB11" s="475"/>
      <c r="BC11" s="475"/>
      <c r="BD11" s="475"/>
      <c r="BE11" s="475"/>
      <c r="BF11" s="475"/>
      <c r="BG11" s="475"/>
      <c r="BH11" s="475"/>
      <c r="BI11" s="475"/>
      <c r="BJ11" s="475"/>
      <c r="BK11" s="475"/>
      <c r="BL11" s="475"/>
      <c r="BM11" s="476"/>
      <c r="BN11" s="477">
        <v>
0</v>
      </c>
      <c r="BO11" s="478"/>
      <c r="BP11" s="478"/>
      <c r="BQ11" s="478"/>
      <c r="BR11" s="478"/>
      <c r="BS11" s="478"/>
      <c r="BT11" s="478"/>
      <c r="BU11" s="479"/>
      <c r="BV11" s="477">
        <v>
0</v>
      </c>
      <c r="BW11" s="478"/>
      <c r="BX11" s="478"/>
      <c r="BY11" s="478"/>
      <c r="BZ11" s="478"/>
      <c r="CA11" s="478"/>
      <c r="CB11" s="478"/>
      <c r="CC11" s="479"/>
      <c r="CD11" s="480" t="s">
        <v>
85</v>
      </c>
      <c r="CE11" s="481"/>
      <c r="CF11" s="481"/>
      <c r="CG11" s="481"/>
      <c r="CH11" s="481"/>
      <c r="CI11" s="481"/>
      <c r="CJ11" s="481"/>
      <c r="CK11" s="481"/>
      <c r="CL11" s="481"/>
      <c r="CM11" s="481"/>
      <c r="CN11" s="481"/>
      <c r="CO11" s="481"/>
      <c r="CP11" s="481"/>
      <c r="CQ11" s="481"/>
      <c r="CR11" s="481"/>
      <c r="CS11" s="482"/>
      <c r="CT11" s="486" t="s">
        <v>
399</v>
      </c>
      <c r="CU11" s="487"/>
      <c r="CV11" s="487"/>
      <c r="CW11" s="487"/>
      <c r="CX11" s="487"/>
      <c r="CY11" s="487"/>
      <c r="CZ11" s="487"/>
      <c r="DA11" s="488"/>
      <c r="DB11" s="486" t="s">
        <v>
399</v>
      </c>
      <c r="DC11" s="487"/>
      <c r="DD11" s="487"/>
      <c r="DE11" s="487"/>
      <c r="DF11" s="487"/>
      <c r="DG11" s="487"/>
      <c r="DH11" s="487"/>
      <c r="DI11" s="488"/>
      <c r="DJ11" s="165"/>
      <c r="DK11" s="165"/>
      <c r="DL11" s="165"/>
      <c r="DM11" s="165"/>
      <c r="DN11" s="165"/>
      <c r="DO11" s="165"/>
    </row>
    <row r="12" spans="1:119" ht="18.75" customHeight="1">
      <c r="A12" s="166"/>
      <c r="B12" s="506" t="s">
        <v>
86</v>
      </c>
      <c r="C12" s="507"/>
      <c r="D12" s="507"/>
      <c r="E12" s="507"/>
      <c r="F12" s="507"/>
      <c r="G12" s="507"/>
      <c r="H12" s="507"/>
      <c r="I12" s="507"/>
      <c r="J12" s="507"/>
      <c r="K12" s="508"/>
      <c r="L12" s="515" t="s">
        <v>
400</v>
      </c>
      <c r="M12" s="516"/>
      <c r="N12" s="516"/>
      <c r="O12" s="516"/>
      <c r="P12" s="516"/>
      <c r="Q12" s="517"/>
      <c r="R12" s="518">
        <v>
184667</v>
      </c>
      <c r="S12" s="519"/>
      <c r="T12" s="519"/>
      <c r="U12" s="519"/>
      <c r="V12" s="520"/>
      <c r="W12" s="521" t="s">
        <v>
1</v>
      </c>
      <c r="X12" s="473"/>
      <c r="Y12" s="473"/>
      <c r="Z12" s="473"/>
      <c r="AA12" s="473"/>
      <c r="AB12" s="522"/>
      <c r="AC12" s="472" t="s">
        <v>
87</v>
      </c>
      <c r="AD12" s="473"/>
      <c r="AE12" s="473"/>
      <c r="AF12" s="473"/>
      <c r="AG12" s="522"/>
      <c r="AH12" s="472" t="s">
        <v>
88</v>
      </c>
      <c r="AI12" s="473"/>
      <c r="AJ12" s="473"/>
      <c r="AK12" s="473"/>
      <c r="AL12" s="523"/>
      <c r="AM12" s="469" t="s">
        <v>
89</v>
      </c>
      <c r="AN12" s="470"/>
      <c r="AO12" s="470"/>
      <c r="AP12" s="470"/>
      <c r="AQ12" s="470"/>
      <c r="AR12" s="470"/>
      <c r="AS12" s="470"/>
      <c r="AT12" s="471"/>
      <c r="AU12" s="472" t="s">
        <v>
383</v>
      </c>
      <c r="AV12" s="473"/>
      <c r="AW12" s="473"/>
      <c r="AX12" s="473"/>
      <c r="AY12" s="474" t="s">
        <v>
401</v>
      </c>
      <c r="AZ12" s="475"/>
      <c r="BA12" s="475"/>
      <c r="BB12" s="475"/>
      <c r="BC12" s="475"/>
      <c r="BD12" s="475"/>
      <c r="BE12" s="475"/>
      <c r="BF12" s="475"/>
      <c r="BG12" s="475"/>
      <c r="BH12" s="475"/>
      <c r="BI12" s="475"/>
      <c r="BJ12" s="475"/>
      <c r="BK12" s="475"/>
      <c r="BL12" s="475"/>
      <c r="BM12" s="476"/>
      <c r="BN12" s="477">
        <v>
371925</v>
      </c>
      <c r="BO12" s="478"/>
      <c r="BP12" s="478"/>
      <c r="BQ12" s="478"/>
      <c r="BR12" s="478"/>
      <c r="BS12" s="478"/>
      <c r="BT12" s="478"/>
      <c r="BU12" s="479"/>
      <c r="BV12" s="477">
        <v>
1490335</v>
      </c>
      <c r="BW12" s="478"/>
      <c r="BX12" s="478"/>
      <c r="BY12" s="478"/>
      <c r="BZ12" s="478"/>
      <c r="CA12" s="478"/>
      <c r="CB12" s="478"/>
      <c r="CC12" s="479"/>
      <c r="CD12" s="480" t="s">
        <v>
90</v>
      </c>
      <c r="CE12" s="481"/>
      <c r="CF12" s="481"/>
      <c r="CG12" s="481"/>
      <c r="CH12" s="481"/>
      <c r="CI12" s="481"/>
      <c r="CJ12" s="481"/>
      <c r="CK12" s="481"/>
      <c r="CL12" s="481"/>
      <c r="CM12" s="481"/>
      <c r="CN12" s="481"/>
      <c r="CO12" s="481"/>
      <c r="CP12" s="481"/>
      <c r="CQ12" s="481"/>
      <c r="CR12" s="481"/>
      <c r="CS12" s="482"/>
      <c r="CT12" s="486" t="s">
        <v>
402</v>
      </c>
      <c r="CU12" s="487"/>
      <c r="CV12" s="487"/>
      <c r="CW12" s="487"/>
      <c r="CX12" s="487"/>
      <c r="CY12" s="487"/>
      <c r="CZ12" s="487"/>
      <c r="DA12" s="488"/>
      <c r="DB12" s="486" t="s">
        <v>
402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3"/>
      <c r="M13" s="534" t="s">
        <v>
403</v>
      </c>
      <c r="N13" s="535"/>
      <c r="O13" s="535"/>
      <c r="P13" s="535"/>
      <c r="Q13" s="536"/>
      <c r="R13" s="527">
        <v>
181666</v>
      </c>
      <c r="S13" s="528"/>
      <c r="T13" s="528"/>
      <c r="U13" s="528"/>
      <c r="V13" s="529"/>
      <c r="W13" s="456" t="s">
        <v>
91</v>
      </c>
      <c r="X13" s="457"/>
      <c r="Y13" s="457"/>
      <c r="Z13" s="457"/>
      <c r="AA13" s="457"/>
      <c r="AB13" s="447"/>
      <c r="AC13" s="497">
        <v>
564</v>
      </c>
      <c r="AD13" s="498"/>
      <c r="AE13" s="498"/>
      <c r="AF13" s="498"/>
      <c r="AG13" s="537"/>
      <c r="AH13" s="497">
        <v>
503</v>
      </c>
      <c r="AI13" s="498"/>
      <c r="AJ13" s="498"/>
      <c r="AK13" s="498"/>
      <c r="AL13" s="499"/>
      <c r="AM13" s="469" t="s">
        <v>
92</v>
      </c>
      <c r="AN13" s="470"/>
      <c r="AO13" s="470"/>
      <c r="AP13" s="470"/>
      <c r="AQ13" s="470"/>
      <c r="AR13" s="470"/>
      <c r="AS13" s="470"/>
      <c r="AT13" s="471"/>
      <c r="AU13" s="472" t="s">
        <v>
404</v>
      </c>
      <c r="AV13" s="473"/>
      <c r="AW13" s="473"/>
      <c r="AX13" s="473"/>
      <c r="AY13" s="474" t="s">
        <v>
405</v>
      </c>
      <c r="AZ13" s="475"/>
      <c r="BA13" s="475"/>
      <c r="BB13" s="475"/>
      <c r="BC13" s="475"/>
      <c r="BD13" s="475"/>
      <c r="BE13" s="475"/>
      <c r="BF13" s="475"/>
      <c r="BG13" s="475"/>
      <c r="BH13" s="475"/>
      <c r="BI13" s="475"/>
      <c r="BJ13" s="475"/>
      <c r="BK13" s="475"/>
      <c r="BL13" s="475"/>
      <c r="BM13" s="476"/>
      <c r="BN13" s="477">
        <v>
628702</v>
      </c>
      <c r="BO13" s="478"/>
      <c r="BP13" s="478"/>
      <c r="BQ13" s="478"/>
      <c r="BR13" s="478"/>
      <c r="BS13" s="478"/>
      <c r="BT13" s="478"/>
      <c r="BU13" s="479"/>
      <c r="BV13" s="477">
        <v>
-642546</v>
      </c>
      <c r="BW13" s="478"/>
      <c r="BX13" s="478"/>
      <c r="BY13" s="478"/>
      <c r="BZ13" s="478"/>
      <c r="CA13" s="478"/>
      <c r="CB13" s="478"/>
      <c r="CC13" s="479"/>
      <c r="CD13" s="480" t="s">
        <v>
93</v>
      </c>
      <c r="CE13" s="481"/>
      <c r="CF13" s="481"/>
      <c r="CG13" s="481"/>
      <c r="CH13" s="481"/>
      <c r="CI13" s="481"/>
      <c r="CJ13" s="481"/>
      <c r="CK13" s="481"/>
      <c r="CL13" s="481"/>
      <c r="CM13" s="481"/>
      <c r="CN13" s="481"/>
      <c r="CO13" s="481"/>
      <c r="CP13" s="481"/>
      <c r="CQ13" s="481"/>
      <c r="CR13" s="481"/>
      <c r="CS13" s="482"/>
      <c r="CT13" s="443">
        <v>
-1.7</v>
      </c>
      <c r="CU13" s="444"/>
      <c r="CV13" s="444"/>
      <c r="CW13" s="444"/>
      <c r="CX13" s="444"/>
      <c r="CY13" s="444"/>
      <c r="CZ13" s="444"/>
      <c r="DA13" s="445"/>
      <c r="DB13" s="443">
        <v>
-1.1000000000000001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
406</v>
      </c>
      <c r="M14" s="525"/>
      <c r="N14" s="525"/>
      <c r="O14" s="525"/>
      <c r="P14" s="525"/>
      <c r="Q14" s="526"/>
      <c r="R14" s="527">
        <v>
183589</v>
      </c>
      <c r="S14" s="528"/>
      <c r="T14" s="528"/>
      <c r="U14" s="528"/>
      <c r="V14" s="529"/>
      <c r="W14" s="436"/>
      <c r="X14" s="437"/>
      <c r="Y14" s="437"/>
      <c r="Z14" s="437"/>
      <c r="AA14" s="437"/>
      <c r="AB14" s="426"/>
      <c r="AC14" s="530">
        <v>
0.8</v>
      </c>
      <c r="AD14" s="531"/>
      <c r="AE14" s="531"/>
      <c r="AF14" s="531"/>
      <c r="AG14" s="532"/>
      <c r="AH14" s="530">
        <v>
0.7</v>
      </c>
      <c r="AI14" s="531"/>
      <c r="AJ14" s="531"/>
      <c r="AK14" s="531"/>
      <c r="AL14" s="533"/>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77"/>
      <c r="BO14" s="478"/>
      <c r="BP14" s="478"/>
      <c r="BQ14" s="478"/>
      <c r="BR14" s="478"/>
      <c r="BS14" s="478"/>
      <c r="BT14" s="478"/>
      <c r="BU14" s="479"/>
      <c r="BV14" s="477"/>
      <c r="BW14" s="478"/>
      <c r="BX14" s="478"/>
      <c r="BY14" s="478"/>
      <c r="BZ14" s="478"/>
      <c r="CA14" s="478"/>
      <c r="CB14" s="478"/>
      <c r="CC14" s="479"/>
      <c r="CD14" s="538" t="s">
        <v>
94</v>
      </c>
      <c r="CE14" s="539"/>
      <c r="CF14" s="539"/>
      <c r="CG14" s="539"/>
      <c r="CH14" s="539"/>
      <c r="CI14" s="539"/>
      <c r="CJ14" s="539"/>
      <c r="CK14" s="539"/>
      <c r="CL14" s="539"/>
      <c r="CM14" s="539"/>
      <c r="CN14" s="539"/>
      <c r="CO14" s="539"/>
      <c r="CP14" s="539"/>
      <c r="CQ14" s="539"/>
      <c r="CR14" s="539"/>
      <c r="CS14" s="540"/>
      <c r="CT14" s="541">
        <v>
10.6</v>
      </c>
      <c r="CU14" s="542"/>
      <c r="CV14" s="542"/>
      <c r="CW14" s="542"/>
      <c r="CX14" s="542"/>
      <c r="CY14" s="542"/>
      <c r="CZ14" s="542"/>
      <c r="DA14" s="543"/>
      <c r="DB14" s="541">
        <v>
17.3</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3"/>
      <c r="M15" s="534" t="s">
        <v>
403</v>
      </c>
      <c r="N15" s="535"/>
      <c r="O15" s="535"/>
      <c r="P15" s="535"/>
      <c r="Q15" s="536"/>
      <c r="R15" s="527">
        <v>
180784</v>
      </c>
      <c r="S15" s="528"/>
      <c r="T15" s="528"/>
      <c r="U15" s="528"/>
      <c r="V15" s="529"/>
      <c r="W15" s="456" t="s">
        <v>
95</v>
      </c>
      <c r="X15" s="457"/>
      <c r="Y15" s="457"/>
      <c r="Z15" s="457"/>
      <c r="AA15" s="457"/>
      <c r="AB15" s="447"/>
      <c r="AC15" s="497">
        <v>
16007</v>
      </c>
      <c r="AD15" s="498"/>
      <c r="AE15" s="498"/>
      <c r="AF15" s="498"/>
      <c r="AG15" s="537"/>
      <c r="AH15" s="497">
        <v>
15670</v>
      </c>
      <c r="AI15" s="498"/>
      <c r="AJ15" s="498"/>
      <c r="AK15" s="498"/>
      <c r="AL15" s="499"/>
      <c r="AM15" s="469"/>
      <c r="AN15" s="470"/>
      <c r="AO15" s="470"/>
      <c r="AP15" s="470"/>
      <c r="AQ15" s="470"/>
      <c r="AR15" s="470"/>
      <c r="AS15" s="470"/>
      <c r="AT15" s="471"/>
      <c r="AU15" s="472"/>
      <c r="AV15" s="473"/>
      <c r="AW15" s="473"/>
      <c r="AX15" s="473"/>
      <c r="AY15" s="406" t="s">
        <v>
407</v>
      </c>
      <c r="AZ15" s="407"/>
      <c r="BA15" s="407"/>
      <c r="BB15" s="407"/>
      <c r="BC15" s="407"/>
      <c r="BD15" s="407"/>
      <c r="BE15" s="407"/>
      <c r="BF15" s="407"/>
      <c r="BG15" s="407"/>
      <c r="BH15" s="407"/>
      <c r="BI15" s="407"/>
      <c r="BJ15" s="407"/>
      <c r="BK15" s="407"/>
      <c r="BL15" s="407"/>
      <c r="BM15" s="408"/>
      <c r="BN15" s="409">
        <v>
25156802</v>
      </c>
      <c r="BO15" s="410"/>
      <c r="BP15" s="410"/>
      <c r="BQ15" s="410"/>
      <c r="BR15" s="410"/>
      <c r="BS15" s="410"/>
      <c r="BT15" s="410"/>
      <c r="BU15" s="411"/>
      <c r="BV15" s="409">
        <v>
25670810</v>
      </c>
      <c r="BW15" s="410"/>
      <c r="BX15" s="410"/>
      <c r="BY15" s="410"/>
      <c r="BZ15" s="410"/>
      <c r="CA15" s="410"/>
      <c r="CB15" s="410"/>
      <c r="CC15" s="411"/>
      <c r="CD15" s="544" t="s">
        <v>
408</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c r="A16" s="166"/>
      <c r="B16" s="509"/>
      <c r="C16" s="510"/>
      <c r="D16" s="510"/>
      <c r="E16" s="510"/>
      <c r="F16" s="510"/>
      <c r="G16" s="510"/>
      <c r="H16" s="510"/>
      <c r="I16" s="510"/>
      <c r="J16" s="510"/>
      <c r="K16" s="511"/>
      <c r="L16" s="524" t="s">
        <v>
96</v>
      </c>
      <c r="M16" s="547"/>
      <c r="N16" s="547"/>
      <c r="O16" s="547"/>
      <c r="P16" s="547"/>
      <c r="Q16" s="548"/>
      <c r="R16" s="549" t="s">
        <v>
409</v>
      </c>
      <c r="S16" s="550"/>
      <c r="T16" s="550"/>
      <c r="U16" s="550"/>
      <c r="V16" s="551"/>
      <c r="W16" s="436"/>
      <c r="X16" s="437"/>
      <c r="Y16" s="437"/>
      <c r="Z16" s="437"/>
      <c r="AA16" s="437"/>
      <c r="AB16" s="426"/>
      <c r="AC16" s="530">
        <v>
21.5</v>
      </c>
      <c r="AD16" s="531"/>
      <c r="AE16" s="531"/>
      <c r="AF16" s="531"/>
      <c r="AG16" s="532"/>
      <c r="AH16" s="530">
        <v>
21.1</v>
      </c>
      <c r="AI16" s="531"/>
      <c r="AJ16" s="531"/>
      <c r="AK16" s="531"/>
      <c r="AL16" s="533"/>
      <c r="AM16" s="469"/>
      <c r="AN16" s="470"/>
      <c r="AO16" s="470"/>
      <c r="AP16" s="470"/>
      <c r="AQ16" s="470"/>
      <c r="AR16" s="470"/>
      <c r="AS16" s="470"/>
      <c r="AT16" s="471"/>
      <c r="AU16" s="472"/>
      <c r="AV16" s="473"/>
      <c r="AW16" s="473"/>
      <c r="AX16" s="473"/>
      <c r="AY16" s="474" t="s">
        <v>
410</v>
      </c>
      <c r="AZ16" s="475"/>
      <c r="BA16" s="475"/>
      <c r="BB16" s="475"/>
      <c r="BC16" s="475"/>
      <c r="BD16" s="475"/>
      <c r="BE16" s="475"/>
      <c r="BF16" s="475"/>
      <c r="BG16" s="475"/>
      <c r="BH16" s="475"/>
      <c r="BI16" s="475"/>
      <c r="BJ16" s="475"/>
      <c r="BK16" s="475"/>
      <c r="BL16" s="475"/>
      <c r="BM16" s="476"/>
      <c r="BN16" s="477">
        <v>
25922250</v>
      </c>
      <c r="BO16" s="478"/>
      <c r="BP16" s="478"/>
      <c r="BQ16" s="478"/>
      <c r="BR16" s="478"/>
      <c r="BS16" s="478"/>
      <c r="BT16" s="478"/>
      <c r="BU16" s="479"/>
      <c r="BV16" s="477">
        <v>
26247262</v>
      </c>
      <c r="BW16" s="478"/>
      <c r="BX16" s="478"/>
      <c r="BY16" s="478"/>
      <c r="BZ16" s="478"/>
      <c r="CA16" s="478"/>
      <c r="CB16" s="478"/>
      <c r="CC16" s="479"/>
      <c r="CD16" s="348"/>
      <c r="CE16" s="555"/>
      <c r="CF16" s="555"/>
      <c r="CG16" s="555"/>
      <c r="CH16" s="555"/>
      <c r="CI16" s="555"/>
      <c r="CJ16" s="555"/>
      <c r="CK16" s="555"/>
      <c r="CL16" s="555"/>
      <c r="CM16" s="555"/>
      <c r="CN16" s="555"/>
      <c r="CO16" s="555"/>
      <c r="CP16" s="555"/>
      <c r="CQ16" s="555"/>
      <c r="CR16" s="555"/>
      <c r="CS16" s="556"/>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77"/>
      <c r="M17" s="552" t="s">
        <v>
411</v>
      </c>
      <c r="N17" s="553"/>
      <c r="O17" s="553"/>
      <c r="P17" s="553"/>
      <c r="Q17" s="554"/>
      <c r="R17" s="549" t="s">
        <v>
412</v>
      </c>
      <c r="S17" s="550"/>
      <c r="T17" s="550"/>
      <c r="U17" s="550"/>
      <c r="V17" s="551"/>
      <c r="W17" s="456" t="s">
        <v>
97</v>
      </c>
      <c r="X17" s="457"/>
      <c r="Y17" s="457"/>
      <c r="Z17" s="457"/>
      <c r="AA17" s="457"/>
      <c r="AB17" s="447"/>
      <c r="AC17" s="497">
        <v>
58053</v>
      </c>
      <c r="AD17" s="498"/>
      <c r="AE17" s="498"/>
      <c r="AF17" s="498"/>
      <c r="AG17" s="537"/>
      <c r="AH17" s="497">
        <v>
58037</v>
      </c>
      <c r="AI17" s="498"/>
      <c r="AJ17" s="498"/>
      <c r="AK17" s="498"/>
      <c r="AL17" s="499"/>
      <c r="AM17" s="469"/>
      <c r="AN17" s="470"/>
      <c r="AO17" s="470"/>
      <c r="AP17" s="470"/>
      <c r="AQ17" s="470"/>
      <c r="AR17" s="470"/>
      <c r="AS17" s="470"/>
      <c r="AT17" s="471"/>
      <c r="AU17" s="472"/>
      <c r="AV17" s="473"/>
      <c r="AW17" s="473"/>
      <c r="AX17" s="473"/>
      <c r="AY17" s="474" t="s">
        <v>
413</v>
      </c>
      <c r="AZ17" s="475"/>
      <c r="BA17" s="475"/>
      <c r="BB17" s="475"/>
      <c r="BC17" s="475"/>
      <c r="BD17" s="475"/>
      <c r="BE17" s="475"/>
      <c r="BF17" s="475"/>
      <c r="BG17" s="475"/>
      <c r="BH17" s="475"/>
      <c r="BI17" s="475"/>
      <c r="BJ17" s="475"/>
      <c r="BK17" s="475"/>
      <c r="BL17" s="475"/>
      <c r="BM17" s="476"/>
      <c r="BN17" s="477">
        <v>
32293305</v>
      </c>
      <c r="BO17" s="478"/>
      <c r="BP17" s="478"/>
      <c r="BQ17" s="478"/>
      <c r="BR17" s="478"/>
      <c r="BS17" s="478"/>
      <c r="BT17" s="478"/>
      <c r="BU17" s="479"/>
      <c r="BV17" s="477">
        <v>
33011069</v>
      </c>
      <c r="BW17" s="478"/>
      <c r="BX17" s="478"/>
      <c r="BY17" s="478"/>
      <c r="BZ17" s="478"/>
      <c r="CA17" s="478"/>
      <c r="CB17" s="478"/>
      <c r="CC17" s="479"/>
      <c r="CD17" s="348"/>
      <c r="CE17" s="555"/>
      <c r="CF17" s="555"/>
      <c r="CG17" s="555"/>
      <c r="CH17" s="555"/>
      <c r="CI17" s="555"/>
      <c r="CJ17" s="555"/>
      <c r="CK17" s="555"/>
      <c r="CL17" s="555"/>
      <c r="CM17" s="555"/>
      <c r="CN17" s="555"/>
      <c r="CO17" s="555"/>
      <c r="CP17" s="555"/>
      <c r="CQ17" s="555"/>
      <c r="CR17" s="555"/>
      <c r="CS17" s="556"/>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
98</v>
      </c>
      <c r="C18" s="489"/>
      <c r="D18" s="489"/>
      <c r="E18" s="558"/>
      <c r="F18" s="558"/>
      <c r="G18" s="558"/>
      <c r="H18" s="558"/>
      <c r="I18" s="558"/>
      <c r="J18" s="558"/>
      <c r="K18" s="558"/>
      <c r="L18" s="559">
        <v>
27.55</v>
      </c>
      <c r="M18" s="559"/>
      <c r="N18" s="559"/>
      <c r="O18" s="559"/>
      <c r="P18" s="559"/>
      <c r="Q18" s="559"/>
      <c r="R18" s="560"/>
      <c r="S18" s="560"/>
      <c r="T18" s="560"/>
      <c r="U18" s="560"/>
      <c r="V18" s="561"/>
      <c r="W18" s="458"/>
      <c r="X18" s="459"/>
      <c r="Y18" s="459"/>
      <c r="Z18" s="459"/>
      <c r="AA18" s="459"/>
      <c r="AB18" s="450"/>
      <c r="AC18" s="562">
        <v>
77.8</v>
      </c>
      <c r="AD18" s="563"/>
      <c r="AE18" s="563"/>
      <c r="AF18" s="563"/>
      <c r="AG18" s="564"/>
      <c r="AH18" s="562">
        <v>
78.2</v>
      </c>
      <c r="AI18" s="563"/>
      <c r="AJ18" s="563"/>
      <c r="AK18" s="563"/>
      <c r="AL18" s="565"/>
      <c r="AM18" s="469"/>
      <c r="AN18" s="470"/>
      <c r="AO18" s="470"/>
      <c r="AP18" s="470"/>
      <c r="AQ18" s="470"/>
      <c r="AR18" s="470"/>
      <c r="AS18" s="470"/>
      <c r="AT18" s="471"/>
      <c r="AU18" s="472"/>
      <c r="AV18" s="473"/>
      <c r="AW18" s="473"/>
      <c r="AX18" s="473"/>
      <c r="AY18" s="474" t="s">
        <v>
99</v>
      </c>
      <c r="AZ18" s="475"/>
      <c r="BA18" s="475"/>
      <c r="BB18" s="475"/>
      <c r="BC18" s="475"/>
      <c r="BD18" s="475"/>
      <c r="BE18" s="475"/>
      <c r="BF18" s="475"/>
      <c r="BG18" s="475"/>
      <c r="BH18" s="475"/>
      <c r="BI18" s="475"/>
      <c r="BJ18" s="475"/>
      <c r="BK18" s="475"/>
      <c r="BL18" s="475"/>
      <c r="BM18" s="476"/>
      <c r="BN18" s="477">
        <v>
31812563</v>
      </c>
      <c r="BO18" s="478"/>
      <c r="BP18" s="478"/>
      <c r="BQ18" s="478"/>
      <c r="BR18" s="478"/>
      <c r="BS18" s="478"/>
      <c r="BT18" s="478"/>
      <c r="BU18" s="479"/>
      <c r="BV18" s="477">
        <v>
31633468</v>
      </c>
      <c r="BW18" s="478"/>
      <c r="BX18" s="478"/>
      <c r="BY18" s="478"/>
      <c r="BZ18" s="478"/>
      <c r="CA18" s="478"/>
      <c r="CB18" s="478"/>
      <c r="CC18" s="479"/>
      <c r="CD18" s="348"/>
      <c r="CE18" s="555"/>
      <c r="CF18" s="555"/>
      <c r="CG18" s="555"/>
      <c r="CH18" s="555"/>
      <c r="CI18" s="555"/>
      <c r="CJ18" s="555"/>
      <c r="CK18" s="555"/>
      <c r="CL18" s="555"/>
      <c r="CM18" s="555"/>
      <c r="CN18" s="555"/>
      <c r="CO18" s="555"/>
      <c r="CP18" s="555"/>
      <c r="CQ18" s="555"/>
      <c r="CR18" s="555"/>
      <c r="CS18" s="556"/>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
100</v>
      </c>
      <c r="C19" s="489"/>
      <c r="D19" s="489"/>
      <c r="E19" s="558"/>
      <c r="F19" s="558"/>
      <c r="G19" s="558"/>
      <c r="H19" s="558"/>
      <c r="I19" s="558"/>
      <c r="J19" s="558"/>
      <c r="K19" s="558"/>
      <c r="L19" s="566">
        <v>
6762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69"/>
      <c r="AN19" s="470"/>
      <c r="AO19" s="470"/>
      <c r="AP19" s="470"/>
      <c r="AQ19" s="470"/>
      <c r="AR19" s="470"/>
      <c r="AS19" s="470"/>
      <c r="AT19" s="471"/>
      <c r="AU19" s="472"/>
      <c r="AV19" s="473"/>
      <c r="AW19" s="473"/>
      <c r="AX19" s="473"/>
      <c r="AY19" s="474" t="s">
        <v>
101</v>
      </c>
      <c r="AZ19" s="475"/>
      <c r="BA19" s="475"/>
      <c r="BB19" s="475"/>
      <c r="BC19" s="475"/>
      <c r="BD19" s="475"/>
      <c r="BE19" s="475"/>
      <c r="BF19" s="475"/>
      <c r="BG19" s="475"/>
      <c r="BH19" s="475"/>
      <c r="BI19" s="475"/>
      <c r="BJ19" s="475"/>
      <c r="BK19" s="475"/>
      <c r="BL19" s="475"/>
      <c r="BM19" s="476"/>
      <c r="BN19" s="477">
        <v>
42303292</v>
      </c>
      <c r="BO19" s="478"/>
      <c r="BP19" s="478"/>
      <c r="BQ19" s="478"/>
      <c r="BR19" s="478"/>
      <c r="BS19" s="478"/>
      <c r="BT19" s="478"/>
      <c r="BU19" s="479"/>
      <c r="BV19" s="477">
        <v>
41900891</v>
      </c>
      <c r="BW19" s="478"/>
      <c r="BX19" s="478"/>
      <c r="BY19" s="478"/>
      <c r="BZ19" s="478"/>
      <c r="CA19" s="478"/>
      <c r="CB19" s="478"/>
      <c r="CC19" s="479"/>
      <c r="CD19" s="348"/>
      <c r="CE19" s="555"/>
      <c r="CF19" s="555"/>
      <c r="CG19" s="555"/>
      <c r="CH19" s="555"/>
      <c r="CI19" s="555"/>
      <c r="CJ19" s="555"/>
      <c r="CK19" s="555"/>
      <c r="CL19" s="555"/>
      <c r="CM19" s="555"/>
      <c r="CN19" s="555"/>
      <c r="CO19" s="555"/>
      <c r="CP19" s="555"/>
      <c r="CQ19" s="555"/>
      <c r="CR19" s="555"/>
      <c r="CS19" s="556"/>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
102</v>
      </c>
      <c r="C20" s="489"/>
      <c r="D20" s="489"/>
      <c r="E20" s="558"/>
      <c r="F20" s="558"/>
      <c r="G20" s="558"/>
      <c r="H20" s="558"/>
      <c r="I20" s="558"/>
      <c r="J20" s="558"/>
      <c r="K20" s="558"/>
      <c r="L20" s="566">
        <v>
84928</v>
      </c>
      <c r="M20" s="566"/>
      <c r="N20" s="566"/>
      <c r="O20" s="566"/>
      <c r="P20" s="566"/>
      <c r="Q20" s="566"/>
      <c r="R20" s="567"/>
      <c r="S20" s="567"/>
      <c r="T20" s="567"/>
      <c r="U20" s="567"/>
      <c r="V20" s="568"/>
      <c r="W20" s="458"/>
      <c r="X20" s="459"/>
      <c r="Y20" s="459"/>
      <c r="Z20" s="459"/>
      <c r="AA20" s="459"/>
      <c r="AB20" s="459"/>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74"/>
      <c r="AZ20" s="475"/>
      <c r="BA20" s="475"/>
      <c r="BB20" s="475"/>
      <c r="BC20" s="475"/>
      <c r="BD20" s="475"/>
      <c r="BE20" s="475"/>
      <c r="BF20" s="475"/>
      <c r="BG20" s="475"/>
      <c r="BH20" s="475"/>
      <c r="BI20" s="475"/>
      <c r="BJ20" s="475"/>
      <c r="BK20" s="475"/>
      <c r="BL20" s="475"/>
      <c r="BM20" s="476"/>
      <c r="BN20" s="477"/>
      <c r="BO20" s="478"/>
      <c r="BP20" s="478"/>
      <c r="BQ20" s="478"/>
      <c r="BR20" s="478"/>
      <c r="BS20" s="478"/>
      <c r="BT20" s="478"/>
      <c r="BU20" s="479"/>
      <c r="BV20" s="477"/>
      <c r="BW20" s="478"/>
      <c r="BX20" s="478"/>
      <c r="BY20" s="478"/>
      <c r="BZ20" s="478"/>
      <c r="CA20" s="478"/>
      <c r="CB20" s="478"/>
      <c r="CC20" s="479"/>
      <c r="CD20" s="348"/>
      <c r="CE20" s="555"/>
      <c r="CF20" s="555"/>
      <c r="CG20" s="555"/>
      <c r="CH20" s="555"/>
      <c r="CI20" s="555"/>
      <c r="CJ20" s="555"/>
      <c r="CK20" s="555"/>
      <c r="CL20" s="555"/>
      <c r="CM20" s="555"/>
      <c r="CN20" s="555"/>
      <c r="CO20" s="555"/>
      <c r="CP20" s="555"/>
      <c r="CQ20" s="555"/>
      <c r="CR20" s="555"/>
      <c r="CS20" s="556"/>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
103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74"/>
      <c r="AZ21" s="475"/>
      <c r="BA21" s="475"/>
      <c r="BB21" s="475"/>
      <c r="BC21" s="475"/>
      <c r="BD21" s="475"/>
      <c r="BE21" s="475"/>
      <c r="BF21" s="475"/>
      <c r="BG21" s="475"/>
      <c r="BH21" s="475"/>
      <c r="BI21" s="475"/>
      <c r="BJ21" s="475"/>
      <c r="BK21" s="475"/>
      <c r="BL21" s="475"/>
      <c r="BM21" s="476"/>
      <c r="BN21" s="477"/>
      <c r="BO21" s="478"/>
      <c r="BP21" s="478"/>
      <c r="BQ21" s="478"/>
      <c r="BR21" s="478"/>
      <c r="BS21" s="478"/>
      <c r="BT21" s="478"/>
      <c r="BU21" s="479"/>
      <c r="BV21" s="477"/>
      <c r="BW21" s="478"/>
      <c r="BX21" s="478"/>
      <c r="BY21" s="478"/>
      <c r="BZ21" s="478"/>
      <c r="CA21" s="478"/>
      <c r="CB21" s="478"/>
      <c r="CC21" s="479"/>
      <c r="CD21" s="348"/>
      <c r="CE21" s="555"/>
      <c r="CF21" s="555"/>
      <c r="CG21" s="555"/>
      <c r="CH21" s="555"/>
      <c r="CI21" s="555"/>
      <c r="CJ21" s="555"/>
      <c r="CK21" s="555"/>
      <c r="CL21" s="555"/>
      <c r="CM21" s="555"/>
      <c r="CN21" s="555"/>
      <c r="CO21" s="555"/>
      <c r="CP21" s="555"/>
      <c r="CQ21" s="555"/>
      <c r="CR21" s="555"/>
      <c r="CS21" s="556"/>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
104</v>
      </c>
      <c r="C22" s="581"/>
      <c r="D22" s="582"/>
      <c r="E22" s="452" t="s">
        <v>
1</v>
      </c>
      <c r="F22" s="457"/>
      <c r="G22" s="457"/>
      <c r="H22" s="457"/>
      <c r="I22" s="457"/>
      <c r="J22" s="457"/>
      <c r="K22" s="447"/>
      <c r="L22" s="452" t="s">
        <v>
105</v>
      </c>
      <c r="M22" s="457"/>
      <c r="N22" s="457"/>
      <c r="O22" s="457"/>
      <c r="P22" s="447"/>
      <c r="Q22" s="589" t="s">
        <v>
106</v>
      </c>
      <c r="R22" s="590"/>
      <c r="S22" s="590"/>
      <c r="T22" s="590"/>
      <c r="U22" s="590"/>
      <c r="V22" s="591"/>
      <c r="W22" s="595" t="s">
        <v>
107</v>
      </c>
      <c r="X22" s="581"/>
      <c r="Y22" s="582"/>
      <c r="Z22" s="452" t="s">
        <v>
1</v>
      </c>
      <c r="AA22" s="457"/>
      <c r="AB22" s="457"/>
      <c r="AC22" s="457"/>
      <c r="AD22" s="457"/>
      <c r="AE22" s="457"/>
      <c r="AF22" s="457"/>
      <c r="AG22" s="447"/>
      <c r="AH22" s="600" t="s">
        <v>
108</v>
      </c>
      <c r="AI22" s="457"/>
      <c r="AJ22" s="457"/>
      <c r="AK22" s="457"/>
      <c r="AL22" s="447"/>
      <c r="AM22" s="600" t="s">
        <v>
109</v>
      </c>
      <c r="AN22" s="601"/>
      <c r="AO22" s="601"/>
      <c r="AP22" s="601"/>
      <c r="AQ22" s="601"/>
      <c r="AR22" s="602"/>
      <c r="AS22" s="589" t="s">
        <v>
106</v>
      </c>
      <c r="AT22" s="590"/>
      <c r="AU22" s="590"/>
      <c r="AV22" s="590"/>
      <c r="AW22" s="590"/>
      <c r="AX22" s="606"/>
      <c r="AY22" s="608"/>
      <c r="AZ22" s="609"/>
      <c r="BA22" s="609"/>
      <c r="BB22" s="609"/>
      <c r="BC22" s="609"/>
      <c r="BD22" s="609"/>
      <c r="BE22" s="609"/>
      <c r="BF22" s="609"/>
      <c r="BG22" s="609"/>
      <c r="BH22" s="609"/>
      <c r="BI22" s="609"/>
      <c r="BJ22" s="609"/>
      <c r="BK22" s="609"/>
      <c r="BL22" s="609"/>
      <c r="BM22" s="610"/>
      <c r="BN22" s="611"/>
      <c r="BO22" s="612"/>
      <c r="BP22" s="612"/>
      <c r="BQ22" s="612"/>
      <c r="BR22" s="612"/>
      <c r="BS22" s="612"/>
      <c r="BT22" s="612"/>
      <c r="BU22" s="613"/>
      <c r="BV22" s="611"/>
      <c r="BW22" s="612"/>
      <c r="BX22" s="612"/>
      <c r="BY22" s="612"/>
      <c r="BZ22" s="612"/>
      <c r="CA22" s="612"/>
      <c r="CB22" s="612"/>
      <c r="CC22" s="613"/>
      <c r="CD22" s="348"/>
      <c r="CE22" s="555"/>
      <c r="CF22" s="555"/>
      <c r="CG22" s="555"/>
      <c r="CH22" s="555"/>
      <c r="CI22" s="555"/>
      <c r="CJ22" s="555"/>
      <c r="CK22" s="555"/>
      <c r="CL22" s="555"/>
      <c r="CM22" s="555"/>
      <c r="CN22" s="555"/>
      <c r="CO22" s="555"/>
      <c r="CP22" s="555"/>
      <c r="CQ22" s="555"/>
      <c r="CR22" s="555"/>
      <c r="CS22" s="556"/>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3"/>
      <c r="AN23" s="604"/>
      <c r="AO23" s="604"/>
      <c r="AP23" s="604"/>
      <c r="AQ23" s="604"/>
      <c r="AR23" s="605"/>
      <c r="AS23" s="592"/>
      <c r="AT23" s="593"/>
      <c r="AU23" s="593"/>
      <c r="AV23" s="593"/>
      <c r="AW23" s="593"/>
      <c r="AX23" s="607"/>
      <c r="AY23" s="406" t="s">
        <v>
110</v>
      </c>
      <c r="AZ23" s="407"/>
      <c r="BA23" s="407"/>
      <c r="BB23" s="407"/>
      <c r="BC23" s="407"/>
      <c r="BD23" s="407"/>
      <c r="BE23" s="407"/>
      <c r="BF23" s="407"/>
      <c r="BG23" s="407"/>
      <c r="BH23" s="407"/>
      <c r="BI23" s="407"/>
      <c r="BJ23" s="407"/>
      <c r="BK23" s="407"/>
      <c r="BL23" s="407"/>
      <c r="BM23" s="408"/>
      <c r="BN23" s="477">
        <v>
34153665</v>
      </c>
      <c r="BO23" s="478"/>
      <c r="BP23" s="478"/>
      <c r="BQ23" s="478"/>
      <c r="BR23" s="478"/>
      <c r="BS23" s="478"/>
      <c r="BT23" s="478"/>
      <c r="BU23" s="479"/>
      <c r="BV23" s="477">
        <v>
34426017</v>
      </c>
      <c r="BW23" s="478"/>
      <c r="BX23" s="478"/>
      <c r="BY23" s="478"/>
      <c r="BZ23" s="478"/>
      <c r="CA23" s="478"/>
      <c r="CB23" s="478"/>
      <c r="CC23" s="479"/>
      <c r="CD23" s="348"/>
      <c r="CE23" s="555"/>
      <c r="CF23" s="555"/>
      <c r="CG23" s="555"/>
      <c r="CH23" s="555"/>
      <c r="CI23" s="555"/>
      <c r="CJ23" s="555"/>
      <c r="CK23" s="555"/>
      <c r="CL23" s="555"/>
      <c r="CM23" s="555"/>
      <c r="CN23" s="555"/>
      <c r="CO23" s="555"/>
      <c r="CP23" s="555"/>
      <c r="CQ23" s="555"/>
      <c r="CR23" s="555"/>
      <c r="CS23" s="556"/>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
111</v>
      </c>
      <c r="F24" s="470"/>
      <c r="G24" s="470"/>
      <c r="H24" s="470"/>
      <c r="I24" s="470"/>
      <c r="J24" s="470"/>
      <c r="K24" s="471"/>
      <c r="L24" s="497">
        <v>
1</v>
      </c>
      <c r="M24" s="498"/>
      <c r="N24" s="498"/>
      <c r="O24" s="498"/>
      <c r="P24" s="537"/>
      <c r="Q24" s="497">
        <v>
9900</v>
      </c>
      <c r="R24" s="498"/>
      <c r="S24" s="498"/>
      <c r="T24" s="498"/>
      <c r="U24" s="498"/>
      <c r="V24" s="537"/>
      <c r="W24" s="596"/>
      <c r="X24" s="584"/>
      <c r="Y24" s="585"/>
      <c r="Z24" s="496" t="s">
        <v>
112</v>
      </c>
      <c r="AA24" s="470"/>
      <c r="AB24" s="470"/>
      <c r="AC24" s="470"/>
      <c r="AD24" s="470"/>
      <c r="AE24" s="470"/>
      <c r="AF24" s="470"/>
      <c r="AG24" s="471"/>
      <c r="AH24" s="497">
        <v>
943</v>
      </c>
      <c r="AI24" s="498"/>
      <c r="AJ24" s="498"/>
      <c r="AK24" s="498"/>
      <c r="AL24" s="537"/>
      <c r="AM24" s="497">
        <v>
3054377</v>
      </c>
      <c r="AN24" s="498"/>
      <c r="AO24" s="498"/>
      <c r="AP24" s="498"/>
      <c r="AQ24" s="498"/>
      <c r="AR24" s="537"/>
      <c r="AS24" s="497">
        <v>
3239</v>
      </c>
      <c r="AT24" s="498"/>
      <c r="AU24" s="498"/>
      <c r="AV24" s="498"/>
      <c r="AW24" s="498"/>
      <c r="AX24" s="499"/>
      <c r="AY24" s="608" t="s">
        <v>
113</v>
      </c>
      <c r="AZ24" s="609"/>
      <c r="BA24" s="609"/>
      <c r="BB24" s="609"/>
      <c r="BC24" s="609"/>
      <c r="BD24" s="609"/>
      <c r="BE24" s="609"/>
      <c r="BF24" s="609"/>
      <c r="BG24" s="609"/>
      <c r="BH24" s="609"/>
      <c r="BI24" s="609"/>
      <c r="BJ24" s="609"/>
      <c r="BK24" s="609"/>
      <c r="BL24" s="609"/>
      <c r="BM24" s="610"/>
      <c r="BN24" s="477">
        <v>
17007882</v>
      </c>
      <c r="BO24" s="478"/>
      <c r="BP24" s="478"/>
      <c r="BQ24" s="478"/>
      <c r="BR24" s="478"/>
      <c r="BS24" s="478"/>
      <c r="BT24" s="478"/>
      <c r="BU24" s="479"/>
      <c r="BV24" s="477">
        <v>
16887969</v>
      </c>
      <c r="BW24" s="478"/>
      <c r="BX24" s="478"/>
      <c r="BY24" s="478"/>
      <c r="BZ24" s="478"/>
      <c r="CA24" s="478"/>
      <c r="CB24" s="478"/>
      <c r="CC24" s="479"/>
      <c r="CD24" s="348"/>
      <c r="CE24" s="555"/>
      <c r="CF24" s="555"/>
      <c r="CG24" s="555"/>
      <c r="CH24" s="555"/>
      <c r="CI24" s="555"/>
      <c r="CJ24" s="555"/>
      <c r="CK24" s="555"/>
      <c r="CL24" s="555"/>
      <c r="CM24" s="555"/>
      <c r="CN24" s="555"/>
      <c r="CO24" s="555"/>
      <c r="CP24" s="555"/>
      <c r="CQ24" s="555"/>
      <c r="CR24" s="555"/>
      <c r="CS24" s="556"/>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
114</v>
      </c>
      <c r="F25" s="470"/>
      <c r="G25" s="470"/>
      <c r="H25" s="470"/>
      <c r="I25" s="470"/>
      <c r="J25" s="470"/>
      <c r="K25" s="471"/>
      <c r="L25" s="497">
        <v>
2</v>
      </c>
      <c r="M25" s="498"/>
      <c r="N25" s="498"/>
      <c r="O25" s="498"/>
      <c r="P25" s="537"/>
      <c r="Q25" s="497">
        <v>
8450</v>
      </c>
      <c r="R25" s="498"/>
      <c r="S25" s="498"/>
      <c r="T25" s="498"/>
      <c r="U25" s="498"/>
      <c r="V25" s="537"/>
      <c r="W25" s="596"/>
      <c r="X25" s="584"/>
      <c r="Y25" s="585"/>
      <c r="Z25" s="496" t="s">
        <v>
115</v>
      </c>
      <c r="AA25" s="470"/>
      <c r="AB25" s="470"/>
      <c r="AC25" s="470"/>
      <c r="AD25" s="470"/>
      <c r="AE25" s="470"/>
      <c r="AF25" s="470"/>
      <c r="AG25" s="471"/>
      <c r="AH25" s="497" t="s">
        <v>
402</v>
      </c>
      <c r="AI25" s="498"/>
      <c r="AJ25" s="498"/>
      <c r="AK25" s="498"/>
      <c r="AL25" s="537"/>
      <c r="AM25" s="497" t="s">
        <v>
402</v>
      </c>
      <c r="AN25" s="498"/>
      <c r="AO25" s="498"/>
      <c r="AP25" s="498"/>
      <c r="AQ25" s="498"/>
      <c r="AR25" s="537"/>
      <c r="AS25" s="497" t="s">
        <v>
402</v>
      </c>
      <c r="AT25" s="498"/>
      <c r="AU25" s="498"/>
      <c r="AV25" s="498"/>
      <c r="AW25" s="498"/>
      <c r="AX25" s="499"/>
      <c r="AY25" s="406" t="s">
        <v>
116</v>
      </c>
      <c r="AZ25" s="407"/>
      <c r="BA25" s="407"/>
      <c r="BB25" s="407"/>
      <c r="BC25" s="407"/>
      <c r="BD25" s="407"/>
      <c r="BE25" s="407"/>
      <c r="BF25" s="407"/>
      <c r="BG25" s="407"/>
      <c r="BH25" s="407"/>
      <c r="BI25" s="407"/>
      <c r="BJ25" s="407"/>
      <c r="BK25" s="407"/>
      <c r="BL25" s="407"/>
      <c r="BM25" s="408"/>
      <c r="BN25" s="409">
        <v>
31998305</v>
      </c>
      <c r="BO25" s="410"/>
      <c r="BP25" s="410"/>
      <c r="BQ25" s="410"/>
      <c r="BR25" s="410"/>
      <c r="BS25" s="410"/>
      <c r="BT25" s="410"/>
      <c r="BU25" s="411"/>
      <c r="BV25" s="409">
        <v>
18635518</v>
      </c>
      <c r="BW25" s="410"/>
      <c r="BX25" s="410"/>
      <c r="BY25" s="410"/>
      <c r="BZ25" s="410"/>
      <c r="CA25" s="410"/>
      <c r="CB25" s="410"/>
      <c r="CC25" s="411"/>
      <c r="CD25" s="348"/>
      <c r="CE25" s="555"/>
      <c r="CF25" s="555"/>
      <c r="CG25" s="555"/>
      <c r="CH25" s="555"/>
      <c r="CI25" s="555"/>
      <c r="CJ25" s="555"/>
      <c r="CK25" s="555"/>
      <c r="CL25" s="555"/>
      <c r="CM25" s="555"/>
      <c r="CN25" s="555"/>
      <c r="CO25" s="555"/>
      <c r="CP25" s="555"/>
      <c r="CQ25" s="555"/>
      <c r="CR25" s="555"/>
      <c r="CS25" s="556"/>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
414</v>
      </c>
      <c r="F26" s="470"/>
      <c r="G26" s="470"/>
      <c r="H26" s="470"/>
      <c r="I26" s="470"/>
      <c r="J26" s="470"/>
      <c r="K26" s="471"/>
      <c r="L26" s="497">
        <v>
1</v>
      </c>
      <c r="M26" s="498"/>
      <c r="N26" s="498"/>
      <c r="O26" s="498"/>
      <c r="P26" s="537"/>
      <c r="Q26" s="497">
        <v>
7850</v>
      </c>
      <c r="R26" s="498"/>
      <c r="S26" s="498"/>
      <c r="T26" s="498"/>
      <c r="U26" s="498"/>
      <c r="V26" s="537"/>
      <c r="W26" s="596"/>
      <c r="X26" s="584"/>
      <c r="Y26" s="585"/>
      <c r="Z26" s="496" t="s">
        <v>
117</v>
      </c>
      <c r="AA26" s="614"/>
      <c r="AB26" s="614"/>
      <c r="AC26" s="614"/>
      <c r="AD26" s="614"/>
      <c r="AE26" s="614"/>
      <c r="AF26" s="614"/>
      <c r="AG26" s="615"/>
      <c r="AH26" s="497">
        <v>
103</v>
      </c>
      <c r="AI26" s="498"/>
      <c r="AJ26" s="498"/>
      <c r="AK26" s="498"/>
      <c r="AL26" s="537"/>
      <c r="AM26" s="497">
        <v>
350200</v>
      </c>
      <c r="AN26" s="498"/>
      <c r="AO26" s="498"/>
      <c r="AP26" s="498"/>
      <c r="AQ26" s="498"/>
      <c r="AR26" s="537"/>
      <c r="AS26" s="497">
        <v>
3400</v>
      </c>
      <c r="AT26" s="498"/>
      <c r="AU26" s="498"/>
      <c r="AV26" s="498"/>
      <c r="AW26" s="498"/>
      <c r="AX26" s="499"/>
      <c r="AY26" s="480" t="s">
        <v>
118</v>
      </c>
      <c r="AZ26" s="481"/>
      <c r="BA26" s="481"/>
      <c r="BB26" s="481"/>
      <c r="BC26" s="481"/>
      <c r="BD26" s="481"/>
      <c r="BE26" s="481"/>
      <c r="BF26" s="481"/>
      <c r="BG26" s="481"/>
      <c r="BH26" s="481"/>
      <c r="BI26" s="481"/>
      <c r="BJ26" s="481"/>
      <c r="BK26" s="481"/>
      <c r="BL26" s="481"/>
      <c r="BM26" s="482"/>
      <c r="BN26" s="477">
        <v>
42000</v>
      </c>
      <c r="BO26" s="478"/>
      <c r="BP26" s="478"/>
      <c r="BQ26" s="478"/>
      <c r="BR26" s="478"/>
      <c r="BS26" s="478"/>
      <c r="BT26" s="478"/>
      <c r="BU26" s="479"/>
      <c r="BV26" s="477">
        <v>
30000</v>
      </c>
      <c r="BW26" s="478"/>
      <c r="BX26" s="478"/>
      <c r="BY26" s="478"/>
      <c r="BZ26" s="478"/>
      <c r="CA26" s="478"/>
      <c r="CB26" s="478"/>
      <c r="CC26" s="479"/>
      <c r="CD26" s="348"/>
      <c r="CE26" s="555"/>
      <c r="CF26" s="555"/>
      <c r="CG26" s="555"/>
      <c r="CH26" s="555"/>
      <c r="CI26" s="555"/>
      <c r="CJ26" s="555"/>
      <c r="CK26" s="555"/>
      <c r="CL26" s="555"/>
      <c r="CM26" s="555"/>
      <c r="CN26" s="555"/>
      <c r="CO26" s="555"/>
      <c r="CP26" s="555"/>
      <c r="CQ26" s="555"/>
      <c r="CR26" s="555"/>
      <c r="CS26" s="556"/>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
119</v>
      </c>
      <c r="F27" s="470"/>
      <c r="G27" s="470"/>
      <c r="H27" s="470"/>
      <c r="I27" s="470"/>
      <c r="J27" s="470"/>
      <c r="K27" s="471"/>
      <c r="L27" s="497">
        <v>
1</v>
      </c>
      <c r="M27" s="498"/>
      <c r="N27" s="498"/>
      <c r="O27" s="498"/>
      <c r="P27" s="537"/>
      <c r="Q27" s="497">
        <v>
6250</v>
      </c>
      <c r="R27" s="498"/>
      <c r="S27" s="498"/>
      <c r="T27" s="498"/>
      <c r="U27" s="498"/>
      <c r="V27" s="537"/>
      <c r="W27" s="596"/>
      <c r="X27" s="584"/>
      <c r="Y27" s="585"/>
      <c r="Z27" s="496" t="s">
        <v>
120</v>
      </c>
      <c r="AA27" s="470"/>
      <c r="AB27" s="470"/>
      <c r="AC27" s="470"/>
      <c r="AD27" s="470"/>
      <c r="AE27" s="470"/>
      <c r="AF27" s="470"/>
      <c r="AG27" s="471"/>
      <c r="AH27" s="497">
        <v>
20</v>
      </c>
      <c r="AI27" s="498"/>
      <c r="AJ27" s="498"/>
      <c r="AK27" s="498"/>
      <c r="AL27" s="537"/>
      <c r="AM27" s="497">
        <v>
65602</v>
      </c>
      <c r="AN27" s="498"/>
      <c r="AO27" s="498"/>
      <c r="AP27" s="498"/>
      <c r="AQ27" s="498"/>
      <c r="AR27" s="537"/>
      <c r="AS27" s="497">
        <v>
3280</v>
      </c>
      <c r="AT27" s="498"/>
      <c r="AU27" s="498"/>
      <c r="AV27" s="498"/>
      <c r="AW27" s="498"/>
      <c r="AX27" s="499"/>
      <c r="AY27" s="538" t="s">
        <v>
121</v>
      </c>
      <c r="AZ27" s="539"/>
      <c r="BA27" s="539"/>
      <c r="BB27" s="539"/>
      <c r="BC27" s="539"/>
      <c r="BD27" s="539"/>
      <c r="BE27" s="539"/>
      <c r="BF27" s="539"/>
      <c r="BG27" s="539"/>
      <c r="BH27" s="539"/>
      <c r="BI27" s="539"/>
      <c r="BJ27" s="539"/>
      <c r="BK27" s="539"/>
      <c r="BL27" s="539"/>
      <c r="BM27" s="540"/>
      <c r="BN27" s="611" t="s">
        <v>
402</v>
      </c>
      <c r="BO27" s="612"/>
      <c r="BP27" s="612"/>
      <c r="BQ27" s="612"/>
      <c r="BR27" s="612"/>
      <c r="BS27" s="612"/>
      <c r="BT27" s="612"/>
      <c r="BU27" s="613"/>
      <c r="BV27" s="611" t="s">
        <v>
402</v>
      </c>
      <c r="BW27" s="612"/>
      <c r="BX27" s="612"/>
      <c r="BY27" s="612"/>
      <c r="BZ27" s="612"/>
      <c r="CA27" s="612"/>
      <c r="CB27" s="612"/>
      <c r="CC27" s="613"/>
      <c r="CD27" s="350"/>
      <c r="CE27" s="555"/>
      <c r="CF27" s="555"/>
      <c r="CG27" s="555"/>
      <c r="CH27" s="555"/>
      <c r="CI27" s="555"/>
      <c r="CJ27" s="555"/>
      <c r="CK27" s="555"/>
      <c r="CL27" s="555"/>
      <c r="CM27" s="555"/>
      <c r="CN27" s="555"/>
      <c r="CO27" s="555"/>
      <c r="CP27" s="555"/>
      <c r="CQ27" s="555"/>
      <c r="CR27" s="555"/>
      <c r="CS27" s="556"/>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
122</v>
      </c>
      <c r="F28" s="470"/>
      <c r="G28" s="470"/>
      <c r="H28" s="470"/>
      <c r="I28" s="470"/>
      <c r="J28" s="470"/>
      <c r="K28" s="471"/>
      <c r="L28" s="497">
        <v>
1</v>
      </c>
      <c r="M28" s="498"/>
      <c r="N28" s="498"/>
      <c r="O28" s="498"/>
      <c r="P28" s="537"/>
      <c r="Q28" s="497">
        <v>
5600</v>
      </c>
      <c r="R28" s="498"/>
      <c r="S28" s="498"/>
      <c r="T28" s="498"/>
      <c r="U28" s="498"/>
      <c r="V28" s="537"/>
      <c r="W28" s="596"/>
      <c r="X28" s="584"/>
      <c r="Y28" s="585"/>
      <c r="Z28" s="496" t="s">
        <v>
123</v>
      </c>
      <c r="AA28" s="470"/>
      <c r="AB28" s="470"/>
      <c r="AC28" s="470"/>
      <c r="AD28" s="470"/>
      <c r="AE28" s="470"/>
      <c r="AF28" s="470"/>
      <c r="AG28" s="471"/>
      <c r="AH28" s="497" t="s">
        <v>
402</v>
      </c>
      <c r="AI28" s="498"/>
      <c r="AJ28" s="498"/>
      <c r="AK28" s="498"/>
      <c r="AL28" s="537"/>
      <c r="AM28" s="497" t="s">
        <v>
402</v>
      </c>
      <c r="AN28" s="498"/>
      <c r="AO28" s="498"/>
      <c r="AP28" s="498"/>
      <c r="AQ28" s="498"/>
      <c r="AR28" s="537"/>
      <c r="AS28" s="497" t="s">
        <v>
402</v>
      </c>
      <c r="AT28" s="498"/>
      <c r="AU28" s="498"/>
      <c r="AV28" s="498"/>
      <c r="AW28" s="498"/>
      <c r="AX28" s="499"/>
      <c r="AY28" s="622" t="s">
        <v>
124</v>
      </c>
      <c r="AZ28" s="623"/>
      <c r="BA28" s="623"/>
      <c r="BB28" s="624"/>
      <c r="BC28" s="406" t="s">
        <v>
29</v>
      </c>
      <c r="BD28" s="407"/>
      <c r="BE28" s="407"/>
      <c r="BF28" s="407"/>
      <c r="BG28" s="407"/>
      <c r="BH28" s="407"/>
      <c r="BI28" s="407"/>
      <c r="BJ28" s="407"/>
      <c r="BK28" s="407"/>
      <c r="BL28" s="407"/>
      <c r="BM28" s="408"/>
      <c r="BN28" s="409">
        <v>
4266885</v>
      </c>
      <c r="BO28" s="410"/>
      <c r="BP28" s="410"/>
      <c r="BQ28" s="410"/>
      <c r="BR28" s="410"/>
      <c r="BS28" s="410"/>
      <c r="BT28" s="410"/>
      <c r="BU28" s="411"/>
      <c r="BV28" s="409">
        <v>
4252005</v>
      </c>
      <c r="BW28" s="410"/>
      <c r="BX28" s="410"/>
      <c r="BY28" s="410"/>
      <c r="BZ28" s="410"/>
      <c r="CA28" s="410"/>
      <c r="CB28" s="410"/>
      <c r="CC28" s="411"/>
      <c r="CD28" s="348"/>
      <c r="CE28" s="555"/>
      <c r="CF28" s="555"/>
      <c r="CG28" s="555"/>
      <c r="CH28" s="555"/>
      <c r="CI28" s="555"/>
      <c r="CJ28" s="555"/>
      <c r="CK28" s="555"/>
      <c r="CL28" s="555"/>
      <c r="CM28" s="555"/>
      <c r="CN28" s="555"/>
      <c r="CO28" s="555"/>
      <c r="CP28" s="555"/>
      <c r="CQ28" s="555"/>
      <c r="CR28" s="555"/>
      <c r="CS28" s="556"/>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
125</v>
      </c>
      <c r="F29" s="470"/>
      <c r="G29" s="470"/>
      <c r="H29" s="470"/>
      <c r="I29" s="470"/>
      <c r="J29" s="470"/>
      <c r="K29" s="471"/>
      <c r="L29" s="497">
        <v>
22</v>
      </c>
      <c r="M29" s="498"/>
      <c r="N29" s="498"/>
      <c r="O29" s="498"/>
      <c r="P29" s="537"/>
      <c r="Q29" s="497">
        <v>
5450</v>
      </c>
      <c r="R29" s="498"/>
      <c r="S29" s="498"/>
      <c r="T29" s="498"/>
      <c r="U29" s="498"/>
      <c r="V29" s="537"/>
      <c r="W29" s="597"/>
      <c r="X29" s="598"/>
      <c r="Y29" s="599"/>
      <c r="Z29" s="496" t="s">
        <v>
126</v>
      </c>
      <c r="AA29" s="470"/>
      <c r="AB29" s="470"/>
      <c r="AC29" s="470"/>
      <c r="AD29" s="470"/>
      <c r="AE29" s="470"/>
      <c r="AF29" s="470"/>
      <c r="AG29" s="471"/>
      <c r="AH29" s="497">
        <v>
963</v>
      </c>
      <c r="AI29" s="498"/>
      <c r="AJ29" s="498"/>
      <c r="AK29" s="498"/>
      <c r="AL29" s="537"/>
      <c r="AM29" s="497">
        <v>
3119979</v>
      </c>
      <c r="AN29" s="498"/>
      <c r="AO29" s="498"/>
      <c r="AP29" s="498"/>
      <c r="AQ29" s="498"/>
      <c r="AR29" s="537"/>
      <c r="AS29" s="497">
        <v>
3240</v>
      </c>
      <c r="AT29" s="498"/>
      <c r="AU29" s="498"/>
      <c r="AV29" s="498"/>
      <c r="AW29" s="498"/>
      <c r="AX29" s="499"/>
      <c r="AY29" s="625"/>
      <c r="AZ29" s="626"/>
      <c r="BA29" s="626"/>
      <c r="BB29" s="627"/>
      <c r="BC29" s="474" t="s">
        <v>
127</v>
      </c>
      <c r="BD29" s="475"/>
      <c r="BE29" s="475"/>
      <c r="BF29" s="475"/>
      <c r="BG29" s="475"/>
      <c r="BH29" s="475"/>
      <c r="BI29" s="475"/>
      <c r="BJ29" s="475"/>
      <c r="BK29" s="475"/>
      <c r="BL29" s="475"/>
      <c r="BM29" s="476"/>
      <c r="BN29" s="477">
        <v>
327221</v>
      </c>
      <c r="BO29" s="478"/>
      <c r="BP29" s="478"/>
      <c r="BQ29" s="478"/>
      <c r="BR29" s="478"/>
      <c r="BS29" s="478"/>
      <c r="BT29" s="478"/>
      <c r="BU29" s="479"/>
      <c r="BV29" s="477">
        <v>
327200</v>
      </c>
      <c r="BW29" s="478"/>
      <c r="BX29" s="478"/>
      <c r="BY29" s="478"/>
      <c r="BZ29" s="478"/>
      <c r="CA29" s="478"/>
      <c r="CB29" s="478"/>
      <c r="CC29" s="479"/>
      <c r="CD29" s="350"/>
      <c r="CE29" s="555"/>
      <c r="CF29" s="555"/>
      <c r="CG29" s="555"/>
      <c r="CH29" s="555"/>
      <c r="CI29" s="555"/>
      <c r="CJ29" s="555"/>
      <c r="CK29" s="555"/>
      <c r="CL29" s="555"/>
      <c r="CM29" s="555"/>
      <c r="CN29" s="555"/>
      <c r="CO29" s="555"/>
      <c r="CP29" s="555"/>
      <c r="CQ29" s="555"/>
      <c r="CR29" s="555"/>
      <c r="CS29" s="556"/>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16"/>
      <c r="M30" s="617"/>
      <c r="N30" s="617"/>
      <c r="O30" s="617"/>
      <c r="P30" s="618"/>
      <c r="Q30" s="616"/>
      <c r="R30" s="617"/>
      <c r="S30" s="617"/>
      <c r="T30" s="617"/>
      <c r="U30" s="617"/>
      <c r="V30" s="618"/>
      <c r="W30" s="619" t="s">
        <v>
128</v>
      </c>
      <c r="X30" s="620"/>
      <c r="Y30" s="620"/>
      <c r="Z30" s="620"/>
      <c r="AA30" s="620"/>
      <c r="AB30" s="620"/>
      <c r="AC30" s="620"/>
      <c r="AD30" s="620"/>
      <c r="AE30" s="620"/>
      <c r="AF30" s="620"/>
      <c r="AG30" s="621"/>
      <c r="AH30" s="562">
        <v>
99</v>
      </c>
      <c r="AI30" s="563"/>
      <c r="AJ30" s="563"/>
      <c r="AK30" s="563"/>
      <c r="AL30" s="563"/>
      <c r="AM30" s="563"/>
      <c r="AN30" s="563"/>
      <c r="AO30" s="563"/>
      <c r="AP30" s="563"/>
      <c r="AQ30" s="563"/>
      <c r="AR30" s="563"/>
      <c r="AS30" s="563"/>
      <c r="AT30" s="563"/>
      <c r="AU30" s="563"/>
      <c r="AV30" s="563"/>
      <c r="AW30" s="563"/>
      <c r="AX30" s="565"/>
      <c r="AY30" s="628"/>
      <c r="AZ30" s="629"/>
      <c r="BA30" s="629"/>
      <c r="BB30" s="630"/>
      <c r="BC30" s="608" t="s">
        <v>
31</v>
      </c>
      <c r="BD30" s="609"/>
      <c r="BE30" s="609"/>
      <c r="BF30" s="609"/>
      <c r="BG30" s="609"/>
      <c r="BH30" s="609"/>
      <c r="BI30" s="609"/>
      <c r="BJ30" s="609"/>
      <c r="BK30" s="609"/>
      <c r="BL30" s="609"/>
      <c r="BM30" s="610"/>
      <c r="BN30" s="611">
        <v>
10000495</v>
      </c>
      <c r="BO30" s="612"/>
      <c r="BP30" s="612"/>
      <c r="BQ30" s="612"/>
      <c r="BR30" s="612"/>
      <c r="BS30" s="612"/>
      <c r="BT30" s="612"/>
      <c r="BU30" s="613"/>
      <c r="BV30" s="611">
        <v>
9847367</v>
      </c>
      <c r="BW30" s="612"/>
      <c r="BX30" s="612"/>
      <c r="BY30" s="612"/>
      <c r="BZ30" s="612"/>
      <c r="CA30" s="612"/>
      <c r="CB30" s="612"/>
      <c r="CC30" s="613"/>
      <c r="CD30" s="349"/>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c r="A32" s="166"/>
      <c r="B32" s="186"/>
      <c r="C32" s="187" t="s">
        <v>
415</v>
      </c>
      <c r="D32" s="187"/>
      <c r="E32" s="187"/>
      <c r="F32" s="184"/>
      <c r="G32" s="184"/>
      <c r="H32" s="184"/>
      <c r="I32" s="184"/>
      <c r="J32" s="184"/>
      <c r="K32" s="184"/>
      <c r="L32" s="184"/>
      <c r="M32" s="184"/>
      <c r="N32" s="184"/>
      <c r="O32" s="184"/>
      <c r="P32" s="184"/>
      <c r="Q32" s="184"/>
      <c r="R32" s="184"/>
      <c r="S32" s="184"/>
      <c r="T32" s="184"/>
      <c r="U32" s="184" t="s">
        <v>
129</v>
      </c>
      <c r="V32" s="184"/>
      <c r="W32" s="184"/>
      <c r="X32" s="184"/>
      <c r="Y32" s="184"/>
      <c r="Z32" s="184"/>
      <c r="AA32" s="184"/>
      <c r="AB32" s="184"/>
      <c r="AC32" s="184"/>
      <c r="AD32" s="184"/>
      <c r="AE32" s="184"/>
      <c r="AF32" s="184"/>
      <c r="AG32" s="184"/>
      <c r="AH32" s="184"/>
      <c r="AI32" s="184"/>
      <c r="AJ32" s="184"/>
      <c r="AK32" s="184"/>
      <c r="AL32" s="184"/>
      <c r="AM32" s="188" t="s">
        <v>
130</v>
      </c>
      <c r="AN32" s="184"/>
      <c r="AO32" s="184"/>
      <c r="AP32" s="184"/>
      <c r="AQ32" s="184"/>
      <c r="AR32" s="184"/>
      <c r="AS32" s="188"/>
      <c r="AT32" s="188"/>
      <c r="AU32" s="188"/>
      <c r="AV32" s="188"/>
      <c r="AW32" s="188"/>
      <c r="AX32" s="188"/>
      <c r="AY32" s="188"/>
      <c r="AZ32" s="188"/>
      <c r="BA32" s="188"/>
      <c r="BB32" s="184"/>
      <c r="BC32" s="188"/>
      <c r="BD32" s="184"/>
      <c r="BE32" s="188" t="s">
        <v>
131</v>
      </c>
      <c r="BF32" s="184"/>
      <c r="BG32" s="184"/>
      <c r="BH32" s="184"/>
      <c r="BI32" s="184"/>
      <c r="BJ32" s="188"/>
      <c r="BK32" s="188"/>
      <c r="BL32" s="188"/>
      <c r="BM32" s="188"/>
      <c r="BN32" s="188"/>
      <c r="BO32" s="188"/>
      <c r="BP32" s="188"/>
      <c r="BQ32" s="188"/>
      <c r="BR32" s="184"/>
      <c r="BS32" s="184"/>
      <c r="BT32" s="184"/>
      <c r="BU32" s="184"/>
      <c r="BV32" s="184"/>
      <c r="BW32" s="184" t="s">
        <v>
132</v>
      </c>
      <c r="BX32" s="184"/>
      <c r="BY32" s="184"/>
      <c r="BZ32" s="184"/>
      <c r="CA32" s="184"/>
      <c r="CB32" s="188"/>
      <c r="CC32" s="188"/>
      <c r="CD32" s="188"/>
      <c r="CE32" s="188"/>
      <c r="CF32" s="188"/>
      <c r="CG32" s="188"/>
      <c r="CH32" s="188"/>
      <c r="CI32" s="188"/>
      <c r="CJ32" s="188"/>
      <c r="CK32" s="188"/>
      <c r="CL32" s="188"/>
      <c r="CM32" s="188"/>
      <c r="CN32" s="188"/>
      <c r="CO32" s="188" t="s">
        <v>
133</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c r="A33" s="166"/>
      <c r="B33" s="186"/>
      <c r="C33" s="464" t="s">
        <v>
416</v>
      </c>
      <c r="D33" s="464"/>
      <c r="E33" s="435" t="s">
        <v>
417</v>
      </c>
      <c r="F33" s="435"/>
      <c r="G33" s="435"/>
      <c r="H33" s="435"/>
      <c r="I33" s="435"/>
      <c r="J33" s="435"/>
      <c r="K33" s="435"/>
      <c r="L33" s="435"/>
      <c r="M33" s="435"/>
      <c r="N33" s="435"/>
      <c r="O33" s="435"/>
      <c r="P33" s="435"/>
      <c r="Q33" s="435"/>
      <c r="R33" s="435"/>
      <c r="S33" s="435"/>
      <c r="T33" s="346"/>
      <c r="U33" s="464" t="s">
        <v>
418</v>
      </c>
      <c r="V33" s="464"/>
      <c r="W33" s="435" t="s">
        <v>
419</v>
      </c>
      <c r="X33" s="435"/>
      <c r="Y33" s="435"/>
      <c r="Z33" s="435"/>
      <c r="AA33" s="435"/>
      <c r="AB33" s="435"/>
      <c r="AC33" s="435"/>
      <c r="AD33" s="435"/>
      <c r="AE33" s="435"/>
      <c r="AF33" s="435"/>
      <c r="AG33" s="435"/>
      <c r="AH33" s="435"/>
      <c r="AI33" s="435"/>
      <c r="AJ33" s="435"/>
      <c r="AK33" s="435"/>
      <c r="AL33" s="346"/>
      <c r="AM33" s="464" t="s">
        <v>
418</v>
      </c>
      <c r="AN33" s="464"/>
      <c r="AO33" s="435" t="s">
        <v>
419</v>
      </c>
      <c r="AP33" s="435"/>
      <c r="AQ33" s="435"/>
      <c r="AR33" s="435"/>
      <c r="AS33" s="435"/>
      <c r="AT33" s="435"/>
      <c r="AU33" s="435"/>
      <c r="AV33" s="435"/>
      <c r="AW33" s="435"/>
      <c r="AX33" s="435"/>
      <c r="AY33" s="435"/>
      <c r="AZ33" s="435"/>
      <c r="BA33" s="435"/>
      <c r="BB33" s="435"/>
      <c r="BC33" s="435"/>
      <c r="BD33" s="347"/>
      <c r="BE33" s="435" t="s">
        <v>
134</v>
      </c>
      <c r="BF33" s="435"/>
      <c r="BG33" s="435" t="s">
        <v>
135</v>
      </c>
      <c r="BH33" s="435"/>
      <c r="BI33" s="435"/>
      <c r="BJ33" s="435"/>
      <c r="BK33" s="435"/>
      <c r="BL33" s="435"/>
      <c r="BM33" s="435"/>
      <c r="BN33" s="435"/>
      <c r="BO33" s="435"/>
      <c r="BP33" s="435"/>
      <c r="BQ33" s="435"/>
      <c r="BR33" s="435"/>
      <c r="BS33" s="435"/>
      <c r="BT33" s="435"/>
      <c r="BU33" s="435"/>
      <c r="BV33" s="347"/>
      <c r="BW33" s="464" t="s">
        <v>
134</v>
      </c>
      <c r="BX33" s="464"/>
      <c r="BY33" s="435" t="s">
        <v>
420</v>
      </c>
      <c r="BZ33" s="435"/>
      <c r="CA33" s="435"/>
      <c r="CB33" s="435"/>
      <c r="CC33" s="435"/>
      <c r="CD33" s="435"/>
      <c r="CE33" s="435"/>
      <c r="CF33" s="435"/>
      <c r="CG33" s="435"/>
      <c r="CH33" s="435"/>
      <c r="CI33" s="435"/>
      <c r="CJ33" s="435"/>
      <c r="CK33" s="435"/>
      <c r="CL33" s="435"/>
      <c r="CM33" s="435"/>
      <c r="CN33" s="346"/>
      <c r="CO33" s="464" t="s">
        <v>
418</v>
      </c>
      <c r="CP33" s="464"/>
      <c r="CQ33" s="435" t="s">
        <v>
136</v>
      </c>
      <c r="CR33" s="435"/>
      <c r="CS33" s="435"/>
      <c r="CT33" s="435"/>
      <c r="CU33" s="435"/>
      <c r="CV33" s="435"/>
      <c r="CW33" s="435"/>
      <c r="CX33" s="435"/>
      <c r="CY33" s="435"/>
      <c r="CZ33" s="435"/>
      <c r="DA33" s="435"/>
      <c r="DB33" s="435"/>
      <c r="DC33" s="435"/>
      <c r="DD33" s="435"/>
      <c r="DE33" s="435"/>
      <c r="DF33" s="346"/>
      <c r="DG33" s="631" t="s">
        <v>
421</v>
      </c>
      <c r="DH33" s="631"/>
      <c r="DI33" s="351"/>
      <c r="DJ33" s="165"/>
      <c r="DK33" s="165"/>
      <c r="DL33" s="165"/>
      <c r="DM33" s="165"/>
      <c r="DN33" s="165"/>
      <c r="DO33" s="165"/>
    </row>
    <row r="34" spans="1:119" ht="32.25" customHeight="1">
      <c r="A34" s="166"/>
      <c r="B34" s="186"/>
      <c r="C34" s="632">
        <f>
IF(E34="","",1)</f>
        <v>
1</v>
      </c>
      <c r="D34" s="632"/>
      <c r="E34" s="633" t="str">
        <f>
IF('各会計、関係団体の財政状況及び健全化判断比率'!B7="","",'各会計、関係団体の財政状況及び健全化判断比率'!B7)</f>
        <v>
一般会計</v>
      </c>
      <c r="F34" s="633"/>
      <c r="G34" s="633"/>
      <c r="H34" s="633"/>
      <c r="I34" s="633"/>
      <c r="J34" s="633"/>
      <c r="K34" s="633"/>
      <c r="L34" s="633"/>
      <c r="M34" s="633"/>
      <c r="N34" s="633"/>
      <c r="O34" s="633"/>
      <c r="P34" s="633"/>
      <c r="Q34" s="633"/>
      <c r="R34" s="633"/>
      <c r="S34" s="633"/>
      <c r="T34" s="187"/>
      <c r="U34" s="632">
        <f>
IF(W34="","",MAX(C34:D43)+1)</f>
        <v>
3</v>
      </c>
      <c r="V34" s="632"/>
      <c r="W34" s="633" t="str">
        <f>
IF('各会計、関係団体の財政状況及び健全化判断比率'!B28="","",'各会計、関係団体の財政状況及び健全化判断比率'!B28)</f>
        <v>
国民健康保険特別会計</v>
      </c>
      <c r="X34" s="633"/>
      <c r="Y34" s="633"/>
      <c r="Z34" s="633"/>
      <c r="AA34" s="633"/>
      <c r="AB34" s="633"/>
      <c r="AC34" s="633"/>
      <c r="AD34" s="633"/>
      <c r="AE34" s="633"/>
      <c r="AF34" s="633"/>
      <c r="AG34" s="633"/>
      <c r="AH34" s="633"/>
      <c r="AI34" s="633"/>
      <c r="AJ34" s="633"/>
      <c r="AK34" s="633"/>
      <c r="AL34" s="187"/>
      <c r="AM34" s="632">
        <f>
IF(AO34="","",MAX(C34:D43,U34:V43)+1)</f>
        <v>
6</v>
      </c>
      <c r="AN34" s="632"/>
      <c r="AO34" s="633" t="str">
        <f>
IF('各会計、関係団体の財政状況及び健全化判断比率'!B31="","",'各会計、関係団体の財政状況及び健全化判断比率'!B31)</f>
        <v>
市立病院事業会計</v>
      </c>
      <c r="AP34" s="633"/>
      <c r="AQ34" s="633"/>
      <c r="AR34" s="633"/>
      <c r="AS34" s="633"/>
      <c r="AT34" s="633"/>
      <c r="AU34" s="633"/>
      <c r="AV34" s="633"/>
      <c r="AW34" s="633"/>
      <c r="AX34" s="633"/>
      <c r="AY34" s="633"/>
      <c r="AZ34" s="633"/>
      <c r="BA34" s="633"/>
      <c r="BB34" s="633"/>
      <c r="BC34" s="633"/>
      <c r="BD34" s="187"/>
      <c r="BE34" s="632">
        <f>
IF(BG34="","",MAX(C34:D43,U34:V43,AM34:AN43)+1)</f>
        <v>
7</v>
      </c>
      <c r="BF34" s="632"/>
      <c r="BG34" s="633" t="str">
        <f>
IF('各会計、関係団体の財政状況及び健全化判断比率'!B32="","",'各会計、関係団体の財政状況及び健全化判断比率'!B32)</f>
        <v>
下水道事業特別会計</v>
      </c>
      <c r="BH34" s="633"/>
      <c r="BI34" s="633"/>
      <c r="BJ34" s="633"/>
      <c r="BK34" s="633"/>
      <c r="BL34" s="633"/>
      <c r="BM34" s="633"/>
      <c r="BN34" s="633"/>
      <c r="BO34" s="633"/>
      <c r="BP34" s="633"/>
      <c r="BQ34" s="633"/>
      <c r="BR34" s="633"/>
      <c r="BS34" s="633"/>
      <c r="BT34" s="633"/>
      <c r="BU34" s="633"/>
      <c r="BV34" s="187"/>
      <c r="BW34" s="632">
        <f>
IF(BY34="","",MAX(C34:D43,U34:V43,AM34:AN43,BE34:BF43)+1)</f>
        <v>
8</v>
      </c>
      <c r="BX34" s="632"/>
      <c r="BY34" s="633" t="str">
        <f>
IF('各会計、関係団体の財政状況及び健全化判断比率'!B68="","",'各会計、関係団体の財政状況及び健全化判断比率'!B68)</f>
        <v>
東京都市町村総合事務組合（一般会計）</v>
      </c>
      <c r="BZ34" s="633"/>
      <c r="CA34" s="633"/>
      <c r="CB34" s="633"/>
      <c r="CC34" s="633"/>
      <c r="CD34" s="633"/>
      <c r="CE34" s="633"/>
      <c r="CF34" s="633"/>
      <c r="CG34" s="633"/>
      <c r="CH34" s="633"/>
      <c r="CI34" s="633"/>
      <c r="CJ34" s="633"/>
      <c r="CK34" s="633"/>
      <c r="CL34" s="633"/>
      <c r="CM34" s="633"/>
      <c r="CN34" s="187"/>
      <c r="CO34" s="632">
        <f>
IF(CQ34="","",MAX(C34:D43,U34:V43,AM34:AN43,BE34:BF43,BW34:BX43)+1)</f>
        <v>
17</v>
      </c>
      <c r="CP34" s="632"/>
      <c r="CQ34" s="633" t="str">
        <f>
IF('各会計、関係団体の財政状況及び健全化判断比率'!BS7="","",'各会計、関係団体の財政状況及び健全化判断比率'!BS7)</f>
        <v>
日野市土地開発公社</v>
      </c>
      <c r="CR34" s="633"/>
      <c r="CS34" s="633"/>
      <c r="CT34" s="633"/>
      <c r="CU34" s="633"/>
      <c r="CV34" s="633"/>
      <c r="CW34" s="633"/>
      <c r="CX34" s="633"/>
      <c r="CY34" s="633"/>
      <c r="CZ34" s="633"/>
      <c r="DA34" s="633"/>
      <c r="DB34" s="633"/>
      <c r="DC34" s="633"/>
      <c r="DD34" s="633"/>
      <c r="DE34" s="633"/>
      <c r="DF34" s="184"/>
      <c r="DG34" s="634" t="str">
        <f>
IF('各会計、関係団体の財政状況及び健全化判断比率'!BR7="","",'各会計、関係団体の財政状況及び健全化判断比率'!BR7)</f>
        <v>
○</v>
      </c>
      <c r="DH34" s="634"/>
      <c r="DI34" s="351"/>
      <c r="DJ34" s="165"/>
      <c r="DK34" s="165"/>
      <c r="DL34" s="165"/>
      <c r="DM34" s="165"/>
      <c r="DN34" s="165"/>
      <c r="DO34" s="165"/>
    </row>
    <row r="35" spans="1:119" ht="32.25" customHeight="1">
      <c r="A35" s="166"/>
      <c r="B35" s="186"/>
      <c r="C35" s="632">
        <f>
IF(E35="","",C34+1)</f>
        <v>
2</v>
      </c>
      <c r="D35" s="632"/>
      <c r="E35" s="633" t="str">
        <f>
IF('各会計、関係団体の財政状況及び健全化判断比率'!B8="","",'各会計、関係団体の財政状況及び健全化判断比率'!B8)</f>
        <v>
土地区画整理事業特別会計</v>
      </c>
      <c r="F35" s="633"/>
      <c r="G35" s="633"/>
      <c r="H35" s="633"/>
      <c r="I35" s="633"/>
      <c r="J35" s="633"/>
      <c r="K35" s="633"/>
      <c r="L35" s="633"/>
      <c r="M35" s="633"/>
      <c r="N35" s="633"/>
      <c r="O35" s="633"/>
      <c r="P35" s="633"/>
      <c r="Q35" s="633"/>
      <c r="R35" s="633"/>
      <c r="S35" s="633"/>
      <c r="T35" s="187"/>
      <c r="U35" s="632">
        <f>
IF(W35="","",U34+1)</f>
        <v>
4</v>
      </c>
      <c r="V35" s="632"/>
      <c r="W35" s="633" t="str">
        <f>
IF('各会計、関係団体の財政状況及び健全化判断比率'!B29="","",'各会計、関係団体の財政状況及び健全化判断比率'!B29)</f>
        <v>
介護保険特別会計</v>
      </c>
      <c r="X35" s="633"/>
      <c r="Y35" s="633"/>
      <c r="Z35" s="633"/>
      <c r="AA35" s="633"/>
      <c r="AB35" s="633"/>
      <c r="AC35" s="633"/>
      <c r="AD35" s="633"/>
      <c r="AE35" s="633"/>
      <c r="AF35" s="633"/>
      <c r="AG35" s="633"/>
      <c r="AH35" s="633"/>
      <c r="AI35" s="633"/>
      <c r="AJ35" s="633"/>
      <c r="AK35" s="633"/>
      <c r="AL35" s="187"/>
      <c r="AM35" s="632" t="str">
        <f t="shared" ref="AM35:AM43" si="0">
IF(AO35="","",AM34+1)</f>
        <v/>
      </c>
      <c r="AN35" s="632"/>
      <c r="AO35" s="633"/>
      <c r="AP35" s="633"/>
      <c r="AQ35" s="633"/>
      <c r="AR35" s="633"/>
      <c r="AS35" s="633"/>
      <c r="AT35" s="633"/>
      <c r="AU35" s="633"/>
      <c r="AV35" s="633"/>
      <c r="AW35" s="633"/>
      <c r="AX35" s="633"/>
      <c r="AY35" s="633"/>
      <c r="AZ35" s="633"/>
      <c r="BA35" s="633"/>
      <c r="BB35" s="633"/>
      <c r="BC35" s="633"/>
      <c r="BD35" s="187"/>
      <c r="BE35" s="632" t="str">
        <f t="shared" ref="BE35:BE43" si="1">
IF(BG35="","",BE34+1)</f>
        <v/>
      </c>
      <c r="BF35" s="632"/>
      <c r="BG35" s="633"/>
      <c r="BH35" s="633"/>
      <c r="BI35" s="633"/>
      <c r="BJ35" s="633"/>
      <c r="BK35" s="633"/>
      <c r="BL35" s="633"/>
      <c r="BM35" s="633"/>
      <c r="BN35" s="633"/>
      <c r="BO35" s="633"/>
      <c r="BP35" s="633"/>
      <c r="BQ35" s="633"/>
      <c r="BR35" s="633"/>
      <c r="BS35" s="633"/>
      <c r="BT35" s="633"/>
      <c r="BU35" s="633"/>
      <c r="BV35" s="187"/>
      <c r="BW35" s="632">
        <f t="shared" ref="BW35:BW43" si="2">
IF(BY35="","",BW34+1)</f>
        <v>
9</v>
      </c>
      <c r="BX35" s="632"/>
      <c r="BY35" s="633" t="str">
        <f>
IF('各会計、関係団体の財政状況及び健全化判断比率'!B69="","",'各会計、関係団体の財政状況及び健全化判断比率'!B69)</f>
        <v>
東京都市町村総合事務組合（東京都市町村民交通災害共済事業特別会計）</v>
      </c>
      <c r="BZ35" s="633"/>
      <c r="CA35" s="633"/>
      <c r="CB35" s="633"/>
      <c r="CC35" s="633"/>
      <c r="CD35" s="633"/>
      <c r="CE35" s="633"/>
      <c r="CF35" s="633"/>
      <c r="CG35" s="633"/>
      <c r="CH35" s="633"/>
      <c r="CI35" s="633"/>
      <c r="CJ35" s="633"/>
      <c r="CK35" s="633"/>
      <c r="CL35" s="633"/>
      <c r="CM35" s="633"/>
      <c r="CN35" s="187"/>
      <c r="CO35" s="632">
        <f t="shared" ref="CO35:CO43" si="3">
IF(CQ35="","",CO34+1)</f>
        <v>
18</v>
      </c>
      <c r="CP35" s="632"/>
      <c r="CQ35" s="633" t="str">
        <f>
IF('各会計、関係団体の財政状況及び健全化判断比率'!BS8="","",'各会計、関係団体の財政状況及び健全化判断比率'!BS8)</f>
        <v>
株式会社日野市企業公社</v>
      </c>
      <c r="CR35" s="633"/>
      <c r="CS35" s="633"/>
      <c r="CT35" s="633"/>
      <c r="CU35" s="633"/>
      <c r="CV35" s="633"/>
      <c r="CW35" s="633"/>
      <c r="CX35" s="633"/>
      <c r="CY35" s="633"/>
      <c r="CZ35" s="633"/>
      <c r="DA35" s="633"/>
      <c r="DB35" s="633"/>
      <c r="DC35" s="633"/>
      <c r="DD35" s="633"/>
      <c r="DE35" s="633"/>
      <c r="DF35" s="184"/>
      <c r="DG35" s="634" t="str">
        <f>
IF('各会計、関係団体の財政状況及び健全化判断比率'!BR8="","",'各会計、関係団体の財政状況及び健全化判断比率'!BR8)</f>
        <v/>
      </c>
      <c r="DH35" s="634"/>
      <c r="DI35" s="351"/>
      <c r="DJ35" s="165"/>
      <c r="DK35" s="165"/>
      <c r="DL35" s="165"/>
      <c r="DM35" s="165"/>
      <c r="DN35" s="165"/>
      <c r="DO35" s="165"/>
    </row>
    <row r="36" spans="1:119" ht="32.25" customHeight="1">
      <c r="A36" s="166"/>
      <c r="B36" s="186"/>
      <c r="C36" s="632" t="str">
        <f>
IF(E36="","",C35+1)</f>
        <v/>
      </c>
      <c r="D36" s="632"/>
      <c r="E36" s="633" t="str">
        <f>
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
IF(W36="","",U35+1)</f>
        <v>
5</v>
      </c>
      <c r="V36" s="632"/>
      <c r="W36" s="633" t="str">
        <f>
IF('各会計、関係団体の財政状況及び健全化判断比率'!B30="","",'各会計、関係団体の財政状況及び健全化判断比率'!B30)</f>
        <v>
後期高齢者医療特別会計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t="str">
        <f t="shared" si="1"/>
        <v/>
      </c>
      <c r="BF36" s="632"/>
      <c r="BG36" s="633"/>
      <c r="BH36" s="633"/>
      <c r="BI36" s="633"/>
      <c r="BJ36" s="633"/>
      <c r="BK36" s="633"/>
      <c r="BL36" s="633"/>
      <c r="BM36" s="633"/>
      <c r="BN36" s="633"/>
      <c r="BO36" s="633"/>
      <c r="BP36" s="633"/>
      <c r="BQ36" s="633"/>
      <c r="BR36" s="633"/>
      <c r="BS36" s="633"/>
      <c r="BT36" s="633"/>
      <c r="BU36" s="633"/>
      <c r="BV36" s="187"/>
      <c r="BW36" s="632">
        <f t="shared" si="2"/>
        <v>
10</v>
      </c>
      <c r="BX36" s="632"/>
      <c r="BY36" s="633" t="str">
        <f>
IF('各会計、関係団体の財政状況及び健全化判断比率'!B70="","",'各会計、関係団体の財政状況及び健全化判断比率'!B70)</f>
        <v>
東京都十一市競輪事業組合</v>
      </c>
      <c r="BZ36" s="633"/>
      <c r="CA36" s="633"/>
      <c r="CB36" s="633"/>
      <c r="CC36" s="633"/>
      <c r="CD36" s="633"/>
      <c r="CE36" s="633"/>
      <c r="CF36" s="633"/>
      <c r="CG36" s="633"/>
      <c r="CH36" s="633"/>
      <c r="CI36" s="633"/>
      <c r="CJ36" s="633"/>
      <c r="CK36" s="633"/>
      <c r="CL36" s="633"/>
      <c r="CM36" s="633"/>
      <c r="CN36" s="187"/>
      <c r="CO36" s="632">
        <f t="shared" si="3"/>
        <v>
19</v>
      </c>
      <c r="CP36" s="632"/>
      <c r="CQ36" s="633" t="str">
        <f>
IF('各会計、関係団体の財政状況及び健全化判断比率'!BS9="","",'各会計、関係団体の財政状況及び健全化判断比率'!BS9)</f>
        <v>
公益財団法人日野市環境緑化協会</v>
      </c>
      <c r="CR36" s="633"/>
      <c r="CS36" s="633"/>
      <c r="CT36" s="633"/>
      <c r="CU36" s="633"/>
      <c r="CV36" s="633"/>
      <c r="CW36" s="633"/>
      <c r="CX36" s="633"/>
      <c r="CY36" s="633"/>
      <c r="CZ36" s="633"/>
      <c r="DA36" s="633"/>
      <c r="DB36" s="633"/>
      <c r="DC36" s="633"/>
      <c r="DD36" s="633"/>
      <c r="DE36" s="633"/>
      <c r="DF36" s="184"/>
      <c r="DG36" s="634" t="str">
        <f>
IF('各会計、関係団体の財政状況及び健全化判断比率'!BR9="","",'各会計、関係団体の財政状況及び健全化判断比率'!BR9)</f>
        <v/>
      </c>
      <c r="DH36" s="634"/>
      <c r="DI36" s="351"/>
      <c r="DJ36" s="165"/>
      <c r="DK36" s="165"/>
      <c r="DL36" s="165"/>
      <c r="DM36" s="165"/>
      <c r="DN36" s="165"/>
      <c r="DO36" s="165"/>
    </row>
    <row r="37" spans="1:119" ht="32.25" customHeight="1">
      <c r="A37" s="166"/>
      <c r="B37" s="186"/>
      <c r="C37" s="632" t="str">
        <f>
IF(E37="","",C36+1)</f>
        <v/>
      </c>
      <c r="D37" s="632"/>
      <c r="E37" s="633" t="str">
        <f>
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
11</v>
      </c>
      <c r="BX37" s="632"/>
      <c r="BY37" s="633" t="str">
        <f>
IF('各会計、関係団体の財政状況及び健全化判断比率'!B71="","",'各会計、関係団体の財政状況及び健全化判断比率'!B71)</f>
        <v>
東京都四市競艇事業組合</v>
      </c>
      <c r="BZ37" s="633"/>
      <c r="CA37" s="633"/>
      <c r="CB37" s="633"/>
      <c r="CC37" s="633"/>
      <c r="CD37" s="633"/>
      <c r="CE37" s="633"/>
      <c r="CF37" s="633"/>
      <c r="CG37" s="633"/>
      <c r="CH37" s="633"/>
      <c r="CI37" s="633"/>
      <c r="CJ37" s="633"/>
      <c r="CK37" s="633"/>
      <c r="CL37" s="633"/>
      <c r="CM37" s="633"/>
      <c r="CN37" s="187"/>
      <c r="CO37" s="632">
        <f t="shared" si="3"/>
        <v>
20</v>
      </c>
      <c r="CP37" s="632"/>
      <c r="CQ37" s="633" t="str">
        <f>
IF('各会計、関係団体の財政状況及び健全化判断比率'!BS10="","",'各会計、関係団体の財政状況及び健全化判断比率'!BS10)</f>
        <v>
多摩都市モノレール株式会社</v>
      </c>
      <c r="CR37" s="633"/>
      <c r="CS37" s="633"/>
      <c r="CT37" s="633"/>
      <c r="CU37" s="633"/>
      <c r="CV37" s="633"/>
      <c r="CW37" s="633"/>
      <c r="CX37" s="633"/>
      <c r="CY37" s="633"/>
      <c r="CZ37" s="633"/>
      <c r="DA37" s="633"/>
      <c r="DB37" s="633"/>
      <c r="DC37" s="633"/>
      <c r="DD37" s="633"/>
      <c r="DE37" s="633"/>
      <c r="DF37" s="184"/>
      <c r="DG37" s="634" t="str">
        <f>
IF('各会計、関係団体の財政状況及び健全化判断比率'!BR10="","",'各会計、関係団体の財政状況及び健全化判断比率'!BR10)</f>
        <v/>
      </c>
      <c r="DH37" s="634"/>
      <c r="DI37" s="351"/>
      <c r="DJ37" s="165"/>
      <c r="DK37" s="165"/>
      <c r="DL37" s="165"/>
      <c r="DM37" s="165"/>
      <c r="DN37" s="165"/>
      <c r="DO37" s="165"/>
    </row>
    <row r="38" spans="1:119" ht="32.25" customHeight="1">
      <c r="A38" s="166"/>
      <c r="B38" s="186"/>
      <c r="C38" s="632" t="str">
        <f t="shared" ref="C38:C43" si="5">
IF(E38="","",C37+1)</f>
        <v/>
      </c>
      <c r="D38" s="632"/>
      <c r="E38" s="633" t="str">
        <f>
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
12</v>
      </c>
      <c r="BX38" s="632"/>
      <c r="BY38" s="633" t="str">
        <f>
IF('各会計、関係団体の財政状況及び健全化判断比率'!B72="","",'各会計、関係団体の財政状況及び健全化判断比率'!B72)</f>
        <v>
東京たま広域資源循環組合</v>
      </c>
      <c r="BZ38" s="633"/>
      <c r="CA38" s="633"/>
      <c r="CB38" s="633"/>
      <c r="CC38" s="633"/>
      <c r="CD38" s="633"/>
      <c r="CE38" s="633"/>
      <c r="CF38" s="633"/>
      <c r="CG38" s="633"/>
      <c r="CH38" s="633"/>
      <c r="CI38" s="633"/>
      <c r="CJ38" s="633"/>
      <c r="CK38" s="633"/>
      <c r="CL38" s="633"/>
      <c r="CM38" s="633"/>
      <c r="CN38" s="187"/>
      <c r="CO38" s="632" t="str">
        <f t="shared" si="3"/>
        <v/>
      </c>
      <c r="CP38" s="632"/>
      <c r="CQ38" s="633" t="str">
        <f>
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
IF('各会計、関係団体の財政状況及び健全化判断比率'!BR11="","",'各会計、関係団体の財政状況及び健全化判断比率'!BR11)</f>
        <v/>
      </c>
      <c r="DH38" s="634"/>
      <c r="DI38" s="351"/>
      <c r="DJ38" s="165"/>
      <c r="DK38" s="165"/>
      <c r="DL38" s="165"/>
      <c r="DM38" s="165"/>
      <c r="DN38" s="165"/>
      <c r="DO38" s="165"/>
    </row>
    <row r="39" spans="1:119" ht="32.25" customHeight="1">
      <c r="A39" s="166"/>
      <c r="B39" s="186"/>
      <c r="C39" s="632" t="str">
        <f t="shared" si="5"/>
        <v/>
      </c>
      <c r="D39" s="632"/>
      <c r="E39" s="633" t="str">
        <f>
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
13</v>
      </c>
      <c r="BX39" s="632"/>
      <c r="BY39" s="633" t="str">
        <f>
IF('各会計、関係団体の財政状況及び健全化判断比率'!B73="","",'各会計、関係団体の財政状況及び健全化判断比率'!B73)</f>
        <v>
南多摩斎場組合</v>
      </c>
      <c r="BZ39" s="633"/>
      <c r="CA39" s="633"/>
      <c r="CB39" s="633"/>
      <c r="CC39" s="633"/>
      <c r="CD39" s="633"/>
      <c r="CE39" s="633"/>
      <c r="CF39" s="633"/>
      <c r="CG39" s="633"/>
      <c r="CH39" s="633"/>
      <c r="CI39" s="633"/>
      <c r="CJ39" s="633"/>
      <c r="CK39" s="633"/>
      <c r="CL39" s="633"/>
      <c r="CM39" s="633"/>
      <c r="CN39" s="187"/>
      <c r="CO39" s="632" t="str">
        <f t="shared" si="3"/>
        <v/>
      </c>
      <c r="CP39" s="632"/>
      <c r="CQ39" s="633" t="str">
        <f>
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
IF('各会計、関係団体の財政状況及び健全化判断比率'!BR12="","",'各会計、関係団体の財政状況及び健全化判断比率'!BR12)</f>
        <v/>
      </c>
      <c r="DH39" s="634"/>
      <c r="DI39" s="351"/>
      <c r="DJ39" s="165"/>
      <c r="DK39" s="165"/>
      <c r="DL39" s="165"/>
      <c r="DM39" s="165"/>
      <c r="DN39" s="165"/>
      <c r="DO39" s="165"/>
    </row>
    <row r="40" spans="1:119" ht="32.25" customHeight="1">
      <c r="A40" s="166"/>
      <c r="B40" s="186"/>
      <c r="C40" s="632" t="str">
        <f t="shared" si="5"/>
        <v/>
      </c>
      <c r="D40" s="632"/>
      <c r="E40" s="633" t="str">
        <f>
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f t="shared" si="2"/>
        <v>
14</v>
      </c>
      <c r="BX40" s="632"/>
      <c r="BY40" s="633" t="str">
        <f>
IF('各会計、関係団体の財政状況及び健全化判断比率'!B74="","",'各会計、関係団体の財政状況及び健全化判断比率'!B74)</f>
        <v>
東京都後期高齢者医療広域連合（一般会計）</v>
      </c>
      <c r="BZ40" s="633"/>
      <c r="CA40" s="633"/>
      <c r="CB40" s="633"/>
      <c r="CC40" s="633"/>
      <c r="CD40" s="633"/>
      <c r="CE40" s="633"/>
      <c r="CF40" s="633"/>
      <c r="CG40" s="633"/>
      <c r="CH40" s="633"/>
      <c r="CI40" s="633"/>
      <c r="CJ40" s="633"/>
      <c r="CK40" s="633"/>
      <c r="CL40" s="633"/>
      <c r="CM40" s="633"/>
      <c r="CN40" s="187"/>
      <c r="CO40" s="632" t="str">
        <f t="shared" si="3"/>
        <v/>
      </c>
      <c r="CP40" s="632"/>
      <c r="CQ40" s="633" t="str">
        <f>
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
IF('各会計、関係団体の財政状況及び健全化判断比率'!BR13="","",'各会計、関係団体の財政状況及び健全化判断比率'!BR13)</f>
        <v/>
      </c>
      <c r="DH40" s="634"/>
      <c r="DI40" s="351"/>
      <c r="DJ40" s="165"/>
      <c r="DK40" s="165"/>
      <c r="DL40" s="165"/>
      <c r="DM40" s="165"/>
      <c r="DN40" s="165"/>
      <c r="DO40" s="165"/>
    </row>
    <row r="41" spans="1:119" ht="32.25" customHeight="1">
      <c r="A41" s="166"/>
      <c r="B41" s="186"/>
      <c r="C41" s="632" t="str">
        <f t="shared" si="5"/>
        <v/>
      </c>
      <c r="D41" s="632"/>
      <c r="E41" s="633" t="str">
        <f>
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f t="shared" si="2"/>
        <v>
15</v>
      </c>
      <c r="BX41" s="632"/>
      <c r="BY41" s="633" t="str">
        <f>
IF('各会計、関係団体の財政状況及び健全化判断比率'!B75="","",'各会計、関係団体の財政状況及び健全化判断比率'!B75)</f>
        <v>
東京都後期高齢者医療広域連合（後期高齢者医療特別会計）</v>
      </c>
      <c r="BZ41" s="633"/>
      <c r="CA41" s="633"/>
      <c r="CB41" s="633"/>
      <c r="CC41" s="633"/>
      <c r="CD41" s="633"/>
      <c r="CE41" s="633"/>
      <c r="CF41" s="633"/>
      <c r="CG41" s="633"/>
      <c r="CH41" s="633"/>
      <c r="CI41" s="633"/>
      <c r="CJ41" s="633"/>
      <c r="CK41" s="633"/>
      <c r="CL41" s="633"/>
      <c r="CM41" s="633"/>
      <c r="CN41" s="187"/>
      <c r="CO41" s="632" t="str">
        <f t="shared" si="3"/>
        <v/>
      </c>
      <c r="CP41" s="632"/>
      <c r="CQ41" s="633" t="str">
        <f>
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
IF('各会計、関係団体の財政状況及び健全化判断比率'!BR14="","",'各会計、関係団体の財政状況及び健全化判断比率'!BR14)</f>
        <v/>
      </c>
      <c r="DH41" s="634"/>
      <c r="DI41" s="351"/>
      <c r="DJ41" s="165"/>
      <c r="DK41" s="165"/>
      <c r="DL41" s="165"/>
      <c r="DM41" s="165"/>
      <c r="DN41" s="165"/>
      <c r="DO41" s="165"/>
    </row>
    <row r="42" spans="1:119" ht="32.25" customHeight="1">
      <c r="A42" s="165"/>
      <c r="B42" s="186"/>
      <c r="C42" s="632" t="str">
        <f t="shared" si="5"/>
        <v/>
      </c>
      <c r="D42" s="632"/>
      <c r="E42" s="633" t="str">
        <f>
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f t="shared" si="2"/>
        <v>
16</v>
      </c>
      <c r="BX42" s="632"/>
      <c r="BY42" s="633" t="str">
        <f>
IF('各会計、関係団体の財政状況及び健全化判断比率'!B76="","",'各会計、関係団体の財政状況及び健全化判断比率'!B76)</f>
        <v>
浅川清流環境組合</v>
      </c>
      <c r="BZ42" s="633"/>
      <c r="CA42" s="633"/>
      <c r="CB42" s="633"/>
      <c r="CC42" s="633"/>
      <c r="CD42" s="633"/>
      <c r="CE42" s="633"/>
      <c r="CF42" s="633"/>
      <c r="CG42" s="633"/>
      <c r="CH42" s="633"/>
      <c r="CI42" s="633"/>
      <c r="CJ42" s="633"/>
      <c r="CK42" s="633"/>
      <c r="CL42" s="633"/>
      <c r="CM42" s="633"/>
      <c r="CN42" s="187"/>
      <c r="CO42" s="632" t="str">
        <f t="shared" si="3"/>
        <v/>
      </c>
      <c r="CP42" s="632"/>
      <c r="CQ42" s="633" t="str">
        <f>
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
IF('各会計、関係団体の財政状況及び健全化判断比率'!BR15="","",'各会計、関係団体の財政状況及び健全化判断比率'!BR15)</f>
        <v/>
      </c>
      <c r="DH42" s="634"/>
      <c r="DI42" s="351"/>
      <c r="DJ42" s="165"/>
      <c r="DK42" s="165"/>
      <c r="DL42" s="165"/>
      <c r="DM42" s="165"/>
      <c r="DN42" s="165"/>
      <c r="DO42" s="165"/>
    </row>
    <row r="43" spans="1:119" ht="32.25" customHeight="1">
      <c r="A43" s="165"/>
      <c r="B43" s="186"/>
      <c r="C43" s="632" t="str">
        <f t="shared" si="5"/>
        <v/>
      </c>
      <c r="D43" s="632"/>
      <c r="E43" s="633" t="str">
        <f>
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
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
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
IF('各会計、関係団体の財政状況及び健全化判断比率'!BR16="","",'各会計、関係団体の財政状況及び健全化判断比率'!BR16)</f>
        <v/>
      </c>
      <c r="DH43" s="634"/>
      <c r="DI43" s="351"/>
      <c r="DJ43" s="165"/>
      <c r="DK43" s="165"/>
      <c r="DL43" s="165"/>
      <c r="DM43" s="165"/>
      <c r="DN43" s="165"/>
      <c r="DO43" s="165"/>
    </row>
    <row r="44" spans="1:119" ht="13.5" customHeight="1" thickBot="1">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
137</v>
      </c>
      <c r="C46" s="165"/>
      <c r="D46" s="165"/>
      <c r="E46" s="165" t="s">
        <v>
138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
139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
140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192" t="s">
        <v>
141</v>
      </c>
    </row>
    <row r="50" spans="5:5">
      <c r="E50" s="167" t="s">
        <v>
422</v>
      </c>
    </row>
    <row r="51" spans="5:5">
      <c r="E51" s="167" t="s">
        <v>
423</v>
      </c>
    </row>
    <row r="52" spans="5:5">
      <c r="E52" s="167" t="s">
        <v>
142</v>
      </c>
    </row>
    <row r="53" spans="5:5">
      <c r="E53" s="167" t="s">
        <v>
143</v>
      </c>
    </row>
    <row r="54" spans="5:5"/>
    <row r="55" spans="5:5"/>
    <row r="56" spans="5:5"/>
    <row r="57" spans="5:5" hidden="1"/>
    <row r="58" spans="5:5" hidden="1"/>
    <row r="59" spans="5:5" hidden="1"/>
  </sheetData>
  <sheetProtection algorithmName="SHA-512" hashValue="Yn/8/bkzGTn2HkdZEFkG1yy+IhBkVmcEH97XRy0+82FHBPv+AuF5XO/28UIgf/HEHpUatvmYoq3ukLKn8FUIKg==" saltValue="aCP8gq3USmpsNDbQakTnT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E37" sqref="E37:S37"/>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0</v>
      </c>
      <c r="K32" s="22"/>
      <c r="L32" s="22"/>
      <c r="M32" s="22"/>
      <c r="N32" s="22"/>
      <c r="O32" s="22"/>
      <c r="P32" s="22"/>
    </row>
    <row r="33" spans="1:16" ht="39" customHeight="1" thickBot="1">
      <c r="A33" s="22"/>
      <c r="B33" s="25" t="s">
        <v>
6</v>
      </c>
      <c r="C33" s="26"/>
      <c r="D33" s="26"/>
      <c r="E33" s="27" t="s">
        <v>
2</v>
      </c>
      <c r="F33" s="28" t="s">
        <v>
347</v>
      </c>
      <c r="G33" s="29" t="s">
        <v>
348</v>
      </c>
      <c r="H33" s="29" t="s">
        <v>
349</v>
      </c>
      <c r="I33" s="29" t="s">
        <v>
350</v>
      </c>
      <c r="J33" s="30" t="s">
        <v>
351</v>
      </c>
      <c r="K33" s="22"/>
      <c r="L33" s="22"/>
      <c r="M33" s="22"/>
      <c r="N33" s="22"/>
      <c r="O33" s="22"/>
      <c r="P33" s="22"/>
    </row>
    <row r="34" spans="1:16" ht="39" customHeight="1">
      <c r="A34" s="22"/>
      <c r="B34" s="31"/>
      <c r="C34" s="1224" t="s">
        <v>
355</v>
      </c>
      <c r="D34" s="1224"/>
      <c r="E34" s="1225"/>
      <c r="F34" s="32">
        <v>
5.16</v>
      </c>
      <c r="G34" s="33">
        <v>
5.58</v>
      </c>
      <c r="H34" s="33">
        <v>
8.2200000000000006</v>
      </c>
      <c r="I34" s="33">
        <v>
6.06</v>
      </c>
      <c r="J34" s="34">
        <v>
8.0299999999999994</v>
      </c>
      <c r="K34" s="22"/>
      <c r="L34" s="22"/>
      <c r="M34" s="22"/>
      <c r="N34" s="22"/>
      <c r="O34" s="22"/>
      <c r="P34" s="22"/>
    </row>
    <row r="35" spans="1:16" ht="39" customHeight="1">
      <c r="A35" s="22"/>
      <c r="B35" s="35"/>
      <c r="C35" s="1218" t="s">
        <v>
356</v>
      </c>
      <c r="D35" s="1219"/>
      <c r="E35" s="1220"/>
      <c r="F35" s="36">
        <v>
4.1399999999999997</v>
      </c>
      <c r="G35" s="37">
        <v>
3.3</v>
      </c>
      <c r="H35" s="37">
        <v>
3.92</v>
      </c>
      <c r="I35" s="37">
        <v>
3.77</v>
      </c>
      <c r="J35" s="38">
        <v>
2.58</v>
      </c>
      <c r="K35" s="22"/>
      <c r="L35" s="22"/>
      <c r="M35" s="22"/>
      <c r="N35" s="22"/>
      <c r="O35" s="22"/>
      <c r="P35" s="22"/>
    </row>
    <row r="36" spans="1:16" ht="39" customHeight="1">
      <c r="A36" s="22"/>
      <c r="B36" s="35"/>
      <c r="C36" s="1218" t="s">
        <v>
357</v>
      </c>
      <c r="D36" s="1219"/>
      <c r="E36" s="1220"/>
      <c r="F36" s="36">
        <v>
0.79</v>
      </c>
      <c r="G36" s="37">
        <v>
0.74</v>
      </c>
      <c r="H36" s="37">
        <v>
0.48</v>
      </c>
      <c r="I36" s="37">
        <v>
0.42</v>
      </c>
      <c r="J36" s="38">
        <v>
1.44</v>
      </c>
      <c r="K36" s="22"/>
      <c r="L36" s="22"/>
      <c r="M36" s="22"/>
      <c r="N36" s="22"/>
      <c r="O36" s="22"/>
      <c r="P36" s="22"/>
    </row>
    <row r="37" spans="1:16" ht="39" customHeight="1">
      <c r="A37" s="22"/>
      <c r="B37" s="35"/>
      <c r="C37" s="1218" t="s">
        <v>
358</v>
      </c>
      <c r="D37" s="1219"/>
      <c r="E37" s="1220"/>
      <c r="F37" s="36">
        <v>
0.41</v>
      </c>
      <c r="G37" s="37">
        <v>
1.01</v>
      </c>
      <c r="H37" s="37">
        <v>
0.4</v>
      </c>
      <c r="I37" s="37">
        <v>
0.61</v>
      </c>
      <c r="J37" s="38">
        <v>
0.45</v>
      </c>
      <c r="K37" s="22"/>
      <c r="L37" s="22"/>
      <c r="M37" s="22"/>
      <c r="N37" s="22"/>
      <c r="O37" s="22"/>
      <c r="P37" s="22"/>
    </row>
    <row r="38" spans="1:16" ht="39" customHeight="1">
      <c r="A38" s="22"/>
      <c r="B38" s="35"/>
      <c r="C38" s="1218" t="s">
        <v>
359</v>
      </c>
      <c r="D38" s="1219"/>
      <c r="E38" s="1220"/>
      <c r="F38" s="36">
        <v>
0.63</v>
      </c>
      <c r="G38" s="37">
        <v>
0.06</v>
      </c>
      <c r="H38" s="37">
        <v>
0.01</v>
      </c>
      <c r="I38" s="37">
        <v>
0.61</v>
      </c>
      <c r="J38" s="38">
        <v>
0.37</v>
      </c>
      <c r="K38" s="22"/>
      <c r="L38" s="22"/>
      <c r="M38" s="22"/>
      <c r="N38" s="22"/>
      <c r="O38" s="22"/>
      <c r="P38" s="22"/>
    </row>
    <row r="39" spans="1:16" ht="39" customHeight="1">
      <c r="A39" s="22"/>
      <c r="B39" s="35"/>
      <c r="C39" s="1218" t="s">
        <v>
360</v>
      </c>
      <c r="D39" s="1219"/>
      <c r="E39" s="1220"/>
      <c r="F39" s="36">
        <v>
0.02</v>
      </c>
      <c r="G39" s="37">
        <v>
0.27</v>
      </c>
      <c r="H39" s="37">
        <v>
0.04</v>
      </c>
      <c r="I39" s="37">
        <v>
0.2</v>
      </c>
      <c r="J39" s="38">
        <v>
0.24</v>
      </c>
      <c r="K39" s="22"/>
      <c r="L39" s="22"/>
      <c r="M39" s="22"/>
      <c r="N39" s="22"/>
      <c r="O39" s="22"/>
      <c r="P39" s="22"/>
    </row>
    <row r="40" spans="1:16" ht="39" customHeight="1">
      <c r="A40" s="22"/>
      <c r="B40" s="35"/>
      <c r="C40" s="1218" t="s">
        <v>
361</v>
      </c>
      <c r="D40" s="1219"/>
      <c r="E40" s="1220"/>
      <c r="F40" s="36">
        <v>
0.34</v>
      </c>
      <c r="G40" s="37">
        <v>
0.23</v>
      </c>
      <c r="H40" s="37">
        <v>
0.3</v>
      </c>
      <c r="I40" s="37">
        <v>
0.28999999999999998</v>
      </c>
      <c r="J40" s="38">
        <v>
0.21</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
362</v>
      </c>
      <c r="D42" s="1219"/>
      <c r="E42" s="1220"/>
      <c r="F42" s="36" t="s">
        <v>
312</v>
      </c>
      <c r="G42" s="37" t="s">
        <v>
312</v>
      </c>
      <c r="H42" s="37" t="s">
        <v>
312</v>
      </c>
      <c r="I42" s="37" t="s">
        <v>
312</v>
      </c>
      <c r="J42" s="38" t="s">
        <v>
312</v>
      </c>
      <c r="K42" s="22"/>
      <c r="L42" s="22"/>
      <c r="M42" s="22"/>
      <c r="N42" s="22"/>
      <c r="O42" s="22"/>
      <c r="P42" s="22"/>
    </row>
    <row r="43" spans="1:16" ht="39" customHeight="1" thickBot="1">
      <c r="A43" s="22"/>
      <c r="B43" s="40"/>
      <c r="C43" s="1221" t="s">
        <v>
363</v>
      </c>
      <c r="D43" s="1222"/>
      <c r="E43" s="1223"/>
      <c r="F43" s="41" t="s">
        <v>
312</v>
      </c>
      <c r="G43" s="42" t="s">
        <v>
312</v>
      </c>
      <c r="H43" s="42" t="s">
        <v>
312</v>
      </c>
      <c r="I43" s="42" t="s">
        <v>
312</v>
      </c>
      <c r="J43" s="43" t="s">
        <v>
312</v>
      </c>
      <c r="K43" s="22"/>
      <c r="L43" s="22"/>
      <c r="M43" s="22"/>
      <c r="N43" s="22"/>
      <c r="O43" s="22"/>
      <c r="P43" s="22"/>
    </row>
    <row r="44" spans="1:16" ht="39" customHeight="1">
      <c r="A44" s="22"/>
      <c r="B44" s="44" t="s">
        <v>
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0veqFYDxBUby0eKvbl0v2vWXKYdlcwKf9RawdEl2H5fVDzOgdVfbI4vwv+SdN4wS0bgFAwBHyWde3f/EmrdeQ==" saltValue="7fYbZSjwzAMHLTscYnxA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E37" sqref="E37:S3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c r="A44" s="48"/>
      <c r="B44" s="51" t="s">
        <v>
9</v>
      </c>
      <c r="C44" s="52"/>
      <c r="D44" s="52"/>
      <c r="E44" s="53"/>
      <c r="F44" s="53"/>
      <c r="G44" s="53"/>
      <c r="H44" s="53"/>
      <c r="I44" s="53"/>
      <c r="J44" s="54" t="s">
        <v>
2</v>
      </c>
      <c r="K44" s="55" t="s">
        <v>
347</v>
      </c>
      <c r="L44" s="56" t="s">
        <v>
348</v>
      </c>
      <c r="M44" s="56" t="s">
        <v>
349</v>
      </c>
      <c r="N44" s="56" t="s">
        <v>
350</v>
      </c>
      <c r="O44" s="57" t="s">
        <v>
351</v>
      </c>
      <c r="P44" s="48"/>
      <c r="Q44" s="48"/>
      <c r="R44" s="48"/>
      <c r="S44" s="48"/>
      <c r="T44" s="48"/>
      <c r="U44" s="48"/>
    </row>
    <row r="45" spans="1:21" ht="30.75" customHeight="1">
      <c r="A45" s="48"/>
      <c r="B45" s="1234" t="s">
        <v>
572</v>
      </c>
      <c r="C45" s="1235"/>
      <c r="D45" s="58"/>
      <c r="E45" s="1240" t="s">
        <v>
10</v>
      </c>
      <c r="F45" s="1240"/>
      <c r="G45" s="1240"/>
      <c r="H45" s="1240"/>
      <c r="I45" s="1240"/>
      <c r="J45" s="1241"/>
      <c r="K45" s="59">
        <v>
3714</v>
      </c>
      <c r="L45" s="60">
        <v>
3487</v>
      </c>
      <c r="M45" s="60">
        <v>
3094</v>
      </c>
      <c r="N45" s="60">
        <v>
3035</v>
      </c>
      <c r="O45" s="61">
        <v>
3132</v>
      </c>
      <c r="P45" s="48"/>
      <c r="Q45" s="48"/>
      <c r="R45" s="48"/>
      <c r="S45" s="48"/>
      <c r="T45" s="48"/>
      <c r="U45" s="48"/>
    </row>
    <row r="46" spans="1:21" ht="30.75" customHeight="1">
      <c r="A46" s="48"/>
      <c r="B46" s="1236"/>
      <c r="C46" s="1237"/>
      <c r="D46" s="62"/>
      <c r="E46" s="1228" t="s">
        <v>
573</v>
      </c>
      <c r="F46" s="1228"/>
      <c r="G46" s="1228"/>
      <c r="H46" s="1228"/>
      <c r="I46" s="1228"/>
      <c r="J46" s="1229"/>
      <c r="K46" s="63" t="s">
        <v>
312</v>
      </c>
      <c r="L46" s="64" t="s">
        <v>
312</v>
      </c>
      <c r="M46" s="64" t="s">
        <v>
312</v>
      </c>
      <c r="N46" s="64" t="s">
        <v>
312</v>
      </c>
      <c r="O46" s="65" t="s">
        <v>
312</v>
      </c>
      <c r="P46" s="48"/>
      <c r="Q46" s="48"/>
      <c r="R46" s="48"/>
      <c r="S46" s="48"/>
      <c r="T46" s="48"/>
      <c r="U46" s="48"/>
    </row>
    <row r="47" spans="1:21" ht="30.75" customHeight="1">
      <c r="A47" s="48"/>
      <c r="B47" s="1236"/>
      <c r="C47" s="1237"/>
      <c r="D47" s="62"/>
      <c r="E47" s="1228" t="s">
        <v>
574</v>
      </c>
      <c r="F47" s="1228"/>
      <c r="G47" s="1228"/>
      <c r="H47" s="1228"/>
      <c r="I47" s="1228"/>
      <c r="J47" s="1229"/>
      <c r="K47" s="63" t="s">
        <v>
312</v>
      </c>
      <c r="L47" s="64" t="s">
        <v>
312</v>
      </c>
      <c r="M47" s="64" t="s">
        <v>
312</v>
      </c>
      <c r="N47" s="64" t="s">
        <v>
312</v>
      </c>
      <c r="O47" s="65" t="s">
        <v>
312</v>
      </c>
      <c r="P47" s="48"/>
      <c r="Q47" s="48"/>
      <c r="R47" s="48"/>
      <c r="S47" s="48"/>
      <c r="T47" s="48"/>
      <c r="U47" s="48"/>
    </row>
    <row r="48" spans="1:21" ht="30.75" customHeight="1">
      <c r="A48" s="48"/>
      <c r="B48" s="1236"/>
      <c r="C48" s="1237"/>
      <c r="D48" s="62"/>
      <c r="E48" s="1228" t="s">
        <v>
11</v>
      </c>
      <c r="F48" s="1228"/>
      <c r="G48" s="1228"/>
      <c r="H48" s="1228"/>
      <c r="I48" s="1228"/>
      <c r="J48" s="1229"/>
      <c r="K48" s="63">
        <v>
1712</v>
      </c>
      <c r="L48" s="64">
        <v>
1780</v>
      </c>
      <c r="M48" s="64">
        <v>
1804</v>
      </c>
      <c r="N48" s="64">
        <v>
1779</v>
      </c>
      <c r="O48" s="65">
        <v>
1385</v>
      </c>
      <c r="P48" s="48"/>
      <c r="Q48" s="48"/>
      <c r="R48" s="48"/>
      <c r="S48" s="48"/>
      <c r="T48" s="48"/>
      <c r="U48" s="48"/>
    </row>
    <row r="49" spans="1:21" ht="30.75" customHeight="1">
      <c r="A49" s="48"/>
      <c r="B49" s="1236"/>
      <c r="C49" s="1237"/>
      <c r="D49" s="62"/>
      <c r="E49" s="1228" t="s">
        <v>
12</v>
      </c>
      <c r="F49" s="1228"/>
      <c r="G49" s="1228"/>
      <c r="H49" s="1228"/>
      <c r="I49" s="1228"/>
      <c r="J49" s="1229"/>
      <c r="K49" s="63">
        <v>
98</v>
      </c>
      <c r="L49" s="64">
        <v>
81</v>
      </c>
      <c r="M49" s="64">
        <v>
83</v>
      </c>
      <c r="N49" s="64">
        <v>
83</v>
      </c>
      <c r="O49" s="65">
        <v>
76</v>
      </c>
      <c r="P49" s="48"/>
      <c r="Q49" s="48"/>
      <c r="R49" s="48"/>
      <c r="S49" s="48"/>
      <c r="T49" s="48"/>
      <c r="U49" s="48"/>
    </row>
    <row r="50" spans="1:21" ht="30.75" customHeight="1">
      <c r="A50" s="48"/>
      <c r="B50" s="1236"/>
      <c r="C50" s="1237"/>
      <c r="D50" s="62"/>
      <c r="E50" s="1228" t="s">
        <v>
13</v>
      </c>
      <c r="F50" s="1228"/>
      <c r="G50" s="1228"/>
      <c r="H50" s="1228"/>
      <c r="I50" s="1228"/>
      <c r="J50" s="1229"/>
      <c r="K50" s="63">
        <v>
150</v>
      </c>
      <c r="L50" s="64">
        <v>
150</v>
      </c>
      <c r="M50" s="64">
        <v>
178</v>
      </c>
      <c r="N50" s="64">
        <v>
178</v>
      </c>
      <c r="O50" s="65">
        <v>
177</v>
      </c>
      <c r="P50" s="48"/>
      <c r="Q50" s="48"/>
      <c r="R50" s="48"/>
      <c r="S50" s="48"/>
      <c r="T50" s="48"/>
      <c r="U50" s="48"/>
    </row>
    <row r="51" spans="1:21" ht="30.75" customHeight="1">
      <c r="A51" s="48"/>
      <c r="B51" s="1238"/>
      <c r="C51" s="1239"/>
      <c r="D51" s="66"/>
      <c r="E51" s="1228" t="s">
        <v>
575</v>
      </c>
      <c r="F51" s="1228"/>
      <c r="G51" s="1228"/>
      <c r="H51" s="1228"/>
      <c r="I51" s="1228"/>
      <c r="J51" s="1229"/>
      <c r="K51" s="63" t="s">
        <v>
312</v>
      </c>
      <c r="L51" s="64" t="s">
        <v>
312</v>
      </c>
      <c r="M51" s="64" t="s">
        <v>
312</v>
      </c>
      <c r="N51" s="64" t="s">
        <v>
312</v>
      </c>
      <c r="O51" s="65" t="s">
        <v>
312</v>
      </c>
      <c r="P51" s="48"/>
      <c r="Q51" s="48"/>
      <c r="R51" s="48"/>
      <c r="S51" s="48"/>
      <c r="T51" s="48"/>
      <c r="U51" s="48"/>
    </row>
    <row r="52" spans="1:21" ht="30.75" customHeight="1">
      <c r="A52" s="48"/>
      <c r="B52" s="1226" t="s">
        <v>
576</v>
      </c>
      <c r="C52" s="1227"/>
      <c r="D52" s="66"/>
      <c r="E52" s="1228" t="s">
        <v>
577</v>
      </c>
      <c r="F52" s="1228"/>
      <c r="G52" s="1228"/>
      <c r="H52" s="1228"/>
      <c r="I52" s="1228"/>
      <c r="J52" s="1229"/>
      <c r="K52" s="63">
        <v>
5697</v>
      </c>
      <c r="L52" s="64">
        <v>
5746</v>
      </c>
      <c r="M52" s="64">
        <v>
5384</v>
      </c>
      <c r="N52" s="64">
        <v>
5663</v>
      </c>
      <c r="O52" s="65">
        <v>
5535</v>
      </c>
      <c r="P52" s="48"/>
      <c r="Q52" s="48"/>
      <c r="R52" s="48"/>
      <c r="S52" s="48"/>
      <c r="T52" s="48"/>
      <c r="U52" s="48"/>
    </row>
    <row r="53" spans="1:21" ht="30.75" customHeight="1" thickBot="1">
      <c r="A53" s="48"/>
      <c r="B53" s="1230" t="s">
        <v>
578</v>
      </c>
      <c r="C53" s="1231"/>
      <c r="D53" s="67"/>
      <c r="E53" s="1232" t="s">
        <v>
579</v>
      </c>
      <c r="F53" s="1232"/>
      <c r="G53" s="1232"/>
      <c r="H53" s="1232"/>
      <c r="I53" s="1232"/>
      <c r="J53" s="1233"/>
      <c r="K53" s="68">
        <v>
-23</v>
      </c>
      <c r="L53" s="69">
        <v>
-248</v>
      </c>
      <c r="M53" s="69">
        <v>
-225</v>
      </c>
      <c r="N53" s="69">
        <v>
-588</v>
      </c>
      <c r="O53" s="70">
        <v>
-765</v>
      </c>
      <c r="P53" s="48"/>
      <c r="Q53" s="48"/>
      <c r="R53" s="48"/>
      <c r="S53" s="48"/>
      <c r="T53" s="48"/>
      <c r="U53" s="48"/>
    </row>
    <row r="54" spans="1:21" ht="24" customHeight="1">
      <c r="A54" s="48"/>
      <c r="B54" s="71" t="s">
        <v>
580</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E5cN75ooZ9GzuNO6CmLwhWU5RWzXoN+6i4r4k6oz3q5t/VN/jqZ92sR99jJ5YPPRnliWn00O3KoKbKGbyZCtA==" saltValue="G8mna9FXa/ecBSQn44Ij3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E37" sqref="E37:S37"/>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8</v>
      </c>
    </row>
    <row r="40" spans="2:13" ht="27.75" customHeight="1" thickBot="1">
      <c r="B40" s="74" t="s">
        <v>
9</v>
      </c>
      <c r="C40" s="75"/>
      <c r="D40" s="75"/>
      <c r="E40" s="76"/>
      <c r="F40" s="76"/>
      <c r="G40" s="76"/>
      <c r="H40" s="77" t="s">
        <v>
2</v>
      </c>
      <c r="I40" s="78" t="s">
        <v>
347</v>
      </c>
      <c r="J40" s="79" t="s">
        <v>
348</v>
      </c>
      <c r="K40" s="79" t="s">
        <v>
349</v>
      </c>
      <c r="L40" s="79" t="s">
        <v>
350</v>
      </c>
      <c r="M40" s="80" t="s">
        <v>
351</v>
      </c>
    </row>
    <row r="41" spans="2:13" ht="27.75" customHeight="1">
      <c r="B41" s="1242" t="s">
        <v>
581</v>
      </c>
      <c r="C41" s="1243"/>
      <c r="D41" s="81"/>
      <c r="E41" s="1248" t="s">
        <v>
14</v>
      </c>
      <c r="F41" s="1248"/>
      <c r="G41" s="1248"/>
      <c r="H41" s="1249"/>
      <c r="I41" s="82">
        <v>
34365</v>
      </c>
      <c r="J41" s="83">
        <v>
33853</v>
      </c>
      <c r="K41" s="83">
        <v>
33806</v>
      </c>
      <c r="L41" s="83">
        <v>
34426</v>
      </c>
      <c r="M41" s="84">
        <v>
34154</v>
      </c>
    </row>
    <row r="42" spans="2:13" ht="27.75" customHeight="1">
      <c r="B42" s="1244"/>
      <c r="C42" s="1245"/>
      <c r="D42" s="85"/>
      <c r="E42" s="1250" t="s">
        <v>
15</v>
      </c>
      <c r="F42" s="1250"/>
      <c r="G42" s="1250"/>
      <c r="H42" s="1251"/>
      <c r="I42" s="86">
        <v>
11555</v>
      </c>
      <c r="J42" s="87">
        <v>
11812</v>
      </c>
      <c r="K42" s="87">
        <v>
11484</v>
      </c>
      <c r="L42" s="87">
        <v>
11152</v>
      </c>
      <c r="M42" s="88">
        <v>
10374</v>
      </c>
    </row>
    <row r="43" spans="2:13" ht="27.75" customHeight="1">
      <c r="B43" s="1244"/>
      <c r="C43" s="1245"/>
      <c r="D43" s="85"/>
      <c r="E43" s="1250" t="s">
        <v>
16</v>
      </c>
      <c r="F43" s="1250"/>
      <c r="G43" s="1250"/>
      <c r="H43" s="1251"/>
      <c r="I43" s="86">
        <v>
20772</v>
      </c>
      <c r="J43" s="87">
        <v>
19531</v>
      </c>
      <c r="K43" s="87">
        <v>
18238</v>
      </c>
      <c r="L43" s="87">
        <v>
17151</v>
      </c>
      <c r="M43" s="88">
        <v>
15299</v>
      </c>
    </row>
    <row r="44" spans="2:13" ht="27.75" customHeight="1">
      <c r="B44" s="1244"/>
      <c r="C44" s="1245"/>
      <c r="D44" s="85"/>
      <c r="E44" s="1250" t="s">
        <v>
17</v>
      </c>
      <c r="F44" s="1250"/>
      <c r="G44" s="1250"/>
      <c r="H44" s="1251"/>
      <c r="I44" s="86">
        <v>
511</v>
      </c>
      <c r="J44" s="87">
        <v>
425</v>
      </c>
      <c r="K44" s="87">
        <v>
330</v>
      </c>
      <c r="L44" s="87">
        <v>
244</v>
      </c>
      <c r="M44" s="88">
        <v>
258</v>
      </c>
    </row>
    <row r="45" spans="2:13" ht="27.75" customHeight="1">
      <c r="B45" s="1244"/>
      <c r="C45" s="1245"/>
      <c r="D45" s="85"/>
      <c r="E45" s="1250" t="s">
        <v>
18</v>
      </c>
      <c r="F45" s="1250"/>
      <c r="G45" s="1250"/>
      <c r="H45" s="1251"/>
      <c r="I45" s="86">
        <v>
9903</v>
      </c>
      <c r="J45" s="87">
        <v>
9175</v>
      </c>
      <c r="K45" s="87">
        <v>
8982</v>
      </c>
      <c r="L45" s="87">
        <v>
9072</v>
      </c>
      <c r="M45" s="88">
        <v>
9305</v>
      </c>
    </row>
    <row r="46" spans="2:13" ht="27.75" customHeight="1">
      <c r="B46" s="1244"/>
      <c r="C46" s="1245"/>
      <c r="D46" s="89"/>
      <c r="E46" s="1250" t="s">
        <v>
19</v>
      </c>
      <c r="F46" s="1250"/>
      <c r="G46" s="1250"/>
      <c r="H46" s="1251"/>
      <c r="I46" s="86">
        <v>
523</v>
      </c>
      <c r="J46" s="87">
        <v>
457</v>
      </c>
      <c r="K46" s="87">
        <v>
313</v>
      </c>
      <c r="L46" s="87">
        <v>
266</v>
      </c>
      <c r="M46" s="88">
        <v>
443</v>
      </c>
    </row>
    <row r="47" spans="2:13" ht="27.75" customHeight="1">
      <c r="B47" s="1244"/>
      <c r="C47" s="1245"/>
      <c r="D47" s="90"/>
      <c r="E47" s="1252" t="s">
        <v>
20</v>
      </c>
      <c r="F47" s="1253"/>
      <c r="G47" s="1253"/>
      <c r="H47" s="1254"/>
      <c r="I47" s="86" t="s">
        <v>
312</v>
      </c>
      <c r="J47" s="87" t="s">
        <v>
312</v>
      </c>
      <c r="K47" s="87" t="s">
        <v>
312</v>
      </c>
      <c r="L47" s="87" t="s">
        <v>
312</v>
      </c>
      <c r="M47" s="88" t="s">
        <v>
312</v>
      </c>
    </row>
    <row r="48" spans="2:13" ht="27.75" customHeight="1">
      <c r="B48" s="1244"/>
      <c r="C48" s="1245"/>
      <c r="D48" s="85"/>
      <c r="E48" s="1250" t="s">
        <v>
21</v>
      </c>
      <c r="F48" s="1250"/>
      <c r="G48" s="1250"/>
      <c r="H48" s="1251"/>
      <c r="I48" s="86" t="s">
        <v>
312</v>
      </c>
      <c r="J48" s="87" t="s">
        <v>
312</v>
      </c>
      <c r="K48" s="87" t="s">
        <v>
312</v>
      </c>
      <c r="L48" s="87" t="s">
        <v>
312</v>
      </c>
      <c r="M48" s="88" t="s">
        <v>
312</v>
      </c>
    </row>
    <row r="49" spans="2:13" ht="27.75" customHeight="1">
      <c r="B49" s="1246"/>
      <c r="C49" s="1247"/>
      <c r="D49" s="85"/>
      <c r="E49" s="1250" t="s">
        <v>
22</v>
      </c>
      <c r="F49" s="1250"/>
      <c r="G49" s="1250"/>
      <c r="H49" s="1251"/>
      <c r="I49" s="86" t="s">
        <v>
312</v>
      </c>
      <c r="J49" s="87" t="s">
        <v>
312</v>
      </c>
      <c r="K49" s="87" t="s">
        <v>
312</v>
      </c>
      <c r="L49" s="87" t="s">
        <v>
312</v>
      </c>
      <c r="M49" s="88" t="s">
        <v>
312</v>
      </c>
    </row>
    <row r="50" spans="2:13" ht="27.75" customHeight="1">
      <c r="B50" s="1255" t="s">
        <v>
582</v>
      </c>
      <c r="C50" s="1256"/>
      <c r="D50" s="91"/>
      <c r="E50" s="1250" t="s">
        <v>
23</v>
      </c>
      <c r="F50" s="1250"/>
      <c r="G50" s="1250"/>
      <c r="H50" s="1251"/>
      <c r="I50" s="86">
        <v>
12145</v>
      </c>
      <c r="J50" s="87">
        <v>
14200</v>
      </c>
      <c r="K50" s="87">
        <v>
14819</v>
      </c>
      <c r="L50" s="87">
        <v>
14427</v>
      </c>
      <c r="M50" s="88">
        <v>
14595</v>
      </c>
    </row>
    <row r="51" spans="2:13" ht="27.75" customHeight="1">
      <c r="B51" s="1244"/>
      <c r="C51" s="1245"/>
      <c r="D51" s="85"/>
      <c r="E51" s="1250" t="s">
        <v>
24</v>
      </c>
      <c r="F51" s="1250"/>
      <c r="G51" s="1250"/>
      <c r="H51" s="1251"/>
      <c r="I51" s="86">
        <v>
18442</v>
      </c>
      <c r="J51" s="87">
        <v>
18288</v>
      </c>
      <c r="K51" s="87">
        <v>
17869</v>
      </c>
      <c r="L51" s="87">
        <v>
16246</v>
      </c>
      <c r="M51" s="88">
        <v>
17169</v>
      </c>
    </row>
    <row r="52" spans="2:13" ht="27.75" customHeight="1">
      <c r="B52" s="1246"/>
      <c r="C52" s="1247"/>
      <c r="D52" s="85"/>
      <c r="E52" s="1250" t="s">
        <v>
25</v>
      </c>
      <c r="F52" s="1250"/>
      <c r="G52" s="1250"/>
      <c r="H52" s="1251"/>
      <c r="I52" s="86">
        <v>
40070</v>
      </c>
      <c r="J52" s="87">
        <v>
39333</v>
      </c>
      <c r="K52" s="87">
        <v>
37973</v>
      </c>
      <c r="L52" s="87">
        <v>
36273</v>
      </c>
      <c r="M52" s="88">
        <v>
34770</v>
      </c>
    </row>
    <row r="53" spans="2:13" ht="27.75" customHeight="1" thickBot="1">
      <c r="B53" s="1257" t="s">
        <v>
583</v>
      </c>
      <c r="C53" s="1258"/>
      <c r="D53" s="92"/>
      <c r="E53" s="1259" t="s">
        <v>
26</v>
      </c>
      <c r="F53" s="1259"/>
      <c r="G53" s="1259"/>
      <c r="H53" s="1260"/>
      <c r="I53" s="93">
        <v>
6972</v>
      </c>
      <c r="J53" s="94">
        <v>
3432</v>
      </c>
      <c r="K53" s="94">
        <v>
2490</v>
      </c>
      <c r="L53" s="94">
        <v>
5366</v>
      </c>
      <c r="M53" s="95">
        <v>
3299</v>
      </c>
    </row>
    <row r="54" spans="2:13" ht="27.75" customHeight="1">
      <c r="B54" s="96" t="s">
        <v>
27</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2ueXHd5dW2c1/qz5MYQ7/x3t+MhB2ZSQGiuGTdVnWbAZ880XepgU2oC9GYf/7Ptq5CUv7yL0EsZ0BerM9eVVWg==" saltValue="1VX8Bn5H04SWIf8tX51d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70" zoomScaleNormal="70" zoomScaleSheetLayoutView="100" workbookViewId="0">
      <selection activeCell="E37" sqref="E37:S3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
28</v>
      </c>
    </row>
    <row r="54" spans="2:8" ht="29.25" customHeight="1" thickBot="1">
      <c r="B54" s="101" t="s">
        <v>
1</v>
      </c>
      <c r="C54" s="102"/>
      <c r="D54" s="102"/>
      <c r="E54" s="103" t="s">
        <v>
2</v>
      </c>
      <c r="F54" s="104" t="s">
        <v>
349</v>
      </c>
      <c r="G54" s="104" t="s">
        <v>
350</v>
      </c>
      <c r="H54" s="105" t="s">
        <v>
351</v>
      </c>
    </row>
    <row r="55" spans="2:8" ht="52.5" customHeight="1">
      <c r="B55" s="106"/>
      <c r="C55" s="1269" t="s">
        <v>
29</v>
      </c>
      <c r="D55" s="1269"/>
      <c r="E55" s="1270"/>
      <c r="F55" s="107">
        <v>
4294</v>
      </c>
      <c r="G55" s="107">
        <v>
4252</v>
      </c>
      <c r="H55" s="108">
        <v>
4267</v>
      </c>
    </row>
    <row r="56" spans="2:8" ht="52.5" customHeight="1">
      <c r="B56" s="109"/>
      <c r="C56" s="1271" t="s">
        <v>
30</v>
      </c>
      <c r="D56" s="1271"/>
      <c r="E56" s="1272"/>
      <c r="F56" s="110">
        <v>
307</v>
      </c>
      <c r="G56" s="110">
        <v>
327</v>
      </c>
      <c r="H56" s="111">
        <v>
327</v>
      </c>
    </row>
    <row r="57" spans="2:8" ht="53.25" customHeight="1">
      <c r="B57" s="109"/>
      <c r="C57" s="1273" t="s">
        <v>
31</v>
      </c>
      <c r="D57" s="1273"/>
      <c r="E57" s="1274"/>
      <c r="F57" s="112">
        <v>
10218</v>
      </c>
      <c r="G57" s="112">
        <v>
9847</v>
      </c>
      <c r="H57" s="113">
        <v>
10000</v>
      </c>
    </row>
    <row r="58" spans="2:8" ht="45.75" customHeight="1">
      <c r="B58" s="114"/>
      <c r="C58" s="1261" t="s">
        <v>
584</v>
      </c>
      <c r="D58" s="1262"/>
      <c r="E58" s="1263"/>
      <c r="F58" s="115">
        <v>
2206</v>
      </c>
      <c r="G58" s="115">
        <v>
2646</v>
      </c>
      <c r="H58" s="116">
        <v>
2680</v>
      </c>
    </row>
    <row r="59" spans="2:8" ht="45.75" customHeight="1">
      <c r="B59" s="114"/>
      <c r="C59" s="1261" t="s">
        <v>
585</v>
      </c>
      <c r="D59" s="1262"/>
      <c r="E59" s="1263"/>
      <c r="F59" s="115">
        <v>
2900</v>
      </c>
      <c r="G59" s="115">
        <v>
2277</v>
      </c>
      <c r="H59" s="116">
        <v>
1843</v>
      </c>
    </row>
    <row r="60" spans="2:8" ht="45.75" customHeight="1">
      <c r="B60" s="114"/>
      <c r="C60" s="1261" t="s">
        <v>
586</v>
      </c>
      <c r="D60" s="1262"/>
      <c r="E60" s="1263"/>
      <c r="F60" s="115">
        <v>
1674</v>
      </c>
      <c r="G60" s="115">
        <v>
1571</v>
      </c>
      <c r="H60" s="116">
        <v>
1723</v>
      </c>
    </row>
    <row r="61" spans="2:8" ht="45.75" customHeight="1">
      <c r="B61" s="114"/>
      <c r="C61" s="1261" t="s">
        <v>
587</v>
      </c>
      <c r="D61" s="1262"/>
      <c r="E61" s="1263"/>
      <c r="F61" s="115">
        <v>
1265</v>
      </c>
      <c r="G61" s="115">
        <v>
1265</v>
      </c>
      <c r="H61" s="116">
        <v>
1435</v>
      </c>
    </row>
    <row r="62" spans="2:8" ht="45.75" customHeight="1" thickBot="1">
      <c r="B62" s="117"/>
      <c r="C62" s="1264" t="s">
        <v>
588</v>
      </c>
      <c r="D62" s="1265"/>
      <c r="E62" s="1266"/>
      <c r="F62" s="118">
        <v>
692</v>
      </c>
      <c r="G62" s="118">
        <v>
632</v>
      </c>
      <c r="H62" s="119">
        <v>
722</v>
      </c>
    </row>
    <row r="63" spans="2:8" ht="52.5" customHeight="1" thickBot="1">
      <c r="B63" s="120"/>
      <c r="C63" s="1267" t="s">
        <v>
32</v>
      </c>
      <c r="D63" s="1267"/>
      <c r="E63" s="1268"/>
      <c r="F63" s="121">
        <v>
14819</v>
      </c>
      <c r="G63" s="121">
        <v>
14427</v>
      </c>
      <c r="H63" s="122">
        <v>
14595</v>
      </c>
    </row>
    <row r="64" spans="2:8" ht="15" customHeight="1"/>
    <row r="65" ht="0" hidden="1" customHeight="1"/>
    <row r="66" ht="0" hidden="1" customHeight="1"/>
  </sheetData>
  <sheetProtection algorithmName="SHA-512" hashValue="yqQ3qwAJWsGl04P0zcOziD4SoKKvArneD02f4cWXkUUbLYMLf02g3RlFDGGEQKC+PmcUE8B5OxTCOO1xr5c0qQ==" saltValue="1tUgcTdA7nVqKmBTcnu2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13" zoomScaleNormal="100" zoomScaleSheetLayoutView="55" workbookViewId="0">
      <selection activeCell="CE6" sqref="CE6"/>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51"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52"/>
      <c r="DG4" s="252"/>
      <c r="DH4" s="252"/>
      <c r="DI4" s="252"/>
      <c r="DJ4" s="252"/>
      <c r="DK4" s="252"/>
      <c r="DL4" s="252"/>
      <c r="DM4" s="252"/>
      <c r="DN4" s="252"/>
      <c r="DO4" s="252"/>
      <c r="DP4" s="252"/>
      <c r="DQ4" s="252"/>
      <c r="DR4" s="252"/>
      <c r="DS4" s="252"/>
      <c r="DT4" s="252"/>
      <c r="DU4" s="252"/>
      <c r="DV4" s="252"/>
      <c r="DW4" s="252"/>
    </row>
    <row r="5" spans="1:143" s="251"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52"/>
      <c r="DG5" s="252"/>
      <c r="DH5" s="252"/>
      <c r="DI5" s="252"/>
      <c r="DJ5" s="252"/>
      <c r="DK5" s="252"/>
      <c r="DL5" s="252"/>
      <c r="DM5" s="252"/>
      <c r="DN5" s="252"/>
      <c r="DO5" s="252"/>
      <c r="DP5" s="252"/>
      <c r="DQ5" s="252"/>
      <c r="DR5" s="252"/>
      <c r="DS5" s="252"/>
      <c r="DT5" s="252"/>
      <c r="DU5" s="252"/>
      <c r="DV5" s="252"/>
      <c r="DW5" s="252"/>
    </row>
    <row r="6" spans="1:143" s="251"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52"/>
      <c r="DG6" s="252"/>
      <c r="DH6" s="252"/>
      <c r="DI6" s="252"/>
      <c r="DJ6" s="252"/>
      <c r="DK6" s="252"/>
      <c r="DL6" s="252"/>
      <c r="DM6" s="252"/>
      <c r="DN6" s="252"/>
      <c r="DO6" s="252"/>
      <c r="DP6" s="252"/>
      <c r="DQ6" s="252"/>
      <c r="DR6" s="252"/>
      <c r="DS6" s="252"/>
      <c r="DT6" s="252"/>
      <c r="DU6" s="252"/>
      <c r="DV6" s="252"/>
      <c r="DW6" s="252"/>
    </row>
    <row r="7" spans="1:143" s="251"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52"/>
      <c r="DG7" s="252"/>
      <c r="DH7" s="252"/>
      <c r="DI7" s="252"/>
      <c r="DJ7" s="252"/>
      <c r="DK7" s="252"/>
      <c r="DL7" s="252"/>
      <c r="DM7" s="252"/>
      <c r="DN7" s="252"/>
      <c r="DO7" s="252"/>
      <c r="DP7" s="252"/>
      <c r="DQ7" s="252"/>
      <c r="DR7" s="252"/>
      <c r="DS7" s="252"/>
      <c r="DT7" s="252"/>
      <c r="DU7" s="252"/>
      <c r="DV7" s="252"/>
      <c r="DW7" s="252"/>
    </row>
    <row r="8" spans="1:143" s="251"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52"/>
      <c r="DG8" s="252"/>
      <c r="DH8" s="252"/>
      <c r="DI8" s="252"/>
      <c r="DJ8" s="252"/>
      <c r="DK8" s="252"/>
      <c r="DL8" s="252"/>
      <c r="DM8" s="252"/>
      <c r="DN8" s="252"/>
      <c r="DO8" s="252"/>
      <c r="DP8" s="252"/>
      <c r="DQ8" s="252"/>
      <c r="DR8" s="252"/>
      <c r="DS8" s="252"/>
      <c r="DT8" s="252"/>
      <c r="DU8" s="252"/>
      <c r="DV8" s="252"/>
      <c r="DW8" s="252"/>
    </row>
    <row r="9" spans="1:143" s="251"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52"/>
      <c r="DG9" s="252"/>
      <c r="DH9" s="252"/>
      <c r="DI9" s="252"/>
      <c r="DJ9" s="252"/>
      <c r="DK9" s="252"/>
      <c r="DL9" s="252"/>
      <c r="DM9" s="252"/>
      <c r="DN9" s="252"/>
      <c r="DO9" s="252"/>
      <c r="DP9" s="252"/>
      <c r="DQ9" s="252"/>
      <c r="DR9" s="252"/>
      <c r="DS9" s="252"/>
      <c r="DT9" s="252"/>
      <c r="DU9" s="252"/>
      <c r="DV9" s="252"/>
      <c r="DW9" s="252"/>
    </row>
    <row r="10" spans="1:143" s="251"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52"/>
      <c r="DG10" s="252"/>
      <c r="DH10" s="252"/>
      <c r="DI10" s="252"/>
      <c r="DJ10" s="252"/>
      <c r="DK10" s="252"/>
      <c r="DL10" s="252"/>
      <c r="DM10" s="252"/>
      <c r="DN10" s="252"/>
      <c r="DO10" s="252"/>
      <c r="DP10" s="252"/>
      <c r="DQ10" s="252"/>
      <c r="DR10" s="252"/>
      <c r="DS10" s="252"/>
      <c r="DT10" s="252"/>
      <c r="DU10" s="252"/>
      <c r="DV10" s="252"/>
      <c r="DW10" s="252"/>
      <c r="EM10" s="251" t="s">
        <v>
364</v>
      </c>
    </row>
    <row r="11" spans="1:143" s="251"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52"/>
      <c r="DG11" s="252"/>
      <c r="DH11" s="252"/>
      <c r="DI11" s="252"/>
      <c r="DJ11" s="252"/>
      <c r="DK11" s="252"/>
      <c r="DL11" s="252"/>
      <c r="DM11" s="252"/>
      <c r="DN11" s="252"/>
      <c r="DO11" s="252"/>
      <c r="DP11" s="252"/>
      <c r="DQ11" s="252"/>
      <c r="DR11" s="252"/>
      <c r="DS11" s="252"/>
      <c r="DT11" s="252"/>
      <c r="DU11" s="252"/>
      <c r="DV11" s="252"/>
      <c r="DW11" s="252"/>
    </row>
    <row r="12" spans="1:143" s="251"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52"/>
      <c r="DG12" s="252"/>
      <c r="DH12" s="252"/>
      <c r="DI12" s="252"/>
      <c r="DJ12" s="252"/>
      <c r="DK12" s="252"/>
      <c r="DL12" s="252"/>
      <c r="DM12" s="252"/>
      <c r="DN12" s="252"/>
      <c r="DO12" s="252"/>
      <c r="DP12" s="252"/>
      <c r="DQ12" s="252"/>
      <c r="DR12" s="252"/>
      <c r="DS12" s="252"/>
      <c r="DT12" s="252"/>
      <c r="DU12" s="252"/>
      <c r="DV12" s="252"/>
      <c r="DW12" s="252"/>
      <c r="EM12" s="251" t="s">
        <v>
364</v>
      </c>
    </row>
    <row r="13" spans="1:143" s="251"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52"/>
      <c r="DG13" s="252"/>
      <c r="DH13" s="252"/>
      <c r="DI13" s="252"/>
      <c r="DJ13" s="252"/>
      <c r="DK13" s="252"/>
      <c r="DL13" s="252"/>
      <c r="DM13" s="252"/>
      <c r="DN13" s="252"/>
      <c r="DO13" s="252"/>
      <c r="DP13" s="252"/>
      <c r="DQ13" s="252"/>
      <c r="DR13" s="252"/>
      <c r="DS13" s="252"/>
      <c r="DT13" s="252"/>
      <c r="DU13" s="252"/>
      <c r="DV13" s="252"/>
      <c r="DW13" s="252"/>
    </row>
    <row r="14" spans="1:143" s="251"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52"/>
      <c r="DG14" s="252"/>
      <c r="DH14" s="252"/>
      <c r="DI14" s="252"/>
      <c r="DJ14" s="252"/>
      <c r="DK14" s="252"/>
      <c r="DL14" s="252"/>
      <c r="DM14" s="252"/>
      <c r="DN14" s="252"/>
      <c r="DO14" s="252"/>
      <c r="DP14" s="252"/>
      <c r="DQ14" s="252"/>
      <c r="DR14" s="252"/>
      <c r="DS14" s="252"/>
      <c r="DT14" s="252"/>
      <c r="DU14" s="252"/>
      <c r="DV14" s="252"/>
      <c r="DW14" s="252"/>
    </row>
    <row r="15" spans="1:143" s="251"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52"/>
      <c r="DG15" s="252"/>
      <c r="DH15" s="252"/>
      <c r="DI15" s="252"/>
      <c r="DJ15" s="252"/>
      <c r="DK15" s="252"/>
      <c r="DL15" s="252"/>
      <c r="DM15" s="252"/>
      <c r="DN15" s="252"/>
      <c r="DO15" s="252"/>
      <c r="DP15" s="252"/>
      <c r="DQ15" s="252"/>
      <c r="DR15" s="252"/>
      <c r="DS15" s="252"/>
      <c r="DT15" s="252"/>
      <c r="DU15" s="252"/>
      <c r="DV15" s="252"/>
      <c r="DW15" s="252"/>
    </row>
    <row r="16" spans="1:143" s="251"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52"/>
      <c r="DG16" s="252"/>
      <c r="DH16" s="252"/>
      <c r="DI16" s="252"/>
      <c r="DJ16" s="252"/>
      <c r="DK16" s="252"/>
      <c r="DL16" s="252"/>
      <c r="DM16" s="252"/>
      <c r="DN16" s="252"/>
      <c r="DO16" s="252"/>
      <c r="DP16" s="252"/>
      <c r="DQ16" s="252"/>
      <c r="DR16" s="252"/>
      <c r="DS16" s="252"/>
      <c r="DT16" s="252"/>
      <c r="DU16" s="252"/>
      <c r="DV16" s="252"/>
      <c r="DW16" s="252"/>
    </row>
    <row r="17" spans="1:351" s="251"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52"/>
      <c r="DG17" s="252"/>
      <c r="DH17" s="252"/>
      <c r="DI17" s="252"/>
      <c r="DJ17" s="252"/>
      <c r="DK17" s="252"/>
      <c r="DL17" s="252"/>
      <c r="DM17" s="252"/>
      <c r="DN17" s="252"/>
      <c r="DO17" s="252"/>
      <c r="DP17" s="252"/>
      <c r="DQ17" s="252"/>
      <c r="DR17" s="252"/>
      <c r="DS17" s="252"/>
      <c r="DT17" s="252"/>
      <c r="DU17" s="252"/>
      <c r="DV17" s="252"/>
      <c r="DW17" s="252"/>
    </row>
    <row r="18" spans="1:351" s="251"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52"/>
      <c r="DG18" s="252"/>
      <c r="DH18" s="252"/>
      <c r="DI18" s="252"/>
      <c r="DJ18" s="252"/>
      <c r="DK18" s="252"/>
      <c r="DL18" s="252"/>
      <c r="DM18" s="252"/>
      <c r="DN18" s="252"/>
      <c r="DO18" s="252"/>
      <c r="DP18" s="252"/>
      <c r="DQ18" s="252"/>
      <c r="DR18" s="252"/>
      <c r="DS18" s="252"/>
      <c r="DT18" s="252"/>
      <c r="DU18" s="252"/>
      <c r="DV18" s="252"/>
      <c r="DW18" s="252"/>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
365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
366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
367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
368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
347</v>
      </c>
      <c r="BQ50" s="1280"/>
      <c r="BR50" s="1280"/>
      <c r="BS50" s="1280"/>
      <c r="BT50" s="1280"/>
      <c r="BU50" s="1280"/>
      <c r="BV50" s="1280"/>
      <c r="BW50" s="1280"/>
      <c r="BX50" s="1280" t="s">
        <v>
348</v>
      </c>
      <c r="BY50" s="1280"/>
      <c r="BZ50" s="1280"/>
      <c r="CA50" s="1280"/>
      <c r="CB50" s="1280"/>
      <c r="CC50" s="1280"/>
      <c r="CD50" s="1280"/>
      <c r="CE50" s="1280"/>
      <c r="CF50" s="1280" t="s">
        <v>
349</v>
      </c>
      <c r="CG50" s="1280"/>
      <c r="CH50" s="1280"/>
      <c r="CI50" s="1280"/>
      <c r="CJ50" s="1280"/>
      <c r="CK50" s="1280"/>
      <c r="CL50" s="1280"/>
      <c r="CM50" s="1280"/>
      <c r="CN50" s="1280" t="s">
        <v>
350</v>
      </c>
      <c r="CO50" s="1280"/>
      <c r="CP50" s="1280"/>
      <c r="CQ50" s="1280"/>
      <c r="CR50" s="1280"/>
      <c r="CS50" s="1280"/>
      <c r="CT50" s="1280"/>
      <c r="CU50" s="1280"/>
      <c r="CV50" s="1280" t="s">
        <v>
351</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
369</v>
      </c>
      <c r="AO51" s="1278"/>
      <c r="AP51" s="1278"/>
      <c r="AQ51" s="1278"/>
      <c r="AR51" s="1278"/>
      <c r="AS51" s="1278"/>
      <c r="AT51" s="1278"/>
      <c r="AU51" s="1278"/>
      <c r="AV51" s="1278"/>
      <c r="AW51" s="1278"/>
      <c r="AX51" s="1278"/>
      <c r="AY51" s="1278"/>
      <c r="AZ51" s="1278"/>
      <c r="BA51" s="1278"/>
      <c r="BB51" s="1278" t="s">
        <v>
370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
8.1999999999999993</v>
      </c>
      <c r="CG51" s="1275"/>
      <c r="CH51" s="1275"/>
      <c r="CI51" s="1275"/>
      <c r="CJ51" s="1275"/>
      <c r="CK51" s="1275"/>
      <c r="CL51" s="1275"/>
      <c r="CM51" s="1275"/>
      <c r="CN51" s="1275">
        <v>
17.3</v>
      </c>
      <c r="CO51" s="1275"/>
      <c r="CP51" s="1275"/>
      <c r="CQ51" s="1275"/>
      <c r="CR51" s="1275"/>
      <c r="CS51" s="1275"/>
      <c r="CT51" s="1275"/>
      <c r="CU51" s="1275"/>
      <c r="CV51" s="1275">
        <v>
10.6</v>
      </c>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
371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
60</v>
      </c>
      <c r="CG53" s="1275"/>
      <c r="CH53" s="1275"/>
      <c r="CI53" s="1275"/>
      <c r="CJ53" s="1275"/>
      <c r="CK53" s="1275"/>
      <c r="CL53" s="1275"/>
      <c r="CM53" s="1275"/>
      <c r="CN53" s="1275">
        <v>
60.3</v>
      </c>
      <c r="CO53" s="1275"/>
      <c r="CP53" s="1275"/>
      <c r="CQ53" s="1275"/>
      <c r="CR53" s="1275"/>
      <c r="CS53" s="1275"/>
      <c r="CT53" s="1275"/>
      <c r="CU53" s="1275"/>
      <c r="CV53" s="1275">
        <v>
61.6</v>
      </c>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
372</v>
      </c>
      <c r="AO55" s="1280"/>
      <c r="AP55" s="1280"/>
      <c r="AQ55" s="1280"/>
      <c r="AR55" s="1280"/>
      <c r="AS55" s="1280"/>
      <c r="AT55" s="1280"/>
      <c r="AU55" s="1280"/>
      <c r="AV55" s="1280"/>
      <c r="AW55" s="1280"/>
      <c r="AX55" s="1280"/>
      <c r="AY55" s="1280"/>
      <c r="AZ55" s="1280"/>
      <c r="BA55" s="1280"/>
      <c r="BB55" s="1278" t="s">
        <v>
370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
21.2</v>
      </c>
      <c r="CG55" s="1275"/>
      <c r="CH55" s="1275"/>
      <c r="CI55" s="1275"/>
      <c r="CJ55" s="1275"/>
      <c r="CK55" s="1275"/>
      <c r="CL55" s="1275"/>
      <c r="CM55" s="1275"/>
      <c r="CN55" s="1275">
        <v>
16.600000000000001</v>
      </c>
      <c r="CO55" s="1275"/>
      <c r="CP55" s="1275"/>
      <c r="CQ55" s="1275"/>
      <c r="CR55" s="1275"/>
      <c r="CS55" s="1275"/>
      <c r="CT55" s="1275"/>
      <c r="CU55" s="1275"/>
      <c r="CV55" s="1275">
        <v>
17.399999999999999</v>
      </c>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
371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
50.4</v>
      </c>
      <c r="CG57" s="1275"/>
      <c r="CH57" s="1275"/>
      <c r="CI57" s="1275"/>
      <c r="CJ57" s="1275"/>
      <c r="CK57" s="1275"/>
      <c r="CL57" s="1275"/>
      <c r="CM57" s="1275"/>
      <c r="CN57" s="1275">
        <v>
58.6</v>
      </c>
      <c r="CO57" s="1275"/>
      <c r="CP57" s="1275"/>
      <c r="CQ57" s="1275"/>
      <c r="CR57" s="1275"/>
      <c r="CS57" s="1275"/>
      <c r="CT57" s="1275"/>
      <c r="CU57" s="1275"/>
      <c r="CV57" s="1275">
        <v>
57.9</v>
      </c>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
373</v>
      </c>
    </row>
    <row r="64" spans="1:109">
      <c r="B64" s="374"/>
      <c r="G64" s="381"/>
      <c r="I64" s="394"/>
      <c r="J64" s="394"/>
      <c r="K64" s="394"/>
      <c r="L64" s="394"/>
      <c r="M64" s="394"/>
      <c r="N64" s="395"/>
      <c r="AM64" s="381"/>
      <c r="AN64" s="381" t="s">
        <v>
366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
374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
368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
347</v>
      </c>
      <c r="BQ72" s="1280"/>
      <c r="BR72" s="1280"/>
      <c r="BS72" s="1280"/>
      <c r="BT72" s="1280"/>
      <c r="BU72" s="1280"/>
      <c r="BV72" s="1280"/>
      <c r="BW72" s="1280"/>
      <c r="BX72" s="1280" t="s">
        <v>
348</v>
      </c>
      <c r="BY72" s="1280"/>
      <c r="BZ72" s="1280"/>
      <c r="CA72" s="1280"/>
      <c r="CB72" s="1280"/>
      <c r="CC72" s="1280"/>
      <c r="CD72" s="1280"/>
      <c r="CE72" s="1280"/>
      <c r="CF72" s="1280" t="s">
        <v>
349</v>
      </c>
      <c r="CG72" s="1280"/>
      <c r="CH72" s="1280"/>
      <c r="CI72" s="1280"/>
      <c r="CJ72" s="1280"/>
      <c r="CK72" s="1280"/>
      <c r="CL72" s="1280"/>
      <c r="CM72" s="1280"/>
      <c r="CN72" s="1280" t="s">
        <v>
350</v>
      </c>
      <c r="CO72" s="1280"/>
      <c r="CP72" s="1280"/>
      <c r="CQ72" s="1280"/>
      <c r="CR72" s="1280"/>
      <c r="CS72" s="1280"/>
      <c r="CT72" s="1280"/>
      <c r="CU72" s="1280"/>
      <c r="CV72" s="1280" t="s">
        <v>
351</v>
      </c>
      <c r="CW72" s="1280"/>
      <c r="CX72" s="1280"/>
      <c r="CY72" s="1280"/>
      <c r="CZ72" s="1280"/>
      <c r="DA72" s="1280"/>
      <c r="DB72" s="1280"/>
      <c r="DC72" s="1280"/>
    </row>
    <row r="73" spans="2:107">
      <c r="B73" s="374"/>
      <c r="G73" s="1283"/>
      <c r="H73" s="1283"/>
      <c r="I73" s="1283"/>
      <c r="J73" s="1283"/>
      <c r="K73" s="1279"/>
      <c r="L73" s="1279"/>
      <c r="M73" s="1279"/>
      <c r="N73" s="1279"/>
      <c r="AM73" s="383"/>
      <c r="AN73" s="1278" t="s">
        <v>
369</v>
      </c>
      <c r="AO73" s="1278"/>
      <c r="AP73" s="1278"/>
      <c r="AQ73" s="1278"/>
      <c r="AR73" s="1278"/>
      <c r="AS73" s="1278"/>
      <c r="AT73" s="1278"/>
      <c r="AU73" s="1278"/>
      <c r="AV73" s="1278"/>
      <c r="AW73" s="1278"/>
      <c r="AX73" s="1278"/>
      <c r="AY73" s="1278"/>
      <c r="AZ73" s="1278"/>
      <c r="BA73" s="1278"/>
      <c r="BB73" s="1278" t="s">
        <v>
370</v>
      </c>
      <c r="BC73" s="1278"/>
      <c r="BD73" s="1278"/>
      <c r="BE73" s="1278"/>
      <c r="BF73" s="1278"/>
      <c r="BG73" s="1278"/>
      <c r="BH73" s="1278"/>
      <c r="BI73" s="1278"/>
      <c r="BJ73" s="1278"/>
      <c r="BK73" s="1278"/>
      <c r="BL73" s="1278"/>
      <c r="BM73" s="1278"/>
      <c r="BN73" s="1278"/>
      <c r="BO73" s="1278"/>
      <c r="BP73" s="1275">
        <v>
23.7</v>
      </c>
      <c r="BQ73" s="1275"/>
      <c r="BR73" s="1275"/>
      <c r="BS73" s="1275"/>
      <c r="BT73" s="1275"/>
      <c r="BU73" s="1275"/>
      <c r="BV73" s="1275"/>
      <c r="BW73" s="1275"/>
      <c r="BX73" s="1275">
        <v>
11.8</v>
      </c>
      <c r="BY73" s="1275"/>
      <c r="BZ73" s="1275"/>
      <c r="CA73" s="1275"/>
      <c r="CB73" s="1275"/>
      <c r="CC73" s="1275"/>
      <c r="CD73" s="1275"/>
      <c r="CE73" s="1275"/>
      <c r="CF73" s="1275">
        <v>
8.1999999999999993</v>
      </c>
      <c r="CG73" s="1275"/>
      <c r="CH73" s="1275"/>
      <c r="CI73" s="1275"/>
      <c r="CJ73" s="1275"/>
      <c r="CK73" s="1275"/>
      <c r="CL73" s="1275"/>
      <c r="CM73" s="1275"/>
      <c r="CN73" s="1275">
        <v>
17.3</v>
      </c>
      <c r="CO73" s="1275"/>
      <c r="CP73" s="1275"/>
      <c r="CQ73" s="1275"/>
      <c r="CR73" s="1275"/>
      <c r="CS73" s="1275"/>
      <c r="CT73" s="1275"/>
      <c r="CU73" s="1275"/>
      <c r="CV73" s="1275">
        <v>
10.6</v>
      </c>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
375</v>
      </c>
      <c r="BC75" s="1278"/>
      <c r="BD75" s="1278"/>
      <c r="BE75" s="1278"/>
      <c r="BF75" s="1278"/>
      <c r="BG75" s="1278"/>
      <c r="BH75" s="1278"/>
      <c r="BI75" s="1278"/>
      <c r="BJ75" s="1278"/>
      <c r="BK75" s="1278"/>
      <c r="BL75" s="1278"/>
      <c r="BM75" s="1278"/>
      <c r="BN75" s="1278"/>
      <c r="BO75" s="1278"/>
      <c r="BP75" s="1275">
        <v>
0.7</v>
      </c>
      <c r="BQ75" s="1275"/>
      <c r="BR75" s="1275"/>
      <c r="BS75" s="1275"/>
      <c r="BT75" s="1275"/>
      <c r="BU75" s="1275"/>
      <c r="BV75" s="1275"/>
      <c r="BW75" s="1275"/>
      <c r="BX75" s="1275">
        <v>
0</v>
      </c>
      <c r="BY75" s="1275"/>
      <c r="BZ75" s="1275"/>
      <c r="CA75" s="1275"/>
      <c r="CB75" s="1275"/>
      <c r="CC75" s="1275"/>
      <c r="CD75" s="1275"/>
      <c r="CE75" s="1275"/>
      <c r="CF75" s="1275">
        <v>
-0.5</v>
      </c>
      <c r="CG75" s="1275"/>
      <c r="CH75" s="1275"/>
      <c r="CI75" s="1275"/>
      <c r="CJ75" s="1275"/>
      <c r="CK75" s="1275"/>
      <c r="CL75" s="1275"/>
      <c r="CM75" s="1275"/>
      <c r="CN75" s="1275">
        <v>
-1.1000000000000001</v>
      </c>
      <c r="CO75" s="1275"/>
      <c r="CP75" s="1275"/>
      <c r="CQ75" s="1275"/>
      <c r="CR75" s="1275"/>
      <c r="CS75" s="1275"/>
      <c r="CT75" s="1275"/>
      <c r="CU75" s="1275"/>
      <c r="CV75" s="1275">
        <v>
-1.7</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
372</v>
      </c>
      <c r="AO77" s="1280"/>
      <c r="AP77" s="1280"/>
      <c r="AQ77" s="1280"/>
      <c r="AR77" s="1280"/>
      <c r="AS77" s="1280"/>
      <c r="AT77" s="1280"/>
      <c r="AU77" s="1280"/>
      <c r="AV77" s="1280"/>
      <c r="AW77" s="1280"/>
      <c r="AX77" s="1280"/>
      <c r="AY77" s="1280"/>
      <c r="AZ77" s="1280"/>
      <c r="BA77" s="1280"/>
      <c r="BB77" s="1278" t="s">
        <v>
370</v>
      </c>
      <c r="BC77" s="1278"/>
      <c r="BD77" s="1278"/>
      <c r="BE77" s="1278"/>
      <c r="BF77" s="1278"/>
      <c r="BG77" s="1278"/>
      <c r="BH77" s="1278"/>
      <c r="BI77" s="1278"/>
      <c r="BJ77" s="1278"/>
      <c r="BK77" s="1278"/>
      <c r="BL77" s="1278"/>
      <c r="BM77" s="1278"/>
      <c r="BN77" s="1278"/>
      <c r="BO77" s="1278"/>
      <c r="BP77" s="1275">
        <v>
32.6</v>
      </c>
      <c r="BQ77" s="1275"/>
      <c r="BR77" s="1275"/>
      <c r="BS77" s="1275"/>
      <c r="BT77" s="1275"/>
      <c r="BU77" s="1275"/>
      <c r="BV77" s="1275"/>
      <c r="BW77" s="1275"/>
      <c r="BX77" s="1275">
        <v>
30.5</v>
      </c>
      <c r="BY77" s="1275"/>
      <c r="BZ77" s="1275"/>
      <c r="CA77" s="1275"/>
      <c r="CB77" s="1275"/>
      <c r="CC77" s="1275"/>
      <c r="CD77" s="1275"/>
      <c r="CE77" s="1275"/>
      <c r="CF77" s="1275">
        <v>
21.2</v>
      </c>
      <c r="CG77" s="1275"/>
      <c r="CH77" s="1275"/>
      <c r="CI77" s="1275"/>
      <c r="CJ77" s="1275"/>
      <c r="CK77" s="1275"/>
      <c r="CL77" s="1275"/>
      <c r="CM77" s="1275"/>
      <c r="CN77" s="1275">
        <v>
16.600000000000001</v>
      </c>
      <c r="CO77" s="1275"/>
      <c r="CP77" s="1275"/>
      <c r="CQ77" s="1275"/>
      <c r="CR77" s="1275"/>
      <c r="CS77" s="1275"/>
      <c r="CT77" s="1275"/>
      <c r="CU77" s="1275"/>
      <c r="CV77" s="1275">
        <v>
17.399999999999999</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
375</v>
      </c>
      <c r="BC79" s="1278"/>
      <c r="BD79" s="1278"/>
      <c r="BE79" s="1278"/>
      <c r="BF79" s="1278"/>
      <c r="BG79" s="1278"/>
      <c r="BH79" s="1278"/>
      <c r="BI79" s="1278"/>
      <c r="BJ79" s="1278"/>
      <c r="BK79" s="1278"/>
      <c r="BL79" s="1278"/>
      <c r="BM79" s="1278"/>
      <c r="BN79" s="1278"/>
      <c r="BO79" s="1278"/>
      <c r="BP79" s="1275">
        <v>
5.9</v>
      </c>
      <c r="BQ79" s="1275"/>
      <c r="BR79" s="1275"/>
      <c r="BS79" s="1275"/>
      <c r="BT79" s="1275"/>
      <c r="BU79" s="1275"/>
      <c r="BV79" s="1275"/>
      <c r="BW79" s="1275"/>
      <c r="BX79" s="1275">
        <v>
5.2</v>
      </c>
      <c r="BY79" s="1275"/>
      <c r="BZ79" s="1275"/>
      <c r="CA79" s="1275"/>
      <c r="CB79" s="1275"/>
      <c r="CC79" s="1275"/>
      <c r="CD79" s="1275"/>
      <c r="CE79" s="1275"/>
      <c r="CF79" s="1275">
        <v>
4.0999999999999996</v>
      </c>
      <c r="CG79" s="1275"/>
      <c r="CH79" s="1275"/>
      <c r="CI79" s="1275"/>
      <c r="CJ79" s="1275"/>
      <c r="CK79" s="1275"/>
      <c r="CL79" s="1275"/>
      <c r="CM79" s="1275"/>
      <c r="CN79" s="1275">
        <v>
3.6</v>
      </c>
      <c r="CO79" s="1275"/>
      <c r="CP79" s="1275"/>
      <c r="CQ79" s="1275"/>
      <c r="CR79" s="1275"/>
      <c r="CS79" s="1275"/>
      <c r="CT79" s="1275"/>
      <c r="CU79" s="1275"/>
      <c r="CV79" s="1275">
        <v>
3.6</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toVUa4W+x6AdtSn/giIt3KVxhAubeD0/ggisGngafJGYxmTw560dZhCsZtBCVsL/RjRUTopsYL6zPZkXpIyg==" saltValue="BamNKLBJm8xCG7a9SjEZJ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1" zoomScaleNormal="100" zoomScaleSheetLayoutView="70" workbookViewId="0">
      <selection activeCell="AF111" sqref="AF111"/>
    </sheetView>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
299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EYW/e8ZRxY6jSq2Ud/7oq+Bk0HNc7igttqAL1C1b79X+4XvdIHXCn5TTJiRyq1DBPZVFhPIa+J4ISxFqwcayA==" saltValue="AgIWVcAL+xD19Z/p5tIo7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0" zoomScaleNormal="100" zoomScaleSheetLayoutView="55" workbookViewId="0">
      <selection activeCell="AE112" sqref="AE112"/>
    </sheetView>
  </sheetViews>
  <sheetFormatPr defaultColWidth="0" defaultRowHeight="13.5" customHeight="1" zeroHeight="1"/>
  <cols>
    <col min="1" max="34" width="2.5" style="252" customWidth="1"/>
    <col min="35" max="122" width="2.5" style="251" customWidth="1"/>
    <col min="123" max="16384" width="2.5" style="251" hidden="1"/>
  </cols>
  <sheetData>
    <row r="1" spans="2:34"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c r="S2" s="251"/>
      <c r="AH2" s="251"/>
    </row>
    <row r="3" spans="2:34">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row r="5" spans="2:34"/>
    <row r="6" spans="2:34"/>
    <row r="7" spans="2:34"/>
    <row r="8" spans="2:34"/>
    <row r="9" spans="2:34">
      <c r="AH9" s="251"/>
    </row>
    <row r="10" spans="2:34"/>
    <row r="11" spans="2:34"/>
    <row r="12" spans="2:34"/>
    <row r="13" spans="2:34"/>
    <row r="14" spans="2:34"/>
    <row r="15" spans="2:34"/>
    <row r="16" spans="2:34"/>
    <row r="17" spans="12:34">
      <c r="AH17" s="251"/>
    </row>
    <row r="18" spans="12:34"/>
    <row r="19" spans="12:34"/>
    <row r="20" spans="12:34">
      <c r="AH20" s="251"/>
    </row>
    <row r="21" spans="12:34">
      <c r="AH21" s="251"/>
    </row>
    <row r="22" spans="12:34"/>
    <row r="23" spans="12:34"/>
    <row r="24" spans="12:34">
      <c r="Q24" s="251"/>
    </row>
    <row r="25" spans="12:34"/>
    <row r="26" spans="12:34"/>
    <row r="27" spans="12:34"/>
    <row r="28" spans="12:34">
      <c r="O28" s="251"/>
      <c r="T28" s="251"/>
      <c r="AH28" s="251"/>
    </row>
    <row r="29" spans="12:34"/>
    <row r="30" spans="12:34"/>
    <row r="31" spans="12:34">
      <c r="Q31" s="251"/>
    </row>
    <row r="32" spans="12:34">
      <c r="L32" s="251"/>
    </row>
    <row r="33" spans="2:34">
      <c r="C33" s="251"/>
      <c r="E33" s="251"/>
      <c r="G33" s="251"/>
      <c r="I33" s="251"/>
      <c r="X33" s="251"/>
    </row>
    <row r="34" spans="2:34">
      <c r="B34" s="251"/>
      <c r="P34" s="251"/>
      <c r="R34" s="251"/>
      <c r="T34" s="251"/>
    </row>
    <row r="35" spans="2:34">
      <c r="D35" s="251"/>
      <c r="W35" s="251"/>
      <c r="AC35" s="251"/>
      <c r="AD35" s="251"/>
      <c r="AE35" s="251"/>
      <c r="AF35" s="251"/>
      <c r="AG35" s="251"/>
      <c r="AH35" s="251"/>
    </row>
    <row r="36" spans="2:34">
      <c r="H36" s="251"/>
      <c r="J36" s="251"/>
      <c r="K36" s="251"/>
      <c r="M36" s="251"/>
      <c r="Y36" s="251"/>
      <c r="Z36" s="251"/>
      <c r="AA36" s="251"/>
      <c r="AB36" s="251"/>
      <c r="AC36" s="251"/>
      <c r="AD36" s="251"/>
      <c r="AE36" s="251"/>
      <c r="AF36" s="251"/>
      <c r="AG36" s="251"/>
      <c r="AH36" s="251"/>
    </row>
    <row r="37" spans="2:34">
      <c r="AH37" s="251"/>
    </row>
    <row r="38" spans="2:34">
      <c r="AG38" s="251"/>
      <c r="AH38" s="251"/>
    </row>
    <row r="39" spans="2:34"/>
    <row r="40" spans="2:34">
      <c r="X40" s="251"/>
    </row>
    <row r="41" spans="2:34">
      <c r="R41" s="251"/>
    </row>
    <row r="42" spans="2:34">
      <c r="W42" s="251"/>
    </row>
    <row r="43" spans="2:34">
      <c r="Y43" s="251"/>
      <c r="Z43" s="251"/>
      <c r="AA43" s="251"/>
      <c r="AB43" s="251"/>
      <c r="AC43" s="251"/>
      <c r="AD43" s="251"/>
      <c r="AE43" s="251"/>
      <c r="AF43" s="251"/>
      <c r="AG43" s="251"/>
      <c r="AH43" s="251"/>
    </row>
    <row r="44" spans="2:34">
      <c r="AH44" s="251"/>
    </row>
    <row r="45" spans="2:34">
      <c r="X45" s="251"/>
    </row>
    <row r="46" spans="2:34"/>
    <row r="47" spans="2:34"/>
    <row r="48" spans="2:34">
      <c r="W48" s="251"/>
      <c r="Y48" s="251"/>
      <c r="Z48" s="251"/>
      <c r="AA48" s="251"/>
      <c r="AB48" s="251"/>
      <c r="AC48" s="251"/>
      <c r="AD48" s="251"/>
      <c r="AE48" s="251"/>
      <c r="AF48" s="251"/>
      <c r="AG48" s="251"/>
      <c r="AH48" s="251"/>
    </row>
    <row r="49" spans="28:34"/>
    <row r="50" spans="28:34">
      <c r="AE50" s="251"/>
      <c r="AF50" s="251"/>
      <c r="AG50" s="251"/>
      <c r="AH50" s="251"/>
    </row>
    <row r="51" spans="28:34">
      <c r="AC51" s="251"/>
      <c r="AD51" s="251"/>
      <c r="AE51" s="251"/>
      <c r="AF51" s="251"/>
      <c r="AG51" s="251"/>
      <c r="AH51" s="251"/>
    </row>
    <row r="52" spans="28:34"/>
    <row r="53" spans="28:34">
      <c r="AF53" s="251"/>
      <c r="AG53" s="251"/>
      <c r="AH53" s="251"/>
    </row>
    <row r="54" spans="28:34">
      <c r="AH54" s="251"/>
    </row>
    <row r="55" spans="28:34"/>
    <row r="56" spans="28:34">
      <c r="AB56" s="251"/>
      <c r="AC56" s="251"/>
      <c r="AD56" s="251"/>
      <c r="AE56" s="251"/>
      <c r="AF56" s="251"/>
      <c r="AG56" s="251"/>
      <c r="AH56" s="251"/>
    </row>
    <row r="57" spans="28:34">
      <c r="AH57" s="251"/>
    </row>
    <row r="58" spans="28:34">
      <c r="AH58" s="251"/>
    </row>
    <row r="59" spans="28:34">
      <c r="AG59" s="251"/>
      <c r="AH59" s="251"/>
    </row>
    <row r="60" spans="28:34"/>
    <row r="61" spans="28:34"/>
    <row r="62" spans="28:34"/>
    <row r="63" spans="28:34">
      <c r="AH63" s="251"/>
    </row>
    <row r="64" spans="28:34">
      <c r="AG64" s="251"/>
      <c r="AH64" s="251"/>
    </row>
    <row r="65" spans="28:34"/>
    <row r="66" spans="28:34"/>
    <row r="67" spans="28:34"/>
    <row r="68" spans="28:34">
      <c r="AB68" s="251"/>
      <c r="AC68" s="251"/>
      <c r="AD68" s="251"/>
      <c r="AE68" s="251"/>
      <c r="AF68" s="251"/>
      <c r="AG68" s="251"/>
      <c r="AH68" s="251"/>
    </row>
    <row r="69" spans="28:34">
      <c r="AF69" s="251"/>
      <c r="AG69" s="251"/>
      <c r="AH69" s="251"/>
    </row>
    <row r="70" spans="28:34"/>
    <row r="71" spans="28:34"/>
    <row r="72" spans="28:34"/>
    <row r="73" spans="28:34"/>
    <row r="74" spans="28:34"/>
    <row r="75" spans="28:34">
      <c r="AH75" s="251"/>
    </row>
    <row r="76" spans="28:34">
      <c r="AF76" s="251"/>
      <c r="AG76" s="251"/>
      <c r="AH76" s="251"/>
    </row>
    <row r="77" spans="28:34">
      <c r="AG77" s="251"/>
      <c r="AH77" s="251"/>
    </row>
    <row r="78" spans="28:34"/>
    <row r="79" spans="28:34"/>
    <row r="80" spans="28:34"/>
    <row r="81" spans="25:34"/>
    <row r="82" spans="25:34">
      <c r="Y82" s="251"/>
    </row>
    <row r="83" spans="25:34">
      <c r="Y83" s="251"/>
      <c r="Z83" s="251"/>
      <c r="AA83" s="251"/>
      <c r="AB83" s="251"/>
      <c r="AC83" s="251"/>
      <c r="AD83" s="251"/>
      <c r="AE83" s="251"/>
      <c r="AF83" s="251"/>
      <c r="AG83" s="251"/>
      <c r="AH83" s="251"/>
    </row>
    <row r="84" spans="25:34"/>
    <row r="85" spans="25:34"/>
    <row r="86" spans="25:34"/>
    <row r="87" spans="25:34"/>
    <row r="88" spans="25:34">
      <c r="AH88" s="251"/>
    </row>
    <row r="89" spans="25:34"/>
    <row r="90" spans="25:34"/>
    <row r="91" spans="25:34"/>
    <row r="92" spans="25:34" ht="13.5" customHeight="1"/>
    <row r="93" spans="25:34" ht="13.5" customHeight="1"/>
    <row r="94" spans="25:34" ht="13.5" customHeight="1">
      <c r="AF94" s="251"/>
      <c r="AG94" s="251"/>
      <c r="AH94" s="251"/>
    </row>
    <row r="95" spans="25:34" ht="13.5" customHeight="1">
      <c r="AH95" s="251"/>
    </row>
    <row r="96" spans="25:34" ht="13.5" customHeight="1"/>
    <row r="97" spans="33:34" ht="13.5" customHeight="1"/>
    <row r="98" spans="33:34" ht="13.5" customHeight="1"/>
    <row r="99" spans="33:34" ht="13.5" customHeight="1"/>
    <row r="100" spans="33:34" ht="13.5" customHeight="1"/>
    <row r="101" spans="33:34" ht="13.5" customHeight="1">
      <c r="AH101" s="251"/>
    </row>
    <row r="102" spans="33:34" ht="13.5" customHeight="1"/>
    <row r="103" spans="33:34" ht="13.5" customHeight="1"/>
    <row r="104" spans="33:34" ht="13.5" customHeight="1">
      <c r="AG104" s="251"/>
      <c r="AH104" s="25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1"/>
    </row>
    <row r="117" spans="34:122" ht="13.5" customHeight="1"/>
    <row r="118" spans="34:122" ht="13.5" customHeight="1"/>
    <row r="119" spans="34:122" ht="13.5" customHeight="1"/>
    <row r="120" spans="34:122" ht="13.5" customHeight="1">
      <c r="AH120" s="251"/>
    </row>
    <row r="121" spans="34:122" ht="13.5" customHeight="1">
      <c r="AH121" s="251"/>
    </row>
    <row r="122" spans="34:122" ht="13.5" customHeight="1"/>
    <row r="123" spans="34:122" ht="13.5" customHeight="1"/>
    <row r="124" spans="34:122" ht="13.5" customHeight="1"/>
    <row r="125" spans="34:122" ht="13.5" customHeight="1">
      <c r="DR125" s="251" t="s">
        <v>
299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R68rY61ROYMdsh7vI0BNKfKPOoki9DCyGd20pzLU8xsRf03G5MasA8dlEukWixuqsOeYBuG9n7Rx7n98dqezQ==" saltValue="dAmws86WRra9ZASAyZ3+sg=="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
33</v>
      </c>
      <c r="E2" s="134"/>
      <c r="F2" s="135" t="s">
        <v>
346</v>
      </c>
      <c r="G2" s="136"/>
      <c r="H2" s="137"/>
    </row>
    <row r="3" spans="1:8">
      <c r="A3" s="133" t="s">
        <v>
339</v>
      </c>
      <c r="B3" s="138"/>
      <c r="C3" s="139"/>
      <c r="D3" s="140">
        <v>
29563</v>
      </c>
      <c r="E3" s="141"/>
      <c r="F3" s="142">
        <v>
43141</v>
      </c>
      <c r="G3" s="143"/>
      <c r="H3" s="144"/>
    </row>
    <row r="4" spans="1:8">
      <c r="A4" s="145"/>
      <c r="B4" s="146"/>
      <c r="C4" s="147"/>
      <c r="D4" s="148">
        <v>
17211</v>
      </c>
      <c r="E4" s="149"/>
      <c r="F4" s="150">
        <v>
21887</v>
      </c>
      <c r="G4" s="151"/>
      <c r="H4" s="152"/>
    </row>
    <row r="5" spans="1:8">
      <c r="A5" s="133" t="s">
        <v>
341</v>
      </c>
      <c r="B5" s="138"/>
      <c r="C5" s="139"/>
      <c r="D5" s="140">
        <v>
30021</v>
      </c>
      <c r="E5" s="141"/>
      <c r="F5" s="142">
        <v>
45117</v>
      </c>
      <c r="G5" s="143"/>
      <c r="H5" s="144"/>
    </row>
    <row r="6" spans="1:8">
      <c r="A6" s="145"/>
      <c r="B6" s="146"/>
      <c r="C6" s="147"/>
      <c r="D6" s="148">
        <v>
14282</v>
      </c>
      <c r="E6" s="149"/>
      <c r="F6" s="150">
        <v>
25589</v>
      </c>
      <c r="G6" s="151"/>
      <c r="H6" s="152"/>
    </row>
    <row r="7" spans="1:8">
      <c r="A7" s="133" t="s">
        <v>
342</v>
      </c>
      <c r="B7" s="138"/>
      <c r="C7" s="139"/>
      <c r="D7" s="140">
        <v>
42731</v>
      </c>
      <c r="E7" s="141"/>
      <c r="F7" s="142">
        <v>
43532</v>
      </c>
      <c r="G7" s="143"/>
      <c r="H7" s="144"/>
    </row>
    <row r="8" spans="1:8">
      <c r="A8" s="145"/>
      <c r="B8" s="146"/>
      <c r="C8" s="147"/>
      <c r="D8" s="148">
        <v>
25487</v>
      </c>
      <c r="E8" s="149"/>
      <c r="F8" s="150">
        <v>
25435</v>
      </c>
      <c r="G8" s="151"/>
      <c r="H8" s="152"/>
    </row>
    <row r="9" spans="1:8">
      <c r="A9" s="133" t="s">
        <v>
343</v>
      </c>
      <c r="B9" s="138"/>
      <c r="C9" s="139"/>
      <c r="D9" s="140">
        <v>
46737</v>
      </c>
      <c r="E9" s="141"/>
      <c r="F9" s="142">
        <v>
39893</v>
      </c>
      <c r="G9" s="143"/>
      <c r="H9" s="144"/>
    </row>
    <row r="10" spans="1:8">
      <c r="A10" s="145"/>
      <c r="B10" s="146"/>
      <c r="C10" s="147"/>
      <c r="D10" s="148">
        <v>
28886</v>
      </c>
      <c r="E10" s="149"/>
      <c r="F10" s="150">
        <v>
26170</v>
      </c>
      <c r="G10" s="151"/>
      <c r="H10" s="152"/>
    </row>
    <row r="11" spans="1:8">
      <c r="A11" s="133" t="s">
        <v>
344</v>
      </c>
      <c r="B11" s="138"/>
      <c r="C11" s="139"/>
      <c r="D11" s="140">
        <v>
45091</v>
      </c>
      <c r="E11" s="141"/>
      <c r="F11" s="142">
        <v>
41080</v>
      </c>
      <c r="G11" s="143"/>
      <c r="H11" s="144"/>
    </row>
    <row r="12" spans="1:8">
      <c r="A12" s="145"/>
      <c r="B12" s="146"/>
      <c r="C12" s="153"/>
      <c r="D12" s="148">
        <v>
23673</v>
      </c>
      <c r="E12" s="149"/>
      <c r="F12" s="150">
        <v>
27265</v>
      </c>
      <c r="G12" s="151"/>
      <c r="H12" s="152"/>
    </row>
    <row r="13" spans="1:8">
      <c r="A13" s="133"/>
      <c r="B13" s="138"/>
      <c r="C13" s="154"/>
      <c r="D13" s="155">
        <v>
38829</v>
      </c>
      <c r="E13" s="156"/>
      <c r="F13" s="157">
        <v>
42553</v>
      </c>
      <c r="G13" s="158"/>
      <c r="H13" s="144"/>
    </row>
    <row r="14" spans="1:8">
      <c r="A14" s="145"/>
      <c r="B14" s="146"/>
      <c r="C14" s="147"/>
      <c r="D14" s="148">
        <v>
21908</v>
      </c>
      <c r="E14" s="149"/>
      <c r="F14" s="150">
        <v>
25269</v>
      </c>
      <c r="G14" s="151"/>
      <c r="H14" s="152"/>
    </row>
    <row r="17" spans="1:11">
      <c r="A17" s="129" t="s">
        <v>
34</v>
      </c>
    </row>
    <row r="18" spans="1:11">
      <c r="A18" s="159"/>
      <c r="B18" s="159" t="e">
        <f>
#REF!</f>
        <v>
#REF!</v>
      </c>
      <c r="C18" s="159" t="e">
        <f>
#REF!</f>
        <v>
#REF!</v>
      </c>
      <c r="D18" s="159" t="e">
        <f>
#REF!</f>
        <v>
#REF!</v>
      </c>
      <c r="E18" s="159" t="e">
        <f>
#REF!</f>
        <v>
#REF!</v>
      </c>
      <c r="F18" s="159" t="e">
        <f>
#REF!</f>
        <v>
#REF!</v>
      </c>
    </row>
    <row r="19" spans="1:11">
      <c r="A19" s="159" t="s">
        <v>
35</v>
      </c>
      <c r="B19" s="159" t="e">
        <f>
ROUND(VALUE(SUBSTITUTE(#REF!,"▲","-")),2)</f>
        <v>
#REF!</v>
      </c>
      <c r="C19" s="159" t="e">
        <f>
ROUND(VALUE(SUBSTITUTE(#REF!,"▲","-")),2)</f>
        <v>
#REF!</v>
      </c>
      <c r="D19" s="159" t="e">
        <f>
ROUND(VALUE(SUBSTITUTE(#REF!,"▲","-")),2)</f>
        <v>
#REF!</v>
      </c>
      <c r="E19" s="159" t="e">
        <f>
ROUND(VALUE(SUBSTITUTE(#REF!,"▲","-")),2)</f>
        <v>
#REF!</v>
      </c>
      <c r="F19" s="159" t="e">
        <f>
ROUND(VALUE(SUBSTITUTE(#REF!,"▲","-")),2)</f>
        <v>
#REF!</v>
      </c>
    </row>
    <row r="20" spans="1:11">
      <c r="A20" s="159" t="s">
        <v>
36</v>
      </c>
      <c r="B20" s="159" t="e">
        <f>
ROUND(VALUE(SUBSTITUTE(#REF!,"▲","-")),2)</f>
        <v>
#REF!</v>
      </c>
      <c r="C20" s="159" t="e">
        <f>
ROUND(VALUE(SUBSTITUTE(#REF!,"▲","-")),2)</f>
        <v>
#REF!</v>
      </c>
      <c r="D20" s="159" t="e">
        <f>
ROUND(VALUE(SUBSTITUTE(#REF!,"▲","-")),2)</f>
        <v>
#REF!</v>
      </c>
      <c r="E20" s="159" t="e">
        <f>
ROUND(VALUE(SUBSTITUTE(#REF!,"▲","-")),2)</f>
        <v>
#REF!</v>
      </c>
      <c r="F20" s="159" t="e">
        <f>
ROUND(VALUE(SUBSTITUTE(#REF!,"▲","-")),2)</f>
        <v>
#REF!</v>
      </c>
    </row>
    <row r="21" spans="1:11">
      <c r="A21" s="159" t="s">
        <v>
37</v>
      </c>
      <c r="B21" s="159" t="e">
        <f>
IF(ISNUMBER(VALUE(SUBSTITUTE(#REF!,"▲","-"))),ROUND(VALUE(SUBSTITUTE(#REF!,"▲","-")),2),NA())</f>
        <v>
#N/A</v>
      </c>
      <c r="C21" s="159" t="e">
        <f>
IF(ISNUMBER(VALUE(SUBSTITUTE(#REF!,"▲","-"))),ROUND(VALUE(SUBSTITUTE(#REF!,"▲","-")),2),NA())</f>
        <v>
#N/A</v>
      </c>
      <c r="D21" s="159" t="e">
        <f>
IF(ISNUMBER(VALUE(SUBSTITUTE(#REF!,"▲","-"))),ROUND(VALUE(SUBSTITUTE(#REF!,"▲","-")),2),NA())</f>
        <v>
#N/A</v>
      </c>
      <c r="E21" s="159" t="e">
        <f>
IF(ISNUMBER(VALUE(SUBSTITUTE(#REF!,"▲","-"))),ROUND(VALUE(SUBSTITUTE(#REF!,"▲","-")),2),NA())</f>
        <v>
#N/A</v>
      </c>
      <c r="F21" s="159" t="e">
        <f>
IF(ISNUMBER(VALUE(SUBSTITUTE(#REF!,"▲","-"))),ROUND(VALUE(SUBSTITUTE(#REF!,"▲","-")),2),NA())</f>
        <v>
#N/A</v>
      </c>
    </row>
    <row r="24" spans="1:11">
      <c r="A24" s="129" t="s">
        <v>
38</v>
      </c>
    </row>
    <row r="25" spans="1:11">
      <c r="A25" s="160"/>
      <c r="B25" s="160" t="e">
        <f>
#REF!</f>
        <v>
#REF!</v>
      </c>
      <c r="C25" s="160"/>
      <c r="D25" s="160" t="e">
        <f>
#REF!</f>
        <v>
#REF!</v>
      </c>
      <c r="E25" s="160"/>
      <c r="F25" s="160" t="e">
        <f>
#REF!</f>
        <v>
#REF!</v>
      </c>
      <c r="G25" s="160"/>
      <c r="H25" s="160" t="e">
        <f>
#REF!</f>
        <v>
#REF!</v>
      </c>
      <c r="I25" s="160"/>
      <c r="J25" s="160" t="e">
        <f>
#REF!</f>
        <v>
#REF!</v>
      </c>
      <c r="K25" s="160"/>
    </row>
    <row r="26" spans="1:11">
      <c r="A26" s="160"/>
      <c r="B26" s="160" t="s">
        <v>
39</v>
      </c>
      <c r="C26" s="160" t="s">
        <v>
40</v>
      </c>
      <c r="D26" s="160" t="s">
        <v>
39</v>
      </c>
      <c r="E26" s="160" t="s">
        <v>
40</v>
      </c>
      <c r="F26" s="160" t="s">
        <v>
39</v>
      </c>
      <c r="G26" s="160" t="s">
        <v>
40</v>
      </c>
      <c r="H26" s="160" t="s">
        <v>
39</v>
      </c>
      <c r="I26" s="160" t="s">
        <v>
40</v>
      </c>
      <c r="J26" s="160" t="s">
        <v>
39</v>
      </c>
      <c r="K26" s="160" t="s">
        <v>
40</v>
      </c>
    </row>
    <row r="27" spans="1:11">
      <c r="A27" s="160" t="e">
        <f>
IF(#REF!="",NA(),#REF!)</f>
        <v>
#REF!</v>
      </c>
      <c r="B27" s="160" t="e">
        <f>
IF(ROUND(VALUE(SUBSTITUTE(#REF!,"▲", "-")), 2) &lt; 0, ABS(ROUND(VALUE(SUBSTITUTE(#REF!,"▲", "-")), 2)), NA())</f>
        <v>
#REF!</v>
      </c>
      <c r="C27" s="160" t="e">
        <f>
IF(ROUND(VALUE(SUBSTITUTE(#REF!,"▲", "-")), 2) &gt;= 0, ABS(ROUND(VALUE(SUBSTITUTE(#REF!,"▲", "-")), 2)), NA())</f>
        <v>
#REF!</v>
      </c>
      <c r="D27" s="160" t="e">
        <f>
IF(ROUND(VALUE(SUBSTITUTE(#REF!,"▲", "-")), 2) &lt; 0, ABS(ROUND(VALUE(SUBSTITUTE(#REF!,"▲", "-")), 2)), NA())</f>
        <v>
#REF!</v>
      </c>
      <c r="E27" s="160" t="e">
        <f>
IF(ROUND(VALUE(SUBSTITUTE(#REF!,"▲", "-")), 2) &gt;= 0, ABS(ROUND(VALUE(SUBSTITUTE(#REF!,"▲", "-")), 2)), NA())</f>
        <v>
#REF!</v>
      </c>
      <c r="F27" s="160" t="e">
        <f>
IF(ROUND(VALUE(SUBSTITUTE(#REF!,"▲", "-")), 2) &lt; 0, ABS(ROUND(VALUE(SUBSTITUTE(#REF!,"▲", "-")), 2)), NA())</f>
        <v>
#REF!</v>
      </c>
      <c r="G27" s="160" t="e">
        <f>
IF(ROUND(VALUE(SUBSTITUTE(#REF!,"▲", "-")), 2) &gt;= 0, ABS(ROUND(VALUE(SUBSTITUTE(#REF!,"▲", "-")), 2)), NA())</f>
        <v>
#REF!</v>
      </c>
      <c r="H27" s="160" t="e">
        <f>
IF(ROUND(VALUE(SUBSTITUTE(#REF!,"▲", "-")), 2) &lt; 0, ABS(ROUND(VALUE(SUBSTITUTE(#REF!,"▲", "-")), 2)), NA())</f>
        <v>
#REF!</v>
      </c>
      <c r="I27" s="160" t="e">
        <f>
IF(ROUND(VALUE(SUBSTITUTE(#REF!,"▲", "-")), 2) &gt;= 0, ABS(ROUND(VALUE(SUBSTITUTE(#REF!,"▲", "-")), 2)), NA())</f>
        <v>
#REF!</v>
      </c>
      <c r="J27" s="160" t="e">
        <f>
IF(ROUND(VALUE(SUBSTITUTE(#REF!,"▲", "-")), 2) &lt; 0, ABS(ROUND(VALUE(SUBSTITUTE(#REF!,"▲", "-")), 2)), NA())</f>
        <v>
#REF!</v>
      </c>
      <c r="K27" s="160" t="e">
        <f>
IF(ROUND(VALUE(SUBSTITUTE(#REF!,"▲", "-")), 2) &gt;= 0, ABS(ROUND(VALUE(SUBSTITUTE(#REF!,"▲", "-")), 2)), NA())</f>
        <v>
#REF!</v>
      </c>
    </row>
    <row r="28" spans="1:11">
      <c r="A28" s="160" t="e">
        <f>
IF(#REF!="",NA(),#REF!)</f>
        <v>
#REF!</v>
      </c>
      <c r="B28" s="160" t="e">
        <f>
IF(ROUND(VALUE(SUBSTITUTE(#REF!,"▲", "-")), 2) &lt; 0, ABS(ROUND(VALUE(SUBSTITUTE(#REF!,"▲", "-")), 2)), NA())</f>
        <v>
#REF!</v>
      </c>
      <c r="C28" s="160" t="e">
        <f>
IF(ROUND(VALUE(SUBSTITUTE(#REF!,"▲", "-")), 2) &gt;= 0, ABS(ROUND(VALUE(SUBSTITUTE(#REF!,"▲", "-")), 2)), NA())</f>
        <v>
#REF!</v>
      </c>
      <c r="D28" s="160" t="e">
        <f>
IF(ROUND(VALUE(SUBSTITUTE(#REF!,"▲", "-")), 2) &lt; 0, ABS(ROUND(VALUE(SUBSTITUTE(#REF!,"▲", "-")), 2)), NA())</f>
        <v>
#REF!</v>
      </c>
      <c r="E28" s="160" t="e">
        <f>
IF(ROUND(VALUE(SUBSTITUTE(#REF!,"▲", "-")), 2) &gt;= 0, ABS(ROUND(VALUE(SUBSTITUTE(#REF!,"▲", "-")), 2)), NA())</f>
        <v>
#REF!</v>
      </c>
      <c r="F28" s="160" t="e">
        <f>
IF(ROUND(VALUE(SUBSTITUTE(#REF!,"▲", "-")), 2) &lt; 0, ABS(ROUND(VALUE(SUBSTITUTE(#REF!,"▲", "-")), 2)), NA())</f>
        <v>
#REF!</v>
      </c>
      <c r="G28" s="160" t="e">
        <f>
IF(ROUND(VALUE(SUBSTITUTE(#REF!,"▲", "-")), 2) &gt;= 0, ABS(ROUND(VALUE(SUBSTITUTE(#REF!,"▲", "-")), 2)), NA())</f>
        <v>
#REF!</v>
      </c>
      <c r="H28" s="160" t="e">
        <f>
IF(ROUND(VALUE(SUBSTITUTE(#REF!,"▲", "-")), 2) &lt; 0, ABS(ROUND(VALUE(SUBSTITUTE(#REF!,"▲", "-")), 2)), NA())</f>
        <v>
#REF!</v>
      </c>
      <c r="I28" s="160" t="e">
        <f>
IF(ROUND(VALUE(SUBSTITUTE(#REF!,"▲", "-")), 2) &gt;= 0, ABS(ROUND(VALUE(SUBSTITUTE(#REF!,"▲", "-")), 2)), NA())</f>
        <v>
#REF!</v>
      </c>
      <c r="J28" s="160" t="e">
        <f>
IF(ROUND(VALUE(SUBSTITUTE(#REF!,"▲", "-")), 2) &lt; 0, ABS(ROUND(VALUE(SUBSTITUTE(#REF!,"▲", "-")), 2)), NA())</f>
        <v>
#REF!</v>
      </c>
      <c r="K28" s="160" t="e">
        <f>
IF(ROUND(VALUE(SUBSTITUTE(#REF!,"▲", "-")), 2) &gt;= 0, ABS(ROUND(VALUE(SUBSTITUTE(#REF!,"▲", "-")), 2)), NA())</f>
        <v>
#REF!</v>
      </c>
    </row>
    <row r="29" spans="1:11">
      <c r="A29" s="160" t="e">
        <f>
IF(#REF!="",NA(),#REF!)</f>
        <v>
#REF!</v>
      </c>
      <c r="B29" s="160" t="e">
        <f>
IF(ROUND(VALUE(SUBSTITUTE(#REF!,"▲", "-")), 2) &lt; 0, ABS(ROUND(VALUE(SUBSTITUTE(#REF!,"▲", "-")), 2)), NA())</f>
        <v>
#REF!</v>
      </c>
      <c r="C29" s="160" t="e">
        <f>
IF(ROUND(VALUE(SUBSTITUTE(#REF!,"▲", "-")), 2) &gt;= 0, ABS(ROUND(VALUE(SUBSTITUTE(#REF!,"▲", "-")), 2)), NA())</f>
        <v>
#REF!</v>
      </c>
      <c r="D29" s="160" t="e">
        <f>
IF(ROUND(VALUE(SUBSTITUTE(#REF!,"▲", "-")), 2) &lt; 0, ABS(ROUND(VALUE(SUBSTITUTE(#REF!,"▲", "-")), 2)), NA())</f>
        <v>
#REF!</v>
      </c>
      <c r="E29" s="160" t="e">
        <f>
IF(ROUND(VALUE(SUBSTITUTE(#REF!,"▲", "-")), 2) &gt;= 0, ABS(ROUND(VALUE(SUBSTITUTE(#REF!,"▲", "-")), 2)), NA())</f>
        <v>
#REF!</v>
      </c>
      <c r="F29" s="160" t="e">
        <f>
IF(ROUND(VALUE(SUBSTITUTE(#REF!,"▲", "-")), 2) &lt; 0, ABS(ROUND(VALUE(SUBSTITUTE(#REF!,"▲", "-")), 2)), NA())</f>
        <v>
#REF!</v>
      </c>
      <c r="G29" s="160" t="e">
        <f>
IF(ROUND(VALUE(SUBSTITUTE(#REF!,"▲", "-")), 2) &gt;= 0, ABS(ROUND(VALUE(SUBSTITUTE(#REF!,"▲", "-")), 2)), NA())</f>
        <v>
#REF!</v>
      </c>
      <c r="H29" s="160" t="e">
        <f>
IF(ROUND(VALUE(SUBSTITUTE(#REF!,"▲", "-")), 2) &lt; 0, ABS(ROUND(VALUE(SUBSTITUTE(#REF!,"▲", "-")), 2)), NA())</f>
        <v>
#REF!</v>
      </c>
      <c r="I29" s="160" t="e">
        <f>
IF(ROUND(VALUE(SUBSTITUTE(#REF!,"▲", "-")), 2) &gt;= 0, ABS(ROUND(VALUE(SUBSTITUTE(#REF!,"▲", "-")), 2)), NA())</f>
        <v>
#REF!</v>
      </c>
      <c r="J29" s="160" t="e">
        <f>
IF(ROUND(VALUE(SUBSTITUTE(#REF!,"▲", "-")), 2) &lt; 0, ABS(ROUND(VALUE(SUBSTITUTE(#REF!,"▲", "-")), 2)), NA())</f>
        <v>
#REF!</v>
      </c>
      <c r="K29" s="160" t="e">
        <f>
IF(ROUND(VALUE(SUBSTITUTE(#REF!,"▲", "-")), 2) &gt;= 0, ABS(ROUND(VALUE(SUBSTITUTE(#REF!,"▲", "-")), 2)), NA())</f>
        <v>
#REF!</v>
      </c>
    </row>
    <row r="30" spans="1:11">
      <c r="A30" s="160" t="e">
        <f>
IF(#REF!="",NA(),#REF!)</f>
        <v>
#REF!</v>
      </c>
      <c r="B30" s="160" t="e">
        <f>
IF(ROUND(VALUE(SUBSTITUTE(#REF!,"▲", "-")), 2) &lt; 0, ABS(ROUND(VALUE(SUBSTITUTE(#REF!,"▲", "-")), 2)), NA())</f>
        <v>
#REF!</v>
      </c>
      <c r="C30" s="160" t="e">
        <f>
IF(ROUND(VALUE(SUBSTITUTE(#REF!,"▲", "-")), 2) &gt;= 0, ABS(ROUND(VALUE(SUBSTITUTE(#REF!,"▲", "-")), 2)), NA())</f>
        <v>
#REF!</v>
      </c>
      <c r="D30" s="160" t="e">
        <f>
IF(ROUND(VALUE(SUBSTITUTE(#REF!,"▲", "-")), 2) &lt; 0, ABS(ROUND(VALUE(SUBSTITUTE(#REF!,"▲", "-")), 2)), NA())</f>
        <v>
#REF!</v>
      </c>
      <c r="E30" s="160" t="e">
        <f>
IF(ROUND(VALUE(SUBSTITUTE(#REF!,"▲", "-")), 2) &gt;= 0, ABS(ROUND(VALUE(SUBSTITUTE(#REF!,"▲", "-")), 2)), NA())</f>
        <v>
#REF!</v>
      </c>
      <c r="F30" s="160" t="e">
        <f>
IF(ROUND(VALUE(SUBSTITUTE(#REF!,"▲", "-")), 2) &lt; 0, ABS(ROUND(VALUE(SUBSTITUTE(#REF!,"▲", "-")), 2)), NA())</f>
        <v>
#REF!</v>
      </c>
      <c r="G30" s="160" t="e">
        <f>
IF(ROUND(VALUE(SUBSTITUTE(#REF!,"▲", "-")), 2) &gt;= 0, ABS(ROUND(VALUE(SUBSTITUTE(#REF!,"▲", "-")), 2)), NA())</f>
        <v>
#REF!</v>
      </c>
      <c r="H30" s="160" t="e">
        <f>
IF(ROUND(VALUE(SUBSTITUTE(#REF!,"▲", "-")), 2) &lt; 0, ABS(ROUND(VALUE(SUBSTITUTE(#REF!,"▲", "-")), 2)), NA())</f>
        <v>
#REF!</v>
      </c>
      <c r="I30" s="160" t="e">
        <f>
IF(ROUND(VALUE(SUBSTITUTE(#REF!,"▲", "-")), 2) &gt;= 0, ABS(ROUND(VALUE(SUBSTITUTE(#REF!,"▲", "-")), 2)), NA())</f>
        <v>
#REF!</v>
      </c>
      <c r="J30" s="160" t="e">
        <f>
IF(ROUND(VALUE(SUBSTITUTE(#REF!,"▲", "-")), 2) &lt; 0, ABS(ROUND(VALUE(SUBSTITUTE(#REF!,"▲", "-")), 2)), NA())</f>
        <v>
#REF!</v>
      </c>
      <c r="K30" s="160" t="e">
        <f>
IF(ROUND(VALUE(SUBSTITUTE(#REF!,"▲", "-")), 2) &gt;= 0, ABS(ROUND(VALUE(SUBSTITUTE(#REF!,"▲", "-")), 2)), NA())</f>
        <v>
#REF!</v>
      </c>
    </row>
    <row r="31" spans="1:11">
      <c r="A31" s="160" t="e">
        <f>
IF(#REF!="",NA(),#REF!)</f>
        <v>
#REF!</v>
      </c>
      <c r="B31" s="160" t="e">
        <f>
IF(ROUND(VALUE(SUBSTITUTE(#REF!,"▲", "-")), 2) &lt; 0, ABS(ROUND(VALUE(SUBSTITUTE(#REF!,"▲", "-")), 2)), NA())</f>
        <v>
#REF!</v>
      </c>
      <c r="C31" s="160" t="e">
        <f>
IF(ROUND(VALUE(SUBSTITUTE(#REF!,"▲", "-")), 2) &gt;= 0, ABS(ROUND(VALUE(SUBSTITUTE(#REF!,"▲", "-")), 2)), NA())</f>
        <v>
#REF!</v>
      </c>
      <c r="D31" s="160" t="e">
        <f>
IF(ROUND(VALUE(SUBSTITUTE(#REF!,"▲", "-")), 2) &lt; 0, ABS(ROUND(VALUE(SUBSTITUTE(#REF!,"▲", "-")), 2)), NA())</f>
        <v>
#REF!</v>
      </c>
      <c r="E31" s="160" t="e">
        <f>
IF(ROUND(VALUE(SUBSTITUTE(#REF!,"▲", "-")), 2) &gt;= 0, ABS(ROUND(VALUE(SUBSTITUTE(#REF!,"▲", "-")), 2)), NA())</f>
        <v>
#REF!</v>
      </c>
      <c r="F31" s="160" t="e">
        <f>
IF(ROUND(VALUE(SUBSTITUTE(#REF!,"▲", "-")), 2) &lt; 0, ABS(ROUND(VALUE(SUBSTITUTE(#REF!,"▲", "-")), 2)), NA())</f>
        <v>
#REF!</v>
      </c>
      <c r="G31" s="160" t="e">
        <f>
IF(ROUND(VALUE(SUBSTITUTE(#REF!,"▲", "-")), 2) &gt;= 0, ABS(ROUND(VALUE(SUBSTITUTE(#REF!,"▲", "-")), 2)), NA())</f>
        <v>
#REF!</v>
      </c>
      <c r="H31" s="160" t="e">
        <f>
IF(ROUND(VALUE(SUBSTITUTE(#REF!,"▲", "-")), 2) &lt; 0, ABS(ROUND(VALUE(SUBSTITUTE(#REF!,"▲", "-")), 2)), NA())</f>
        <v>
#REF!</v>
      </c>
      <c r="I31" s="160" t="e">
        <f>
IF(ROUND(VALUE(SUBSTITUTE(#REF!,"▲", "-")), 2) &gt;= 0, ABS(ROUND(VALUE(SUBSTITUTE(#REF!,"▲", "-")), 2)), NA())</f>
        <v>
#REF!</v>
      </c>
      <c r="J31" s="160" t="e">
        <f>
IF(ROUND(VALUE(SUBSTITUTE(#REF!,"▲", "-")), 2) &lt; 0, ABS(ROUND(VALUE(SUBSTITUTE(#REF!,"▲", "-")), 2)), NA())</f>
        <v>
#REF!</v>
      </c>
      <c r="K31" s="160" t="e">
        <f>
IF(ROUND(VALUE(SUBSTITUTE(#REF!,"▲", "-")), 2) &gt;= 0, ABS(ROUND(VALUE(SUBSTITUTE(#REF!,"▲", "-")), 2)), NA())</f>
        <v>
#REF!</v>
      </c>
    </row>
    <row r="32" spans="1:11">
      <c r="A32" s="160" t="e">
        <f>
IF(#REF!="",NA(),#REF!)</f>
        <v>
#REF!</v>
      </c>
      <c r="B32" s="160" t="e">
        <f>
IF(ROUND(VALUE(SUBSTITUTE(#REF!,"▲", "-")), 2) &lt; 0, ABS(ROUND(VALUE(SUBSTITUTE(#REF!,"▲", "-")), 2)), NA())</f>
        <v>
#REF!</v>
      </c>
      <c r="C32" s="160" t="e">
        <f>
IF(ROUND(VALUE(SUBSTITUTE(#REF!,"▲", "-")), 2) &gt;= 0, ABS(ROUND(VALUE(SUBSTITUTE(#REF!,"▲", "-")), 2)), NA())</f>
        <v>
#REF!</v>
      </c>
      <c r="D32" s="160" t="e">
        <f>
IF(ROUND(VALUE(SUBSTITUTE(#REF!,"▲", "-")), 2) &lt; 0, ABS(ROUND(VALUE(SUBSTITUTE(#REF!,"▲", "-")), 2)), NA())</f>
        <v>
#REF!</v>
      </c>
      <c r="E32" s="160" t="e">
        <f>
IF(ROUND(VALUE(SUBSTITUTE(#REF!,"▲", "-")), 2) &gt;= 0, ABS(ROUND(VALUE(SUBSTITUTE(#REF!,"▲", "-")), 2)), NA())</f>
        <v>
#REF!</v>
      </c>
      <c r="F32" s="160" t="e">
        <f>
IF(ROUND(VALUE(SUBSTITUTE(#REF!,"▲", "-")), 2) &lt; 0, ABS(ROUND(VALUE(SUBSTITUTE(#REF!,"▲", "-")), 2)), NA())</f>
        <v>
#REF!</v>
      </c>
      <c r="G32" s="160" t="e">
        <f>
IF(ROUND(VALUE(SUBSTITUTE(#REF!,"▲", "-")), 2) &gt;= 0, ABS(ROUND(VALUE(SUBSTITUTE(#REF!,"▲", "-")), 2)), NA())</f>
        <v>
#REF!</v>
      </c>
      <c r="H32" s="160" t="e">
        <f>
IF(ROUND(VALUE(SUBSTITUTE(#REF!,"▲", "-")), 2) &lt; 0, ABS(ROUND(VALUE(SUBSTITUTE(#REF!,"▲", "-")), 2)), NA())</f>
        <v>
#REF!</v>
      </c>
      <c r="I32" s="160" t="e">
        <f>
IF(ROUND(VALUE(SUBSTITUTE(#REF!,"▲", "-")), 2) &gt;= 0, ABS(ROUND(VALUE(SUBSTITUTE(#REF!,"▲", "-")), 2)), NA())</f>
        <v>
#REF!</v>
      </c>
      <c r="J32" s="160" t="e">
        <f>
IF(ROUND(VALUE(SUBSTITUTE(#REF!,"▲", "-")), 2) &lt; 0, ABS(ROUND(VALUE(SUBSTITUTE(#REF!,"▲", "-")), 2)), NA())</f>
        <v>
#REF!</v>
      </c>
      <c r="K32" s="160" t="e">
        <f>
IF(ROUND(VALUE(SUBSTITUTE(#REF!,"▲", "-")), 2) &gt;= 0, ABS(ROUND(VALUE(SUBSTITUTE(#REF!,"▲", "-")), 2)), NA())</f>
        <v>
#REF!</v>
      </c>
    </row>
    <row r="33" spans="1:16">
      <c r="A33" s="160" t="e">
        <f>
IF(#REF!="",NA(),#REF!)</f>
        <v>
#REF!</v>
      </c>
      <c r="B33" s="160" t="e">
        <f>
IF(ROUND(VALUE(SUBSTITUTE(#REF!,"▲", "-")), 2) &lt; 0, ABS(ROUND(VALUE(SUBSTITUTE(#REF!,"▲", "-")), 2)), NA())</f>
        <v>
#REF!</v>
      </c>
      <c r="C33" s="160" t="e">
        <f>
IF(ROUND(VALUE(SUBSTITUTE(#REF!,"▲", "-")), 2) &gt;= 0, ABS(ROUND(VALUE(SUBSTITUTE(#REF!,"▲", "-")), 2)), NA())</f>
        <v>
#REF!</v>
      </c>
      <c r="D33" s="160" t="e">
        <f>
IF(ROUND(VALUE(SUBSTITUTE(#REF!,"▲", "-")), 2) &lt; 0, ABS(ROUND(VALUE(SUBSTITUTE(#REF!,"▲", "-")), 2)), NA())</f>
        <v>
#REF!</v>
      </c>
      <c r="E33" s="160" t="e">
        <f>
IF(ROUND(VALUE(SUBSTITUTE(#REF!,"▲", "-")), 2) &gt;= 0, ABS(ROUND(VALUE(SUBSTITUTE(#REF!,"▲", "-")), 2)), NA())</f>
        <v>
#REF!</v>
      </c>
      <c r="F33" s="160" t="e">
        <f>
IF(ROUND(VALUE(SUBSTITUTE(#REF!,"▲", "-")), 2) &lt; 0, ABS(ROUND(VALUE(SUBSTITUTE(#REF!,"▲", "-")), 2)), NA())</f>
        <v>
#REF!</v>
      </c>
      <c r="G33" s="160" t="e">
        <f>
IF(ROUND(VALUE(SUBSTITUTE(#REF!,"▲", "-")), 2) &gt;= 0, ABS(ROUND(VALUE(SUBSTITUTE(#REF!,"▲", "-")), 2)), NA())</f>
        <v>
#REF!</v>
      </c>
      <c r="H33" s="160" t="e">
        <f>
IF(ROUND(VALUE(SUBSTITUTE(#REF!,"▲", "-")), 2) &lt; 0, ABS(ROUND(VALUE(SUBSTITUTE(#REF!,"▲", "-")), 2)), NA())</f>
        <v>
#REF!</v>
      </c>
      <c r="I33" s="160" t="e">
        <f>
IF(ROUND(VALUE(SUBSTITUTE(#REF!,"▲", "-")), 2) &gt;= 0, ABS(ROUND(VALUE(SUBSTITUTE(#REF!,"▲", "-")), 2)), NA())</f>
        <v>
#REF!</v>
      </c>
      <c r="J33" s="160" t="e">
        <f>
IF(ROUND(VALUE(SUBSTITUTE(#REF!,"▲", "-")), 2) &lt; 0, ABS(ROUND(VALUE(SUBSTITUTE(#REF!,"▲", "-")), 2)), NA())</f>
        <v>
#REF!</v>
      </c>
      <c r="K33" s="160" t="e">
        <f>
IF(ROUND(VALUE(SUBSTITUTE(#REF!,"▲", "-")), 2) &gt;= 0, ABS(ROUND(VALUE(SUBSTITUTE(#REF!,"▲", "-")), 2)), NA())</f>
        <v>
#REF!</v>
      </c>
    </row>
    <row r="34" spans="1:16">
      <c r="A34" s="160" t="e">
        <f>
IF(#REF!="",NA(),#REF!)</f>
        <v>
#REF!</v>
      </c>
      <c r="B34" s="160" t="e">
        <f>
IF(ROUND(VALUE(SUBSTITUTE(#REF!,"▲", "-")), 2) &lt; 0, ABS(ROUND(VALUE(SUBSTITUTE(#REF!,"▲", "-")), 2)), NA())</f>
        <v>
#REF!</v>
      </c>
      <c r="C34" s="160" t="e">
        <f>
IF(ROUND(VALUE(SUBSTITUTE(#REF!,"▲", "-")), 2) &gt;= 0, ABS(ROUND(VALUE(SUBSTITUTE(#REF!,"▲", "-")), 2)), NA())</f>
        <v>
#REF!</v>
      </c>
      <c r="D34" s="160" t="e">
        <f>
IF(ROUND(VALUE(SUBSTITUTE(#REF!,"▲", "-")), 2) &lt; 0, ABS(ROUND(VALUE(SUBSTITUTE(#REF!,"▲", "-")), 2)), NA())</f>
        <v>
#REF!</v>
      </c>
      <c r="E34" s="160" t="e">
        <f>
IF(ROUND(VALUE(SUBSTITUTE(#REF!,"▲", "-")), 2) &gt;= 0, ABS(ROUND(VALUE(SUBSTITUTE(#REF!,"▲", "-")), 2)), NA())</f>
        <v>
#REF!</v>
      </c>
      <c r="F34" s="160" t="e">
        <f>
IF(ROUND(VALUE(SUBSTITUTE(#REF!,"▲", "-")), 2) &lt; 0, ABS(ROUND(VALUE(SUBSTITUTE(#REF!,"▲", "-")), 2)), NA())</f>
        <v>
#REF!</v>
      </c>
      <c r="G34" s="160" t="e">
        <f>
IF(ROUND(VALUE(SUBSTITUTE(#REF!,"▲", "-")), 2) &gt;= 0, ABS(ROUND(VALUE(SUBSTITUTE(#REF!,"▲", "-")), 2)), NA())</f>
        <v>
#REF!</v>
      </c>
      <c r="H34" s="160" t="e">
        <f>
IF(ROUND(VALUE(SUBSTITUTE(#REF!,"▲", "-")), 2) &lt; 0, ABS(ROUND(VALUE(SUBSTITUTE(#REF!,"▲", "-")), 2)), NA())</f>
        <v>
#REF!</v>
      </c>
      <c r="I34" s="160" t="e">
        <f>
IF(ROUND(VALUE(SUBSTITUTE(#REF!,"▲", "-")), 2) &gt;= 0, ABS(ROUND(VALUE(SUBSTITUTE(#REF!,"▲", "-")), 2)), NA())</f>
        <v>
#REF!</v>
      </c>
      <c r="J34" s="160" t="e">
        <f>
IF(ROUND(VALUE(SUBSTITUTE(#REF!,"▲", "-")), 2) &lt; 0, ABS(ROUND(VALUE(SUBSTITUTE(#REF!,"▲", "-")), 2)), NA())</f>
        <v>
#REF!</v>
      </c>
      <c r="K34" s="160" t="e">
        <f>
IF(ROUND(VALUE(SUBSTITUTE(#REF!,"▲", "-")), 2) &gt;= 0, ABS(ROUND(VALUE(SUBSTITUTE(#REF!,"▲", "-")), 2)), NA())</f>
        <v>
#REF!</v>
      </c>
    </row>
    <row r="35" spans="1:16">
      <c r="A35" s="160" t="e">
        <f>
IF(#REF!="",NA(),#REF!)</f>
        <v>
#REF!</v>
      </c>
      <c r="B35" s="160" t="e">
        <f>
IF(ROUND(VALUE(SUBSTITUTE(#REF!,"▲", "-")), 2) &lt; 0, ABS(ROUND(VALUE(SUBSTITUTE(#REF!,"▲", "-")), 2)), NA())</f>
        <v>
#REF!</v>
      </c>
      <c r="C35" s="160" t="e">
        <f>
IF(ROUND(VALUE(SUBSTITUTE(#REF!,"▲", "-")), 2) &gt;= 0, ABS(ROUND(VALUE(SUBSTITUTE(#REF!,"▲", "-")), 2)), NA())</f>
        <v>
#REF!</v>
      </c>
      <c r="D35" s="160" t="e">
        <f>
IF(ROUND(VALUE(SUBSTITUTE(#REF!,"▲", "-")), 2) &lt; 0, ABS(ROUND(VALUE(SUBSTITUTE(#REF!,"▲", "-")), 2)), NA())</f>
        <v>
#REF!</v>
      </c>
      <c r="E35" s="160" t="e">
        <f>
IF(ROUND(VALUE(SUBSTITUTE(#REF!,"▲", "-")), 2) &gt;= 0, ABS(ROUND(VALUE(SUBSTITUTE(#REF!,"▲", "-")), 2)), NA())</f>
        <v>
#REF!</v>
      </c>
      <c r="F35" s="160" t="e">
        <f>
IF(ROUND(VALUE(SUBSTITUTE(#REF!,"▲", "-")), 2) &lt; 0, ABS(ROUND(VALUE(SUBSTITUTE(#REF!,"▲", "-")), 2)), NA())</f>
        <v>
#REF!</v>
      </c>
      <c r="G35" s="160" t="e">
        <f>
IF(ROUND(VALUE(SUBSTITUTE(#REF!,"▲", "-")), 2) &gt;= 0, ABS(ROUND(VALUE(SUBSTITUTE(#REF!,"▲", "-")), 2)), NA())</f>
        <v>
#REF!</v>
      </c>
      <c r="H35" s="160" t="e">
        <f>
IF(ROUND(VALUE(SUBSTITUTE(#REF!,"▲", "-")), 2) &lt; 0, ABS(ROUND(VALUE(SUBSTITUTE(#REF!,"▲", "-")), 2)), NA())</f>
        <v>
#REF!</v>
      </c>
      <c r="I35" s="160" t="e">
        <f>
IF(ROUND(VALUE(SUBSTITUTE(#REF!,"▲", "-")), 2) &gt;= 0, ABS(ROUND(VALUE(SUBSTITUTE(#REF!,"▲", "-")), 2)), NA())</f>
        <v>
#REF!</v>
      </c>
      <c r="J35" s="160" t="e">
        <f>
IF(ROUND(VALUE(SUBSTITUTE(#REF!,"▲", "-")), 2) &lt; 0, ABS(ROUND(VALUE(SUBSTITUTE(#REF!,"▲", "-")), 2)), NA())</f>
        <v>
#REF!</v>
      </c>
      <c r="K35" s="160" t="e">
        <f>
IF(ROUND(VALUE(SUBSTITUTE(#REF!,"▲", "-")), 2) &gt;= 0, ABS(ROUND(VALUE(SUBSTITUTE(#REF!,"▲", "-")), 2)), NA())</f>
        <v>
#REF!</v>
      </c>
    </row>
    <row r="36" spans="1:16">
      <c r="A36" s="160" t="e">
        <f>
IF(#REF!="",NA(),#REF!)</f>
        <v>
#REF!</v>
      </c>
      <c r="B36" s="160" t="e">
        <f>
IF(ROUND(VALUE(SUBSTITUTE(#REF!,"▲", "-")), 2) &lt; 0, ABS(ROUND(VALUE(SUBSTITUTE(#REF!,"▲", "-")), 2)), NA())</f>
        <v>
#REF!</v>
      </c>
      <c r="C36" s="160" t="e">
        <f>
IF(ROUND(VALUE(SUBSTITUTE(#REF!,"▲", "-")), 2) &gt;= 0, ABS(ROUND(VALUE(SUBSTITUTE(#REF!,"▲", "-")), 2)), NA())</f>
        <v>
#REF!</v>
      </c>
      <c r="D36" s="160" t="e">
        <f>
IF(ROUND(VALUE(SUBSTITUTE(#REF!,"▲", "-")), 2) &lt; 0, ABS(ROUND(VALUE(SUBSTITUTE(#REF!,"▲", "-")), 2)), NA())</f>
        <v>
#REF!</v>
      </c>
      <c r="E36" s="160" t="e">
        <f>
IF(ROUND(VALUE(SUBSTITUTE(#REF!,"▲", "-")), 2) &gt;= 0, ABS(ROUND(VALUE(SUBSTITUTE(#REF!,"▲", "-")), 2)), NA())</f>
        <v>
#REF!</v>
      </c>
      <c r="F36" s="160" t="e">
        <f>
IF(ROUND(VALUE(SUBSTITUTE(#REF!,"▲", "-")), 2) &lt; 0, ABS(ROUND(VALUE(SUBSTITUTE(#REF!,"▲", "-")), 2)), NA())</f>
        <v>
#REF!</v>
      </c>
      <c r="G36" s="160" t="e">
        <f>
IF(ROUND(VALUE(SUBSTITUTE(#REF!,"▲", "-")), 2) &gt;= 0, ABS(ROUND(VALUE(SUBSTITUTE(#REF!,"▲", "-")), 2)), NA())</f>
        <v>
#REF!</v>
      </c>
      <c r="H36" s="160" t="e">
        <f>
IF(ROUND(VALUE(SUBSTITUTE(#REF!,"▲", "-")), 2) &lt; 0, ABS(ROUND(VALUE(SUBSTITUTE(#REF!,"▲", "-")), 2)), NA())</f>
        <v>
#REF!</v>
      </c>
      <c r="I36" s="160" t="e">
        <f>
IF(ROUND(VALUE(SUBSTITUTE(#REF!,"▲", "-")), 2) &gt;= 0, ABS(ROUND(VALUE(SUBSTITUTE(#REF!,"▲", "-")), 2)), NA())</f>
        <v>
#REF!</v>
      </c>
      <c r="J36" s="160" t="e">
        <f>
IF(ROUND(VALUE(SUBSTITUTE(#REF!,"▲", "-")), 2) &lt; 0, ABS(ROUND(VALUE(SUBSTITUTE(#REF!,"▲", "-")), 2)), NA())</f>
        <v>
#REF!</v>
      </c>
      <c r="K36" s="160" t="e">
        <f>
IF(ROUND(VALUE(SUBSTITUTE(#REF!,"▲", "-")), 2) &gt;= 0, ABS(ROUND(VALUE(SUBSTITUTE(#REF!,"▲", "-")), 2)), NA())</f>
        <v>
#REF!</v>
      </c>
    </row>
    <row r="39" spans="1:16">
      <c r="A39" s="129" t="s">
        <v>
41</v>
      </c>
    </row>
    <row r="40" spans="1:16">
      <c r="A40" s="161"/>
      <c r="B40" s="161" t="e">
        <f>
#REF!</f>
        <v>
#REF!</v>
      </c>
      <c r="C40" s="161"/>
      <c r="D40" s="161"/>
      <c r="E40" s="161" t="e">
        <f>
#REF!</f>
        <v>
#REF!</v>
      </c>
      <c r="F40" s="161"/>
      <c r="G40" s="161"/>
      <c r="H40" s="161" t="e">
        <f>
#REF!</f>
        <v>
#REF!</v>
      </c>
      <c r="I40" s="161"/>
      <c r="J40" s="161"/>
      <c r="K40" s="161" t="e">
        <f>
#REF!</f>
        <v>
#REF!</v>
      </c>
      <c r="L40" s="161"/>
      <c r="M40" s="161"/>
      <c r="N40" s="161" t="e">
        <f>
#REF!</f>
        <v>
#REF!</v>
      </c>
      <c r="O40" s="161"/>
      <c r="P40" s="161"/>
    </row>
    <row r="41" spans="1:16">
      <c r="A41" s="161"/>
      <c r="B41" s="161" t="s">
        <v>
42</v>
      </c>
      <c r="C41" s="161"/>
      <c r="D41" s="161" t="s">
        <v>
43</v>
      </c>
      <c r="E41" s="161" t="s">
        <v>
42</v>
      </c>
      <c r="F41" s="161"/>
      <c r="G41" s="161" t="s">
        <v>
43</v>
      </c>
      <c r="H41" s="161" t="s">
        <v>
42</v>
      </c>
      <c r="I41" s="161"/>
      <c r="J41" s="161" t="s">
        <v>
43</v>
      </c>
      <c r="K41" s="161" t="s">
        <v>
42</v>
      </c>
      <c r="L41" s="161"/>
      <c r="M41" s="161" t="s">
        <v>
43</v>
      </c>
      <c r="N41" s="161" t="s">
        <v>
42</v>
      </c>
      <c r="O41" s="161"/>
      <c r="P41" s="161" t="s">
        <v>
43</v>
      </c>
    </row>
    <row r="42" spans="1:16">
      <c r="A42" s="161" t="s">
        <v>
44</v>
      </c>
      <c r="B42" s="161"/>
      <c r="C42" s="161"/>
      <c r="D42" s="161" t="e">
        <f>
#REF!</f>
        <v>
#REF!</v>
      </c>
      <c r="E42" s="161"/>
      <c r="F42" s="161"/>
      <c r="G42" s="161" t="e">
        <f>
#REF!</f>
        <v>
#REF!</v>
      </c>
      <c r="H42" s="161"/>
      <c r="I42" s="161"/>
      <c r="J42" s="161" t="e">
        <f>
#REF!</f>
        <v>
#REF!</v>
      </c>
      <c r="K42" s="161"/>
      <c r="L42" s="161"/>
      <c r="M42" s="161" t="e">
        <f>
#REF!</f>
        <v>
#REF!</v>
      </c>
      <c r="N42" s="161"/>
      <c r="O42" s="161"/>
      <c r="P42" s="161" t="e">
        <f>
#REF!</f>
        <v>
#REF!</v>
      </c>
    </row>
    <row r="43" spans="1:16">
      <c r="A43" s="161" t="s">
        <v>
45</v>
      </c>
      <c r="B43" s="161" t="e">
        <f>
#REF!</f>
        <v>
#REF!</v>
      </c>
      <c r="C43" s="161"/>
      <c r="D43" s="161"/>
      <c r="E43" s="161" t="e">
        <f>
#REF!</f>
        <v>
#REF!</v>
      </c>
      <c r="F43" s="161"/>
      <c r="G43" s="161"/>
      <c r="H43" s="161" t="e">
        <f>
#REF!</f>
        <v>
#REF!</v>
      </c>
      <c r="I43" s="161"/>
      <c r="J43" s="161"/>
      <c r="K43" s="161" t="e">
        <f>
#REF!</f>
        <v>
#REF!</v>
      </c>
      <c r="L43" s="161"/>
      <c r="M43" s="161"/>
      <c r="N43" s="161" t="e">
        <f>
#REF!</f>
        <v>
#REF!</v>
      </c>
      <c r="O43" s="161"/>
      <c r="P43" s="161"/>
    </row>
    <row r="44" spans="1:16">
      <c r="A44" s="161" t="s">
        <v>
46</v>
      </c>
      <c r="B44" s="161" t="e">
        <f>
#REF!</f>
        <v>
#REF!</v>
      </c>
      <c r="C44" s="161"/>
      <c r="D44" s="161"/>
      <c r="E44" s="161" t="e">
        <f>
#REF!</f>
        <v>
#REF!</v>
      </c>
      <c r="F44" s="161"/>
      <c r="G44" s="161"/>
      <c r="H44" s="161" t="e">
        <f>
#REF!</f>
        <v>
#REF!</v>
      </c>
      <c r="I44" s="161"/>
      <c r="J44" s="161"/>
      <c r="K44" s="161" t="e">
        <f>
#REF!</f>
        <v>
#REF!</v>
      </c>
      <c r="L44" s="161"/>
      <c r="M44" s="161"/>
      <c r="N44" s="161" t="e">
        <f>
#REF!</f>
        <v>
#REF!</v>
      </c>
      <c r="O44" s="161"/>
      <c r="P44" s="161"/>
    </row>
    <row r="45" spans="1:16">
      <c r="A45" s="161" t="s">
        <v>
47</v>
      </c>
      <c r="B45" s="161" t="e">
        <f>
#REF!</f>
        <v>
#REF!</v>
      </c>
      <c r="C45" s="161"/>
      <c r="D45" s="161"/>
      <c r="E45" s="161" t="e">
        <f>
#REF!</f>
        <v>
#REF!</v>
      </c>
      <c r="F45" s="161"/>
      <c r="G45" s="161"/>
      <c r="H45" s="161" t="e">
        <f>
#REF!</f>
        <v>
#REF!</v>
      </c>
      <c r="I45" s="161"/>
      <c r="J45" s="161"/>
      <c r="K45" s="161" t="e">
        <f>
#REF!</f>
        <v>
#REF!</v>
      </c>
      <c r="L45" s="161"/>
      <c r="M45" s="161"/>
      <c r="N45" s="161" t="e">
        <f>
#REF!</f>
        <v>
#REF!</v>
      </c>
      <c r="O45" s="161"/>
      <c r="P45" s="161"/>
    </row>
    <row r="46" spans="1:16">
      <c r="A46" s="161" t="s">
        <v>
48</v>
      </c>
      <c r="B46" s="161" t="e">
        <f>
#REF!</f>
        <v>
#REF!</v>
      </c>
      <c r="C46" s="161"/>
      <c r="D46" s="161"/>
      <c r="E46" s="161" t="e">
        <f>
#REF!</f>
        <v>
#REF!</v>
      </c>
      <c r="F46" s="161"/>
      <c r="G46" s="161"/>
      <c r="H46" s="161" t="e">
        <f>
#REF!</f>
        <v>
#REF!</v>
      </c>
      <c r="I46" s="161"/>
      <c r="J46" s="161"/>
      <c r="K46" s="161" t="e">
        <f>
#REF!</f>
        <v>
#REF!</v>
      </c>
      <c r="L46" s="161"/>
      <c r="M46" s="161"/>
      <c r="N46" s="161" t="e">
        <f>
#REF!</f>
        <v>
#REF!</v>
      </c>
      <c r="O46" s="161"/>
      <c r="P46" s="161"/>
    </row>
    <row r="47" spans="1:16">
      <c r="A47" s="161" t="s">
        <v>
49</v>
      </c>
      <c r="B47" s="161" t="e">
        <f>
#REF!</f>
        <v>
#REF!</v>
      </c>
      <c r="C47" s="161"/>
      <c r="D47" s="161"/>
      <c r="E47" s="161" t="e">
        <f>
#REF!</f>
        <v>
#REF!</v>
      </c>
      <c r="F47" s="161"/>
      <c r="G47" s="161"/>
      <c r="H47" s="161" t="e">
        <f>
#REF!</f>
        <v>
#REF!</v>
      </c>
      <c r="I47" s="161"/>
      <c r="J47" s="161"/>
      <c r="K47" s="161" t="e">
        <f>
#REF!</f>
        <v>
#REF!</v>
      </c>
      <c r="L47" s="161"/>
      <c r="M47" s="161"/>
      <c r="N47" s="161" t="e">
        <f>
#REF!</f>
        <v>
#REF!</v>
      </c>
      <c r="O47" s="161"/>
      <c r="P47" s="161"/>
    </row>
    <row r="48" spans="1:16">
      <c r="A48" s="161" t="s">
        <v>
50</v>
      </c>
      <c r="B48" s="161" t="e">
        <f>
#REF!</f>
        <v>
#REF!</v>
      </c>
      <c r="C48" s="161"/>
      <c r="D48" s="161"/>
      <c r="E48" s="161" t="e">
        <f>
#REF!</f>
        <v>
#REF!</v>
      </c>
      <c r="F48" s="161"/>
      <c r="G48" s="161"/>
      <c r="H48" s="161" t="e">
        <f>
#REF!</f>
        <v>
#REF!</v>
      </c>
      <c r="I48" s="161"/>
      <c r="J48" s="161"/>
      <c r="K48" s="161" t="e">
        <f>
#REF!</f>
        <v>
#REF!</v>
      </c>
      <c r="L48" s="161"/>
      <c r="M48" s="161"/>
      <c r="N48" s="161" t="e">
        <f>
#REF!</f>
        <v>
#REF!</v>
      </c>
      <c r="O48" s="161"/>
      <c r="P48" s="161"/>
    </row>
    <row r="49" spans="1:16">
      <c r="A49" s="161" t="s">
        <v>
51</v>
      </c>
      <c r="B49" s="161" t="e">
        <f>
#REF!</f>
        <v>
#REF!</v>
      </c>
      <c r="C49" s="161"/>
      <c r="D49" s="161"/>
      <c r="E49" s="161" t="e">
        <f>
#REF!</f>
        <v>
#REF!</v>
      </c>
      <c r="F49" s="161"/>
      <c r="G49" s="161"/>
      <c r="H49" s="161" t="e">
        <f>
#REF!</f>
        <v>
#REF!</v>
      </c>
      <c r="I49" s="161"/>
      <c r="J49" s="161"/>
      <c r="K49" s="161" t="e">
        <f>
#REF!</f>
        <v>
#REF!</v>
      </c>
      <c r="L49" s="161"/>
      <c r="M49" s="161"/>
      <c r="N49" s="161" t="e">
        <f>
#REF!</f>
        <v>
#REF!</v>
      </c>
      <c r="O49" s="161"/>
      <c r="P49" s="161"/>
    </row>
    <row r="50" spans="1:16">
      <c r="A50" s="161" t="s">
        <v>
52</v>
      </c>
      <c r="B50" s="161" t="e">
        <f>
NA()</f>
        <v>
#N/A</v>
      </c>
      <c r="C50" s="161" t="e">
        <f>
IF(ISNUMBER(#REF!),#REF!,NA())</f>
        <v>
#N/A</v>
      </c>
      <c r="D50" s="161" t="e">
        <f>
NA()</f>
        <v>
#N/A</v>
      </c>
      <c r="E50" s="161" t="e">
        <f>
NA()</f>
        <v>
#N/A</v>
      </c>
      <c r="F50" s="161" t="e">
        <f>
IF(ISNUMBER(#REF!),#REF!,NA())</f>
        <v>
#N/A</v>
      </c>
      <c r="G50" s="161" t="e">
        <f>
NA()</f>
        <v>
#N/A</v>
      </c>
      <c r="H50" s="161" t="e">
        <f>
NA()</f>
        <v>
#N/A</v>
      </c>
      <c r="I50" s="161" t="e">
        <f>
IF(ISNUMBER(#REF!),#REF!,NA())</f>
        <v>
#N/A</v>
      </c>
      <c r="J50" s="161" t="e">
        <f>
NA()</f>
        <v>
#N/A</v>
      </c>
      <c r="K50" s="161" t="e">
        <f>
NA()</f>
        <v>
#N/A</v>
      </c>
      <c r="L50" s="161" t="e">
        <f>
IF(ISNUMBER(#REF!),#REF!,NA())</f>
        <v>
#N/A</v>
      </c>
      <c r="M50" s="161" t="e">
        <f>
NA()</f>
        <v>
#N/A</v>
      </c>
      <c r="N50" s="161" t="e">
        <f>
NA()</f>
        <v>
#N/A</v>
      </c>
      <c r="O50" s="161" t="e">
        <f>
IF(ISNUMBER(#REF!),#REF!,NA())</f>
        <v>
#N/A</v>
      </c>
      <c r="P50" s="161" t="e">
        <f>
NA()</f>
        <v>
#N/A</v>
      </c>
    </row>
    <row r="53" spans="1:16">
      <c r="A53" s="129" t="s">
        <v>
53</v>
      </c>
    </row>
    <row r="54" spans="1:16">
      <c r="A54" s="160"/>
      <c r="B54" s="160" t="e">
        <f>
#REF!</f>
        <v>
#REF!</v>
      </c>
      <c r="C54" s="160"/>
      <c r="D54" s="160"/>
      <c r="E54" s="160" t="e">
        <f>
#REF!</f>
        <v>
#REF!</v>
      </c>
      <c r="F54" s="160"/>
      <c r="G54" s="160"/>
      <c r="H54" s="160" t="e">
        <f>
#REF!</f>
        <v>
#REF!</v>
      </c>
      <c r="I54" s="160"/>
      <c r="J54" s="160"/>
      <c r="K54" s="160" t="e">
        <f>
#REF!</f>
        <v>
#REF!</v>
      </c>
      <c r="L54" s="160"/>
      <c r="M54" s="160"/>
      <c r="N54" s="160" t="e">
        <f>
#REF!</f>
        <v>
#REF!</v>
      </c>
      <c r="O54" s="160"/>
      <c r="P54" s="160"/>
    </row>
    <row r="55" spans="1:16">
      <c r="A55" s="160"/>
      <c r="B55" s="160" t="s">
        <v>
54</v>
      </c>
      <c r="C55" s="160"/>
      <c r="D55" s="160" t="s">
        <v>
55</v>
      </c>
      <c r="E55" s="160" t="s">
        <v>
54</v>
      </c>
      <c r="F55" s="160"/>
      <c r="G55" s="160" t="s">
        <v>
55</v>
      </c>
      <c r="H55" s="160" t="s">
        <v>
54</v>
      </c>
      <c r="I55" s="160"/>
      <c r="J55" s="160" t="s">
        <v>
55</v>
      </c>
      <c r="K55" s="160" t="s">
        <v>
54</v>
      </c>
      <c r="L55" s="160"/>
      <c r="M55" s="160" t="s">
        <v>
55</v>
      </c>
      <c r="N55" s="160" t="s">
        <v>
54</v>
      </c>
      <c r="O55" s="160"/>
      <c r="P55" s="160" t="s">
        <v>
55</v>
      </c>
    </row>
    <row r="56" spans="1:16">
      <c r="A56" s="160" t="s">
        <v>
25</v>
      </c>
      <c r="B56" s="160"/>
      <c r="C56" s="160"/>
      <c r="D56" s="160" t="e">
        <f>
#REF!</f>
        <v>
#REF!</v>
      </c>
      <c r="E56" s="160"/>
      <c r="F56" s="160"/>
      <c r="G56" s="160" t="e">
        <f>
#REF!</f>
        <v>
#REF!</v>
      </c>
      <c r="H56" s="160"/>
      <c r="I56" s="160"/>
      <c r="J56" s="160" t="e">
        <f>
#REF!</f>
        <v>
#REF!</v>
      </c>
      <c r="K56" s="160"/>
      <c r="L56" s="160"/>
      <c r="M56" s="160" t="e">
        <f>
#REF!</f>
        <v>
#REF!</v>
      </c>
      <c r="N56" s="160"/>
      <c r="O56" s="160"/>
      <c r="P56" s="160" t="e">
        <f>
#REF!</f>
        <v>
#REF!</v>
      </c>
    </row>
    <row r="57" spans="1:16">
      <c r="A57" s="160" t="s">
        <v>
24</v>
      </c>
      <c r="B57" s="160"/>
      <c r="C57" s="160"/>
      <c r="D57" s="160" t="e">
        <f>
#REF!</f>
        <v>
#REF!</v>
      </c>
      <c r="E57" s="160"/>
      <c r="F57" s="160"/>
      <c r="G57" s="160" t="e">
        <f>
#REF!</f>
        <v>
#REF!</v>
      </c>
      <c r="H57" s="160"/>
      <c r="I57" s="160"/>
      <c r="J57" s="160" t="e">
        <f>
#REF!</f>
        <v>
#REF!</v>
      </c>
      <c r="K57" s="160"/>
      <c r="L57" s="160"/>
      <c r="M57" s="160" t="e">
        <f>
#REF!</f>
        <v>
#REF!</v>
      </c>
      <c r="N57" s="160"/>
      <c r="O57" s="160"/>
      <c r="P57" s="160" t="e">
        <f>
#REF!</f>
        <v>
#REF!</v>
      </c>
    </row>
    <row r="58" spans="1:16">
      <c r="A58" s="160" t="s">
        <v>
23</v>
      </c>
      <c r="B58" s="160"/>
      <c r="C58" s="160"/>
      <c r="D58" s="160" t="e">
        <f>
#REF!</f>
        <v>
#REF!</v>
      </c>
      <c r="E58" s="160"/>
      <c r="F58" s="160"/>
      <c r="G58" s="160" t="e">
        <f>
#REF!</f>
        <v>
#REF!</v>
      </c>
      <c r="H58" s="160"/>
      <c r="I58" s="160"/>
      <c r="J58" s="160" t="e">
        <f>
#REF!</f>
        <v>
#REF!</v>
      </c>
      <c r="K58" s="160"/>
      <c r="L58" s="160"/>
      <c r="M58" s="160" t="e">
        <f>
#REF!</f>
        <v>
#REF!</v>
      </c>
      <c r="N58" s="160"/>
      <c r="O58" s="160"/>
      <c r="P58" s="160" t="e">
        <f>
#REF!</f>
        <v>
#REF!</v>
      </c>
    </row>
    <row r="59" spans="1:16">
      <c r="A59" s="160" t="s">
        <v>
22</v>
      </c>
      <c r="B59" s="160" t="e">
        <f>
#REF!</f>
        <v>
#REF!</v>
      </c>
      <c r="C59" s="160"/>
      <c r="D59" s="160"/>
      <c r="E59" s="160" t="e">
        <f>
#REF!</f>
        <v>
#REF!</v>
      </c>
      <c r="F59" s="160"/>
      <c r="G59" s="160"/>
      <c r="H59" s="160" t="e">
        <f>
#REF!</f>
        <v>
#REF!</v>
      </c>
      <c r="I59" s="160"/>
      <c r="J59" s="160"/>
      <c r="K59" s="160" t="e">
        <f>
#REF!</f>
        <v>
#REF!</v>
      </c>
      <c r="L59" s="160"/>
      <c r="M59" s="160"/>
      <c r="N59" s="160" t="e">
        <f>
#REF!</f>
        <v>
#REF!</v>
      </c>
      <c r="O59" s="160"/>
      <c r="P59" s="160"/>
    </row>
    <row r="60" spans="1:16">
      <c r="A60" s="160" t="s">
        <v>
21</v>
      </c>
      <c r="B60" s="160" t="e">
        <f>
#REF!</f>
        <v>
#REF!</v>
      </c>
      <c r="C60" s="160"/>
      <c r="D60" s="160"/>
      <c r="E60" s="160" t="e">
        <f>
#REF!</f>
        <v>
#REF!</v>
      </c>
      <c r="F60" s="160"/>
      <c r="G60" s="160"/>
      <c r="H60" s="160" t="e">
        <f>
#REF!</f>
        <v>
#REF!</v>
      </c>
      <c r="I60" s="160"/>
      <c r="J60" s="160"/>
      <c r="K60" s="160" t="e">
        <f>
#REF!</f>
        <v>
#REF!</v>
      </c>
      <c r="L60" s="160"/>
      <c r="M60" s="160"/>
      <c r="N60" s="160" t="e">
        <f>
#REF!</f>
        <v>
#REF!</v>
      </c>
      <c r="O60" s="160"/>
      <c r="P60" s="160"/>
    </row>
    <row r="61" spans="1:16">
      <c r="A61" s="160" t="s">
        <v>
19</v>
      </c>
      <c r="B61" s="160" t="e">
        <f>
#REF!</f>
        <v>
#REF!</v>
      </c>
      <c r="C61" s="160"/>
      <c r="D61" s="160"/>
      <c r="E61" s="160" t="e">
        <f>
#REF!</f>
        <v>
#REF!</v>
      </c>
      <c r="F61" s="160"/>
      <c r="G61" s="160"/>
      <c r="H61" s="160" t="e">
        <f>
#REF!</f>
        <v>
#REF!</v>
      </c>
      <c r="I61" s="160"/>
      <c r="J61" s="160"/>
      <c r="K61" s="160" t="e">
        <f>
#REF!</f>
        <v>
#REF!</v>
      </c>
      <c r="L61" s="160"/>
      <c r="M61" s="160"/>
      <c r="N61" s="160" t="e">
        <f>
#REF!</f>
        <v>
#REF!</v>
      </c>
      <c r="O61" s="160"/>
      <c r="P61" s="160"/>
    </row>
    <row r="62" spans="1:16">
      <c r="A62" s="160" t="s">
        <v>
18</v>
      </c>
      <c r="B62" s="160" t="e">
        <f>
#REF!</f>
        <v>
#REF!</v>
      </c>
      <c r="C62" s="160"/>
      <c r="D62" s="160"/>
      <c r="E62" s="160" t="e">
        <f>
#REF!</f>
        <v>
#REF!</v>
      </c>
      <c r="F62" s="160"/>
      <c r="G62" s="160"/>
      <c r="H62" s="160" t="e">
        <f>
#REF!</f>
        <v>
#REF!</v>
      </c>
      <c r="I62" s="160"/>
      <c r="J62" s="160"/>
      <c r="K62" s="160" t="e">
        <f>
#REF!</f>
        <v>
#REF!</v>
      </c>
      <c r="L62" s="160"/>
      <c r="M62" s="160"/>
      <c r="N62" s="160" t="e">
        <f>
#REF!</f>
        <v>
#REF!</v>
      </c>
      <c r="O62" s="160"/>
      <c r="P62" s="160"/>
    </row>
    <row r="63" spans="1:16">
      <c r="A63" s="160" t="s">
        <v>
17</v>
      </c>
      <c r="B63" s="160" t="e">
        <f>
#REF!</f>
        <v>
#REF!</v>
      </c>
      <c r="C63" s="160"/>
      <c r="D63" s="160"/>
      <c r="E63" s="160" t="e">
        <f>
#REF!</f>
        <v>
#REF!</v>
      </c>
      <c r="F63" s="160"/>
      <c r="G63" s="160"/>
      <c r="H63" s="160" t="e">
        <f>
#REF!</f>
        <v>
#REF!</v>
      </c>
      <c r="I63" s="160"/>
      <c r="J63" s="160"/>
      <c r="K63" s="160" t="e">
        <f>
#REF!</f>
        <v>
#REF!</v>
      </c>
      <c r="L63" s="160"/>
      <c r="M63" s="160"/>
      <c r="N63" s="160" t="e">
        <f>
#REF!</f>
        <v>
#REF!</v>
      </c>
      <c r="O63" s="160"/>
      <c r="P63" s="160"/>
    </row>
    <row r="64" spans="1:16">
      <c r="A64" s="160" t="s">
        <v>
16</v>
      </c>
      <c r="B64" s="160" t="e">
        <f>
#REF!</f>
        <v>
#REF!</v>
      </c>
      <c r="C64" s="160"/>
      <c r="D64" s="160"/>
      <c r="E64" s="160" t="e">
        <f>
#REF!</f>
        <v>
#REF!</v>
      </c>
      <c r="F64" s="160"/>
      <c r="G64" s="160"/>
      <c r="H64" s="160" t="e">
        <f>
#REF!</f>
        <v>
#REF!</v>
      </c>
      <c r="I64" s="160"/>
      <c r="J64" s="160"/>
      <c r="K64" s="160" t="e">
        <f>
#REF!</f>
        <v>
#REF!</v>
      </c>
      <c r="L64" s="160"/>
      <c r="M64" s="160"/>
      <c r="N64" s="160" t="e">
        <f>
#REF!</f>
        <v>
#REF!</v>
      </c>
      <c r="O64" s="160"/>
      <c r="P64" s="160"/>
    </row>
    <row r="65" spans="1:16">
      <c r="A65" s="160" t="s">
        <v>
15</v>
      </c>
      <c r="B65" s="160" t="e">
        <f>
#REF!</f>
        <v>
#REF!</v>
      </c>
      <c r="C65" s="160"/>
      <c r="D65" s="160"/>
      <c r="E65" s="160" t="e">
        <f>
#REF!</f>
        <v>
#REF!</v>
      </c>
      <c r="F65" s="160"/>
      <c r="G65" s="160"/>
      <c r="H65" s="160" t="e">
        <f>
#REF!</f>
        <v>
#REF!</v>
      </c>
      <c r="I65" s="160"/>
      <c r="J65" s="160"/>
      <c r="K65" s="160" t="e">
        <f>
#REF!</f>
        <v>
#REF!</v>
      </c>
      <c r="L65" s="160"/>
      <c r="M65" s="160"/>
      <c r="N65" s="160" t="e">
        <f>
#REF!</f>
        <v>
#REF!</v>
      </c>
      <c r="O65" s="160"/>
      <c r="P65" s="160"/>
    </row>
    <row r="66" spans="1:16">
      <c r="A66" s="160" t="s">
        <v>
14</v>
      </c>
      <c r="B66" s="160" t="e">
        <f>
#REF!</f>
        <v>
#REF!</v>
      </c>
      <c r="C66" s="160"/>
      <c r="D66" s="160"/>
      <c r="E66" s="160" t="e">
        <f>
#REF!</f>
        <v>
#REF!</v>
      </c>
      <c r="F66" s="160"/>
      <c r="G66" s="160"/>
      <c r="H66" s="160" t="e">
        <f>
#REF!</f>
        <v>
#REF!</v>
      </c>
      <c r="I66" s="160"/>
      <c r="J66" s="160"/>
      <c r="K66" s="160" t="e">
        <f>
#REF!</f>
        <v>
#REF!</v>
      </c>
      <c r="L66" s="160"/>
      <c r="M66" s="160"/>
      <c r="N66" s="160" t="e">
        <f>
#REF!</f>
        <v>
#REF!</v>
      </c>
      <c r="O66" s="160"/>
      <c r="P66" s="160"/>
    </row>
    <row r="67" spans="1:16">
      <c r="A67" s="160" t="s">
        <v>
56</v>
      </c>
      <c r="B67" s="160" t="e">
        <f>
NA()</f>
        <v>
#N/A</v>
      </c>
      <c r="C67" s="160" t="e">
        <f>
IF(ISNUMBER(#REF!), IF(#REF! &lt; 0, 0,#REF!), NA())</f>
        <v>
#N/A</v>
      </c>
      <c r="D67" s="160" t="e">
        <f>
NA()</f>
        <v>
#N/A</v>
      </c>
      <c r="E67" s="160" t="e">
        <f>
NA()</f>
        <v>
#N/A</v>
      </c>
      <c r="F67" s="160" t="e">
        <f>
IF(ISNUMBER(#REF!), IF(#REF! &lt; 0, 0,#REF!), NA())</f>
        <v>
#N/A</v>
      </c>
      <c r="G67" s="160" t="e">
        <f>
NA()</f>
        <v>
#N/A</v>
      </c>
      <c r="H67" s="160" t="e">
        <f>
NA()</f>
        <v>
#N/A</v>
      </c>
      <c r="I67" s="160" t="e">
        <f>
IF(ISNUMBER(#REF!), IF(#REF! &lt; 0, 0,#REF!), NA())</f>
        <v>
#N/A</v>
      </c>
      <c r="J67" s="160" t="e">
        <f>
NA()</f>
        <v>
#N/A</v>
      </c>
      <c r="K67" s="160" t="e">
        <f>
NA()</f>
        <v>
#N/A</v>
      </c>
      <c r="L67" s="160" t="e">
        <f>
IF(ISNUMBER(#REF!), IF(#REF! &lt; 0, 0,#REF!), NA())</f>
        <v>
#N/A</v>
      </c>
      <c r="M67" s="160" t="e">
        <f>
NA()</f>
        <v>
#N/A</v>
      </c>
      <c r="N67" s="160" t="e">
        <f>
NA()</f>
        <v>
#N/A</v>
      </c>
      <c r="O67" s="160" t="e">
        <f>
IF(ISNUMBER(#REF!), IF(#REF! &lt; 0, 0,#REF!), NA())</f>
        <v>
#N/A</v>
      </c>
      <c r="P67" s="160" t="e">
        <f>
NA()</f>
        <v>
#N/A</v>
      </c>
    </row>
    <row r="70" spans="1:16">
      <c r="A70" s="162" t="s">
        <v>
57</v>
      </c>
      <c r="B70" s="162"/>
      <c r="C70" s="162"/>
      <c r="D70" s="162"/>
      <c r="E70" s="162"/>
      <c r="F70" s="162"/>
    </row>
    <row r="71" spans="1:16">
      <c r="A71" s="163"/>
      <c r="B71" s="163" t="e">
        <f>
#REF!</f>
        <v>
#REF!</v>
      </c>
      <c r="C71" s="163" t="e">
        <f>
#REF!</f>
        <v>
#REF!</v>
      </c>
      <c r="D71" s="163" t="e">
        <f>
#REF!</f>
        <v>
#REF!</v>
      </c>
    </row>
    <row r="72" spans="1:16">
      <c r="A72" s="163" t="s">
        <v>
58</v>
      </c>
      <c r="B72" s="164" t="e">
        <f>
#REF!</f>
        <v>
#REF!</v>
      </c>
      <c r="C72" s="164" t="e">
        <f>
#REF!</f>
        <v>
#REF!</v>
      </c>
      <c r="D72" s="164" t="e">
        <f>
#REF!</f>
        <v>
#REF!</v>
      </c>
    </row>
    <row r="73" spans="1:16">
      <c r="A73" s="163" t="s">
        <v>
59</v>
      </c>
      <c r="B73" s="164" t="e">
        <f>
#REF!</f>
        <v>
#REF!</v>
      </c>
      <c r="C73" s="164" t="e">
        <f>
#REF!</f>
        <v>
#REF!</v>
      </c>
      <c r="D73" s="164" t="e">
        <f>
#REF!</f>
        <v>
#REF!</v>
      </c>
    </row>
    <row r="74" spans="1:16">
      <c r="A74" s="163" t="s">
        <v>
60</v>
      </c>
      <c r="B74" s="164" t="e">
        <f>
#REF!</f>
        <v>
#REF!</v>
      </c>
      <c r="C74" s="164" t="e">
        <f>
#REF!</f>
        <v>
#REF!</v>
      </c>
      <c r="D74" s="164" t="e">
        <f>
#REF!</f>
        <v>
#REF!</v>
      </c>
    </row>
  </sheetData>
  <sheetProtection algorithmName="SHA-512" hashValue="hsJpJdRrKLFvFLsBtxWnVIwtm5b367F7KPCL+Lj6/5amrflEH8f2uVGsv/Y7VdgV9YWIR2HYBjZkvImdGdMVoQ==" saltValue="PmUogB0zyN2H4Iaw8HXyl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E37" sqref="E37:S37"/>
    </sheetView>
  </sheetViews>
  <sheetFormatPr defaultColWidth="0" defaultRowHeight="11.25" customHeight="1" zeroHeight="1"/>
  <cols>
    <col min="1" max="95" width="1.625" style="196" customWidth="1"/>
    <col min="96" max="133" width="1.625" style="207" customWidth="1"/>
    <col min="134" max="143" width="1.625" style="196" customWidth="1"/>
    <col min="144" max="16384" width="0" style="196" hidden="1"/>
  </cols>
  <sheetData>
    <row r="1" spans="2:143" ht="22.5" customHeight="1" thickBot="1">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
424</v>
      </c>
      <c r="DI1" s="636"/>
      <c r="DJ1" s="636"/>
      <c r="DK1" s="636"/>
      <c r="DL1" s="636"/>
      <c r="DM1" s="636"/>
      <c r="DN1" s="637"/>
      <c r="DO1" s="196"/>
      <c r="DP1" s="635" t="s">
        <v>
425</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c r="B2" s="197" t="s">
        <v>
144</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c r="B3" s="638" t="s">
        <v>
145</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
146</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
426</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
1</v>
      </c>
      <c r="C4" s="639"/>
      <c r="D4" s="639"/>
      <c r="E4" s="639"/>
      <c r="F4" s="639"/>
      <c r="G4" s="639"/>
      <c r="H4" s="639"/>
      <c r="I4" s="639"/>
      <c r="J4" s="639"/>
      <c r="K4" s="639"/>
      <c r="L4" s="639"/>
      <c r="M4" s="639"/>
      <c r="N4" s="639"/>
      <c r="O4" s="639"/>
      <c r="P4" s="639"/>
      <c r="Q4" s="640"/>
      <c r="R4" s="638" t="s">
        <v>
147</v>
      </c>
      <c r="S4" s="639"/>
      <c r="T4" s="639"/>
      <c r="U4" s="639"/>
      <c r="V4" s="639"/>
      <c r="W4" s="639"/>
      <c r="X4" s="639"/>
      <c r="Y4" s="640"/>
      <c r="Z4" s="638" t="s">
        <v>
148</v>
      </c>
      <c r="AA4" s="639"/>
      <c r="AB4" s="639"/>
      <c r="AC4" s="640"/>
      <c r="AD4" s="638" t="s">
        <v>
149</v>
      </c>
      <c r="AE4" s="639"/>
      <c r="AF4" s="639"/>
      <c r="AG4" s="639"/>
      <c r="AH4" s="639"/>
      <c r="AI4" s="639"/>
      <c r="AJ4" s="639"/>
      <c r="AK4" s="640"/>
      <c r="AL4" s="638" t="s">
        <v>
148</v>
      </c>
      <c r="AM4" s="639"/>
      <c r="AN4" s="639"/>
      <c r="AO4" s="640"/>
      <c r="AP4" s="644" t="s">
        <v>
150</v>
      </c>
      <c r="AQ4" s="644"/>
      <c r="AR4" s="644"/>
      <c r="AS4" s="644"/>
      <c r="AT4" s="644"/>
      <c r="AU4" s="644"/>
      <c r="AV4" s="644"/>
      <c r="AW4" s="644"/>
      <c r="AX4" s="644"/>
      <c r="AY4" s="644"/>
      <c r="AZ4" s="644"/>
      <c r="BA4" s="644"/>
      <c r="BB4" s="644"/>
      <c r="BC4" s="644"/>
      <c r="BD4" s="644"/>
      <c r="BE4" s="644"/>
      <c r="BF4" s="644"/>
      <c r="BG4" s="644" t="s">
        <v>
151</v>
      </c>
      <c r="BH4" s="644"/>
      <c r="BI4" s="644"/>
      <c r="BJ4" s="644"/>
      <c r="BK4" s="644"/>
      <c r="BL4" s="644"/>
      <c r="BM4" s="644"/>
      <c r="BN4" s="644"/>
      <c r="BO4" s="644" t="s">
        <v>
148</v>
      </c>
      <c r="BP4" s="644"/>
      <c r="BQ4" s="644"/>
      <c r="BR4" s="644"/>
      <c r="BS4" s="644" t="s">
        <v>
152</v>
      </c>
      <c r="BT4" s="644"/>
      <c r="BU4" s="644"/>
      <c r="BV4" s="644"/>
      <c r="BW4" s="644"/>
      <c r="BX4" s="644"/>
      <c r="BY4" s="644"/>
      <c r="BZ4" s="644"/>
      <c r="CA4" s="644"/>
      <c r="CB4" s="644"/>
      <c r="CD4" s="641" t="s">
        <v>
427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56" customFormat="1" ht="11.25" customHeight="1">
      <c r="B5" s="645" t="s">
        <v>
153</v>
      </c>
      <c r="C5" s="646"/>
      <c r="D5" s="646"/>
      <c r="E5" s="646"/>
      <c r="F5" s="646"/>
      <c r="G5" s="646"/>
      <c r="H5" s="646"/>
      <c r="I5" s="646"/>
      <c r="J5" s="646"/>
      <c r="K5" s="646"/>
      <c r="L5" s="646"/>
      <c r="M5" s="646"/>
      <c r="N5" s="646"/>
      <c r="O5" s="646"/>
      <c r="P5" s="646"/>
      <c r="Q5" s="647"/>
      <c r="R5" s="648">
        <v>
30650501</v>
      </c>
      <c r="S5" s="649"/>
      <c r="T5" s="649"/>
      <c r="U5" s="649"/>
      <c r="V5" s="649"/>
      <c r="W5" s="649"/>
      <c r="X5" s="649"/>
      <c r="Y5" s="650"/>
      <c r="Z5" s="651">
        <v>
44.6</v>
      </c>
      <c r="AA5" s="651"/>
      <c r="AB5" s="651"/>
      <c r="AC5" s="651"/>
      <c r="AD5" s="652">
        <v>
28354418</v>
      </c>
      <c r="AE5" s="652"/>
      <c r="AF5" s="652"/>
      <c r="AG5" s="652"/>
      <c r="AH5" s="652"/>
      <c r="AI5" s="652"/>
      <c r="AJ5" s="652"/>
      <c r="AK5" s="652"/>
      <c r="AL5" s="653">
        <v>
82.7</v>
      </c>
      <c r="AM5" s="654"/>
      <c r="AN5" s="654"/>
      <c r="AO5" s="655"/>
      <c r="AP5" s="645" t="s">
        <v>
154</v>
      </c>
      <c r="AQ5" s="646"/>
      <c r="AR5" s="646"/>
      <c r="AS5" s="646"/>
      <c r="AT5" s="646"/>
      <c r="AU5" s="646"/>
      <c r="AV5" s="646"/>
      <c r="AW5" s="646"/>
      <c r="AX5" s="646"/>
      <c r="AY5" s="646"/>
      <c r="AZ5" s="646"/>
      <c r="BA5" s="646"/>
      <c r="BB5" s="646"/>
      <c r="BC5" s="646"/>
      <c r="BD5" s="646"/>
      <c r="BE5" s="646"/>
      <c r="BF5" s="647"/>
      <c r="BG5" s="659">
        <v>
28354418</v>
      </c>
      <c r="BH5" s="660"/>
      <c r="BI5" s="660"/>
      <c r="BJ5" s="660"/>
      <c r="BK5" s="660"/>
      <c r="BL5" s="660"/>
      <c r="BM5" s="660"/>
      <c r="BN5" s="661"/>
      <c r="BO5" s="662">
        <v>
92.5</v>
      </c>
      <c r="BP5" s="662"/>
      <c r="BQ5" s="662"/>
      <c r="BR5" s="662"/>
      <c r="BS5" s="663">
        <v>
341746</v>
      </c>
      <c r="BT5" s="663"/>
      <c r="BU5" s="663"/>
      <c r="BV5" s="663"/>
      <c r="BW5" s="663"/>
      <c r="BX5" s="663"/>
      <c r="BY5" s="663"/>
      <c r="BZ5" s="663"/>
      <c r="CA5" s="663"/>
      <c r="CB5" s="667"/>
      <c r="CD5" s="641" t="s">
        <v>
150</v>
      </c>
      <c r="CE5" s="642"/>
      <c r="CF5" s="642"/>
      <c r="CG5" s="642"/>
      <c r="CH5" s="642"/>
      <c r="CI5" s="642"/>
      <c r="CJ5" s="642"/>
      <c r="CK5" s="642"/>
      <c r="CL5" s="642"/>
      <c r="CM5" s="642"/>
      <c r="CN5" s="642"/>
      <c r="CO5" s="642"/>
      <c r="CP5" s="642"/>
      <c r="CQ5" s="643"/>
      <c r="CR5" s="641" t="s">
        <v>
155</v>
      </c>
      <c r="CS5" s="642"/>
      <c r="CT5" s="642"/>
      <c r="CU5" s="642"/>
      <c r="CV5" s="642"/>
      <c r="CW5" s="642"/>
      <c r="CX5" s="642"/>
      <c r="CY5" s="643"/>
      <c r="CZ5" s="641" t="s">
        <v>
148</v>
      </c>
      <c r="DA5" s="642"/>
      <c r="DB5" s="642"/>
      <c r="DC5" s="643"/>
      <c r="DD5" s="641" t="s">
        <v>
156</v>
      </c>
      <c r="DE5" s="642"/>
      <c r="DF5" s="642"/>
      <c r="DG5" s="642"/>
      <c r="DH5" s="642"/>
      <c r="DI5" s="642"/>
      <c r="DJ5" s="642"/>
      <c r="DK5" s="642"/>
      <c r="DL5" s="642"/>
      <c r="DM5" s="642"/>
      <c r="DN5" s="642"/>
      <c r="DO5" s="642"/>
      <c r="DP5" s="643"/>
      <c r="DQ5" s="641" t="s">
        <v>
157</v>
      </c>
      <c r="DR5" s="642"/>
      <c r="DS5" s="642"/>
      <c r="DT5" s="642"/>
      <c r="DU5" s="642"/>
      <c r="DV5" s="642"/>
      <c r="DW5" s="642"/>
      <c r="DX5" s="642"/>
      <c r="DY5" s="642"/>
      <c r="DZ5" s="642"/>
      <c r="EA5" s="642"/>
      <c r="EB5" s="642"/>
      <c r="EC5" s="643"/>
    </row>
    <row r="6" spans="2:143" ht="11.25" customHeight="1">
      <c r="B6" s="656" t="s">
        <v>
428</v>
      </c>
      <c r="C6" s="657"/>
      <c r="D6" s="657"/>
      <c r="E6" s="657"/>
      <c r="F6" s="657"/>
      <c r="G6" s="657"/>
      <c r="H6" s="657"/>
      <c r="I6" s="657"/>
      <c r="J6" s="657"/>
      <c r="K6" s="657"/>
      <c r="L6" s="657"/>
      <c r="M6" s="657"/>
      <c r="N6" s="657"/>
      <c r="O6" s="657"/>
      <c r="P6" s="657"/>
      <c r="Q6" s="658"/>
      <c r="R6" s="659">
        <v>
295856</v>
      </c>
      <c r="S6" s="660"/>
      <c r="T6" s="660"/>
      <c r="U6" s="660"/>
      <c r="V6" s="660"/>
      <c r="W6" s="660"/>
      <c r="X6" s="660"/>
      <c r="Y6" s="661"/>
      <c r="Z6" s="662">
        <v>
0.4</v>
      </c>
      <c r="AA6" s="662"/>
      <c r="AB6" s="662"/>
      <c r="AC6" s="662"/>
      <c r="AD6" s="663">
        <v>
295856</v>
      </c>
      <c r="AE6" s="663"/>
      <c r="AF6" s="663"/>
      <c r="AG6" s="663"/>
      <c r="AH6" s="663"/>
      <c r="AI6" s="663"/>
      <c r="AJ6" s="663"/>
      <c r="AK6" s="663"/>
      <c r="AL6" s="664">
        <v>
0.9</v>
      </c>
      <c r="AM6" s="665"/>
      <c r="AN6" s="665"/>
      <c r="AO6" s="666"/>
      <c r="AP6" s="656" t="s">
        <v>
429</v>
      </c>
      <c r="AQ6" s="657"/>
      <c r="AR6" s="657"/>
      <c r="AS6" s="657"/>
      <c r="AT6" s="657"/>
      <c r="AU6" s="657"/>
      <c r="AV6" s="657"/>
      <c r="AW6" s="657"/>
      <c r="AX6" s="657"/>
      <c r="AY6" s="657"/>
      <c r="AZ6" s="657"/>
      <c r="BA6" s="657"/>
      <c r="BB6" s="657"/>
      <c r="BC6" s="657"/>
      <c r="BD6" s="657"/>
      <c r="BE6" s="657"/>
      <c r="BF6" s="658"/>
      <c r="BG6" s="659">
        <v>
28354418</v>
      </c>
      <c r="BH6" s="660"/>
      <c r="BI6" s="660"/>
      <c r="BJ6" s="660"/>
      <c r="BK6" s="660"/>
      <c r="BL6" s="660"/>
      <c r="BM6" s="660"/>
      <c r="BN6" s="661"/>
      <c r="BO6" s="662">
        <v>
92.5</v>
      </c>
      <c r="BP6" s="662"/>
      <c r="BQ6" s="662"/>
      <c r="BR6" s="662"/>
      <c r="BS6" s="663">
        <v>
341746</v>
      </c>
      <c r="BT6" s="663"/>
      <c r="BU6" s="663"/>
      <c r="BV6" s="663"/>
      <c r="BW6" s="663"/>
      <c r="BX6" s="663"/>
      <c r="BY6" s="663"/>
      <c r="BZ6" s="663"/>
      <c r="CA6" s="663"/>
      <c r="CB6" s="667"/>
      <c r="CD6" s="670" t="s">
        <v>
158</v>
      </c>
      <c r="CE6" s="671"/>
      <c r="CF6" s="671"/>
      <c r="CG6" s="671"/>
      <c r="CH6" s="671"/>
      <c r="CI6" s="671"/>
      <c r="CJ6" s="671"/>
      <c r="CK6" s="671"/>
      <c r="CL6" s="671"/>
      <c r="CM6" s="671"/>
      <c r="CN6" s="671"/>
      <c r="CO6" s="671"/>
      <c r="CP6" s="671"/>
      <c r="CQ6" s="672"/>
      <c r="CR6" s="659">
        <v>
382161</v>
      </c>
      <c r="CS6" s="660"/>
      <c r="CT6" s="660"/>
      <c r="CU6" s="660"/>
      <c r="CV6" s="660"/>
      <c r="CW6" s="660"/>
      <c r="CX6" s="660"/>
      <c r="CY6" s="661"/>
      <c r="CZ6" s="653">
        <v>
0.6</v>
      </c>
      <c r="DA6" s="654"/>
      <c r="DB6" s="654"/>
      <c r="DC6" s="673"/>
      <c r="DD6" s="668" t="s">
        <v>
402</v>
      </c>
      <c r="DE6" s="660"/>
      <c r="DF6" s="660"/>
      <c r="DG6" s="660"/>
      <c r="DH6" s="660"/>
      <c r="DI6" s="660"/>
      <c r="DJ6" s="660"/>
      <c r="DK6" s="660"/>
      <c r="DL6" s="660"/>
      <c r="DM6" s="660"/>
      <c r="DN6" s="660"/>
      <c r="DO6" s="660"/>
      <c r="DP6" s="661"/>
      <c r="DQ6" s="668">
        <v>
382161</v>
      </c>
      <c r="DR6" s="660"/>
      <c r="DS6" s="660"/>
      <c r="DT6" s="660"/>
      <c r="DU6" s="660"/>
      <c r="DV6" s="660"/>
      <c r="DW6" s="660"/>
      <c r="DX6" s="660"/>
      <c r="DY6" s="660"/>
      <c r="DZ6" s="660"/>
      <c r="EA6" s="660"/>
      <c r="EB6" s="660"/>
      <c r="EC6" s="669"/>
    </row>
    <row r="7" spans="2:143" ht="11.25" customHeight="1">
      <c r="B7" s="656" t="s">
        <v>
159</v>
      </c>
      <c r="C7" s="657"/>
      <c r="D7" s="657"/>
      <c r="E7" s="657"/>
      <c r="F7" s="657"/>
      <c r="G7" s="657"/>
      <c r="H7" s="657"/>
      <c r="I7" s="657"/>
      <c r="J7" s="657"/>
      <c r="K7" s="657"/>
      <c r="L7" s="657"/>
      <c r="M7" s="657"/>
      <c r="N7" s="657"/>
      <c r="O7" s="657"/>
      <c r="P7" s="657"/>
      <c r="Q7" s="658"/>
      <c r="R7" s="659">
        <v>
55015</v>
      </c>
      <c r="S7" s="660"/>
      <c r="T7" s="660"/>
      <c r="U7" s="660"/>
      <c r="V7" s="660"/>
      <c r="W7" s="660"/>
      <c r="X7" s="660"/>
      <c r="Y7" s="661"/>
      <c r="Z7" s="662">
        <v>
0.1</v>
      </c>
      <c r="AA7" s="662"/>
      <c r="AB7" s="662"/>
      <c r="AC7" s="662"/>
      <c r="AD7" s="663">
        <v>
55015</v>
      </c>
      <c r="AE7" s="663"/>
      <c r="AF7" s="663"/>
      <c r="AG7" s="663"/>
      <c r="AH7" s="663"/>
      <c r="AI7" s="663"/>
      <c r="AJ7" s="663"/>
      <c r="AK7" s="663"/>
      <c r="AL7" s="664">
        <v>
0.2</v>
      </c>
      <c r="AM7" s="665"/>
      <c r="AN7" s="665"/>
      <c r="AO7" s="666"/>
      <c r="AP7" s="656" t="s">
        <v>
430</v>
      </c>
      <c r="AQ7" s="657"/>
      <c r="AR7" s="657"/>
      <c r="AS7" s="657"/>
      <c r="AT7" s="657"/>
      <c r="AU7" s="657"/>
      <c r="AV7" s="657"/>
      <c r="AW7" s="657"/>
      <c r="AX7" s="657"/>
      <c r="AY7" s="657"/>
      <c r="AZ7" s="657"/>
      <c r="BA7" s="657"/>
      <c r="BB7" s="657"/>
      <c r="BC7" s="657"/>
      <c r="BD7" s="657"/>
      <c r="BE7" s="657"/>
      <c r="BF7" s="658"/>
      <c r="BG7" s="659">
        <v>
15641248</v>
      </c>
      <c r="BH7" s="660"/>
      <c r="BI7" s="660"/>
      <c r="BJ7" s="660"/>
      <c r="BK7" s="660"/>
      <c r="BL7" s="660"/>
      <c r="BM7" s="660"/>
      <c r="BN7" s="661"/>
      <c r="BO7" s="662">
        <v>
51</v>
      </c>
      <c r="BP7" s="662"/>
      <c r="BQ7" s="662"/>
      <c r="BR7" s="662"/>
      <c r="BS7" s="663">
        <v>
341746</v>
      </c>
      <c r="BT7" s="663"/>
      <c r="BU7" s="663"/>
      <c r="BV7" s="663"/>
      <c r="BW7" s="663"/>
      <c r="BX7" s="663"/>
      <c r="BY7" s="663"/>
      <c r="BZ7" s="663"/>
      <c r="CA7" s="663"/>
      <c r="CB7" s="667"/>
      <c r="CD7" s="674" t="s">
        <v>
160</v>
      </c>
      <c r="CE7" s="675"/>
      <c r="CF7" s="675"/>
      <c r="CG7" s="675"/>
      <c r="CH7" s="675"/>
      <c r="CI7" s="675"/>
      <c r="CJ7" s="675"/>
      <c r="CK7" s="675"/>
      <c r="CL7" s="675"/>
      <c r="CM7" s="675"/>
      <c r="CN7" s="675"/>
      <c r="CO7" s="675"/>
      <c r="CP7" s="675"/>
      <c r="CQ7" s="676"/>
      <c r="CR7" s="659">
        <v>
5812388</v>
      </c>
      <c r="CS7" s="660"/>
      <c r="CT7" s="660"/>
      <c r="CU7" s="660"/>
      <c r="CV7" s="660"/>
      <c r="CW7" s="660"/>
      <c r="CX7" s="660"/>
      <c r="CY7" s="661"/>
      <c r="CZ7" s="662">
        <v>
8.9</v>
      </c>
      <c r="DA7" s="662"/>
      <c r="DB7" s="662"/>
      <c r="DC7" s="662"/>
      <c r="DD7" s="668">
        <v>
238444</v>
      </c>
      <c r="DE7" s="660"/>
      <c r="DF7" s="660"/>
      <c r="DG7" s="660"/>
      <c r="DH7" s="660"/>
      <c r="DI7" s="660"/>
      <c r="DJ7" s="660"/>
      <c r="DK7" s="660"/>
      <c r="DL7" s="660"/>
      <c r="DM7" s="660"/>
      <c r="DN7" s="660"/>
      <c r="DO7" s="660"/>
      <c r="DP7" s="661"/>
      <c r="DQ7" s="668">
        <v>
4966906</v>
      </c>
      <c r="DR7" s="660"/>
      <c r="DS7" s="660"/>
      <c r="DT7" s="660"/>
      <c r="DU7" s="660"/>
      <c r="DV7" s="660"/>
      <c r="DW7" s="660"/>
      <c r="DX7" s="660"/>
      <c r="DY7" s="660"/>
      <c r="DZ7" s="660"/>
      <c r="EA7" s="660"/>
      <c r="EB7" s="660"/>
      <c r="EC7" s="669"/>
    </row>
    <row r="8" spans="2:143" ht="11.25" customHeight="1">
      <c r="B8" s="656" t="s">
        <v>
161</v>
      </c>
      <c r="C8" s="657"/>
      <c r="D8" s="657"/>
      <c r="E8" s="657"/>
      <c r="F8" s="657"/>
      <c r="G8" s="657"/>
      <c r="H8" s="657"/>
      <c r="I8" s="657"/>
      <c r="J8" s="657"/>
      <c r="K8" s="657"/>
      <c r="L8" s="657"/>
      <c r="M8" s="657"/>
      <c r="N8" s="657"/>
      <c r="O8" s="657"/>
      <c r="P8" s="657"/>
      <c r="Q8" s="658"/>
      <c r="R8" s="659">
        <v>
226487</v>
      </c>
      <c r="S8" s="660"/>
      <c r="T8" s="660"/>
      <c r="U8" s="660"/>
      <c r="V8" s="660"/>
      <c r="W8" s="660"/>
      <c r="X8" s="660"/>
      <c r="Y8" s="661"/>
      <c r="Z8" s="662">
        <v>
0.3</v>
      </c>
      <c r="AA8" s="662"/>
      <c r="AB8" s="662"/>
      <c r="AC8" s="662"/>
      <c r="AD8" s="663">
        <v>
226487</v>
      </c>
      <c r="AE8" s="663"/>
      <c r="AF8" s="663"/>
      <c r="AG8" s="663"/>
      <c r="AH8" s="663"/>
      <c r="AI8" s="663"/>
      <c r="AJ8" s="663"/>
      <c r="AK8" s="663"/>
      <c r="AL8" s="664">
        <v>
0.7</v>
      </c>
      <c r="AM8" s="665"/>
      <c r="AN8" s="665"/>
      <c r="AO8" s="666"/>
      <c r="AP8" s="656" t="s">
        <v>
431</v>
      </c>
      <c r="AQ8" s="657"/>
      <c r="AR8" s="657"/>
      <c r="AS8" s="657"/>
      <c r="AT8" s="657"/>
      <c r="AU8" s="657"/>
      <c r="AV8" s="657"/>
      <c r="AW8" s="657"/>
      <c r="AX8" s="657"/>
      <c r="AY8" s="657"/>
      <c r="AZ8" s="657"/>
      <c r="BA8" s="657"/>
      <c r="BB8" s="657"/>
      <c r="BC8" s="657"/>
      <c r="BD8" s="657"/>
      <c r="BE8" s="657"/>
      <c r="BF8" s="658"/>
      <c r="BG8" s="659">
        <v>
328217</v>
      </c>
      <c r="BH8" s="660"/>
      <c r="BI8" s="660"/>
      <c r="BJ8" s="660"/>
      <c r="BK8" s="660"/>
      <c r="BL8" s="660"/>
      <c r="BM8" s="660"/>
      <c r="BN8" s="661"/>
      <c r="BO8" s="662">
        <v>
1.1000000000000001</v>
      </c>
      <c r="BP8" s="662"/>
      <c r="BQ8" s="662"/>
      <c r="BR8" s="662"/>
      <c r="BS8" s="668" t="s">
        <v>
402</v>
      </c>
      <c r="BT8" s="660"/>
      <c r="BU8" s="660"/>
      <c r="BV8" s="660"/>
      <c r="BW8" s="660"/>
      <c r="BX8" s="660"/>
      <c r="BY8" s="660"/>
      <c r="BZ8" s="660"/>
      <c r="CA8" s="660"/>
      <c r="CB8" s="669"/>
      <c r="CD8" s="674" t="s">
        <v>
162</v>
      </c>
      <c r="CE8" s="675"/>
      <c r="CF8" s="675"/>
      <c r="CG8" s="675"/>
      <c r="CH8" s="675"/>
      <c r="CI8" s="675"/>
      <c r="CJ8" s="675"/>
      <c r="CK8" s="675"/>
      <c r="CL8" s="675"/>
      <c r="CM8" s="675"/>
      <c r="CN8" s="675"/>
      <c r="CO8" s="675"/>
      <c r="CP8" s="675"/>
      <c r="CQ8" s="676"/>
      <c r="CR8" s="659">
        <v>
32230977</v>
      </c>
      <c r="CS8" s="660"/>
      <c r="CT8" s="660"/>
      <c r="CU8" s="660"/>
      <c r="CV8" s="660"/>
      <c r="CW8" s="660"/>
      <c r="CX8" s="660"/>
      <c r="CY8" s="661"/>
      <c r="CZ8" s="662">
        <v>
49.1</v>
      </c>
      <c r="DA8" s="662"/>
      <c r="DB8" s="662"/>
      <c r="DC8" s="662"/>
      <c r="DD8" s="668">
        <v>
1577856</v>
      </c>
      <c r="DE8" s="660"/>
      <c r="DF8" s="660"/>
      <c r="DG8" s="660"/>
      <c r="DH8" s="660"/>
      <c r="DI8" s="660"/>
      <c r="DJ8" s="660"/>
      <c r="DK8" s="660"/>
      <c r="DL8" s="660"/>
      <c r="DM8" s="660"/>
      <c r="DN8" s="660"/>
      <c r="DO8" s="660"/>
      <c r="DP8" s="661"/>
      <c r="DQ8" s="668">
        <v>
15273428</v>
      </c>
      <c r="DR8" s="660"/>
      <c r="DS8" s="660"/>
      <c r="DT8" s="660"/>
      <c r="DU8" s="660"/>
      <c r="DV8" s="660"/>
      <c r="DW8" s="660"/>
      <c r="DX8" s="660"/>
      <c r="DY8" s="660"/>
      <c r="DZ8" s="660"/>
      <c r="EA8" s="660"/>
      <c r="EB8" s="660"/>
      <c r="EC8" s="669"/>
    </row>
    <row r="9" spans="2:143" ht="11.25" customHeight="1">
      <c r="B9" s="656" t="s">
        <v>
163</v>
      </c>
      <c r="C9" s="657"/>
      <c r="D9" s="657"/>
      <c r="E9" s="657"/>
      <c r="F9" s="657"/>
      <c r="G9" s="657"/>
      <c r="H9" s="657"/>
      <c r="I9" s="657"/>
      <c r="J9" s="657"/>
      <c r="K9" s="657"/>
      <c r="L9" s="657"/>
      <c r="M9" s="657"/>
      <c r="N9" s="657"/>
      <c r="O9" s="657"/>
      <c r="P9" s="657"/>
      <c r="Q9" s="658"/>
      <c r="R9" s="659">
        <v>
226783</v>
      </c>
      <c r="S9" s="660"/>
      <c r="T9" s="660"/>
      <c r="U9" s="660"/>
      <c r="V9" s="660"/>
      <c r="W9" s="660"/>
      <c r="X9" s="660"/>
      <c r="Y9" s="661"/>
      <c r="Z9" s="662">
        <v>
0.3</v>
      </c>
      <c r="AA9" s="662"/>
      <c r="AB9" s="662"/>
      <c r="AC9" s="662"/>
      <c r="AD9" s="663">
        <v>
226783</v>
      </c>
      <c r="AE9" s="663"/>
      <c r="AF9" s="663"/>
      <c r="AG9" s="663"/>
      <c r="AH9" s="663"/>
      <c r="AI9" s="663"/>
      <c r="AJ9" s="663"/>
      <c r="AK9" s="663"/>
      <c r="AL9" s="664">
        <v>
0.7</v>
      </c>
      <c r="AM9" s="665"/>
      <c r="AN9" s="665"/>
      <c r="AO9" s="666"/>
      <c r="AP9" s="656" t="s">
        <v>
432</v>
      </c>
      <c r="AQ9" s="657"/>
      <c r="AR9" s="657"/>
      <c r="AS9" s="657"/>
      <c r="AT9" s="657"/>
      <c r="AU9" s="657"/>
      <c r="AV9" s="657"/>
      <c r="AW9" s="657"/>
      <c r="AX9" s="657"/>
      <c r="AY9" s="657"/>
      <c r="AZ9" s="657"/>
      <c r="BA9" s="657"/>
      <c r="BB9" s="657"/>
      <c r="BC9" s="657"/>
      <c r="BD9" s="657"/>
      <c r="BE9" s="657"/>
      <c r="BF9" s="658"/>
      <c r="BG9" s="659">
        <v>
12757209</v>
      </c>
      <c r="BH9" s="660"/>
      <c r="BI9" s="660"/>
      <c r="BJ9" s="660"/>
      <c r="BK9" s="660"/>
      <c r="BL9" s="660"/>
      <c r="BM9" s="660"/>
      <c r="BN9" s="661"/>
      <c r="BO9" s="662">
        <v>
41.6</v>
      </c>
      <c r="BP9" s="662"/>
      <c r="BQ9" s="662"/>
      <c r="BR9" s="662"/>
      <c r="BS9" s="668" t="s">
        <v>
402</v>
      </c>
      <c r="BT9" s="660"/>
      <c r="BU9" s="660"/>
      <c r="BV9" s="660"/>
      <c r="BW9" s="660"/>
      <c r="BX9" s="660"/>
      <c r="BY9" s="660"/>
      <c r="BZ9" s="660"/>
      <c r="CA9" s="660"/>
      <c r="CB9" s="669"/>
      <c r="CD9" s="674" t="s">
        <v>
164</v>
      </c>
      <c r="CE9" s="675"/>
      <c r="CF9" s="675"/>
      <c r="CG9" s="675"/>
      <c r="CH9" s="675"/>
      <c r="CI9" s="675"/>
      <c r="CJ9" s="675"/>
      <c r="CK9" s="675"/>
      <c r="CL9" s="675"/>
      <c r="CM9" s="675"/>
      <c r="CN9" s="675"/>
      <c r="CO9" s="675"/>
      <c r="CP9" s="675"/>
      <c r="CQ9" s="676"/>
      <c r="CR9" s="659">
        <v>
5583670</v>
      </c>
      <c r="CS9" s="660"/>
      <c r="CT9" s="660"/>
      <c r="CU9" s="660"/>
      <c r="CV9" s="660"/>
      <c r="CW9" s="660"/>
      <c r="CX9" s="660"/>
      <c r="CY9" s="661"/>
      <c r="CZ9" s="662">
        <v>
8.5</v>
      </c>
      <c r="DA9" s="662"/>
      <c r="DB9" s="662"/>
      <c r="DC9" s="662"/>
      <c r="DD9" s="668">
        <v>
461860</v>
      </c>
      <c r="DE9" s="660"/>
      <c r="DF9" s="660"/>
      <c r="DG9" s="660"/>
      <c r="DH9" s="660"/>
      <c r="DI9" s="660"/>
      <c r="DJ9" s="660"/>
      <c r="DK9" s="660"/>
      <c r="DL9" s="660"/>
      <c r="DM9" s="660"/>
      <c r="DN9" s="660"/>
      <c r="DO9" s="660"/>
      <c r="DP9" s="661"/>
      <c r="DQ9" s="668">
        <v>
3913730</v>
      </c>
      <c r="DR9" s="660"/>
      <c r="DS9" s="660"/>
      <c r="DT9" s="660"/>
      <c r="DU9" s="660"/>
      <c r="DV9" s="660"/>
      <c r="DW9" s="660"/>
      <c r="DX9" s="660"/>
      <c r="DY9" s="660"/>
      <c r="DZ9" s="660"/>
      <c r="EA9" s="660"/>
      <c r="EB9" s="660"/>
      <c r="EC9" s="669"/>
    </row>
    <row r="10" spans="2:143" ht="11.25" customHeight="1">
      <c r="B10" s="656" t="s">
        <v>
433</v>
      </c>
      <c r="C10" s="657"/>
      <c r="D10" s="657"/>
      <c r="E10" s="657"/>
      <c r="F10" s="657"/>
      <c r="G10" s="657"/>
      <c r="H10" s="657"/>
      <c r="I10" s="657"/>
      <c r="J10" s="657"/>
      <c r="K10" s="657"/>
      <c r="L10" s="657"/>
      <c r="M10" s="657"/>
      <c r="N10" s="657"/>
      <c r="O10" s="657"/>
      <c r="P10" s="657"/>
      <c r="Q10" s="658"/>
      <c r="R10" s="659" t="s">
        <v>
402</v>
      </c>
      <c r="S10" s="660"/>
      <c r="T10" s="660"/>
      <c r="U10" s="660"/>
      <c r="V10" s="660"/>
      <c r="W10" s="660"/>
      <c r="X10" s="660"/>
      <c r="Y10" s="661"/>
      <c r="Z10" s="662" t="s">
        <v>
402</v>
      </c>
      <c r="AA10" s="662"/>
      <c r="AB10" s="662"/>
      <c r="AC10" s="662"/>
      <c r="AD10" s="663" t="s">
        <v>
402</v>
      </c>
      <c r="AE10" s="663"/>
      <c r="AF10" s="663"/>
      <c r="AG10" s="663"/>
      <c r="AH10" s="663"/>
      <c r="AI10" s="663"/>
      <c r="AJ10" s="663"/>
      <c r="AK10" s="663"/>
      <c r="AL10" s="664" t="s">
        <v>
402</v>
      </c>
      <c r="AM10" s="665"/>
      <c r="AN10" s="665"/>
      <c r="AO10" s="666"/>
      <c r="AP10" s="656" t="s">
        <v>
434</v>
      </c>
      <c r="AQ10" s="657"/>
      <c r="AR10" s="657"/>
      <c r="AS10" s="657"/>
      <c r="AT10" s="657"/>
      <c r="AU10" s="657"/>
      <c r="AV10" s="657"/>
      <c r="AW10" s="657"/>
      <c r="AX10" s="657"/>
      <c r="AY10" s="657"/>
      <c r="AZ10" s="657"/>
      <c r="BA10" s="657"/>
      <c r="BB10" s="657"/>
      <c r="BC10" s="657"/>
      <c r="BD10" s="657"/>
      <c r="BE10" s="657"/>
      <c r="BF10" s="658"/>
      <c r="BG10" s="659">
        <v>
350390</v>
      </c>
      <c r="BH10" s="660"/>
      <c r="BI10" s="660"/>
      <c r="BJ10" s="660"/>
      <c r="BK10" s="660"/>
      <c r="BL10" s="660"/>
      <c r="BM10" s="660"/>
      <c r="BN10" s="661"/>
      <c r="BO10" s="662">
        <v>
1.1000000000000001</v>
      </c>
      <c r="BP10" s="662"/>
      <c r="BQ10" s="662"/>
      <c r="BR10" s="662"/>
      <c r="BS10" s="668" t="s">
        <v>
402</v>
      </c>
      <c r="BT10" s="660"/>
      <c r="BU10" s="660"/>
      <c r="BV10" s="660"/>
      <c r="BW10" s="660"/>
      <c r="BX10" s="660"/>
      <c r="BY10" s="660"/>
      <c r="BZ10" s="660"/>
      <c r="CA10" s="660"/>
      <c r="CB10" s="669"/>
      <c r="CD10" s="674" t="s">
        <v>
165</v>
      </c>
      <c r="CE10" s="675"/>
      <c r="CF10" s="675"/>
      <c r="CG10" s="675"/>
      <c r="CH10" s="675"/>
      <c r="CI10" s="675"/>
      <c r="CJ10" s="675"/>
      <c r="CK10" s="675"/>
      <c r="CL10" s="675"/>
      <c r="CM10" s="675"/>
      <c r="CN10" s="675"/>
      <c r="CO10" s="675"/>
      <c r="CP10" s="675"/>
      <c r="CQ10" s="676"/>
      <c r="CR10" s="659">
        <v>
271230</v>
      </c>
      <c r="CS10" s="660"/>
      <c r="CT10" s="660"/>
      <c r="CU10" s="660"/>
      <c r="CV10" s="660"/>
      <c r="CW10" s="660"/>
      <c r="CX10" s="660"/>
      <c r="CY10" s="661"/>
      <c r="CZ10" s="662">
        <v>
0.4</v>
      </c>
      <c r="DA10" s="662"/>
      <c r="DB10" s="662"/>
      <c r="DC10" s="662"/>
      <c r="DD10" s="668" t="s">
        <v>
402</v>
      </c>
      <c r="DE10" s="660"/>
      <c r="DF10" s="660"/>
      <c r="DG10" s="660"/>
      <c r="DH10" s="660"/>
      <c r="DI10" s="660"/>
      <c r="DJ10" s="660"/>
      <c r="DK10" s="660"/>
      <c r="DL10" s="660"/>
      <c r="DM10" s="660"/>
      <c r="DN10" s="660"/>
      <c r="DO10" s="660"/>
      <c r="DP10" s="661"/>
      <c r="DQ10" s="668">
        <v>
238702</v>
      </c>
      <c r="DR10" s="660"/>
      <c r="DS10" s="660"/>
      <c r="DT10" s="660"/>
      <c r="DU10" s="660"/>
      <c r="DV10" s="660"/>
      <c r="DW10" s="660"/>
      <c r="DX10" s="660"/>
      <c r="DY10" s="660"/>
      <c r="DZ10" s="660"/>
      <c r="EA10" s="660"/>
      <c r="EB10" s="660"/>
      <c r="EC10" s="669"/>
    </row>
    <row r="11" spans="2:143" ht="11.25" customHeight="1">
      <c r="B11" s="656" t="s">
        <v>
435</v>
      </c>
      <c r="C11" s="657"/>
      <c r="D11" s="657"/>
      <c r="E11" s="657"/>
      <c r="F11" s="657"/>
      <c r="G11" s="657"/>
      <c r="H11" s="657"/>
      <c r="I11" s="657"/>
      <c r="J11" s="657"/>
      <c r="K11" s="657"/>
      <c r="L11" s="657"/>
      <c r="M11" s="657"/>
      <c r="N11" s="657"/>
      <c r="O11" s="657"/>
      <c r="P11" s="657"/>
      <c r="Q11" s="658"/>
      <c r="R11" s="659" t="s">
        <v>
402</v>
      </c>
      <c r="S11" s="660"/>
      <c r="T11" s="660"/>
      <c r="U11" s="660"/>
      <c r="V11" s="660"/>
      <c r="W11" s="660"/>
      <c r="X11" s="660"/>
      <c r="Y11" s="661"/>
      <c r="Z11" s="662" t="s">
        <v>
402</v>
      </c>
      <c r="AA11" s="662"/>
      <c r="AB11" s="662"/>
      <c r="AC11" s="662"/>
      <c r="AD11" s="663" t="s">
        <v>
402</v>
      </c>
      <c r="AE11" s="663"/>
      <c r="AF11" s="663"/>
      <c r="AG11" s="663"/>
      <c r="AH11" s="663"/>
      <c r="AI11" s="663"/>
      <c r="AJ11" s="663"/>
      <c r="AK11" s="663"/>
      <c r="AL11" s="664" t="s">
        <v>
402</v>
      </c>
      <c r="AM11" s="665"/>
      <c r="AN11" s="665"/>
      <c r="AO11" s="666"/>
      <c r="AP11" s="656" t="s">
        <v>
436</v>
      </c>
      <c r="AQ11" s="657"/>
      <c r="AR11" s="657"/>
      <c r="AS11" s="657"/>
      <c r="AT11" s="657"/>
      <c r="AU11" s="657"/>
      <c r="AV11" s="657"/>
      <c r="AW11" s="657"/>
      <c r="AX11" s="657"/>
      <c r="AY11" s="657"/>
      <c r="AZ11" s="657"/>
      <c r="BA11" s="657"/>
      <c r="BB11" s="657"/>
      <c r="BC11" s="657"/>
      <c r="BD11" s="657"/>
      <c r="BE11" s="657"/>
      <c r="BF11" s="658"/>
      <c r="BG11" s="659">
        <v>
2205432</v>
      </c>
      <c r="BH11" s="660"/>
      <c r="BI11" s="660"/>
      <c r="BJ11" s="660"/>
      <c r="BK11" s="660"/>
      <c r="BL11" s="660"/>
      <c r="BM11" s="660"/>
      <c r="BN11" s="661"/>
      <c r="BO11" s="662">
        <v>
7.2</v>
      </c>
      <c r="BP11" s="662"/>
      <c r="BQ11" s="662"/>
      <c r="BR11" s="662"/>
      <c r="BS11" s="668">
        <v>
341746</v>
      </c>
      <c r="BT11" s="660"/>
      <c r="BU11" s="660"/>
      <c r="BV11" s="660"/>
      <c r="BW11" s="660"/>
      <c r="BX11" s="660"/>
      <c r="BY11" s="660"/>
      <c r="BZ11" s="660"/>
      <c r="CA11" s="660"/>
      <c r="CB11" s="669"/>
      <c r="CD11" s="674" t="s">
        <v>
166</v>
      </c>
      <c r="CE11" s="675"/>
      <c r="CF11" s="675"/>
      <c r="CG11" s="675"/>
      <c r="CH11" s="675"/>
      <c r="CI11" s="675"/>
      <c r="CJ11" s="675"/>
      <c r="CK11" s="675"/>
      <c r="CL11" s="675"/>
      <c r="CM11" s="675"/>
      <c r="CN11" s="675"/>
      <c r="CO11" s="675"/>
      <c r="CP11" s="675"/>
      <c r="CQ11" s="676"/>
      <c r="CR11" s="659">
        <v>
229382</v>
      </c>
      <c r="CS11" s="660"/>
      <c r="CT11" s="660"/>
      <c r="CU11" s="660"/>
      <c r="CV11" s="660"/>
      <c r="CW11" s="660"/>
      <c r="CX11" s="660"/>
      <c r="CY11" s="661"/>
      <c r="CZ11" s="662">
        <v>
0.3</v>
      </c>
      <c r="DA11" s="662"/>
      <c r="DB11" s="662"/>
      <c r="DC11" s="662"/>
      <c r="DD11" s="668">
        <v>
90102</v>
      </c>
      <c r="DE11" s="660"/>
      <c r="DF11" s="660"/>
      <c r="DG11" s="660"/>
      <c r="DH11" s="660"/>
      <c r="DI11" s="660"/>
      <c r="DJ11" s="660"/>
      <c r="DK11" s="660"/>
      <c r="DL11" s="660"/>
      <c r="DM11" s="660"/>
      <c r="DN11" s="660"/>
      <c r="DO11" s="660"/>
      <c r="DP11" s="661"/>
      <c r="DQ11" s="668">
        <v>
128462</v>
      </c>
      <c r="DR11" s="660"/>
      <c r="DS11" s="660"/>
      <c r="DT11" s="660"/>
      <c r="DU11" s="660"/>
      <c r="DV11" s="660"/>
      <c r="DW11" s="660"/>
      <c r="DX11" s="660"/>
      <c r="DY11" s="660"/>
      <c r="DZ11" s="660"/>
      <c r="EA11" s="660"/>
      <c r="EB11" s="660"/>
      <c r="EC11" s="669"/>
    </row>
    <row r="12" spans="2:143" ht="11.25" customHeight="1">
      <c r="B12" s="656" t="s">
        <v>
167</v>
      </c>
      <c r="C12" s="657"/>
      <c r="D12" s="657"/>
      <c r="E12" s="657"/>
      <c r="F12" s="657"/>
      <c r="G12" s="657"/>
      <c r="H12" s="657"/>
      <c r="I12" s="657"/>
      <c r="J12" s="657"/>
      <c r="K12" s="657"/>
      <c r="L12" s="657"/>
      <c r="M12" s="657"/>
      <c r="N12" s="657"/>
      <c r="O12" s="657"/>
      <c r="P12" s="657"/>
      <c r="Q12" s="658"/>
      <c r="R12" s="659">
        <v>
3754035</v>
      </c>
      <c r="S12" s="660"/>
      <c r="T12" s="660"/>
      <c r="U12" s="660"/>
      <c r="V12" s="660"/>
      <c r="W12" s="660"/>
      <c r="X12" s="660"/>
      <c r="Y12" s="661"/>
      <c r="Z12" s="662">
        <v>
5.5</v>
      </c>
      <c r="AA12" s="662"/>
      <c r="AB12" s="662"/>
      <c r="AC12" s="662"/>
      <c r="AD12" s="663">
        <v>
3754035</v>
      </c>
      <c r="AE12" s="663"/>
      <c r="AF12" s="663"/>
      <c r="AG12" s="663"/>
      <c r="AH12" s="663"/>
      <c r="AI12" s="663"/>
      <c r="AJ12" s="663"/>
      <c r="AK12" s="663"/>
      <c r="AL12" s="664">
        <v>
11</v>
      </c>
      <c r="AM12" s="665"/>
      <c r="AN12" s="665"/>
      <c r="AO12" s="666"/>
      <c r="AP12" s="656" t="s">
        <v>
437</v>
      </c>
      <c r="AQ12" s="657"/>
      <c r="AR12" s="657"/>
      <c r="AS12" s="657"/>
      <c r="AT12" s="657"/>
      <c r="AU12" s="657"/>
      <c r="AV12" s="657"/>
      <c r="AW12" s="657"/>
      <c r="AX12" s="657"/>
      <c r="AY12" s="657"/>
      <c r="AZ12" s="657"/>
      <c r="BA12" s="657"/>
      <c r="BB12" s="657"/>
      <c r="BC12" s="657"/>
      <c r="BD12" s="657"/>
      <c r="BE12" s="657"/>
      <c r="BF12" s="658"/>
      <c r="BG12" s="659">
        <v>
11726537</v>
      </c>
      <c r="BH12" s="660"/>
      <c r="BI12" s="660"/>
      <c r="BJ12" s="660"/>
      <c r="BK12" s="660"/>
      <c r="BL12" s="660"/>
      <c r="BM12" s="660"/>
      <c r="BN12" s="661"/>
      <c r="BO12" s="662">
        <v>
38.299999999999997</v>
      </c>
      <c r="BP12" s="662"/>
      <c r="BQ12" s="662"/>
      <c r="BR12" s="662"/>
      <c r="BS12" s="668" t="s">
        <v>
402</v>
      </c>
      <c r="BT12" s="660"/>
      <c r="BU12" s="660"/>
      <c r="BV12" s="660"/>
      <c r="BW12" s="660"/>
      <c r="BX12" s="660"/>
      <c r="BY12" s="660"/>
      <c r="BZ12" s="660"/>
      <c r="CA12" s="660"/>
      <c r="CB12" s="669"/>
      <c r="CD12" s="674" t="s">
        <v>
168</v>
      </c>
      <c r="CE12" s="675"/>
      <c r="CF12" s="675"/>
      <c r="CG12" s="675"/>
      <c r="CH12" s="675"/>
      <c r="CI12" s="675"/>
      <c r="CJ12" s="675"/>
      <c r="CK12" s="675"/>
      <c r="CL12" s="675"/>
      <c r="CM12" s="675"/>
      <c r="CN12" s="675"/>
      <c r="CO12" s="675"/>
      <c r="CP12" s="675"/>
      <c r="CQ12" s="676"/>
      <c r="CR12" s="659">
        <v>
537335</v>
      </c>
      <c r="CS12" s="660"/>
      <c r="CT12" s="660"/>
      <c r="CU12" s="660"/>
      <c r="CV12" s="660"/>
      <c r="CW12" s="660"/>
      <c r="CX12" s="660"/>
      <c r="CY12" s="661"/>
      <c r="CZ12" s="662">
        <v>
0.8</v>
      </c>
      <c r="DA12" s="662"/>
      <c r="DB12" s="662"/>
      <c r="DC12" s="662"/>
      <c r="DD12" s="668" t="s">
        <v>
402</v>
      </c>
      <c r="DE12" s="660"/>
      <c r="DF12" s="660"/>
      <c r="DG12" s="660"/>
      <c r="DH12" s="660"/>
      <c r="DI12" s="660"/>
      <c r="DJ12" s="660"/>
      <c r="DK12" s="660"/>
      <c r="DL12" s="660"/>
      <c r="DM12" s="660"/>
      <c r="DN12" s="660"/>
      <c r="DO12" s="660"/>
      <c r="DP12" s="661"/>
      <c r="DQ12" s="668">
        <v>
447640</v>
      </c>
      <c r="DR12" s="660"/>
      <c r="DS12" s="660"/>
      <c r="DT12" s="660"/>
      <c r="DU12" s="660"/>
      <c r="DV12" s="660"/>
      <c r="DW12" s="660"/>
      <c r="DX12" s="660"/>
      <c r="DY12" s="660"/>
      <c r="DZ12" s="660"/>
      <c r="EA12" s="660"/>
      <c r="EB12" s="660"/>
      <c r="EC12" s="669"/>
    </row>
    <row r="13" spans="2:143" ht="11.25" customHeight="1">
      <c r="B13" s="656" t="s">
        <v>
169</v>
      </c>
      <c r="C13" s="657"/>
      <c r="D13" s="657"/>
      <c r="E13" s="657"/>
      <c r="F13" s="657"/>
      <c r="G13" s="657"/>
      <c r="H13" s="657"/>
      <c r="I13" s="657"/>
      <c r="J13" s="657"/>
      <c r="K13" s="657"/>
      <c r="L13" s="657"/>
      <c r="M13" s="657"/>
      <c r="N13" s="657"/>
      <c r="O13" s="657"/>
      <c r="P13" s="657"/>
      <c r="Q13" s="658"/>
      <c r="R13" s="659" t="s">
        <v>
402</v>
      </c>
      <c r="S13" s="660"/>
      <c r="T13" s="660"/>
      <c r="U13" s="660"/>
      <c r="V13" s="660"/>
      <c r="W13" s="660"/>
      <c r="X13" s="660"/>
      <c r="Y13" s="661"/>
      <c r="Z13" s="662" t="s">
        <v>
402</v>
      </c>
      <c r="AA13" s="662"/>
      <c r="AB13" s="662"/>
      <c r="AC13" s="662"/>
      <c r="AD13" s="663" t="s">
        <v>
402</v>
      </c>
      <c r="AE13" s="663"/>
      <c r="AF13" s="663"/>
      <c r="AG13" s="663"/>
      <c r="AH13" s="663"/>
      <c r="AI13" s="663"/>
      <c r="AJ13" s="663"/>
      <c r="AK13" s="663"/>
      <c r="AL13" s="664" t="s">
        <v>
402</v>
      </c>
      <c r="AM13" s="665"/>
      <c r="AN13" s="665"/>
      <c r="AO13" s="666"/>
      <c r="AP13" s="656" t="s">
        <v>
438</v>
      </c>
      <c r="AQ13" s="657"/>
      <c r="AR13" s="657"/>
      <c r="AS13" s="657"/>
      <c r="AT13" s="657"/>
      <c r="AU13" s="657"/>
      <c r="AV13" s="657"/>
      <c r="AW13" s="657"/>
      <c r="AX13" s="657"/>
      <c r="AY13" s="657"/>
      <c r="AZ13" s="657"/>
      <c r="BA13" s="657"/>
      <c r="BB13" s="657"/>
      <c r="BC13" s="657"/>
      <c r="BD13" s="657"/>
      <c r="BE13" s="657"/>
      <c r="BF13" s="658"/>
      <c r="BG13" s="659">
        <v>
11540283</v>
      </c>
      <c r="BH13" s="660"/>
      <c r="BI13" s="660"/>
      <c r="BJ13" s="660"/>
      <c r="BK13" s="660"/>
      <c r="BL13" s="660"/>
      <c r="BM13" s="660"/>
      <c r="BN13" s="661"/>
      <c r="BO13" s="662">
        <v>
37.700000000000003</v>
      </c>
      <c r="BP13" s="662"/>
      <c r="BQ13" s="662"/>
      <c r="BR13" s="662"/>
      <c r="BS13" s="668" t="s">
        <v>
402</v>
      </c>
      <c r="BT13" s="660"/>
      <c r="BU13" s="660"/>
      <c r="BV13" s="660"/>
      <c r="BW13" s="660"/>
      <c r="BX13" s="660"/>
      <c r="BY13" s="660"/>
      <c r="BZ13" s="660"/>
      <c r="CA13" s="660"/>
      <c r="CB13" s="669"/>
      <c r="CD13" s="674" t="s">
        <v>
170</v>
      </c>
      <c r="CE13" s="675"/>
      <c r="CF13" s="675"/>
      <c r="CG13" s="675"/>
      <c r="CH13" s="675"/>
      <c r="CI13" s="675"/>
      <c r="CJ13" s="675"/>
      <c r="CK13" s="675"/>
      <c r="CL13" s="675"/>
      <c r="CM13" s="675"/>
      <c r="CN13" s="675"/>
      <c r="CO13" s="675"/>
      <c r="CP13" s="675"/>
      <c r="CQ13" s="676"/>
      <c r="CR13" s="659">
        <v>
8068462</v>
      </c>
      <c r="CS13" s="660"/>
      <c r="CT13" s="660"/>
      <c r="CU13" s="660"/>
      <c r="CV13" s="660"/>
      <c r="CW13" s="660"/>
      <c r="CX13" s="660"/>
      <c r="CY13" s="661"/>
      <c r="CZ13" s="662">
        <v>
12.3</v>
      </c>
      <c r="DA13" s="662"/>
      <c r="DB13" s="662"/>
      <c r="DC13" s="662"/>
      <c r="DD13" s="668">
        <v>
4604991</v>
      </c>
      <c r="DE13" s="660"/>
      <c r="DF13" s="660"/>
      <c r="DG13" s="660"/>
      <c r="DH13" s="660"/>
      <c r="DI13" s="660"/>
      <c r="DJ13" s="660"/>
      <c r="DK13" s="660"/>
      <c r="DL13" s="660"/>
      <c r="DM13" s="660"/>
      <c r="DN13" s="660"/>
      <c r="DO13" s="660"/>
      <c r="DP13" s="661"/>
      <c r="DQ13" s="668">
        <v>
3563069</v>
      </c>
      <c r="DR13" s="660"/>
      <c r="DS13" s="660"/>
      <c r="DT13" s="660"/>
      <c r="DU13" s="660"/>
      <c r="DV13" s="660"/>
      <c r="DW13" s="660"/>
      <c r="DX13" s="660"/>
      <c r="DY13" s="660"/>
      <c r="DZ13" s="660"/>
      <c r="EA13" s="660"/>
      <c r="EB13" s="660"/>
      <c r="EC13" s="669"/>
    </row>
    <row r="14" spans="2:143" ht="11.25" customHeight="1">
      <c r="B14" s="656" t="s">
        <v>
171</v>
      </c>
      <c r="C14" s="657"/>
      <c r="D14" s="657"/>
      <c r="E14" s="657"/>
      <c r="F14" s="657"/>
      <c r="G14" s="657"/>
      <c r="H14" s="657"/>
      <c r="I14" s="657"/>
      <c r="J14" s="657"/>
      <c r="K14" s="657"/>
      <c r="L14" s="657"/>
      <c r="M14" s="657"/>
      <c r="N14" s="657"/>
      <c r="O14" s="657"/>
      <c r="P14" s="657"/>
      <c r="Q14" s="658"/>
      <c r="R14" s="659" t="s">
        <v>
402</v>
      </c>
      <c r="S14" s="660"/>
      <c r="T14" s="660"/>
      <c r="U14" s="660"/>
      <c r="V14" s="660"/>
      <c r="W14" s="660"/>
      <c r="X14" s="660"/>
      <c r="Y14" s="661"/>
      <c r="Z14" s="662" t="s">
        <v>
402</v>
      </c>
      <c r="AA14" s="662"/>
      <c r="AB14" s="662"/>
      <c r="AC14" s="662"/>
      <c r="AD14" s="663" t="s">
        <v>
402</v>
      </c>
      <c r="AE14" s="663"/>
      <c r="AF14" s="663"/>
      <c r="AG14" s="663"/>
      <c r="AH14" s="663"/>
      <c r="AI14" s="663"/>
      <c r="AJ14" s="663"/>
      <c r="AK14" s="663"/>
      <c r="AL14" s="664" t="s">
        <v>
402</v>
      </c>
      <c r="AM14" s="665"/>
      <c r="AN14" s="665"/>
      <c r="AO14" s="666"/>
      <c r="AP14" s="656" t="s">
        <v>
439</v>
      </c>
      <c r="AQ14" s="657"/>
      <c r="AR14" s="657"/>
      <c r="AS14" s="657"/>
      <c r="AT14" s="657"/>
      <c r="AU14" s="657"/>
      <c r="AV14" s="657"/>
      <c r="AW14" s="657"/>
      <c r="AX14" s="657"/>
      <c r="AY14" s="657"/>
      <c r="AZ14" s="657"/>
      <c r="BA14" s="657"/>
      <c r="BB14" s="657"/>
      <c r="BC14" s="657"/>
      <c r="BD14" s="657"/>
      <c r="BE14" s="657"/>
      <c r="BF14" s="658"/>
      <c r="BG14" s="659">
        <v>
154563</v>
      </c>
      <c r="BH14" s="660"/>
      <c r="BI14" s="660"/>
      <c r="BJ14" s="660"/>
      <c r="BK14" s="660"/>
      <c r="BL14" s="660"/>
      <c r="BM14" s="660"/>
      <c r="BN14" s="661"/>
      <c r="BO14" s="662">
        <v>
0.5</v>
      </c>
      <c r="BP14" s="662"/>
      <c r="BQ14" s="662"/>
      <c r="BR14" s="662"/>
      <c r="BS14" s="668" t="s">
        <v>
402</v>
      </c>
      <c r="BT14" s="660"/>
      <c r="BU14" s="660"/>
      <c r="BV14" s="660"/>
      <c r="BW14" s="660"/>
      <c r="BX14" s="660"/>
      <c r="BY14" s="660"/>
      <c r="BZ14" s="660"/>
      <c r="CA14" s="660"/>
      <c r="CB14" s="669"/>
      <c r="CD14" s="674" t="s">
        <v>
172</v>
      </c>
      <c r="CE14" s="675"/>
      <c r="CF14" s="675"/>
      <c r="CG14" s="675"/>
      <c r="CH14" s="675"/>
      <c r="CI14" s="675"/>
      <c r="CJ14" s="675"/>
      <c r="CK14" s="675"/>
      <c r="CL14" s="675"/>
      <c r="CM14" s="675"/>
      <c r="CN14" s="675"/>
      <c r="CO14" s="675"/>
      <c r="CP14" s="675"/>
      <c r="CQ14" s="676"/>
      <c r="CR14" s="659">
        <v>
2437001</v>
      </c>
      <c r="CS14" s="660"/>
      <c r="CT14" s="660"/>
      <c r="CU14" s="660"/>
      <c r="CV14" s="660"/>
      <c r="CW14" s="660"/>
      <c r="CX14" s="660"/>
      <c r="CY14" s="661"/>
      <c r="CZ14" s="662">
        <v>
3.7</v>
      </c>
      <c r="DA14" s="662"/>
      <c r="DB14" s="662"/>
      <c r="DC14" s="662"/>
      <c r="DD14" s="668">
        <v>
262814</v>
      </c>
      <c r="DE14" s="660"/>
      <c r="DF14" s="660"/>
      <c r="DG14" s="660"/>
      <c r="DH14" s="660"/>
      <c r="DI14" s="660"/>
      <c r="DJ14" s="660"/>
      <c r="DK14" s="660"/>
      <c r="DL14" s="660"/>
      <c r="DM14" s="660"/>
      <c r="DN14" s="660"/>
      <c r="DO14" s="660"/>
      <c r="DP14" s="661"/>
      <c r="DQ14" s="668">
        <v>
1593045</v>
      </c>
      <c r="DR14" s="660"/>
      <c r="DS14" s="660"/>
      <c r="DT14" s="660"/>
      <c r="DU14" s="660"/>
      <c r="DV14" s="660"/>
      <c r="DW14" s="660"/>
      <c r="DX14" s="660"/>
      <c r="DY14" s="660"/>
      <c r="DZ14" s="660"/>
      <c r="EA14" s="660"/>
      <c r="EB14" s="660"/>
      <c r="EC14" s="669"/>
    </row>
    <row r="15" spans="2:143" ht="11.25" customHeight="1">
      <c r="B15" s="656" t="s">
        <v>
173</v>
      </c>
      <c r="C15" s="657"/>
      <c r="D15" s="657"/>
      <c r="E15" s="657"/>
      <c r="F15" s="657"/>
      <c r="G15" s="657"/>
      <c r="H15" s="657"/>
      <c r="I15" s="657"/>
      <c r="J15" s="657"/>
      <c r="K15" s="657"/>
      <c r="L15" s="657"/>
      <c r="M15" s="657"/>
      <c r="N15" s="657"/>
      <c r="O15" s="657"/>
      <c r="P15" s="657"/>
      <c r="Q15" s="658"/>
      <c r="R15" s="659">
        <v>
169766</v>
      </c>
      <c r="S15" s="660"/>
      <c r="T15" s="660"/>
      <c r="U15" s="660"/>
      <c r="V15" s="660"/>
      <c r="W15" s="660"/>
      <c r="X15" s="660"/>
      <c r="Y15" s="661"/>
      <c r="Z15" s="662">
        <v>
0.2</v>
      </c>
      <c r="AA15" s="662"/>
      <c r="AB15" s="662"/>
      <c r="AC15" s="662"/>
      <c r="AD15" s="663">
        <v>
169766</v>
      </c>
      <c r="AE15" s="663"/>
      <c r="AF15" s="663"/>
      <c r="AG15" s="663"/>
      <c r="AH15" s="663"/>
      <c r="AI15" s="663"/>
      <c r="AJ15" s="663"/>
      <c r="AK15" s="663"/>
      <c r="AL15" s="664">
        <v>
0.5</v>
      </c>
      <c r="AM15" s="665"/>
      <c r="AN15" s="665"/>
      <c r="AO15" s="666"/>
      <c r="AP15" s="656" t="s">
        <v>
440</v>
      </c>
      <c r="AQ15" s="657"/>
      <c r="AR15" s="657"/>
      <c r="AS15" s="657"/>
      <c r="AT15" s="657"/>
      <c r="AU15" s="657"/>
      <c r="AV15" s="657"/>
      <c r="AW15" s="657"/>
      <c r="AX15" s="657"/>
      <c r="AY15" s="657"/>
      <c r="AZ15" s="657"/>
      <c r="BA15" s="657"/>
      <c r="BB15" s="657"/>
      <c r="BC15" s="657"/>
      <c r="BD15" s="657"/>
      <c r="BE15" s="657"/>
      <c r="BF15" s="658"/>
      <c r="BG15" s="659">
        <v>
832070</v>
      </c>
      <c r="BH15" s="660"/>
      <c r="BI15" s="660"/>
      <c r="BJ15" s="660"/>
      <c r="BK15" s="660"/>
      <c r="BL15" s="660"/>
      <c r="BM15" s="660"/>
      <c r="BN15" s="661"/>
      <c r="BO15" s="662">
        <v>
2.7</v>
      </c>
      <c r="BP15" s="662"/>
      <c r="BQ15" s="662"/>
      <c r="BR15" s="662"/>
      <c r="BS15" s="668" t="s">
        <v>
402</v>
      </c>
      <c r="BT15" s="660"/>
      <c r="BU15" s="660"/>
      <c r="BV15" s="660"/>
      <c r="BW15" s="660"/>
      <c r="BX15" s="660"/>
      <c r="BY15" s="660"/>
      <c r="BZ15" s="660"/>
      <c r="CA15" s="660"/>
      <c r="CB15" s="669"/>
      <c r="CD15" s="674" t="s">
        <v>
174</v>
      </c>
      <c r="CE15" s="675"/>
      <c r="CF15" s="675"/>
      <c r="CG15" s="675"/>
      <c r="CH15" s="675"/>
      <c r="CI15" s="675"/>
      <c r="CJ15" s="675"/>
      <c r="CK15" s="675"/>
      <c r="CL15" s="675"/>
      <c r="CM15" s="675"/>
      <c r="CN15" s="675"/>
      <c r="CO15" s="675"/>
      <c r="CP15" s="675"/>
      <c r="CQ15" s="676"/>
      <c r="CR15" s="659">
        <v>
6854651</v>
      </c>
      <c r="CS15" s="660"/>
      <c r="CT15" s="660"/>
      <c r="CU15" s="660"/>
      <c r="CV15" s="660"/>
      <c r="CW15" s="660"/>
      <c r="CX15" s="660"/>
      <c r="CY15" s="661"/>
      <c r="CZ15" s="662">
        <v>
10.5</v>
      </c>
      <c r="DA15" s="662"/>
      <c r="DB15" s="662"/>
      <c r="DC15" s="662"/>
      <c r="DD15" s="668">
        <v>
1090761</v>
      </c>
      <c r="DE15" s="660"/>
      <c r="DF15" s="660"/>
      <c r="DG15" s="660"/>
      <c r="DH15" s="660"/>
      <c r="DI15" s="660"/>
      <c r="DJ15" s="660"/>
      <c r="DK15" s="660"/>
      <c r="DL15" s="660"/>
      <c r="DM15" s="660"/>
      <c r="DN15" s="660"/>
      <c r="DO15" s="660"/>
      <c r="DP15" s="661"/>
      <c r="DQ15" s="668">
        <v>
5454766</v>
      </c>
      <c r="DR15" s="660"/>
      <c r="DS15" s="660"/>
      <c r="DT15" s="660"/>
      <c r="DU15" s="660"/>
      <c r="DV15" s="660"/>
      <c r="DW15" s="660"/>
      <c r="DX15" s="660"/>
      <c r="DY15" s="660"/>
      <c r="DZ15" s="660"/>
      <c r="EA15" s="660"/>
      <c r="EB15" s="660"/>
      <c r="EC15" s="669"/>
    </row>
    <row r="16" spans="2:143" ht="11.25" customHeight="1">
      <c r="B16" s="656" t="s">
        <v>
175</v>
      </c>
      <c r="C16" s="657"/>
      <c r="D16" s="657"/>
      <c r="E16" s="657"/>
      <c r="F16" s="657"/>
      <c r="G16" s="657"/>
      <c r="H16" s="657"/>
      <c r="I16" s="657"/>
      <c r="J16" s="657"/>
      <c r="K16" s="657"/>
      <c r="L16" s="657"/>
      <c r="M16" s="657"/>
      <c r="N16" s="657"/>
      <c r="O16" s="657"/>
      <c r="P16" s="657"/>
      <c r="Q16" s="658"/>
      <c r="R16" s="659" t="s">
        <v>
402</v>
      </c>
      <c r="S16" s="660"/>
      <c r="T16" s="660"/>
      <c r="U16" s="660"/>
      <c r="V16" s="660"/>
      <c r="W16" s="660"/>
      <c r="X16" s="660"/>
      <c r="Y16" s="661"/>
      <c r="Z16" s="662" t="s">
        <v>
402</v>
      </c>
      <c r="AA16" s="662"/>
      <c r="AB16" s="662"/>
      <c r="AC16" s="662"/>
      <c r="AD16" s="663" t="s">
        <v>
402</v>
      </c>
      <c r="AE16" s="663"/>
      <c r="AF16" s="663"/>
      <c r="AG16" s="663"/>
      <c r="AH16" s="663"/>
      <c r="AI16" s="663"/>
      <c r="AJ16" s="663"/>
      <c r="AK16" s="663"/>
      <c r="AL16" s="664" t="s">
        <v>
402</v>
      </c>
      <c r="AM16" s="665"/>
      <c r="AN16" s="665"/>
      <c r="AO16" s="666"/>
      <c r="AP16" s="656" t="s">
        <v>
441</v>
      </c>
      <c r="AQ16" s="657"/>
      <c r="AR16" s="657"/>
      <c r="AS16" s="657"/>
      <c r="AT16" s="657"/>
      <c r="AU16" s="657"/>
      <c r="AV16" s="657"/>
      <c r="AW16" s="657"/>
      <c r="AX16" s="657"/>
      <c r="AY16" s="657"/>
      <c r="AZ16" s="657"/>
      <c r="BA16" s="657"/>
      <c r="BB16" s="657"/>
      <c r="BC16" s="657"/>
      <c r="BD16" s="657"/>
      <c r="BE16" s="657"/>
      <c r="BF16" s="658"/>
      <c r="BG16" s="659" t="s">
        <v>
402</v>
      </c>
      <c r="BH16" s="660"/>
      <c r="BI16" s="660"/>
      <c r="BJ16" s="660"/>
      <c r="BK16" s="660"/>
      <c r="BL16" s="660"/>
      <c r="BM16" s="660"/>
      <c r="BN16" s="661"/>
      <c r="BO16" s="662" t="s">
        <v>
402</v>
      </c>
      <c r="BP16" s="662"/>
      <c r="BQ16" s="662"/>
      <c r="BR16" s="662"/>
      <c r="BS16" s="668" t="s">
        <v>
402</v>
      </c>
      <c r="BT16" s="660"/>
      <c r="BU16" s="660"/>
      <c r="BV16" s="660"/>
      <c r="BW16" s="660"/>
      <c r="BX16" s="660"/>
      <c r="BY16" s="660"/>
      <c r="BZ16" s="660"/>
      <c r="CA16" s="660"/>
      <c r="CB16" s="669"/>
      <c r="CD16" s="674" t="s">
        <v>
176</v>
      </c>
      <c r="CE16" s="675"/>
      <c r="CF16" s="675"/>
      <c r="CG16" s="675"/>
      <c r="CH16" s="675"/>
      <c r="CI16" s="675"/>
      <c r="CJ16" s="675"/>
      <c r="CK16" s="675"/>
      <c r="CL16" s="675"/>
      <c r="CM16" s="675"/>
      <c r="CN16" s="675"/>
      <c r="CO16" s="675"/>
      <c r="CP16" s="675"/>
      <c r="CQ16" s="676"/>
      <c r="CR16" s="659">
        <v>
45612</v>
      </c>
      <c r="CS16" s="660"/>
      <c r="CT16" s="660"/>
      <c r="CU16" s="660"/>
      <c r="CV16" s="660"/>
      <c r="CW16" s="660"/>
      <c r="CX16" s="660"/>
      <c r="CY16" s="661"/>
      <c r="CZ16" s="662">
        <v>
0.1</v>
      </c>
      <c r="DA16" s="662"/>
      <c r="DB16" s="662"/>
      <c r="DC16" s="662"/>
      <c r="DD16" s="668" t="s">
        <v>
402</v>
      </c>
      <c r="DE16" s="660"/>
      <c r="DF16" s="660"/>
      <c r="DG16" s="660"/>
      <c r="DH16" s="660"/>
      <c r="DI16" s="660"/>
      <c r="DJ16" s="660"/>
      <c r="DK16" s="660"/>
      <c r="DL16" s="660"/>
      <c r="DM16" s="660"/>
      <c r="DN16" s="660"/>
      <c r="DO16" s="660"/>
      <c r="DP16" s="661"/>
      <c r="DQ16" s="668">
        <v>
45612</v>
      </c>
      <c r="DR16" s="660"/>
      <c r="DS16" s="660"/>
      <c r="DT16" s="660"/>
      <c r="DU16" s="660"/>
      <c r="DV16" s="660"/>
      <c r="DW16" s="660"/>
      <c r="DX16" s="660"/>
      <c r="DY16" s="660"/>
      <c r="DZ16" s="660"/>
      <c r="EA16" s="660"/>
      <c r="EB16" s="660"/>
      <c r="EC16" s="669"/>
    </row>
    <row r="17" spans="2:133" ht="11.25" customHeight="1">
      <c r="B17" s="656" t="s">
        <v>
442</v>
      </c>
      <c r="C17" s="657"/>
      <c r="D17" s="657"/>
      <c r="E17" s="657"/>
      <c r="F17" s="657"/>
      <c r="G17" s="657"/>
      <c r="H17" s="657"/>
      <c r="I17" s="657"/>
      <c r="J17" s="657"/>
      <c r="K17" s="657"/>
      <c r="L17" s="657"/>
      <c r="M17" s="657"/>
      <c r="N17" s="657"/>
      <c r="O17" s="657"/>
      <c r="P17" s="657"/>
      <c r="Q17" s="658"/>
      <c r="R17" s="659">
        <v>
156773</v>
      </c>
      <c r="S17" s="660"/>
      <c r="T17" s="660"/>
      <c r="U17" s="660"/>
      <c r="V17" s="660"/>
      <c r="W17" s="660"/>
      <c r="X17" s="660"/>
      <c r="Y17" s="661"/>
      <c r="Z17" s="662">
        <v>
0.2</v>
      </c>
      <c r="AA17" s="662"/>
      <c r="AB17" s="662"/>
      <c r="AC17" s="662"/>
      <c r="AD17" s="663">
        <v>
156773</v>
      </c>
      <c r="AE17" s="663"/>
      <c r="AF17" s="663"/>
      <c r="AG17" s="663"/>
      <c r="AH17" s="663"/>
      <c r="AI17" s="663"/>
      <c r="AJ17" s="663"/>
      <c r="AK17" s="663"/>
      <c r="AL17" s="664">
        <v>
0.5</v>
      </c>
      <c r="AM17" s="665"/>
      <c r="AN17" s="665"/>
      <c r="AO17" s="666"/>
      <c r="AP17" s="656" t="s">
        <v>
443</v>
      </c>
      <c r="AQ17" s="657"/>
      <c r="AR17" s="657"/>
      <c r="AS17" s="657"/>
      <c r="AT17" s="657"/>
      <c r="AU17" s="657"/>
      <c r="AV17" s="657"/>
      <c r="AW17" s="657"/>
      <c r="AX17" s="657"/>
      <c r="AY17" s="657"/>
      <c r="AZ17" s="657"/>
      <c r="BA17" s="657"/>
      <c r="BB17" s="657"/>
      <c r="BC17" s="657"/>
      <c r="BD17" s="657"/>
      <c r="BE17" s="657"/>
      <c r="BF17" s="658"/>
      <c r="BG17" s="659" t="s">
        <v>
402</v>
      </c>
      <c r="BH17" s="660"/>
      <c r="BI17" s="660"/>
      <c r="BJ17" s="660"/>
      <c r="BK17" s="660"/>
      <c r="BL17" s="660"/>
      <c r="BM17" s="660"/>
      <c r="BN17" s="661"/>
      <c r="BO17" s="662" t="s">
        <v>
402</v>
      </c>
      <c r="BP17" s="662"/>
      <c r="BQ17" s="662"/>
      <c r="BR17" s="662"/>
      <c r="BS17" s="668" t="s">
        <v>
402</v>
      </c>
      <c r="BT17" s="660"/>
      <c r="BU17" s="660"/>
      <c r="BV17" s="660"/>
      <c r="BW17" s="660"/>
      <c r="BX17" s="660"/>
      <c r="BY17" s="660"/>
      <c r="BZ17" s="660"/>
      <c r="CA17" s="660"/>
      <c r="CB17" s="669"/>
      <c r="CD17" s="674" t="s">
        <v>
177</v>
      </c>
      <c r="CE17" s="675"/>
      <c r="CF17" s="675"/>
      <c r="CG17" s="675"/>
      <c r="CH17" s="675"/>
      <c r="CI17" s="675"/>
      <c r="CJ17" s="675"/>
      <c r="CK17" s="675"/>
      <c r="CL17" s="675"/>
      <c r="CM17" s="675"/>
      <c r="CN17" s="675"/>
      <c r="CO17" s="675"/>
      <c r="CP17" s="675"/>
      <c r="CQ17" s="676"/>
      <c r="CR17" s="659">
        <v>
3131815</v>
      </c>
      <c r="CS17" s="660"/>
      <c r="CT17" s="660"/>
      <c r="CU17" s="660"/>
      <c r="CV17" s="660"/>
      <c r="CW17" s="660"/>
      <c r="CX17" s="660"/>
      <c r="CY17" s="661"/>
      <c r="CZ17" s="662">
        <v>
4.8</v>
      </c>
      <c r="DA17" s="662"/>
      <c r="DB17" s="662"/>
      <c r="DC17" s="662"/>
      <c r="DD17" s="668" t="s">
        <v>
402</v>
      </c>
      <c r="DE17" s="660"/>
      <c r="DF17" s="660"/>
      <c r="DG17" s="660"/>
      <c r="DH17" s="660"/>
      <c r="DI17" s="660"/>
      <c r="DJ17" s="660"/>
      <c r="DK17" s="660"/>
      <c r="DL17" s="660"/>
      <c r="DM17" s="660"/>
      <c r="DN17" s="660"/>
      <c r="DO17" s="660"/>
      <c r="DP17" s="661"/>
      <c r="DQ17" s="668">
        <v>
3087446</v>
      </c>
      <c r="DR17" s="660"/>
      <c r="DS17" s="660"/>
      <c r="DT17" s="660"/>
      <c r="DU17" s="660"/>
      <c r="DV17" s="660"/>
      <c r="DW17" s="660"/>
      <c r="DX17" s="660"/>
      <c r="DY17" s="660"/>
      <c r="DZ17" s="660"/>
      <c r="EA17" s="660"/>
      <c r="EB17" s="660"/>
      <c r="EC17" s="669"/>
    </row>
    <row r="18" spans="2:133" ht="11.25" customHeight="1">
      <c r="B18" s="656" t="s">
        <v>
178</v>
      </c>
      <c r="C18" s="657"/>
      <c r="D18" s="657"/>
      <c r="E18" s="657"/>
      <c r="F18" s="657"/>
      <c r="G18" s="657"/>
      <c r="H18" s="657"/>
      <c r="I18" s="657"/>
      <c r="J18" s="657"/>
      <c r="K18" s="657"/>
      <c r="L18" s="657"/>
      <c r="M18" s="657"/>
      <c r="N18" s="657"/>
      <c r="O18" s="657"/>
      <c r="P18" s="657"/>
      <c r="Q18" s="658"/>
      <c r="R18" s="659">
        <v>
932061</v>
      </c>
      <c r="S18" s="660"/>
      <c r="T18" s="660"/>
      <c r="U18" s="660"/>
      <c r="V18" s="660"/>
      <c r="W18" s="660"/>
      <c r="X18" s="660"/>
      <c r="Y18" s="661"/>
      <c r="Z18" s="662">
        <v>
1.4</v>
      </c>
      <c r="AA18" s="662"/>
      <c r="AB18" s="662"/>
      <c r="AC18" s="662"/>
      <c r="AD18" s="663">
        <v>
744998</v>
      </c>
      <c r="AE18" s="663"/>
      <c r="AF18" s="663"/>
      <c r="AG18" s="663"/>
      <c r="AH18" s="663"/>
      <c r="AI18" s="663"/>
      <c r="AJ18" s="663"/>
      <c r="AK18" s="663"/>
      <c r="AL18" s="664">
        <v>
2.2000000000000002</v>
      </c>
      <c r="AM18" s="665"/>
      <c r="AN18" s="665"/>
      <c r="AO18" s="666"/>
      <c r="AP18" s="656" t="s">
        <v>
444</v>
      </c>
      <c r="AQ18" s="657"/>
      <c r="AR18" s="657"/>
      <c r="AS18" s="657"/>
      <c r="AT18" s="657"/>
      <c r="AU18" s="657"/>
      <c r="AV18" s="657"/>
      <c r="AW18" s="657"/>
      <c r="AX18" s="657"/>
      <c r="AY18" s="657"/>
      <c r="AZ18" s="657"/>
      <c r="BA18" s="657"/>
      <c r="BB18" s="657"/>
      <c r="BC18" s="657"/>
      <c r="BD18" s="657"/>
      <c r="BE18" s="657"/>
      <c r="BF18" s="658"/>
      <c r="BG18" s="659" t="s">
        <v>
402</v>
      </c>
      <c r="BH18" s="660"/>
      <c r="BI18" s="660"/>
      <c r="BJ18" s="660"/>
      <c r="BK18" s="660"/>
      <c r="BL18" s="660"/>
      <c r="BM18" s="660"/>
      <c r="BN18" s="661"/>
      <c r="BO18" s="662" t="s">
        <v>
402</v>
      </c>
      <c r="BP18" s="662"/>
      <c r="BQ18" s="662"/>
      <c r="BR18" s="662"/>
      <c r="BS18" s="668" t="s">
        <v>
402</v>
      </c>
      <c r="BT18" s="660"/>
      <c r="BU18" s="660"/>
      <c r="BV18" s="660"/>
      <c r="BW18" s="660"/>
      <c r="BX18" s="660"/>
      <c r="BY18" s="660"/>
      <c r="BZ18" s="660"/>
      <c r="CA18" s="660"/>
      <c r="CB18" s="669"/>
      <c r="CD18" s="674" t="s">
        <v>
179</v>
      </c>
      <c r="CE18" s="675"/>
      <c r="CF18" s="675"/>
      <c r="CG18" s="675"/>
      <c r="CH18" s="675"/>
      <c r="CI18" s="675"/>
      <c r="CJ18" s="675"/>
      <c r="CK18" s="675"/>
      <c r="CL18" s="675"/>
      <c r="CM18" s="675"/>
      <c r="CN18" s="675"/>
      <c r="CO18" s="675"/>
      <c r="CP18" s="675"/>
      <c r="CQ18" s="676"/>
      <c r="CR18" s="659" t="s">
        <v>
402</v>
      </c>
      <c r="CS18" s="660"/>
      <c r="CT18" s="660"/>
      <c r="CU18" s="660"/>
      <c r="CV18" s="660"/>
      <c r="CW18" s="660"/>
      <c r="CX18" s="660"/>
      <c r="CY18" s="661"/>
      <c r="CZ18" s="662" t="s">
        <v>
402</v>
      </c>
      <c r="DA18" s="662"/>
      <c r="DB18" s="662"/>
      <c r="DC18" s="662"/>
      <c r="DD18" s="668" t="s">
        <v>
402</v>
      </c>
      <c r="DE18" s="660"/>
      <c r="DF18" s="660"/>
      <c r="DG18" s="660"/>
      <c r="DH18" s="660"/>
      <c r="DI18" s="660"/>
      <c r="DJ18" s="660"/>
      <c r="DK18" s="660"/>
      <c r="DL18" s="660"/>
      <c r="DM18" s="660"/>
      <c r="DN18" s="660"/>
      <c r="DO18" s="660"/>
      <c r="DP18" s="661"/>
      <c r="DQ18" s="668" t="s">
        <v>
402</v>
      </c>
      <c r="DR18" s="660"/>
      <c r="DS18" s="660"/>
      <c r="DT18" s="660"/>
      <c r="DU18" s="660"/>
      <c r="DV18" s="660"/>
      <c r="DW18" s="660"/>
      <c r="DX18" s="660"/>
      <c r="DY18" s="660"/>
      <c r="DZ18" s="660"/>
      <c r="EA18" s="660"/>
      <c r="EB18" s="660"/>
      <c r="EC18" s="669"/>
    </row>
    <row r="19" spans="2:133" ht="11.25" customHeight="1">
      <c r="B19" s="656" t="s">
        <v>
445</v>
      </c>
      <c r="C19" s="657"/>
      <c r="D19" s="657"/>
      <c r="E19" s="657"/>
      <c r="F19" s="657"/>
      <c r="G19" s="657"/>
      <c r="H19" s="657"/>
      <c r="I19" s="657"/>
      <c r="J19" s="657"/>
      <c r="K19" s="657"/>
      <c r="L19" s="657"/>
      <c r="M19" s="657"/>
      <c r="N19" s="657"/>
      <c r="O19" s="657"/>
      <c r="P19" s="657"/>
      <c r="Q19" s="658"/>
      <c r="R19" s="659">
        <v>
744998</v>
      </c>
      <c r="S19" s="660"/>
      <c r="T19" s="660"/>
      <c r="U19" s="660"/>
      <c r="V19" s="660"/>
      <c r="W19" s="660"/>
      <c r="X19" s="660"/>
      <c r="Y19" s="661"/>
      <c r="Z19" s="662">
        <v>
1.1000000000000001</v>
      </c>
      <c r="AA19" s="662"/>
      <c r="AB19" s="662"/>
      <c r="AC19" s="662"/>
      <c r="AD19" s="663">
        <v>
744998</v>
      </c>
      <c r="AE19" s="663"/>
      <c r="AF19" s="663"/>
      <c r="AG19" s="663"/>
      <c r="AH19" s="663"/>
      <c r="AI19" s="663"/>
      <c r="AJ19" s="663"/>
      <c r="AK19" s="663"/>
      <c r="AL19" s="664">
        <v>
2.2000000000000002</v>
      </c>
      <c r="AM19" s="665"/>
      <c r="AN19" s="665"/>
      <c r="AO19" s="666"/>
      <c r="AP19" s="656" t="s">
        <v>
180</v>
      </c>
      <c r="AQ19" s="657"/>
      <c r="AR19" s="657"/>
      <c r="AS19" s="657"/>
      <c r="AT19" s="657"/>
      <c r="AU19" s="657"/>
      <c r="AV19" s="657"/>
      <c r="AW19" s="657"/>
      <c r="AX19" s="657"/>
      <c r="AY19" s="657"/>
      <c r="AZ19" s="657"/>
      <c r="BA19" s="657"/>
      <c r="BB19" s="657"/>
      <c r="BC19" s="657"/>
      <c r="BD19" s="657"/>
      <c r="BE19" s="657"/>
      <c r="BF19" s="658"/>
      <c r="BG19" s="659">
        <v>
2296083</v>
      </c>
      <c r="BH19" s="660"/>
      <c r="BI19" s="660"/>
      <c r="BJ19" s="660"/>
      <c r="BK19" s="660"/>
      <c r="BL19" s="660"/>
      <c r="BM19" s="660"/>
      <c r="BN19" s="661"/>
      <c r="BO19" s="662">
        <v>
7.5</v>
      </c>
      <c r="BP19" s="662"/>
      <c r="BQ19" s="662"/>
      <c r="BR19" s="662"/>
      <c r="BS19" s="668" t="s">
        <v>
402</v>
      </c>
      <c r="BT19" s="660"/>
      <c r="BU19" s="660"/>
      <c r="BV19" s="660"/>
      <c r="BW19" s="660"/>
      <c r="BX19" s="660"/>
      <c r="BY19" s="660"/>
      <c r="BZ19" s="660"/>
      <c r="CA19" s="660"/>
      <c r="CB19" s="669"/>
      <c r="CD19" s="674" t="s">
        <v>
446</v>
      </c>
      <c r="CE19" s="675"/>
      <c r="CF19" s="675"/>
      <c r="CG19" s="675"/>
      <c r="CH19" s="675"/>
      <c r="CI19" s="675"/>
      <c r="CJ19" s="675"/>
      <c r="CK19" s="675"/>
      <c r="CL19" s="675"/>
      <c r="CM19" s="675"/>
      <c r="CN19" s="675"/>
      <c r="CO19" s="675"/>
      <c r="CP19" s="675"/>
      <c r="CQ19" s="676"/>
      <c r="CR19" s="659" t="s">
        <v>
402</v>
      </c>
      <c r="CS19" s="660"/>
      <c r="CT19" s="660"/>
      <c r="CU19" s="660"/>
      <c r="CV19" s="660"/>
      <c r="CW19" s="660"/>
      <c r="CX19" s="660"/>
      <c r="CY19" s="661"/>
      <c r="CZ19" s="662" t="s">
        <v>
402</v>
      </c>
      <c r="DA19" s="662"/>
      <c r="DB19" s="662"/>
      <c r="DC19" s="662"/>
      <c r="DD19" s="668" t="s">
        <v>
402</v>
      </c>
      <c r="DE19" s="660"/>
      <c r="DF19" s="660"/>
      <c r="DG19" s="660"/>
      <c r="DH19" s="660"/>
      <c r="DI19" s="660"/>
      <c r="DJ19" s="660"/>
      <c r="DK19" s="660"/>
      <c r="DL19" s="660"/>
      <c r="DM19" s="660"/>
      <c r="DN19" s="660"/>
      <c r="DO19" s="660"/>
      <c r="DP19" s="661"/>
      <c r="DQ19" s="668" t="s">
        <v>
402</v>
      </c>
      <c r="DR19" s="660"/>
      <c r="DS19" s="660"/>
      <c r="DT19" s="660"/>
      <c r="DU19" s="660"/>
      <c r="DV19" s="660"/>
      <c r="DW19" s="660"/>
      <c r="DX19" s="660"/>
      <c r="DY19" s="660"/>
      <c r="DZ19" s="660"/>
      <c r="EA19" s="660"/>
      <c r="EB19" s="660"/>
      <c r="EC19" s="669"/>
    </row>
    <row r="20" spans="2:133" ht="11.25" customHeight="1">
      <c r="B20" s="656" t="s">
        <v>
447</v>
      </c>
      <c r="C20" s="657"/>
      <c r="D20" s="657"/>
      <c r="E20" s="657"/>
      <c r="F20" s="657"/>
      <c r="G20" s="657"/>
      <c r="H20" s="657"/>
      <c r="I20" s="657"/>
      <c r="J20" s="657"/>
      <c r="K20" s="657"/>
      <c r="L20" s="657"/>
      <c r="M20" s="657"/>
      <c r="N20" s="657"/>
      <c r="O20" s="657"/>
      <c r="P20" s="657"/>
      <c r="Q20" s="658"/>
      <c r="R20" s="659">
        <v>
186908</v>
      </c>
      <c r="S20" s="660"/>
      <c r="T20" s="660"/>
      <c r="U20" s="660"/>
      <c r="V20" s="660"/>
      <c r="W20" s="660"/>
      <c r="X20" s="660"/>
      <c r="Y20" s="661"/>
      <c r="Z20" s="662">
        <v>
0.3</v>
      </c>
      <c r="AA20" s="662"/>
      <c r="AB20" s="662"/>
      <c r="AC20" s="662"/>
      <c r="AD20" s="663" t="s">
        <v>
402</v>
      </c>
      <c r="AE20" s="663"/>
      <c r="AF20" s="663"/>
      <c r="AG20" s="663"/>
      <c r="AH20" s="663"/>
      <c r="AI20" s="663"/>
      <c r="AJ20" s="663"/>
      <c r="AK20" s="663"/>
      <c r="AL20" s="664" t="s">
        <v>
402</v>
      </c>
      <c r="AM20" s="665"/>
      <c r="AN20" s="665"/>
      <c r="AO20" s="666"/>
      <c r="AP20" s="656" t="s">
        <v>
448</v>
      </c>
      <c r="AQ20" s="657"/>
      <c r="AR20" s="657"/>
      <c r="AS20" s="657"/>
      <c r="AT20" s="657"/>
      <c r="AU20" s="657"/>
      <c r="AV20" s="657"/>
      <c r="AW20" s="657"/>
      <c r="AX20" s="657"/>
      <c r="AY20" s="657"/>
      <c r="AZ20" s="657"/>
      <c r="BA20" s="657"/>
      <c r="BB20" s="657"/>
      <c r="BC20" s="657"/>
      <c r="BD20" s="657"/>
      <c r="BE20" s="657"/>
      <c r="BF20" s="658"/>
      <c r="BG20" s="659">
        <v>
2296083</v>
      </c>
      <c r="BH20" s="660"/>
      <c r="BI20" s="660"/>
      <c r="BJ20" s="660"/>
      <c r="BK20" s="660"/>
      <c r="BL20" s="660"/>
      <c r="BM20" s="660"/>
      <c r="BN20" s="661"/>
      <c r="BO20" s="662">
        <v>
7.5</v>
      </c>
      <c r="BP20" s="662"/>
      <c r="BQ20" s="662"/>
      <c r="BR20" s="662"/>
      <c r="BS20" s="668" t="s">
        <v>
402</v>
      </c>
      <c r="BT20" s="660"/>
      <c r="BU20" s="660"/>
      <c r="BV20" s="660"/>
      <c r="BW20" s="660"/>
      <c r="BX20" s="660"/>
      <c r="BY20" s="660"/>
      <c r="BZ20" s="660"/>
      <c r="CA20" s="660"/>
      <c r="CB20" s="669"/>
      <c r="CD20" s="674" t="s">
        <v>
181</v>
      </c>
      <c r="CE20" s="675"/>
      <c r="CF20" s="675"/>
      <c r="CG20" s="675"/>
      <c r="CH20" s="675"/>
      <c r="CI20" s="675"/>
      <c r="CJ20" s="675"/>
      <c r="CK20" s="675"/>
      <c r="CL20" s="675"/>
      <c r="CM20" s="675"/>
      <c r="CN20" s="675"/>
      <c r="CO20" s="675"/>
      <c r="CP20" s="675"/>
      <c r="CQ20" s="676"/>
      <c r="CR20" s="659">
        <v>
65584684</v>
      </c>
      <c r="CS20" s="660"/>
      <c r="CT20" s="660"/>
      <c r="CU20" s="660"/>
      <c r="CV20" s="660"/>
      <c r="CW20" s="660"/>
      <c r="CX20" s="660"/>
      <c r="CY20" s="661"/>
      <c r="CZ20" s="662">
        <v>
100</v>
      </c>
      <c r="DA20" s="662"/>
      <c r="DB20" s="662"/>
      <c r="DC20" s="662"/>
      <c r="DD20" s="668">
        <v>
8326828</v>
      </c>
      <c r="DE20" s="660"/>
      <c r="DF20" s="660"/>
      <c r="DG20" s="660"/>
      <c r="DH20" s="660"/>
      <c r="DI20" s="660"/>
      <c r="DJ20" s="660"/>
      <c r="DK20" s="660"/>
      <c r="DL20" s="660"/>
      <c r="DM20" s="660"/>
      <c r="DN20" s="660"/>
      <c r="DO20" s="660"/>
      <c r="DP20" s="661"/>
      <c r="DQ20" s="668">
        <v>
39094967</v>
      </c>
      <c r="DR20" s="660"/>
      <c r="DS20" s="660"/>
      <c r="DT20" s="660"/>
      <c r="DU20" s="660"/>
      <c r="DV20" s="660"/>
      <c r="DW20" s="660"/>
      <c r="DX20" s="660"/>
      <c r="DY20" s="660"/>
      <c r="DZ20" s="660"/>
      <c r="EA20" s="660"/>
      <c r="EB20" s="660"/>
      <c r="EC20" s="669"/>
    </row>
    <row r="21" spans="2:133" ht="11.25" customHeight="1">
      <c r="B21" s="656" t="s">
        <v>
449</v>
      </c>
      <c r="C21" s="657"/>
      <c r="D21" s="657"/>
      <c r="E21" s="657"/>
      <c r="F21" s="657"/>
      <c r="G21" s="657"/>
      <c r="H21" s="657"/>
      <c r="I21" s="657"/>
      <c r="J21" s="657"/>
      <c r="K21" s="657"/>
      <c r="L21" s="657"/>
      <c r="M21" s="657"/>
      <c r="N21" s="657"/>
      <c r="O21" s="657"/>
      <c r="P21" s="657"/>
      <c r="Q21" s="658"/>
      <c r="R21" s="659">
        <v>
155</v>
      </c>
      <c r="S21" s="660"/>
      <c r="T21" s="660"/>
      <c r="U21" s="660"/>
      <c r="V21" s="660"/>
      <c r="W21" s="660"/>
      <c r="X21" s="660"/>
      <c r="Y21" s="661"/>
      <c r="Z21" s="662">
        <v>
0</v>
      </c>
      <c r="AA21" s="662"/>
      <c r="AB21" s="662"/>
      <c r="AC21" s="662"/>
      <c r="AD21" s="663" t="s">
        <v>
402</v>
      </c>
      <c r="AE21" s="663"/>
      <c r="AF21" s="663"/>
      <c r="AG21" s="663"/>
      <c r="AH21" s="663"/>
      <c r="AI21" s="663"/>
      <c r="AJ21" s="663"/>
      <c r="AK21" s="663"/>
      <c r="AL21" s="664" t="s">
        <v>
402</v>
      </c>
      <c r="AM21" s="665"/>
      <c r="AN21" s="665"/>
      <c r="AO21" s="666"/>
      <c r="AP21" s="677" t="s">
        <v>
450</v>
      </c>
      <c r="AQ21" s="678"/>
      <c r="AR21" s="678"/>
      <c r="AS21" s="678"/>
      <c r="AT21" s="678"/>
      <c r="AU21" s="678"/>
      <c r="AV21" s="678"/>
      <c r="AW21" s="678"/>
      <c r="AX21" s="678"/>
      <c r="AY21" s="678"/>
      <c r="AZ21" s="678"/>
      <c r="BA21" s="678"/>
      <c r="BB21" s="678"/>
      <c r="BC21" s="678"/>
      <c r="BD21" s="678"/>
      <c r="BE21" s="678"/>
      <c r="BF21" s="679"/>
      <c r="BG21" s="659" t="s">
        <v>
402</v>
      </c>
      <c r="BH21" s="660"/>
      <c r="BI21" s="660"/>
      <c r="BJ21" s="660"/>
      <c r="BK21" s="660"/>
      <c r="BL21" s="660"/>
      <c r="BM21" s="660"/>
      <c r="BN21" s="661"/>
      <c r="BO21" s="662" t="s">
        <v>
402</v>
      </c>
      <c r="BP21" s="662"/>
      <c r="BQ21" s="662"/>
      <c r="BR21" s="662"/>
      <c r="BS21" s="668" t="s">
        <v>
402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
451</v>
      </c>
      <c r="C22" s="657"/>
      <c r="D22" s="657"/>
      <c r="E22" s="657"/>
      <c r="F22" s="657"/>
      <c r="G22" s="657"/>
      <c r="H22" s="657"/>
      <c r="I22" s="657"/>
      <c r="J22" s="657"/>
      <c r="K22" s="657"/>
      <c r="L22" s="657"/>
      <c r="M22" s="657"/>
      <c r="N22" s="657"/>
      <c r="O22" s="657"/>
      <c r="P22" s="657"/>
      <c r="Q22" s="658"/>
      <c r="R22" s="659">
        <v>
36467277</v>
      </c>
      <c r="S22" s="660"/>
      <c r="T22" s="660"/>
      <c r="U22" s="660"/>
      <c r="V22" s="660"/>
      <c r="W22" s="660"/>
      <c r="X22" s="660"/>
      <c r="Y22" s="661"/>
      <c r="Z22" s="662">
        <v>
53</v>
      </c>
      <c r="AA22" s="662"/>
      <c r="AB22" s="662"/>
      <c r="AC22" s="662"/>
      <c r="AD22" s="663">
        <v>
33984131</v>
      </c>
      <c r="AE22" s="663"/>
      <c r="AF22" s="663"/>
      <c r="AG22" s="663"/>
      <c r="AH22" s="663"/>
      <c r="AI22" s="663"/>
      <c r="AJ22" s="663"/>
      <c r="AK22" s="663"/>
      <c r="AL22" s="664">
        <v>
99.1</v>
      </c>
      <c r="AM22" s="665"/>
      <c r="AN22" s="665"/>
      <c r="AO22" s="666"/>
      <c r="AP22" s="677" t="s">
        <v>
452</v>
      </c>
      <c r="AQ22" s="678"/>
      <c r="AR22" s="678"/>
      <c r="AS22" s="678"/>
      <c r="AT22" s="678"/>
      <c r="AU22" s="678"/>
      <c r="AV22" s="678"/>
      <c r="AW22" s="678"/>
      <c r="AX22" s="678"/>
      <c r="AY22" s="678"/>
      <c r="AZ22" s="678"/>
      <c r="BA22" s="678"/>
      <c r="BB22" s="678"/>
      <c r="BC22" s="678"/>
      <c r="BD22" s="678"/>
      <c r="BE22" s="678"/>
      <c r="BF22" s="679"/>
      <c r="BG22" s="659" t="s">
        <v>
453</v>
      </c>
      <c r="BH22" s="660"/>
      <c r="BI22" s="660"/>
      <c r="BJ22" s="660"/>
      <c r="BK22" s="660"/>
      <c r="BL22" s="660"/>
      <c r="BM22" s="660"/>
      <c r="BN22" s="661"/>
      <c r="BO22" s="662" t="s">
        <v>
453</v>
      </c>
      <c r="BP22" s="662"/>
      <c r="BQ22" s="662"/>
      <c r="BR22" s="662"/>
      <c r="BS22" s="668" t="s">
        <v>
453</v>
      </c>
      <c r="BT22" s="660"/>
      <c r="BU22" s="660"/>
      <c r="BV22" s="660"/>
      <c r="BW22" s="660"/>
      <c r="BX22" s="660"/>
      <c r="BY22" s="660"/>
      <c r="BZ22" s="660"/>
      <c r="CA22" s="660"/>
      <c r="CB22" s="669"/>
      <c r="CD22" s="641" t="s">
        <v>
182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
454</v>
      </c>
      <c r="C23" s="657"/>
      <c r="D23" s="657"/>
      <c r="E23" s="657"/>
      <c r="F23" s="657"/>
      <c r="G23" s="657"/>
      <c r="H23" s="657"/>
      <c r="I23" s="657"/>
      <c r="J23" s="657"/>
      <c r="K23" s="657"/>
      <c r="L23" s="657"/>
      <c r="M23" s="657"/>
      <c r="N23" s="657"/>
      <c r="O23" s="657"/>
      <c r="P23" s="657"/>
      <c r="Q23" s="658"/>
      <c r="R23" s="659">
        <v>
20702</v>
      </c>
      <c r="S23" s="660"/>
      <c r="T23" s="660"/>
      <c r="U23" s="660"/>
      <c r="V23" s="660"/>
      <c r="W23" s="660"/>
      <c r="X23" s="660"/>
      <c r="Y23" s="661"/>
      <c r="Z23" s="662">
        <v>
0</v>
      </c>
      <c r="AA23" s="662"/>
      <c r="AB23" s="662"/>
      <c r="AC23" s="662"/>
      <c r="AD23" s="663">
        <v>
20702</v>
      </c>
      <c r="AE23" s="663"/>
      <c r="AF23" s="663"/>
      <c r="AG23" s="663"/>
      <c r="AH23" s="663"/>
      <c r="AI23" s="663"/>
      <c r="AJ23" s="663"/>
      <c r="AK23" s="663"/>
      <c r="AL23" s="664">
        <v>
0.1</v>
      </c>
      <c r="AM23" s="665"/>
      <c r="AN23" s="665"/>
      <c r="AO23" s="666"/>
      <c r="AP23" s="677" t="s">
        <v>
455</v>
      </c>
      <c r="AQ23" s="678"/>
      <c r="AR23" s="678"/>
      <c r="AS23" s="678"/>
      <c r="AT23" s="678"/>
      <c r="AU23" s="678"/>
      <c r="AV23" s="678"/>
      <c r="AW23" s="678"/>
      <c r="AX23" s="678"/>
      <c r="AY23" s="678"/>
      <c r="AZ23" s="678"/>
      <c r="BA23" s="678"/>
      <c r="BB23" s="678"/>
      <c r="BC23" s="678"/>
      <c r="BD23" s="678"/>
      <c r="BE23" s="678"/>
      <c r="BF23" s="679"/>
      <c r="BG23" s="659">
        <v>
2296083</v>
      </c>
      <c r="BH23" s="660"/>
      <c r="BI23" s="660"/>
      <c r="BJ23" s="660"/>
      <c r="BK23" s="660"/>
      <c r="BL23" s="660"/>
      <c r="BM23" s="660"/>
      <c r="BN23" s="661"/>
      <c r="BO23" s="662">
        <v>
7.5</v>
      </c>
      <c r="BP23" s="662"/>
      <c r="BQ23" s="662"/>
      <c r="BR23" s="662"/>
      <c r="BS23" s="668" t="s">
        <v>
453</v>
      </c>
      <c r="BT23" s="660"/>
      <c r="BU23" s="660"/>
      <c r="BV23" s="660"/>
      <c r="BW23" s="660"/>
      <c r="BX23" s="660"/>
      <c r="BY23" s="660"/>
      <c r="BZ23" s="660"/>
      <c r="CA23" s="660"/>
      <c r="CB23" s="669"/>
      <c r="CD23" s="641" t="s">
        <v>
150</v>
      </c>
      <c r="CE23" s="642"/>
      <c r="CF23" s="642"/>
      <c r="CG23" s="642"/>
      <c r="CH23" s="642"/>
      <c r="CI23" s="642"/>
      <c r="CJ23" s="642"/>
      <c r="CK23" s="642"/>
      <c r="CL23" s="642"/>
      <c r="CM23" s="642"/>
      <c r="CN23" s="642"/>
      <c r="CO23" s="642"/>
      <c r="CP23" s="642"/>
      <c r="CQ23" s="643"/>
      <c r="CR23" s="641" t="s">
        <v>
183</v>
      </c>
      <c r="CS23" s="642"/>
      <c r="CT23" s="642"/>
      <c r="CU23" s="642"/>
      <c r="CV23" s="642"/>
      <c r="CW23" s="642"/>
      <c r="CX23" s="642"/>
      <c r="CY23" s="643"/>
      <c r="CZ23" s="641" t="s">
        <v>
456</v>
      </c>
      <c r="DA23" s="642"/>
      <c r="DB23" s="642"/>
      <c r="DC23" s="643"/>
      <c r="DD23" s="641" t="s">
        <v>
457</v>
      </c>
      <c r="DE23" s="642"/>
      <c r="DF23" s="642"/>
      <c r="DG23" s="642"/>
      <c r="DH23" s="642"/>
      <c r="DI23" s="642"/>
      <c r="DJ23" s="642"/>
      <c r="DK23" s="643"/>
      <c r="DL23" s="689" t="s">
        <v>
184</v>
      </c>
      <c r="DM23" s="690"/>
      <c r="DN23" s="690"/>
      <c r="DO23" s="690"/>
      <c r="DP23" s="690"/>
      <c r="DQ23" s="690"/>
      <c r="DR23" s="690"/>
      <c r="DS23" s="690"/>
      <c r="DT23" s="690"/>
      <c r="DU23" s="690"/>
      <c r="DV23" s="691"/>
      <c r="DW23" s="641" t="s">
        <v>
185</v>
      </c>
      <c r="DX23" s="642"/>
      <c r="DY23" s="642"/>
      <c r="DZ23" s="642"/>
      <c r="EA23" s="642"/>
      <c r="EB23" s="642"/>
      <c r="EC23" s="643"/>
    </row>
    <row r="24" spans="2:133" ht="11.25" customHeight="1">
      <c r="B24" s="656" t="s">
        <v>
186</v>
      </c>
      <c r="C24" s="657"/>
      <c r="D24" s="657"/>
      <c r="E24" s="657"/>
      <c r="F24" s="657"/>
      <c r="G24" s="657"/>
      <c r="H24" s="657"/>
      <c r="I24" s="657"/>
      <c r="J24" s="657"/>
      <c r="K24" s="657"/>
      <c r="L24" s="657"/>
      <c r="M24" s="657"/>
      <c r="N24" s="657"/>
      <c r="O24" s="657"/>
      <c r="P24" s="657"/>
      <c r="Q24" s="658"/>
      <c r="R24" s="659">
        <v>
546974</v>
      </c>
      <c r="S24" s="660"/>
      <c r="T24" s="660"/>
      <c r="U24" s="660"/>
      <c r="V24" s="660"/>
      <c r="W24" s="660"/>
      <c r="X24" s="660"/>
      <c r="Y24" s="661"/>
      <c r="Z24" s="662">
        <v>
0.8</v>
      </c>
      <c r="AA24" s="662"/>
      <c r="AB24" s="662"/>
      <c r="AC24" s="662"/>
      <c r="AD24" s="663" t="s">
        <v>
453</v>
      </c>
      <c r="AE24" s="663"/>
      <c r="AF24" s="663"/>
      <c r="AG24" s="663"/>
      <c r="AH24" s="663"/>
      <c r="AI24" s="663"/>
      <c r="AJ24" s="663"/>
      <c r="AK24" s="663"/>
      <c r="AL24" s="664" t="s">
        <v>
453</v>
      </c>
      <c r="AM24" s="665"/>
      <c r="AN24" s="665"/>
      <c r="AO24" s="666"/>
      <c r="AP24" s="677" t="s">
        <v>
458</v>
      </c>
      <c r="AQ24" s="678"/>
      <c r="AR24" s="678"/>
      <c r="AS24" s="678"/>
      <c r="AT24" s="678"/>
      <c r="AU24" s="678"/>
      <c r="AV24" s="678"/>
      <c r="AW24" s="678"/>
      <c r="AX24" s="678"/>
      <c r="AY24" s="678"/>
      <c r="AZ24" s="678"/>
      <c r="BA24" s="678"/>
      <c r="BB24" s="678"/>
      <c r="BC24" s="678"/>
      <c r="BD24" s="678"/>
      <c r="BE24" s="678"/>
      <c r="BF24" s="679"/>
      <c r="BG24" s="659" t="s">
        <v>
453</v>
      </c>
      <c r="BH24" s="660"/>
      <c r="BI24" s="660"/>
      <c r="BJ24" s="660"/>
      <c r="BK24" s="660"/>
      <c r="BL24" s="660"/>
      <c r="BM24" s="660"/>
      <c r="BN24" s="661"/>
      <c r="BO24" s="662" t="s">
        <v>
453</v>
      </c>
      <c r="BP24" s="662"/>
      <c r="BQ24" s="662"/>
      <c r="BR24" s="662"/>
      <c r="BS24" s="668" t="s">
        <v>
453</v>
      </c>
      <c r="BT24" s="660"/>
      <c r="BU24" s="660"/>
      <c r="BV24" s="660"/>
      <c r="BW24" s="660"/>
      <c r="BX24" s="660"/>
      <c r="BY24" s="660"/>
      <c r="BZ24" s="660"/>
      <c r="CA24" s="660"/>
      <c r="CB24" s="669"/>
      <c r="CD24" s="670" t="s">
        <v>
187</v>
      </c>
      <c r="CE24" s="671"/>
      <c r="CF24" s="671"/>
      <c r="CG24" s="671"/>
      <c r="CH24" s="671"/>
      <c r="CI24" s="671"/>
      <c r="CJ24" s="671"/>
      <c r="CK24" s="671"/>
      <c r="CL24" s="671"/>
      <c r="CM24" s="671"/>
      <c r="CN24" s="671"/>
      <c r="CO24" s="671"/>
      <c r="CP24" s="671"/>
      <c r="CQ24" s="672"/>
      <c r="CR24" s="648">
        <v>
30806511</v>
      </c>
      <c r="CS24" s="649"/>
      <c r="CT24" s="649"/>
      <c r="CU24" s="649"/>
      <c r="CV24" s="649"/>
      <c r="CW24" s="649"/>
      <c r="CX24" s="649"/>
      <c r="CY24" s="650"/>
      <c r="CZ24" s="653">
        <v>
47</v>
      </c>
      <c r="DA24" s="654"/>
      <c r="DB24" s="654"/>
      <c r="DC24" s="673"/>
      <c r="DD24" s="692">
        <v>
17108780</v>
      </c>
      <c r="DE24" s="649"/>
      <c r="DF24" s="649"/>
      <c r="DG24" s="649"/>
      <c r="DH24" s="649"/>
      <c r="DI24" s="649"/>
      <c r="DJ24" s="649"/>
      <c r="DK24" s="650"/>
      <c r="DL24" s="692">
        <v>
17063044</v>
      </c>
      <c r="DM24" s="649"/>
      <c r="DN24" s="649"/>
      <c r="DO24" s="649"/>
      <c r="DP24" s="649"/>
      <c r="DQ24" s="649"/>
      <c r="DR24" s="649"/>
      <c r="DS24" s="649"/>
      <c r="DT24" s="649"/>
      <c r="DU24" s="649"/>
      <c r="DV24" s="650"/>
      <c r="DW24" s="653">
        <v>
48.2</v>
      </c>
      <c r="DX24" s="654"/>
      <c r="DY24" s="654"/>
      <c r="DZ24" s="654"/>
      <c r="EA24" s="654"/>
      <c r="EB24" s="654"/>
      <c r="EC24" s="655"/>
    </row>
    <row r="25" spans="2:133" ht="11.25" customHeight="1">
      <c r="B25" s="656" t="s">
        <v>
188</v>
      </c>
      <c r="C25" s="657"/>
      <c r="D25" s="657"/>
      <c r="E25" s="657"/>
      <c r="F25" s="657"/>
      <c r="G25" s="657"/>
      <c r="H25" s="657"/>
      <c r="I25" s="657"/>
      <c r="J25" s="657"/>
      <c r="K25" s="657"/>
      <c r="L25" s="657"/>
      <c r="M25" s="657"/>
      <c r="N25" s="657"/>
      <c r="O25" s="657"/>
      <c r="P25" s="657"/>
      <c r="Q25" s="658"/>
      <c r="R25" s="659">
        <v>
760512</v>
      </c>
      <c r="S25" s="660"/>
      <c r="T25" s="660"/>
      <c r="U25" s="660"/>
      <c r="V25" s="660"/>
      <c r="W25" s="660"/>
      <c r="X25" s="660"/>
      <c r="Y25" s="661"/>
      <c r="Z25" s="662">
        <v>
1.1000000000000001</v>
      </c>
      <c r="AA25" s="662"/>
      <c r="AB25" s="662"/>
      <c r="AC25" s="662"/>
      <c r="AD25" s="663">
        <v>
154328</v>
      </c>
      <c r="AE25" s="663"/>
      <c r="AF25" s="663"/>
      <c r="AG25" s="663"/>
      <c r="AH25" s="663"/>
      <c r="AI25" s="663"/>
      <c r="AJ25" s="663"/>
      <c r="AK25" s="663"/>
      <c r="AL25" s="664">
        <v>
0.5</v>
      </c>
      <c r="AM25" s="665"/>
      <c r="AN25" s="665"/>
      <c r="AO25" s="666"/>
      <c r="AP25" s="677" t="s">
        <v>
459</v>
      </c>
      <c r="AQ25" s="678"/>
      <c r="AR25" s="678"/>
      <c r="AS25" s="678"/>
      <c r="AT25" s="678"/>
      <c r="AU25" s="678"/>
      <c r="AV25" s="678"/>
      <c r="AW25" s="678"/>
      <c r="AX25" s="678"/>
      <c r="AY25" s="678"/>
      <c r="AZ25" s="678"/>
      <c r="BA25" s="678"/>
      <c r="BB25" s="678"/>
      <c r="BC25" s="678"/>
      <c r="BD25" s="678"/>
      <c r="BE25" s="678"/>
      <c r="BF25" s="679"/>
      <c r="BG25" s="659" t="s">
        <v>
453</v>
      </c>
      <c r="BH25" s="660"/>
      <c r="BI25" s="660"/>
      <c r="BJ25" s="660"/>
      <c r="BK25" s="660"/>
      <c r="BL25" s="660"/>
      <c r="BM25" s="660"/>
      <c r="BN25" s="661"/>
      <c r="BO25" s="662" t="s">
        <v>
453</v>
      </c>
      <c r="BP25" s="662"/>
      <c r="BQ25" s="662"/>
      <c r="BR25" s="662"/>
      <c r="BS25" s="668" t="s">
        <v>
453</v>
      </c>
      <c r="BT25" s="660"/>
      <c r="BU25" s="660"/>
      <c r="BV25" s="660"/>
      <c r="BW25" s="660"/>
      <c r="BX25" s="660"/>
      <c r="BY25" s="660"/>
      <c r="BZ25" s="660"/>
      <c r="CA25" s="660"/>
      <c r="CB25" s="669"/>
      <c r="CD25" s="674" t="s">
        <v>
460</v>
      </c>
      <c r="CE25" s="675"/>
      <c r="CF25" s="675"/>
      <c r="CG25" s="675"/>
      <c r="CH25" s="675"/>
      <c r="CI25" s="675"/>
      <c r="CJ25" s="675"/>
      <c r="CK25" s="675"/>
      <c r="CL25" s="675"/>
      <c r="CM25" s="675"/>
      <c r="CN25" s="675"/>
      <c r="CO25" s="675"/>
      <c r="CP25" s="675"/>
      <c r="CQ25" s="676"/>
      <c r="CR25" s="659">
        <v>
9665395</v>
      </c>
      <c r="CS25" s="693"/>
      <c r="CT25" s="693"/>
      <c r="CU25" s="693"/>
      <c r="CV25" s="693"/>
      <c r="CW25" s="693"/>
      <c r="CX25" s="693"/>
      <c r="CY25" s="694"/>
      <c r="CZ25" s="664">
        <v>
14.7</v>
      </c>
      <c r="DA25" s="695"/>
      <c r="DB25" s="695"/>
      <c r="DC25" s="698"/>
      <c r="DD25" s="668">
        <v>
8736732</v>
      </c>
      <c r="DE25" s="693"/>
      <c r="DF25" s="693"/>
      <c r="DG25" s="693"/>
      <c r="DH25" s="693"/>
      <c r="DI25" s="693"/>
      <c r="DJ25" s="693"/>
      <c r="DK25" s="694"/>
      <c r="DL25" s="668">
        <v>
8691297</v>
      </c>
      <c r="DM25" s="693"/>
      <c r="DN25" s="693"/>
      <c r="DO25" s="693"/>
      <c r="DP25" s="693"/>
      <c r="DQ25" s="693"/>
      <c r="DR25" s="693"/>
      <c r="DS25" s="693"/>
      <c r="DT25" s="693"/>
      <c r="DU25" s="693"/>
      <c r="DV25" s="694"/>
      <c r="DW25" s="664">
        <v>
24.6</v>
      </c>
      <c r="DX25" s="695"/>
      <c r="DY25" s="695"/>
      <c r="DZ25" s="695"/>
      <c r="EA25" s="695"/>
      <c r="EB25" s="695"/>
      <c r="EC25" s="696"/>
    </row>
    <row r="26" spans="2:133" ht="11.25" customHeight="1">
      <c r="B26" s="656" t="s">
        <v>
189</v>
      </c>
      <c r="C26" s="657"/>
      <c r="D26" s="657"/>
      <c r="E26" s="657"/>
      <c r="F26" s="657"/>
      <c r="G26" s="657"/>
      <c r="H26" s="657"/>
      <c r="I26" s="657"/>
      <c r="J26" s="657"/>
      <c r="K26" s="657"/>
      <c r="L26" s="657"/>
      <c r="M26" s="657"/>
      <c r="N26" s="657"/>
      <c r="O26" s="657"/>
      <c r="P26" s="657"/>
      <c r="Q26" s="658"/>
      <c r="R26" s="659">
        <v>
729035</v>
      </c>
      <c r="S26" s="660"/>
      <c r="T26" s="660"/>
      <c r="U26" s="660"/>
      <c r="V26" s="660"/>
      <c r="W26" s="660"/>
      <c r="X26" s="660"/>
      <c r="Y26" s="661"/>
      <c r="Z26" s="662">
        <v>
1.1000000000000001</v>
      </c>
      <c r="AA26" s="662"/>
      <c r="AB26" s="662"/>
      <c r="AC26" s="662"/>
      <c r="AD26" s="663" t="s">
        <v>
453</v>
      </c>
      <c r="AE26" s="663"/>
      <c r="AF26" s="663"/>
      <c r="AG26" s="663"/>
      <c r="AH26" s="663"/>
      <c r="AI26" s="663"/>
      <c r="AJ26" s="663"/>
      <c r="AK26" s="663"/>
      <c r="AL26" s="664" t="s">
        <v>
453</v>
      </c>
      <c r="AM26" s="665"/>
      <c r="AN26" s="665"/>
      <c r="AO26" s="666"/>
      <c r="AP26" s="677" t="s">
        <v>
190</v>
      </c>
      <c r="AQ26" s="697"/>
      <c r="AR26" s="697"/>
      <c r="AS26" s="697"/>
      <c r="AT26" s="697"/>
      <c r="AU26" s="697"/>
      <c r="AV26" s="697"/>
      <c r="AW26" s="697"/>
      <c r="AX26" s="697"/>
      <c r="AY26" s="697"/>
      <c r="AZ26" s="697"/>
      <c r="BA26" s="697"/>
      <c r="BB26" s="697"/>
      <c r="BC26" s="697"/>
      <c r="BD26" s="697"/>
      <c r="BE26" s="697"/>
      <c r="BF26" s="679"/>
      <c r="BG26" s="659" t="s">
        <v>
453</v>
      </c>
      <c r="BH26" s="660"/>
      <c r="BI26" s="660"/>
      <c r="BJ26" s="660"/>
      <c r="BK26" s="660"/>
      <c r="BL26" s="660"/>
      <c r="BM26" s="660"/>
      <c r="BN26" s="661"/>
      <c r="BO26" s="662" t="s">
        <v>
453</v>
      </c>
      <c r="BP26" s="662"/>
      <c r="BQ26" s="662"/>
      <c r="BR26" s="662"/>
      <c r="BS26" s="668" t="s">
        <v>
453</v>
      </c>
      <c r="BT26" s="660"/>
      <c r="BU26" s="660"/>
      <c r="BV26" s="660"/>
      <c r="BW26" s="660"/>
      <c r="BX26" s="660"/>
      <c r="BY26" s="660"/>
      <c r="BZ26" s="660"/>
      <c r="CA26" s="660"/>
      <c r="CB26" s="669"/>
      <c r="CD26" s="674" t="s">
        <v>
191</v>
      </c>
      <c r="CE26" s="675"/>
      <c r="CF26" s="675"/>
      <c r="CG26" s="675"/>
      <c r="CH26" s="675"/>
      <c r="CI26" s="675"/>
      <c r="CJ26" s="675"/>
      <c r="CK26" s="675"/>
      <c r="CL26" s="675"/>
      <c r="CM26" s="675"/>
      <c r="CN26" s="675"/>
      <c r="CO26" s="675"/>
      <c r="CP26" s="675"/>
      <c r="CQ26" s="676"/>
      <c r="CR26" s="659">
        <v>
6637752</v>
      </c>
      <c r="CS26" s="660"/>
      <c r="CT26" s="660"/>
      <c r="CU26" s="660"/>
      <c r="CV26" s="660"/>
      <c r="CW26" s="660"/>
      <c r="CX26" s="660"/>
      <c r="CY26" s="661"/>
      <c r="CZ26" s="664">
        <v>
10.1</v>
      </c>
      <c r="DA26" s="695"/>
      <c r="DB26" s="695"/>
      <c r="DC26" s="698"/>
      <c r="DD26" s="668">
        <v>
6115026</v>
      </c>
      <c r="DE26" s="660"/>
      <c r="DF26" s="660"/>
      <c r="DG26" s="660"/>
      <c r="DH26" s="660"/>
      <c r="DI26" s="660"/>
      <c r="DJ26" s="660"/>
      <c r="DK26" s="661"/>
      <c r="DL26" s="668" t="s">
        <v>
453</v>
      </c>
      <c r="DM26" s="660"/>
      <c r="DN26" s="660"/>
      <c r="DO26" s="660"/>
      <c r="DP26" s="660"/>
      <c r="DQ26" s="660"/>
      <c r="DR26" s="660"/>
      <c r="DS26" s="660"/>
      <c r="DT26" s="660"/>
      <c r="DU26" s="660"/>
      <c r="DV26" s="661"/>
      <c r="DW26" s="664" t="s">
        <v>
453</v>
      </c>
      <c r="DX26" s="695"/>
      <c r="DY26" s="695"/>
      <c r="DZ26" s="695"/>
      <c r="EA26" s="695"/>
      <c r="EB26" s="695"/>
      <c r="EC26" s="696"/>
    </row>
    <row r="27" spans="2:133" ht="11.25" customHeight="1">
      <c r="B27" s="656" t="s">
        <v>
192</v>
      </c>
      <c r="C27" s="657"/>
      <c r="D27" s="657"/>
      <c r="E27" s="657"/>
      <c r="F27" s="657"/>
      <c r="G27" s="657"/>
      <c r="H27" s="657"/>
      <c r="I27" s="657"/>
      <c r="J27" s="657"/>
      <c r="K27" s="657"/>
      <c r="L27" s="657"/>
      <c r="M27" s="657"/>
      <c r="N27" s="657"/>
      <c r="O27" s="657"/>
      <c r="P27" s="657"/>
      <c r="Q27" s="658"/>
      <c r="R27" s="659">
        <v>
11808589</v>
      </c>
      <c r="S27" s="660"/>
      <c r="T27" s="660"/>
      <c r="U27" s="660"/>
      <c r="V27" s="660"/>
      <c r="W27" s="660"/>
      <c r="X27" s="660"/>
      <c r="Y27" s="661"/>
      <c r="Z27" s="662">
        <v>
17.2</v>
      </c>
      <c r="AA27" s="662"/>
      <c r="AB27" s="662"/>
      <c r="AC27" s="662"/>
      <c r="AD27" s="663" t="s">
        <v>
453</v>
      </c>
      <c r="AE27" s="663"/>
      <c r="AF27" s="663"/>
      <c r="AG27" s="663"/>
      <c r="AH27" s="663"/>
      <c r="AI27" s="663"/>
      <c r="AJ27" s="663"/>
      <c r="AK27" s="663"/>
      <c r="AL27" s="664" t="s">
        <v>
453</v>
      </c>
      <c r="AM27" s="665"/>
      <c r="AN27" s="665"/>
      <c r="AO27" s="666"/>
      <c r="AP27" s="656" t="s">
        <v>
193</v>
      </c>
      <c r="AQ27" s="657"/>
      <c r="AR27" s="657"/>
      <c r="AS27" s="657"/>
      <c r="AT27" s="657"/>
      <c r="AU27" s="657"/>
      <c r="AV27" s="657"/>
      <c r="AW27" s="657"/>
      <c r="AX27" s="657"/>
      <c r="AY27" s="657"/>
      <c r="AZ27" s="657"/>
      <c r="BA27" s="657"/>
      <c r="BB27" s="657"/>
      <c r="BC27" s="657"/>
      <c r="BD27" s="657"/>
      <c r="BE27" s="657"/>
      <c r="BF27" s="658"/>
      <c r="BG27" s="659">
        <v>
30650501</v>
      </c>
      <c r="BH27" s="660"/>
      <c r="BI27" s="660"/>
      <c r="BJ27" s="660"/>
      <c r="BK27" s="660"/>
      <c r="BL27" s="660"/>
      <c r="BM27" s="660"/>
      <c r="BN27" s="661"/>
      <c r="BO27" s="662">
        <v>
100</v>
      </c>
      <c r="BP27" s="662"/>
      <c r="BQ27" s="662"/>
      <c r="BR27" s="662"/>
      <c r="BS27" s="668">
        <v>
341746</v>
      </c>
      <c r="BT27" s="660"/>
      <c r="BU27" s="660"/>
      <c r="BV27" s="660"/>
      <c r="BW27" s="660"/>
      <c r="BX27" s="660"/>
      <c r="BY27" s="660"/>
      <c r="BZ27" s="660"/>
      <c r="CA27" s="660"/>
      <c r="CB27" s="669"/>
      <c r="CD27" s="674" t="s">
        <v>
461</v>
      </c>
      <c r="CE27" s="675"/>
      <c r="CF27" s="675"/>
      <c r="CG27" s="675"/>
      <c r="CH27" s="675"/>
      <c r="CI27" s="675"/>
      <c r="CJ27" s="675"/>
      <c r="CK27" s="675"/>
      <c r="CL27" s="675"/>
      <c r="CM27" s="675"/>
      <c r="CN27" s="675"/>
      <c r="CO27" s="675"/>
      <c r="CP27" s="675"/>
      <c r="CQ27" s="676"/>
      <c r="CR27" s="659">
        <v>
18009301</v>
      </c>
      <c r="CS27" s="693"/>
      <c r="CT27" s="693"/>
      <c r="CU27" s="693"/>
      <c r="CV27" s="693"/>
      <c r="CW27" s="693"/>
      <c r="CX27" s="693"/>
      <c r="CY27" s="694"/>
      <c r="CZ27" s="664">
        <v>
27.5</v>
      </c>
      <c r="DA27" s="695"/>
      <c r="DB27" s="695"/>
      <c r="DC27" s="698"/>
      <c r="DD27" s="668">
        <v>
5284602</v>
      </c>
      <c r="DE27" s="693"/>
      <c r="DF27" s="693"/>
      <c r="DG27" s="693"/>
      <c r="DH27" s="693"/>
      <c r="DI27" s="693"/>
      <c r="DJ27" s="693"/>
      <c r="DK27" s="694"/>
      <c r="DL27" s="668">
        <v>
5284301</v>
      </c>
      <c r="DM27" s="693"/>
      <c r="DN27" s="693"/>
      <c r="DO27" s="693"/>
      <c r="DP27" s="693"/>
      <c r="DQ27" s="693"/>
      <c r="DR27" s="693"/>
      <c r="DS27" s="693"/>
      <c r="DT27" s="693"/>
      <c r="DU27" s="693"/>
      <c r="DV27" s="694"/>
      <c r="DW27" s="664">
        <v>
14.9</v>
      </c>
      <c r="DX27" s="695"/>
      <c r="DY27" s="695"/>
      <c r="DZ27" s="695"/>
      <c r="EA27" s="695"/>
      <c r="EB27" s="695"/>
      <c r="EC27" s="696"/>
    </row>
    <row r="28" spans="2:133" ht="11.25" customHeight="1">
      <c r="B28" s="701" t="s">
        <v>
194</v>
      </c>
      <c r="C28" s="702"/>
      <c r="D28" s="702"/>
      <c r="E28" s="702"/>
      <c r="F28" s="702"/>
      <c r="G28" s="702"/>
      <c r="H28" s="702"/>
      <c r="I28" s="702"/>
      <c r="J28" s="702"/>
      <c r="K28" s="702"/>
      <c r="L28" s="702"/>
      <c r="M28" s="702"/>
      <c r="N28" s="702"/>
      <c r="O28" s="702"/>
      <c r="P28" s="702"/>
      <c r="Q28" s="703"/>
      <c r="R28" s="659" t="s">
        <v>
453</v>
      </c>
      <c r="S28" s="660"/>
      <c r="T28" s="660"/>
      <c r="U28" s="660"/>
      <c r="V28" s="660"/>
      <c r="W28" s="660"/>
      <c r="X28" s="660"/>
      <c r="Y28" s="661"/>
      <c r="Z28" s="662" t="s">
        <v>
453</v>
      </c>
      <c r="AA28" s="662"/>
      <c r="AB28" s="662"/>
      <c r="AC28" s="662"/>
      <c r="AD28" s="663" t="s">
        <v>
453</v>
      </c>
      <c r="AE28" s="663"/>
      <c r="AF28" s="663"/>
      <c r="AG28" s="663"/>
      <c r="AH28" s="663"/>
      <c r="AI28" s="663"/>
      <c r="AJ28" s="663"/>
      <c r="AK28" s="663"/>
      <c r="AL28" s="664" t="s">
        <v>
453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
462</v>
      </c>
      <c r="CE28" s="675"/>
      <c r="CF28" s="675"/>
      <c r="CG28" s="675"/>
      <c r="CH28" s="675"/>
      <c r="CI28" s="675"/>
      <c r="CJ28" s="675"/>
      <c r="CK28" s="675"/>
      <c r="CL28" s="675"/>
      <c r="CM28" s="675"/>
      <c r="CN28" s="675"/>
      <c r="CO28" s="675"/>
      <c r="CP28" s="675"/>
      <c r="CQ28" s="676"/>
      <c r="CR28" s="659">
        <v>
3131815</v>
      </c>
      <c r="CS28" s="660"/>
      <c r="CT28" s="660"/>
      <c r="CU28" s="660"/>
      <c r="CV28" s="660"/>
      <c r="CW28" s="660"/>
      <c r="CX28" s="660"/>
      <c r="CY28" s="661"/>
      <c r="CZ28" s="664">
        <v>
4.8</v>
      </c>
      <c r="DA28" s="695"/>
      <c r="DB28" s="695"/>
      <c r="DC28" s="698"/>
      <c r="DD28" s="668">
        <v>
3087446</v>
      </c>
      <c r="DE28" s="660"/>
      <c r="DF28" s="660"/>
      <c r="DG28" s="660"/>
      <c r="DH28" s="660"/>
      <c r="DI28" s="660"/>
      <c r="DJ28" s="660"/>
      <c r="DK28" s="661"/>
      <c r="DL28" s="668">
        <v>
3087446</v>
      </c>
      <c r="DM28" s="660"/>
      <c r="DN28" s="660"/>
      <c r="DO28" s="660"/>
      <c r="DP28" s="660"/>
      <c r="DQ28" s="660"/>
      <c r="DR28" s="660"/>
      <c r="DS28" s="660"/>
      <c r="DT28" s="660"/>
      <c r="DU28" s="660"/>
      <c r="DV28" s="661"/>
      <c r="DW28" s="664">
        <v>
8.6999999999999993</v>
      </c>
      <c r="DX28" s="695"/>
      <c r="DY28" s="695"/>
      <c r="DZ28" s="695"/>
      <c r="EA28" s="695"/>
      <c r="EB28" s="695"/>
      <c r="EC28" s="696"/>
    </row>
    <row r="29" spans="2:133" ht="11.25" customHeight="1">
      <c r="B29" s="656" t="s">
        <v>
195</v>
      </c>
      <c r="C29" s="657"/>
      <c r="D29" s="657"/>
      <c r="E29" s="657"/>
      <c r="F29" s="657"/>
      <c r="G29" s="657"/>
      <c r="H29" s="657"/>
      <c r="I29" s="657"/>
      <c r="J29" s="657"/>
      <c r="K29" s="657"/>
      <c r="L29" s="657"/>
      <c r="M29" s="657"/>
      <c r="N29" s="657"/>
      <c r="O29" s="657"/>
      <c r="P29" s="657"/>
      <c r="Q29" s="658"/>
      <c r="R29" s="659">
        <v>
9419047</v>
      </c>
      <c r="S29" s="660"/>
      <c r="T29" s="660"/>
      <c r="U29" s="660"/>
      <c r="V29" s="660"/>
      <c r="W29" s="660"/>
      <c r="X29" s="660"/>
      <c r="Y29" s="661"/>
      <c r="Z29" s="662">
        <v>
13.7</v>
      </c>
      <c r="AA29" s="662"/>
      <c r="AB29" s="662"/>
      <c r="AC29" s="662"/>
      <c r="AD29" s="663" t="s">
        <v>
453</v>
      </c>
      <c r="AE29" s="663"/>
      <c r="AF29" s="663"/>
      <c r="AG29" s="663"/>
      <c r="AH29" s="663"/>
      <c r="AI29" s="663"/>
      <c r="AJ29" s="663"/>
      <c r="AK29" s="663"/>
      <c r="AL29" s="664" t="s">
        <v>
453</v>
      </c>
      <c r="AM29" s="665"/>
      <c r="AN29" s="665"/>
      <c r="AO29" s="666"/>
      <c r="AP29" s="638" t="s">
        <v>
150</v>
      </c>
      <c r="AQ29" s="639"/>
      <c r="AR29" s="639"/>
      <c r="AS29" s="639"/>
      <c r="AT29" s="639"/>
      <c r="AU29" s="639"/>
      <c r="AV29" s="639"/>
      <c r="AW29" s="639"/>
      <c r="AX29" s="639"/>
      <c r="AY29" s="639"/>
      <c r="AZ29" s="639"/>
      <c r="BA29" s="639"/>
      <c r="BB29" s="639"/>
      <c r="BC29" s="639"/>
      <c r="BD29" s="639"/>
      <c r="BE29" s="639"/>
      <c r="BF29" s="640"/>
      <c r="BG29" s="638" t="s">
        <v>
196</v>
      </c>
      <c r="BH29" s="699"/>
      <c r="BI29" s="699"/>
      <c r="BJ29" s="699"/>
      <c r="BK29" s="699"/>
      <c r="BL29" s="699"/>
      <c r="BM29" s="699"/>
      <c r="BN29" s="699"/>
      <c r="BO29" s="699"/>
      <c r="BP29" s="699"/>
      <c r="BQ29" s="700"/>
      <c r="BR29" s="638" t="s">
        <v>
197</v>
      </c>
      <c r="BS29" s="699"/>
      <c r="BT29" s="699"/>
      <c r="BU29" s="699"/>
      <c r="BV29" s="699"/>
      <c r="BW29" s="699"/>
      <c r="BX29" s="699"/>
      <c r="BY29" s="699"/>
      <c r="BZ29" s="699"/>
      <c r="CA29" s="699"/>
      <c r="CB29" s="700"/>
      <c r="CD29" s="716" t="s">
        <v>
198</v>
      </c>
      <c r="CE29" s="717"/>
      <c r="CF29" s="674" t="s">
        <v>
463</v>
      </c>
      <c r="CG29" s="675"/>
      <c r="CH29" s="675"/>
      <c r="CI29" s="675"/>
      <c r="CJ29" s="675"/>
      <c r="CK29" s="675"/>
      <c r="CL29" s="675"/>
      <c r="CM29" s="675"/>
      <c r="CN29" s="675"/>
      <c r="CO29" s="675"/>
      <c r="CP29" s="675"/>
      <c r="CQ29" s="676"/>
      <c r="CR29" s="659">
        <v>
3131815</v>
      </c>
      <c r="CS29" s="693"/>
      <c r="CT29" s="693"/>
      <c r="CU29" s="693"/>
      <c r="CV29" s="693"/>
      <c r="CW29" s="693"/>
      <c r="CX29" s="693"/>
      <c r="CY29" s="694"/>
      <c r="CZ29" s="664">
        <v>
4.8</v>
      </c>
      <c r="DA29" s="695"/>
      <c r="DB29" s="695"/>
      <c r="DC29" s="698"/>
      <c r="DD29" s="668">
        <v>
3087446</v>
      </c>
      <c r="DE29" s="693"/>
      <c r="DF29" s="693"/>
      <c r="DG29" s="693"/>
      <c r="DH29" s="693"/>
      <c r="DI29" s="693"/>
      <c r="DJ29" s="693"/>
      <c r="DK29" s="694"/>
      <c r="DL29" s="668">
        <v>
3087446</v>
      </c>
      <c r="DM29" s="693"/>
      <c r="DN29" s="693"/>
      <c r="DO29" s="693"/>
      <c r="DP29" s="693"/>
      <c r="DQ29" s="693"/>
      <c r="DR29" s="693"/>
      <c r="DS29" s="693"/>
      <c r="DT29" s="693"/>
      <c r="DU29" s="693"/>
      <c r="DV29" s="694"/>
      <c r="DW29" s="664">
        <v>
8.6999999999999993</v>
      </c>
      <c r="DX29" s="695"/>
      <c r="DY29" s="695"/>
      <c r="DZ29" s="695"/>
      <c r="EA29" s="695"/>
      <c r="EB29" s="695"/>
      <c r="EC29" s="696"/>
    </row>
    <row r="30" spans="2:133" ht="11.25" customHeight="1">
      <c r="B30" s="656" t="s">
        <v>
199</v>
      </c>
      <c r="C30" s="657"/>
      <c r="D30" s="657"/>
      <c r="E30" s="657"/>
      <c r="F30" s="657"/>
      <c r="G30" s="657"/>
      <c r="H30" s="657"/>
      <c r="I30" s="657"/>
      <c r="J30" s="657"/>
      <c r="K30" s="657"/>
      <c r="L30" s="657"/>
      <c r="M30" s="657"/>
      <c r="N30" s="657"/>
      <c r="O30" s="657"/>
      <c r="P30" s="657"/>
      <c r="Q30" s="658"/>
      <c r="R30" s="659">
        <v>
220354</v>
      </c>
      <c r="S30" s="660"/>
      <c r="T30" s="660"/>
      <c r="U30" s="660"/>
      <c r="V30" s="660"/>
      <c r="W30" s="660"/>
      <c r="X30" s="660"/>
      <c r="Y30" s="661"/>
      <c r="Z30" s="662">
        <v>
0.3</v>
      </c>
      <c r="AA30" s="662"/>
      <c r="AB30" s="662"/>
      <c r="AC30" s="662"/>
      <c r="AD30" s="663">
        <v>
116176</v>
      </c>
      <c r="AE30" s="663"/>
      <c r="AF30" s="663"/>
      <c r="AG30" s="663"/>
      <c r="AH30" s="663"/>
      <c r="AI30" s="663"/>
      <c r="AJ30" s="663"/>
      <c r="AK30" s="663"/>
      <c r="AL30" s="664">
        <v>
0.3</v>
      </c>
      <c r="AM30" s="665"/>
      <c r="AN30" s="665"/>
      <c r="AO30" s="666"/>
      <c r="AP30" s="707" t="s">
        <v>
200</v>
      </c>
      <c r="AQ30" s="708"/>
      <c r="AR30" s="708"/>
      <c r="AS30" s="708"/>
      <c r="AT30" s="713" t="s">
        <v>
201</v>
      </c>
      <c r="AU30" s="359"/>
      <c r="AV30" s="359"/>
      <c r="AW30" s="359"/>
      <c r="AX30" s="645" t="s">
        <v>
126</v>
      </c>
      <c r="AY30" s="646"/>
      <c r="AZ30" s="646"/>
      <c r="BA30" s="646"/>
      <c r="BB30" s="646"/>
      <c r="BC30" s="646"/>
      <c r="BD30" s="646"/>
      <c r="BE30" s="646"/>
      <c r="BF30" s="647"/>
      <c r="BG30" s="725">
        <v>
99.5</v>
      </c>
      <c r="BH30" s="726"/>
      <c r="BI30" s="726"/>
      <c r="BJ30" s="726"/>
      <c r="BK30" s="726"/>
      <c r="BL30" s="726"/>
      <c r="BM30" s="654">
        <v>
99</v>
      </c>
      <c r="BN30" s="726"/>
      <c r="BO30" s="726"/>
      <c r="BP30" s="726"/>
      <c r="BQ30" s="727"/>
      <c r="BR30" s="725">
        <v>
99.5</v>
      </c>
      <c r="BS30" s="726"/>
      <c r="BT30" s="726"/>
      <c r="BU30" s="726"/>
      <c r="BV30" s="726"/>
      <c r="BW30" s="726"/>
      <c r="BX30" s="654">
        <v>
98.9</v>
      </c>
      <c r="BY30" s="726"/>
      <c r="BZ30" s="726"/>
      <c r="CA30" s="726"/>
      <c r="CB30" s="727"/>
      <c r="CD30" s="718"/>
      <c r="CE30" s="719"/>
      <c r="CF30" s="674" t="s">
        <v>
464</v>
      </c>
      <c r="CG30" s="675"/>
      <c r="CH30" s="675"/>
      <c r="CI30" s="675"/>
      <c r="CJ30" s="675"/>
      <c r="CK30" s="675"/>
      <c r="CL30" s="675"/>
      <c r="CM30" s="675"/>
      <c r="CN30" s="675"/>
      <c r="CO30" s="675"/>
      <c r="CP30" s="675"/>
      <c r="CQ30" s="676"/>
      <c r="CR30" s="659">
        <v>
2847852</v>
      </c>
      <c r="CS30" s="660"/>
      <c r="CT30" s="660"/>
      <c r="CU30" s="660"/>
      <c r="CV30" s="660"/>
      <c r="CW30" s="660"/>
      <c r="CX30" s="660"/>
      <c r="CY30" s="661"/>
      <c r="CZ30" s="664">
        <v>
4.3</v>
      </c>
      <c r="DA30" s="695"/>
      <c r="DB30" s="695"/>
      <c r="DC30" s="698"/>
      <c r="DD30" s="668">
        <v>
2809749</v>
      </c>
      <c r="DE30" s="660"/>
      <c r="DF30" s="660"/>
      <c r="DG30" s="660"/>
      <c r="DH30" s="660"/>
      <c r="DI30" s="660"/>
      <c r="DJ30" s="660"/>
      <c r="DK30" s="661"/>
      <c r="DL30" s="668">
        <v>
2809749</v>
      </c>
      <c r="DM30" s="660"/>
      <c r="DN30" s="660"/>
      <c r="DO30" s="660"/>
      <c r="DP30" s="660"/>
      <c r="DQ30" s="660"/>
      <c r="DR30" s="660"/>
      <c r="DS30" s="660"/>
      <c r="DT30" s="660"/>
      <c r="DU30" s="660"/>
      <c r="DV30" s="661"/>
      <c r="DW30" s="664">
        <v>
7.9</v>
      </c>
      <c r="DX30" s="695"/>
      <c r="DY30" s="695"/>
      <c r="DZ30" s="695"/>
      <c r="EA30" s="695"/>
      <c r="EB30" s="695"/>
      <c r="EC30" s="696"/>
    </row>
    <row r="31" spans="2:133" ht="11.25" customHeight="1">
      <c r="B31" s="656" t="s">
        <v>
202</v>
      </c>
      <c r="C31" s="657"/>
      <c r="D31" s="657"/>
      <c r="E31" s="657"/>
      <c r="F31" s="657"/>
      <c r="G31" s="657"/>
      <c r="H31" s="657"/>
      <c r="I31" s="657"/>
      <c r="J31" s="657"/>
      <c r="K31" s="657"/>
      <c r="L31" s="657"/>
      <c r="M31" s="657"/>
      <c r="N31" s="657"/>
      <c r="O31" s="657"/>
      <c r="P31" s="657"/>
      <c r="Q31" s="658"/>
      <c r="R31" s="659">
        <v>
673333</v>
      </c>
      <c r="S31" s="660"/>
      <c r="T31" s="660"/>
      <c r="U31" s="660"/>
      <c r="V31" s="660"/>
      <c r="W31" s="660"/>
      <c r="X31" s="660"/>
      <c r="Y31" s="661"/>
      <c r="Z31" s="662">
        <v>
1</v>
      </c>
      <c r="AA31" s="662"/>
      <c r="AB31" s="662"/>
      <c r="AC31" s="662"/>
      <c r="AD31" s="663" t="s">
        <v>
453</v>
      </c>
      <c r="AE31" s="663"/>
      <c r="AF31" s="663"/>
      <c r="AG31" s="663"/>
      <c r="AH31" s="663"/>
      <c r="AI31" s="663"/>
      <c r="AJ31" s="663"/>
      <c r="AK31" s="663"/>
      <c r="AL31" s="664" t="s">
        <v>
453</v>
      </c>
      <c r="AM31" s="665"/>
      <c r="AN31" s="665"/>
      <c r="AO31" s="666"/>
      <c r="AP31" s="709"/>
      <c r="AQ31" s="710"/>
      <c r="AR31" s="710"/>
      <c r="AS31" s="710"/>
      <c r="AT31" s="714"/>
      <c r="AU31" s="356" t="s">
        <v>
465</v>
      </c>
      <c r="AV31" s="356"/>
      <c r="AW31" s="356"/>
      <c r="AX31" s="656" t="s">
        <v>
203</v>
      </c>
      <c r="AY31" s="657"/>
      <c r="AZ31" s="657"/>
      <c r="BA31" s="657"/>
      <c r="BB31" s="657"/>
      <c r="BC31" s="657"/>
      <c r="BD31" s="657"/>
      <c r="BE31" s="657"/>
      <c r="BF31" s="658"/>
      <c r="BG31" s="722">
        <v>
99.4</v>
      </c>
      <c r="BH31" s="693"/>
      <c r="BI31" s="693"/>
      <c r="BJ31" s="693"/>
      <c r="BK31" s="693"/>
      <c r="BL31" s="693"/>
      <c r="BM31" s="665">
        <v>
98.7</v>
      </c>
      <c r="BN31" s="723"/>
      <c r="BO31" s="723"/>
      <c r="BP31" s="723"/>
      <c r="BQ31" s="724"/>
      <c r="BR31" s="722">
        <v>
99.4</v>
      </c>
      <c r="BS31" s="693"/>
      <c r="BT31" s="693"/>
      <c r="BU31" s="693"/>
      <c r="BV31" s="693"/>
      <c r="BW31" s="693"/>
      <c r="BX31" s="665">
        <v>
98.6</v>
      </c>
      <c r="BY31" s="723"/>
      <c r="BZ31" s="723"/>
      <c r="CA31" s="723"/>
      <c r="CB31" s="724"/>
      <c r="CD31" s="718"/>
      <c r="CE31" s="719"/>
      <c r="CF31" s="674" t="s">
        <v>
466</v>
      </c>
      <c r="CG31" s="675"/>
      <c r="CH31" s="675"/>
      <c r="CI31" s="675"/>
      <c r="CJ31" s="675"/>
      <c r="CK31" s="675"/>
      <c r="CL31" s="675"/>
      <c r="CM31" s="675"/>
      <c r="CN31" s="675"/>
      <c r="CO31" s="675"/>
      <c r="CP31" s="675"/>
      <c r="CQ31" s="676"/>
      <c r="CR31" s="659">
        <v>
283963</v>
      </c>
      <c r="CS31" s="693"/>
      <c r="CT31" s="693"/>
      <c r="CU31" s="693"/>
      <c r="CV31" s="693"/>
      <c r="CW31" s="693"/>
      <c r="CX31" s="693"/>
      <c r="CY31" s="694"/>
      <c r="CZ31" s="664">
        <v>
0.4</v>
      </c>
      <c r="DA31" s="695"/>
      <c r="DB31" s="695"/>
      <c r="DC31" s="698"/>
      <c r="DD31" s="668">
        <v>
277697</v>
      </c>
      <c r="DE31" s="693"/>
      <c r="DF31" s="693"/>
      <c r="DG31" s="693"/>
      <c r="DH31" s="693"/>
      <c r="DI31" s="693"/>
      <c r="DJ31" s="693"/>
      <c r="DK31" s="694"/>
      <c r="DL31" s="668">
        <v>
277697</v>
      </c>
      <c r="DM31" s="693"/>
      <c r="DN31" s="693"/>
      <c r="DO31" s="693"/>
      <c r="DP31" s="693"/>
      <c r="DQ31" s="693"/>
      <c r="DR31" s="693"/>
      <c r="DS31" s="693"/>
      <c r="DT31" s="693"/>
      <c r="DU31" s="693"/>
      <c r="DV31" s="694"/>
      <c r="DW31" s="664">
        <v>
0.8</v>
      </c>
      <c r="DX31" s="695"/>
      <c r="DY31" s="695"/>
      <c r="DZ31" s="695"/>
      <c r="EA31" s="695"/>
      <c r="EB31" s="695"/>
      <c r="EC31" s="696"/>
    </row>
    <row r="32" spans="2:133" ht="11.25" customHeight="1">
      <c r="B32" s="656" t="s">
        <v>
204</v>
      </c>
      <c r="C32" s="657"/>
      <c r="D32" s="657"/>
      <c r="E32" s="657"/>
      <c r="F32" s="657"/>
      <c r="G32" s="657"/>
      <c r="H32" s="657"/>
      <c r="I32" s="657"/>
      <c r="J32" s="657"/>
      <c r="K32" s="657"/>
      <c r="L32" s="657"/>
      <c r="M32" s="657"/>
      <c r="N32" s="657"/>
      <c r="O32" s="657"/>
      <c r="P32" s="657"/>
      <c r="Q32" s="658"/>
      <c r="R32" s="659">
        <v>
1553039</v>
      </c>
      <c r="S32" s="660"/>
      <c r="T32" s="660"/>
      <c r="U32" s="660"/>
      <c r="V32" s="660"/>
      <c r="W32" s="660"/>
      <c r="X32" s="660"/>
      <c r="Y32" s="661"/>
      <c r="Z32" s="662">
        <v>
2.2999999999999998</v>
      </c>
      <c r="AA32" s="662"/>
      <c r="AB32" s="662"/>
      <c r="AC32" s="662"/>
      <c r="AD32" s="663" t="s">
        <v>
453</v>
      </c>
      <c r="AE32" s="663"/>
      <c r="AF32" s="663"/>
      <c r="AG32" s="663"/>
      <c r="AH32" s="663"/>
      <c r="AI32" s="663"/>
      <c r="AJ32" s="663"/>
      <c r="AK32" s="663"/>
      <c r="AL32" s="664" t="s">
        <v>
453</v>
      </c>
      <c r="AM32" s="665"/>
      <c r="AN32" s="665"/>
      <c r="AO32" s="666"/>
      <c r="AP32" s="711"/>
      <c r="AQ32" s="712"/>
      <c r="AR32" s="712"/>
      <c r="AS32" s="712"/>
      <c r="AT32" s="715"/>
      <c r="AU32" s="355"/>
      <c r="AV32" s="355"/>
      <c r="AW32" s="355"/>
      <c r="AX32" s="704" t="s">
        <v>
205</v>
      </c>
      <c r="AY32" s="705"/>
      <c r="AZ32" s="705"/>
      <c r="BA32" s="705"/>
      <c r="BB32" s="705"/>
      <c r="BC32" s="705"/>
      <c r="BD32" s="705"/>
      <c r="BE32" s="705"/>
      <c r="BF32" s="706"/>
      <c r="BG32" s="728">
        <v>
99.7</v>
      </c>
      <c r="BH32" s="729"/>
      <c r="BI32" s="729"/>
      <c r="BJ32" s="729"/>
      <c r="BK32" s="729"/>
      <c r="BL32" s="729"/>
      <c r="BM32" s="730">
        <v>
99.3</v>
      </c>
      <c r="BN32" s="729"/>
      <c r="BO32" s="729"/>
      <c r="BP32" s="729"/>
      <c r="BQ32" s="731"/>
      <c r="BR32" s="728">
        <v>
99.6</v>
      </c>
      <c r="BS32" s="729"/>
      <c r="BT32" s="729"/>
      <c r="BU32" s="729"/>
      <c r="BV32" s="729"/>
      <c r="BW32" s="729"/>
      <c r="BX32" s="730">
        <v>
99.2</v>
      </c>
      <c r="BY32" s="729"/>
      <c r="BZ32" s="729"/>
      <c r="CA32" s="729"/>
      <c r="CB32" s="731"/>
      <c r="CD32" s="720"/>
      <c r="CE32" s="721"/>
      <c r="CF32" s="674" t="s">
        <v>
467</v>
      </c>
      <c r="CG32" s="675"/>
      <c r="CH32" s="675"/>
      <c r="CI32" s="675"/>
      <c r="CJ32" s="675"/>
      <c r="CK32" s="675"/>
      <c r="CL32" s="675"/>
      <c r="CM32" s="675"/>
      <c r="CN32" s="675"/>
      <c r="CO32" s="675"/>
      <c r="CP32" s="675"/>
      <c r="CQ32" s="676"/>
      <c r="CR32" s="659" t="s">
        <v>
453</v>
      </c>
      <c r="CS32" s="660"/>
      <c r="CT32" s="660"/>
      <c r="CU32" s="660"/>
      <c r="CV32" s="660"/>
      <c r="CW32" s="660"/>
      <c r="CX32" s="660"/>
      <c r="CY32" s="661"/>
      <c r="CZ32" s="664" t="s">
        <v>
453</v>
      </c>
      <c r="DA32" s="695"/>
      <c r="DB32" s="695"/>
      <c r="DC32" s="698"/>
      <c r="DD32" s="668" t="s">
        <v>
453</v>
      </c>
      <c r="DE32" s="660"/>
      <c r="DF32" s="660"/>
      <c r="DG32" s="660"/>
      <c r="DH32" s="660"/>
      <c r="DI32" s="660"/>
      <c r="DJ32" s="660"/>
      <c r="DK32" s="661"/>
      <c r="DL32" s="668" t="s">
        <v>
453</v>
      </c>
      <c r="DM32" s="660"/>
      <c r="DN32" s="660"/>
      <c r="DO32" s="660"/>
      <c r="DP32" s="660"/>
      <c r="DQ32" s="660"/>
      <c r="DR32" s="660"/>
      <c r="DS32" s="660"/>
      <c r="DT32" s="660"/>
      <c r="DU32" s="660"/>
      <c r="DV32" s="661"/>
      <c r="DW32" s="664" t="s">
        <v>
453</v>
      </c>
      <c r="DX32" s="695"/>
      <c r="DY32" s="695"/>
      <c r="DZ32" s="695"/>
      <c r="EA32" s="695"/>
      <c r="EB32" s="695"/>
      <c r="EC32" s="696"/>
    </row>
    <row r="33" spans="2:133" ht="11.25" customHeight="1">
      <c r="B33" s="656" t="s">
        <v>
206</v>
      </c>
      <c r="C33" s="657"/>
      <c r="D33" s="657"/>
      <c r="E33" s="657"/>
      <c r="F33" s="657"/>
      <c r="G33" s="657"/>
      <c r="H33" s="657"/>
      <c r="I33" s="657"/>
      <c r="J33" s="657"/>
      <c r="K33" s="657"/>
      <c r="L33" s="657"/>
      <c r="M33" s="657"/>
      <c r="N33" s="657"/>
      <c r="O33" s="657"/>
      <c r="P33" s="657"/>
      <c r="Q33" s="658"/>
      <c r="R33" s="659">
        <v>
2515240</v>
      </c>
      <c r="S33" s="660"/>
      <c r="T33" s="660"/>
      <c r="U33" s="660"/>
      <c r="V33" s="660"/>
      <c r="W33" s="660"/>
      <c r="X33" s="660"/>
      <c r="Y33" s="661"/>
      <c r="Z33" s="662">
        <v>
3.7</v>
      </c>
      <c r="AA33" s="662"/>
      <c r="AB33" s="662"/>
      <c r="AC33" s="662"/>
      <c r="AD33" s="663" t="s">
        <v>
453</v>
      </c>
      <c r="AE33" s="663"/>
      <c r="AF33" s="663"/>
      <c r="AG33" s="663"/>
      <c r="AH33" s="663"/>
      <c r="AI33" s="663"/>
      <c r="AJ33" s="663"/>
      <c r="AK33" s="663"/>
      <c r="AL33" s="664" t="s">
        <v>
453</v>
      </c>
      <c r="AM33" s="665"/>
      <c r="AN33" s="665"/>
      <c r="AO33" s="666"/>
      <c r="AP33" s="200"/>
      <c r="AQ33" s="201"/>
      <c r="AR33" s="356"/>
      <c r="AS33" s="359"/>
      <c r="AT33" s="359"/>
      <c r="AU33" s="359"/>
      <c r="AV33" s="359"/>
      <c r="AW33" s="359"/>
      <c r="AX33" s="359"/>
      <c r="AY33" s="359"/>
      <c r="AZ33" s="359"/>
      <c r="BA33" s="359"/>
      <c r="BB33" s="359"/>
      <c r="BC33" s="359"/>
      <c r="BD33" s="359"/>
      <c r="BE33" s="359"/>
      <c r="BF33" s="359"/>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
207</v>
      </c>
      <c r="CE33" s="675"/>
      <c r="CF33" s="675"/>
      <c r="CG33" s="675"/>
      <c r="CH33" s="675"/>
      <c r="CI33" s="675"/>
      <c r="CJ33" s="675"/>
      <c r="CK33" s="675"/>
      <c r="CL33" s="675"/>
      <c r="CM33" s="675"/>
      <c r="CN33" s="675"/>
      <c r="CO33" s="675"/>
      <c r="CP33" s="675"/>
      <c r="CQ33" s="676"/>
      <c r="CR33" s="659">
        <v>
26405733</v>
      </c>
      <c r="CS33" s="693"/>
      <c r="CT33" s="693"/>
      <c r="CU33" s="693"/>
      <c r="CV33" s="693"/>
      <c r="CW33" s="693"/>
      <c r="CX33" s="693"/>
      <c r="CY33" s="694"/>
      <c r="CZ33" s="664">
        <v>
40.299999999999997</v>
      </c>
      <c r="DA33" s="695"/>
      <c r="DB33" s="695"/>
      <c r="DC33" s="698"/>
      <c r="DD33" s="668">
        <v>
20936770</v>
      </c>
      <c r="DE33" s="693"/>
      <c r="DF33" s="693"/>
      <c r="DG33" s="693"/>
      <c r="DH33" s="693"/>
      <c r="DI33" s="693"/>
      <c r="DJ33" s="693"/>
      <c r="DK33" s="694"/>
      <c r="DL33" s="668">
        <v>
14749519</v>
      </c>
      <c r="DM33" s="693"/>
      <c r="DN33" s="693"/>
      <c r="DO33" s="693"/>
      <c r="DP33" s="693"/>
      <c r="DQ33" s="693"/>
      <c r="DR33" s="693"/>
      <c r="DS33" s="693"/>
      <c r="DT33" s="693"/>
      <c r="DU33" s="693"/>
      <c r="DV33" s="694"/>
      <c r="DW33" s="664">
        <v>
41.7</v>
      </c>
      <c r="DX33" s="695"/>
      <c r="DY33" s="695"/>
      <c r="DZ33" s="695"/>
      <c r="EA33" s="695"/>
      <c r="EB33" s="695"/>
      <c r="EC33" s="696"/>
    </row>
    <row r="34" spans="2:133" ht="11.25" customHeight="1">
      <c r="B34" s="656" t="s">
        <v>
208</v>
      </c>
      <c r="C34" s="657"/>
      <c r="D34" s="657"/>
      <c r="E34" s="657"/>
      <c r="F34" s="657"/>
      <c r="G34" s="657"/>
      <c r="H34" s="657"/>
      <c r="I34" s="657"/>
      <c r="J34" s="657"/>
      <c r="K34" s="657"/>
      <c r="L34" s="657"/>
      <c r="M34" s="657"/>
      <c r="N34" s="657"/>
      <c r="O34" s="657"/>
      <c r="P34" s="657"/>
      <c r="Q34" s="658"/>
      <c r="R34" s="659">
        <v>
1503407</v>
      </c>
      <c r="S34" s="660"/>
      <c r="T34" s="660"/>
      <c r="U34" s="660"/>
      <c r="V34" s="660"/>
      <c r="W34" s="660"/>
      <c r="X34" s="660"/>
      <c r="Y34" s="661"/>
      <c r="Z34" s="662">
        <v>
2.2000000000000002</v>
      </c>
      <c r="AA34" s="662"/>
      <c r="AB34" s="662"/>
      <c r="AC34" s="662"/>
      <c r="AD34" s="663">
        <v>
269</v>
      </c>
      <c r="AE34" s="663"/>
      <c r="AF34" s="663"/>
      <c r="AG34" s="663"/>
      <c r="AH34" s="663"/>
      <c r="AI34" s="663"/>
      <c r="AJ34" s="663"/>
      <c r="AK34" s="663"/>
      <c r="AL34" s="664">
        <v>
0</v>
      </c>
      <c r="AM34" s="665"/>
      <c r="AN34" s="665"/>
      <c r="AO34" s="666"/>
      <c r="AP34" s="202"/>
      <c r="AQ34" s="638" t="s">
        <v>
209</v>
      </c>
      <c r="AR34" s="639"/>
      <c r="AS34" s="639"/>
      <c r="AT34" s="639"/>
      <c r="AU34" s="639"/>
      <c r="AV34" s="639"/>
      <c r="AW34" s="639"/>
      <c r="AX34" s="639"/>
      <c r="AY34" s="639"/>
      <c r="AZ34" s="639"/>
      <c r="BA34" s="639"/>
      <c r="BB34" s="639"/>
      <c r="BC34" s="639"/>
      <c r="BD34" s="639"/>
      <c r="BE34" s="639"/>
      <c r="BF34" s="640"/>
      <c r="BG34" s="638" t="s">
        <v>
210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
468</v>
      </c>
      <c r="CE34" s="675"/>
      <c r="CF34" s="675"/>
      <c r="CG34" s="675"/>
      <c r="CH34" s="675"/>
      <c r="CI34" s="675"/>
      <c r="CJ34" s="675"/>
      <c r="CK34" s="675"/>
      <c r="CL34" s="675"/>
      <c r="CM34" s="675"/>
      <c r="CN34" s="675"/>
      <c r="CO34" s="675"/>
      <c r="CP34" s="675"/>
      <c r="CQ34" s="676"/>
      <c r="CR34" s="659">
        <v>
9805406</v>
      </c>
      <c r="CS34" s="660"/>
      <c r="CT34" s="660"/>
      <c r="CU34" s="660"/>
      <c r="CV34" s="660"/>
      <c r="CW34" s="660"/>
      <c r="CX34" s="660"/>
      <c r="CY34" s="661"/>
      <c r="CZ34" s="664">
        <v>
15</v>
      </c>
      <c r="DA34" s="695"/>
      <c r="DB34" s="695"/>
      <c r="DC34" s="698"/>
      <c r="DD34" s="668">
        <v>
7149155</v>
      </c>
      <c r="DE34" s="660"/>
      <c r="DF34" s="660"/>
      <c r="DG34" s="660"/>
      <c r="DH34" s="660"/>
      <c r="DI34" s="660"/>
      <c r="DJ34" s="660"/>
      <c r="DK34" s="661"/>
      <c r="DL34" s="668">
        <v>
5736751</v>
      </c>
      <c r="DM34" s="660"/>
      <c r="DN34" s="660"/>
      <c r="DO34" s="660"/>
      <c r="DP34" s="660"/>
      <c r="DQ34" s="660"/>
      <c r="DR34" s="660"/>
      <c r="DS34" s="660"/>
      <c r="DT34" s="660"/>
      <c r="DU34" s="660"/>
      <c r="DV34" s="661"/>
      <c r="DW34" s="664">
        <v>
16.2</v>
      </c>
      <c r="DX34" s="695"/>
      <c r="DY34" s="695"/>
      <c r="DZ34" s="695"/>
      <c r="EA34" s="695"/>
      <c r="EB34" s="695"/>
      <c r="EC34" s="696"/>
    </row>
    <row r="35" spans="2:133" ht="11.25" customHeight="1">
      <c r="B35" s="656" t="s">
        <v>
211</v>
      </c>
      <c r="C35" s="657"/>
      <c r="D35" s="657"/>
      <c r="E35" s="657"/>
      <c r="F35" s="657"/>
      <c r="G35" s="657"/>
      <c r="H35" s="657"/>
      <c r="I35" s="657"/>
      <c r="J35" s="657"/>
      <c r="K35" s="657"/>
      <c r="L35" s="657"/>
      <c r="M35" s="657"/>
      <c r="N35" s="657"/>
      <c r="O35" s="657"/>
      <c r="P35" s="657"/>
      <c r="Q35" s="658"/>
      <c r="R35" s="659">
        <v>
2575500</v>
      </c>
      <c r="S35" s="660"/>
      <c r="T35" s="660"/>
      <c r="U35" s="660"/>
      <c r="V35" s="660"/>
      <c r="W35" s="660"/>
      <c r="X35" s="660"/>
      <c r="Y35" s="661"/>
      <c r="Z35" s="662">
        <v>
3.7</v>
      </c>
      <c r="AA35" s="662"/>
      <c r="AB35" s="662"/>
      <c r="AC35" s="662"/>
      <c r="AD35" s="663" t="s">
        <v>
453</v>
      </c>
      <c r="AE35" s="663"/>
      <c r="AF35" s="663"/>
      <c r="AG35" s="663"/>
      <c r="AH35" s="663"/>
      <c r="AI35" s="663"/>
      <c r="AJ35" s="663"/>
      <c r="AK35" s="663"/>
      <c r="AL35" s="664" t="s">
        <v>
453</v>
      </c>
      <c r="AM35" s="665"/>
      <c r="AN35" s="665"/>
      <c r="AO35" s="666"/>
      <c r="AP35" s="202"/>
      <c r="AQ35" s="732" t="s">
        <v>
469</v>
      </c>
      <c r="AR35" s="733"/>
      <c r="AS35" s="733"/>
      <c r="AT35" s="733"/>
      <c r="AU35" s="733"/>
      <c r="AV35" s="733"/>
      <c r="AW35" s="733"/>
      <c r="AX35" s="733"/>
      <c r="AY35" s="734"/>
      <c r="AZ35" s="648">
        <v>
8651725</v>
      </c>
      <c r="BA35" s="649"/>
      <c r="BB35" s="649"/>
      <c r="BC35" s="649"/>
      <c r="BD35" s="649"/>
      <c r="BE35" s="649"/>
      <c r="BF35" s="735"/>
      <c r="BG35" s="670" t="s">
        <v>
212</v>
      </c>
      <c r="BH35" s="671"/>
      <c r="BI35" s="671"/>
      <c r="BJ35" s="671"/>
      <c r="BK35" s="671"/>
      <c r="BL35" s="671"/>
      <c r="BM35" s="671"/>
      <c r="BN35" s="671"/>
      <c r="BO35" s="671"/>
      <c r="BP35" s="671"/>
      <c r="BQ35" s="671"/>
      <c r="BR35" s="671"/>
      <c r="BS35" s="671"/>
      <c r="BT35" s="671"/>
      <c r="BU35" s="672"/>
      <c r="BV35" s="648">
        <v>
498590</v>
      </c>
      <c r="BW35" s="649"/>
      <c r="BX35" s="649"/>
      <c r="BY35" s="649"/>
      <c r="BZ35" s="649"/>
      <c r="CA35" s="649"/>
      <c r="CB35" s="735"/>
      <c r="CD35" s="674" t="s">
        <v>
470</v>
      </c>
      <c r="CE35" s="675"/>
      <c r="CF35" s="675"/>
      <c r="CG35" s="675"/>
      <c r="CH35" s="675"/>
      <c r="CI35" s="675"/>
      <c r="CJ35" s="675"/>
      <c r="CK35" s="675"/>
      <c r="CL35" s="675"/>
      <c r="CM35" s="675"/>
      <c r="CN35" s="675"/>
      <c r="CO35" s="675"/>
      <c r="CP35" s="675"/>
      <c r="CQ35" s="676"/>
      <c r="CR35" s="659">
        <v>
414360</v>
      </c>
      <c r="CS35" s="693"/>
      <c r="CT35" s="693"/>
      <c r="CU35" s="693"/>
      <c r="CV35" s="693"/>
      <c r="CW35" s="693"/>
      <c r="CX35" s="693"/>
      <c r="CY35" s="694"/>
      <c r="CZ35" s="664">
        <v>
0.6</v>
      </c>
      <c r="DA35" s="695"/>
      <c r="DB35" s="695"/>
      <c r="DC35" s="698"/>
      <c r="DD35" s="668">
        <v>
271900</v>
      </c>
      <c r="DE35" s="693"/>
      <c r="DF35" s="693"/>
      <c r="DG35" s="693"/>
      <c r="DH35" s="693"/>
      <c r="DI35" s="693"/>
      <c r="DJ35" s="693"/>
      <c r="DK35" s="694"/>
      <c r="DL35" s="668">
        <v>
271900</v>
      </c>
      <c r="DM35" s="693"/>
      <c r="DN35" s="693"/>
      <c r="DO35" s="693"/>
      <c r="DP35" s="693"/>
      <c r="DQ35" s="693"/>
      <c r="DR35" s="693"/>
      <c r="DS35" s="693"/>
      <c r="DT35" s="693"/>
      <c r="DU35" s="693"/>
      <c r="DV35" s="694"/>
      <c r="DW35" s="664">
        <v>
0.8</v>
      </c>
      <c r="DX35" s="695"/>
      <c r="DY35" s="695"/>
      <c r="DZ35" s="695"/>
      <c r="EA35" s="695"/>
      <c r="EB35" s="695"/>
      <c r="EC35" s="696"/>
    </row>
    <row r="36" spans="2:133" ht="11.25" customHeight="1">
      <c r="B36" s="656" t="s">
        <v>
213</v>
      </c>
      <c r="C36" s="657"/>
      <c r="D36" s="657"/>
      <c r="E36" s="657"/>
      <c r="F36" s="657"/>
      <c r="G36" s="657"/>
      <c r="H36" s="657"/>
      <c r="I36" s="657"/>
      <c r="J36" s="657"/>
      <c r="K36" s="657"/>
      <c r="L36" s="657"/>
      <c r="M36" s="657"/>
      <c r="N36" s="657"/>
      <c r="O36" s="657"/>
      <c r="P36" s="657"/>
      <c r="Q36" s="658"/>
      <c r="R36" s="659" t="s">
        <v>
453</v>
      </c>
      <c r="S36" s="660"/>
      <c r="T36" s="660"/>
      <c r="U36" s="660"/>
      <c r="V36" s="660"/>
      <c r="W36" s="660"/>
      <c r="X36" s="660"/>
      <c r="Y36" s="661"/>
      <c r="Z36" s="662" t="s">
        <v>
453</v>
      </c>
      <c r="AA36" s="662"/>
      <c r="AB36" s="662"/>
      <c r="AC36" s="662"/>
      <c r="AD36" s="663" t="s">
        <v>
453</v>
      </c>
      <c r="AE36" s="663"/>
      <c r="AF36" s="663"/>
      <c r="AG36" s="663"/>
      <c r="AH36" s="663"/>
      <c r="AI36" s="663"/>
      <c r="AJ36" s="663"/>
      <c r="AK36" s="663"/>
      <c r="AL36" s="664" t="s">
        <v>
453</v>
      </c>
      <c r="AM36" s="665"/>
      <c r="AN36" s="665"/>
      <c r="AO36" s="666"/>
      <c r="AQ36" s="736" t="s">
        <v>
471</v>
      </c>
      <c r="AR36" s="737"/>
      <c r="AS36" s="737"/>
      <c r="AT36" s="737"/>
      <c r="AU36" s="737"/>
      <c r="AV36" s="737"/>
      <c r="AW36" s="737"/>
      <c r="AX36" s="737"/>
      <c r="AY36" s="738"/>
      <c r="AZ36" s="659">
        <v>
1725587</v>
      </c>
      <c r="BA36" s="660"/>
      <c r="BB36" s="660"/>
      <c r="BC36" s="660"/>
      <c r="BD36" s="693"/>
      <c r="BE36" s="693"/>
      <c r="BF36" s="724"/>
      <c r="BG36" s="674" t="s">
        <v>
214</v>
      </c>
      <c r="BH36" s="675"/>
      <c r="BI36" s="675"/>
      <c r="BJ36" s="675"/>
      <c r="BK36" s="675"/>
      <c r="BL36" s="675"/>
      <c r="BM36" s="675"/>
      <c r="BN36" s="675"/>
      <c r="BO36" s="675"/>
      <c r="BP36" s="675"/>
      <c r="BQ36" s="675"/>
      <c r="BR36" s="675"/>
      <c r="BS36" s="675"/>
      <c r="BT36" s="675"/>
      <c r="BU36" s="676"/>
      <c r="BV36" s="659">
        <v>
-1007136</v>
      </c>
      <c r="BW36" s="660"/>
      <c r="BX36" s="660"/>
      <c r="BY36" s="660"/>
      <c r="BZ36" s="660"/>
      <c r="CA36" s="660"/>
      <c r="CB36" s="669"/>
      <c r="CD36" s="674" t="s">
        <v>
215</v>
      </c>
      <c r="CE36" s="675"/>
      <c r="CF36" s="675"/>
      <c r="CG36" s="675"/>
      <c r="CH36" s="675"/>
      <c r="CI36" s="675"/>
      <c r="CJ36" s="675"/>
      <c r="CK36" s="675"/>
      <c r="CL36" s="675"/>
      <c r="CM36" s="675"/>
      <c r="CN36" s="675"/>
      <c r="CO36" s="675"/>
      <c r="CP36" s="675"/>
      <c r="CQ36" s="676"/>
      <c r="CR36" s="659">
        <v>
6942889</v>
      </c>
      <c r="CS36" s="660"/>
      <c r="CT36" s="660"/>
      <c r="CU36" s="660"/>
      <c r="CV36" s="660"/>
      <c r="CW36" s="660"/>
      <c r="CX36" s="660"/>
      <c r="CY36" s="661"/>
      <c r="CZ36" s="664">
        <v>
10.6</v>
      </c>
      <c r="DA36" s="695"/>
      <c r="DB36" s="695"/>
      <c r="DC36" s="698"/>
      <c r="DD36" s="668">
        <v>
5187746</v>
      </c>
      <c r="DE36" s="660"/>
      <c r="DF36" s="660"/>
      <c r="DG36" s="660"/>
      <c r="DH36" s="660"/>
      <c r="DI36" s="660"/>
      <c r="DJ36" s="660"/>
      <c r="DK36" s="661"/>
      <c r="DL36" s="668">
        <v>
4555918</v>
      </c>
      <c r="DM36" s="660"/>
      <c r="DN36" s="660"/>
      <c r="DO36" s="660"/>
      <c r="DP36" s="660"/>
      <c r="DQ36" s="660"/>
      <c r="DR36" s="660"/>
      <c r="DS36" s="660"/>
      <c r="DT36" s="660"/>
      <c r="DU36" s="660"/>
      <c r="DV36" s="661"/>
      <c r="DW36" s="664">
        <v>
12.9</v>
      </c>
      <c r="DX36" s="695"/>
      <c r="DY36" s="695"/>
      <c r="DZ36" s="695"/>
      <c r="EA36" s="695"/>
      <c r="EB36" s="695"/>
      <c r="EC36" s="696"/>
    </row>
    <row r="37" spans="2:133" ht="11.25" customHeight="1">
      <c r="B37" s="656" t="s">
        <v>
472</v>
      </c>
      <c r="C37" s="657"/>
      <c r="D37" s="657"/>
      <c r="E37" s="657"/>
      <c r="F37" s="657"/>
      <c r="G37" s="657"/>
      <c r="H37" s="657"/>
      <c r="I37" s="657"/>
      <c r="J37" s="657"/>
      <c r="K37" s="657"/>
      <c r="L37" s="657"/>
      <c r="M37" s="657"/>
      <c r="N37" s="657"/>
      <c r="O37" s="657"/>
      <c r="P37" s="657"/>
      <c r="Q37" s="658"/>
      <c r="R37" s="659">
        <v>
1100000</v>
      </c>
      <c r="S37" s="660"/>
      <c r="T37" s="660"/>
      <c r="U37" s="660"/>
      <c r="V37" s="660"/>
      <c r="W37" s="660"/>
      <c r="X37" s="660"/>
      <c r="Y37" s="661"/>
      <c r="Z37" s="662">
        <v>
1.6</v>
      </c>
      <c r="AA37" s="662"/>
      <c r="AB37" s="662"/>
      <c r="AC37" s="662"/>
      <c r="AD37" s="663" t="s">
        <v>
453</v>
      </c>
      <c r="AE37" s="663"/>
      <c r="AF37" s="663"/>
      <c r="AG37" s="663"/>
      <c r="AH37" s="663"/>
      <c r="AI37" s="663"/>
      <c r="AJ37" s="663"/>
      <c r="AK37" s="663"/>
      <c r="AL37" s="664" t="s">
        <v>
453</v>
      </c>
      <c r="AM37" s="665"/>
      <c r="AN37" s="665"/>
      <c r="AO37" s="666"/>
      <c r="AQ37" s="736" t="s">
        <v>
473</v>
      </c>
      <c r="AR37" s="737"/>
      <c r="AS37" s="737"/>
      <c r="AT37" s="737"/>
      <c r="AU37" s="737"/>
      <c r="AV37" s="737"/>
      <c r="AW37" s="737"/>
      <c r="AX37" s="737"/>
      <c r="AY37" s="738"/>
      <c r="AZ37" s="659">
        <v>
1070000</v>
      </c>
      <c r="BA37" s="660"/>
      <c r="BB37" s="660"/>
      <c r="BC37" s="660"/>
      <c r="BD37" s="693"/>
      <c r="BE37" s="693"/>
      <c r="BF37" s="724"/>
      <c r="BG37" s="674" t="s">
        <v>
216</v>
      </c>
      <c r="BH37" s="675"/>
      <c r="BI37" s="675"/>
      <c r="BJ37" s="675"/>
      <c r="BK37" s="675"/>
      <c r="BL37" s="675"/>
      <c r="BM37" s="675"/>
      <c r="BN37" s="675"/>
      <c r="BO37" s="675"/>
      <c r="BP37" s="675"/>
      <c r="BQ37" s="675"/>
      <c r="BR37" s="675"/>
      <c r="BS37" s="675"/>
      <c r="BT37" s="675"/>
      <c r="BU37" s="676"/>
      <c r="BV37" s="659">
        <v>
25580</v>
      </c>
      <c r="BW37" s="660"/>
      <c r="BX37" s="660"/>
      <c r="BY37" s="660"/>
      <c r="BZ37" s="660"/>
      <c r="CA37" s="660"/>
      <c r="CB37" s="669"/>
      <c r="CD37" s="674" t="s">
        <v>
474</v>
      </c>
      <c r="CE37" s="675"/>
      <c r="CF37" s="675"/>
      <c r="CG37" s="675"/>
      <c r="CH37" s="675"/>
      <c r="CI37" s="675"/>
      <c r="CJ37" s="675"/>
      <c r="CK37" s="675"/>
      <c r="CL37" s="675"/>
      <c r="CM37" s="675"/>
      <c r="CN37" s="675"/>
      <c r="CO37" s="675"/>
      <c r="CP37" s="675"/>
      <c r="CQ37" s="676"/>
      <c r="CR37" s="659">
        <v>
629951</v>
      </c>
      <c r="CS37" s="693"/>
      <c r="CT37" s="693"/>
      <c r="CU37" s="693"/>
      <c r="CV37" s="693"/>
      <c r="CW37" s="693"/>
      <c r="CX37" s="693"/>
      <c r="CY37" s="694"/>
      <c r="CZ37" s="664">
        <v>
1</v>
      </c>
      <c r="DA37" s="695"/>
      <c r="DB37" s="695"/>
      <c r="DC37" s="698"/>
      <c r="DD37" s="668">
        <v>
599951</v>
      </c>
      <c r="DE37" s="693"/>
      <c r="DF37" s="693"/>
      <c r="DG37" s="693"/>
      <c r="DH37" s="693"/>
      <c r="DI37" s="693"/>
      <c r="DJ37" s="693"/>
      <c r="DK37" s="694"/>
      <c r="DL37" s="668">
        <v>
525517</v>
      </c>
      <c r="DM37" s="693"/>
      <c r="DN37" s="693"/>
      <c r="DO37" s="693"/>
      <c r="DP37" s="693"/>
      <c r="DQ37" s="693"/>
      <c r="DR37" s="693"/>
      <c r="DS37" s="693"/>
      <c r="DT37" s="693"/>
      <c r="DU37" s="693"/>
      <c r="DV37" s="694"/>
      <c r="DW37" s="664">
        <v>
1.5</v>
      </c>
      <c r="DX37" s="695"/>
      <c r="DY37" s="695"/>
      <c r="DZ37" s="695"/>
      <c r="EA37" s="695"/>
      <c r="EB37" s="695"/>
      <c r="EC37" s="696"/>
    </row>
    <row r="38" spans="2:133" ht="11.25" customHeight="1">
      <c r="B38" s="704" t="s">
        <v>
475</v>
      </c>
      <c r="C38" s="705"/>
      <c r="D38" s="705"/>
      <c r="E38" s="705"/>
      <c r="F38" s="705"/>
      <c r="G38" s="705"/>
      <c r="H38" s="705"/>
      <c r="I38" s="705"/>
      <c r="J38" s="705"/>
      <c r="K38" s="705"/>
      <c r="L38" s="705"/>
      <c r="M38" s="705"/>
      <c r="N38" s="705"/>
      <c r="O38" s="705"/>
      <c r="P38" s="705"/>
      <c r="Q38" s="706"/>
      <c r="R38" s="739">
        <v>
68793009</v>
      </c>
      <c r="S38" s="740"/>
      <c r="T38" s="740"/>
      <c r="U38" s="740"/>
      <c r="V38" s="740"/>
      <c r="W38" s="740"/>
      <c r="X38" s="740"/>
      <c r="Y38" s="741"/>
      <c r="Z38" s="742">
        <v>
100</v>
      </c>
      <c r="AA38" s="742"/>
      <c r="AB38" s="742"/>
      <c r="AC38" s="742"/>
      <c r="AD38" s="743">
        <v>
34275606</v>
      </c>
      <c r="AE38" s="743"/>
      <c r="AF38" s="743"/>
      <c r="AG38" s="743"/>
      <c r="AH38" s="743"/>
      <c r="AI38" s="743"/>
      <c r="AJ38" s="743"/>
      <c r="AK38" s="743"/>
      <c r="AL38" s="744">
        <v>
100</v>
      </c>
      <c r="AM38" s="730"/>
      <c r="AN38" s="730"/>
      <c r="AO38" s="745"/>
      <c r="AQ38" s="736" t="s">
        <v>
476</v>
      </c>
      <c r="AR38" s="737"/>
      <c r="AS38" s="737"/>
      <c r="AT38" s="737"/>
      <c r="AU38" s="737"/>
      <c r="AV38" s="737"/>
      <c r="AW38" s="737"/>
      <c r="AX38" s="737"/>
      <c r="AY38" s="738"/>
      <c r="AZ38" s="659">
        <v>
32992</v>
      </c>
      <c r="BA38" s="660"/>
      <c r="BB38" s="660"/>
      <c r="BC38" s="660"/>
      <c r="BD38" s="693"/>
      <c r="BE38" s="693"/>
      <c r="BF38" s="724"/>
      <c r="BG38" s="674" t="s">
        <v>
217</v>
      </c>
      <c r="BH38" s="675"/>
      <c r="BI38" s="675"/>
      <c r="BJ38" s="675"/>
      <c r="BK38" s="675"/>
      <c r="BL38" s="675"/>
      <c r="BM38" s="675"/>
      <c r="BN38" s="675"/>
      <c r="BO38" s="675"/>
      <c r="BP38" s="675"/>
      <c r="BQ38" s="675"/>
      <c r="BR38" s="675"/>
      <c r="BS38" s="675"/>
      <c r="BT38" s="675"/>
      <c r="BU38" s="676"/>
      <c r="BV38" s="659">
        <v>
38318</v>
      </c>
      <c r="BW38" s="660"/>
      <c r="BX38" s="660"/>
      <c r="BY38" s="660"/>
      <c r="BZ38" s="660"/>
      <c r="CA38" s="660"/>
      <c r="CB38" s="669"/>
      <c r="CD38" s="674" t="s">
        <v>
477</v>
      </c>
      <c r="CE38" s="675"/>
      <c r="CF38" s="675"/>
      <c r="CG38" s="675"/>
      <c r="CH38" s="675"/>
      <c r="CI38" s="675"/>
      <c r="CJ38" s="675"/>
      <c r="CK38" s="675"/>
      <c r="CL38" s="675"/>
      <c r="CM38" s="675"/>
      <c r="CN38" s="675"/>
      <c r="CO38" s="675"/>
      <c r="CP38" s="675"/>
      <c r="CQ38" s="676"/>
      <c r="CR38" s="659">
        <v>
7548733</v>
      </c>
      <c r="CS38" s="660"/>
      <c r="CT38" s="660"/>
      <c r="CU38" s="660"/>
      <c r="CV38" s="660"/>
      <c r="CW38" s="660"/>
      <c r="CX38" s="660"/>
      <c r="CY38" s="661"/>
      <c r="CZ38" s="664">
        <v>
11.5</v>
      </c>
      <c r="DA38" s="695"/>
      <c r="DB38" s="695"/>
      <c r="DC38" s="698"/>
      <c r="DD38" s="668">
        <v>
6868319</v>
      </c>
      <c r="DE38" s="660"/>
      <c r="DF38" s="660"/>
      <c r="DG38" s="660"/>
      <c r="DH38" s="660"/>
      <c r="DI38" s="660"/>
      <c r="DJ38" s="660"/>
      <c r="DK38" s="661"/>
      <c r="DL38" s="668">
        <v>
4184950</v>
      </c>
      <c r="DM38" s="660"/>
      <c r="DN38" s="660"/>
      <c r="DO38" s="660"/>
      <c r="DP38" s="660"/>
      <c r="DQ38" s="660"/>
      <c r="DR38" s="660"/>
      <c r="DS38" s="660"/>
      <c r="DT38" s="660"/>
      <c r="DU38" s="660"/>
      <c r="DV38" s="661"/>
      <c r="DW38" s="664">
        <v>
11.8</v>
      </c>
      <c r="DX38" s="695"/>
      <c r="DY38" s="695"/>
      <c r="DZ38" s="695"/>
      <c r="EA38" s="695"/>
      <c r="EB38" s="695"/>
      <c r="EC38" s="696"/>
    </row>
    <row r="39" spans="2:133" ht="11.25" customHeight="1">
      <c r="AQ39" s="736" t="s">
        <v>
478</v>
      </c>
      <c r="AR39" s="737"/>
      <c r="AS39" s="737"/>
      <c r="AT39" s="737"/>
      <c r="AU39" s="737"/>
      <c r="AV39" s="737"/>
      <c r="AW39" s="737"/>
      <c r="AX39" s="737"/>
      <c r="AY39" s="738"/>
      <c r="AZ39" s="659" t="s">
        <v>
453</v>
      </c>
      <c r="BA39" s="660"/>
      <c r="BB39" s="660"/>
      <c r="BC39" s="660"/>
      <c r="BD39" s="693"/>
      <c r="BE39" s="693"/>
      <c r="BF39" s="724"/>
      <c r="BG39" s="746" t="s">
        <v>
479</v>
      </c>
      <c r="BH39" s="747"/>
      <c r="BI39" s="747"/>
      <c r="BJ39" s="747"/>
      <c r="BK39" s="747"/>
      <c r="BL39" s="357"/>
      <c r="BM39" s="675" t="s">
        <v>
480</v>
      </c>
      <c r="BN39" s="675"/>
      <c r="BO39" s="675"/>
      <c r="BP39" s="675"/>
      <c r="BQ39" s="675"/>
      <c r="BR39" s="675"/>
      <c r="BS39" s="675"/>
      <c r="BT39" s="675"/>
      <c r="BU39" s="676"/>
      <c r="BV39" s="659">
        <v>
83</v>
      </c>
      <c r="BW39" s="660"/>
      <c r="BX39" s="660"/>
      <c r="BY39" s="660"/>
      <c r="BZ39" s="660"/>
      <c r="CA39" s="660"/>
      <c r="CB39" s="669"/>
      <c r="CD39" s="674" t="s">
        <v>
481</v>
      </c>
      <c r="CE39" s="675"/>
      <c r="CF39" s="675"/>
      <c r="CG39" s="675"/>
      <c r="CH39" s="675"/>
      <c r="CI39" s="675"/>
      <c r="CJ39" s="675"/>
      <c r="CK39" s="675"/>
      <c r="CL39" s="675"/>
      <c r="CM39" s="675"/>
      <c r="CN39" s="675"/>
      <c r="CO39" s="675"/>
      <c r="CP39" s="675"/>
      <c r="CQ39" s="676"/>
      <c r="CR39" s="659">
        <v>
1641845</v>
      </c>
      <c r="CS39" s="693"/>
      <c r="CT39" s="693"/>
      <c r="CU39" s="693"/>
      <c r="CV39" s="693"/>
      <c r="CW39" s="693"/>
      <c r="CX39" s="693"/>
      <c r="CY39" s="694"/>
      <c r="CZ39" s="664">
        <v>
2.5</v>
      </c>
      <c r="DA39" s="695"/>
      <c r="DB39" s="695"/>
      <c r="DC39" s="698"/>
      <c r="DD39" s="668">
        <v>
1409650</v>
      </c>
      <c r="DE39" s="693"/>
      <c r="DF39" s="693"/>
      <c r="DG39" s="693"/>
      <c r="DH39" s="693"/>
      <c r="DI39" s="693"/>
      <c r="DJ39" s="693"/>
      <c r="DK39" s="694"/>
      <c r="DL39" s="668" t="s">
        <v>
453</v>
      </c>
      <c r="DM39" s="693"/>
      <c r="DN39" s="693"/>
      <c r="DO39" s="693"/>
      <c r="DP39" s="693"/>
      <c r="DQ39" s="693"/>
      <c r="DR39" s="693"/>
      <c r="DS39" s="693"/>
      <c r="DT39" s="693"/>
      <c r="DU39" s="693"/>
      <c r="DV39" s="694"/>
      <c r="DW39" s="664" t="s">
        <v>
453</v>
      </c>
      <c r="DX39" s="695"/>
      <c r="DY39" s="695"/>
      <c r="DZ39" s="695"/>
      <c r="EA39" s="695"/>
      <c r="EB39" s="695"/>
      <c r="EC39" s="696"/>
    </row>
    <row r="40" spans="2:133" ht="11.25" customHeight="1">
      <c r="AQ40" s="736" t="s">
        <v>
482</v>
      </c>
      <c r="AR40" s="737"/>
      <c r="AS40" s="737"/>
      <c r="AT40" s="737"/>
      <c r="AU40" s="737"/>
      <c r="AV40" s="737"/>
      <c r="AW40" s="737"/>
      <c r="AX40" s="737"/>
      <c r="AY40" s="738"/>
      <c r="AZ40" s="659">
        <v>
2015022</v>
      </c>
      <c r="BA40" s="660"/>
      <c r="BB40" s="660"/>
      <c r="BC40" s="660"/>
      <c r="BD40" s="693"/>
      <c r="BE40" s="693"/>
      <c r="BF40" s="724"/>
      <c r="BG40" s="746"/>
      <c r="BH40" s="747"/>
      <c r="BI40" s="747"/>
      <c r="BJ40" s="747"/>
      <c r="BK40" s="747"/>
      <c r="BL40" s="357"/>
      <c r="BM40" s="675" t="s">
        <v>
483</v>
      </c>
      <c r="BN40" s="675"/>
      <c r="BO40" s="675"/>
      <c r="BP40" s="675"/>
      <c r="BQ40" s="675"/>
      <c r="BR40" s="675"/>
      <c r="BS40" s="675"/>
      <c r="BT40" s="675"/>
      <c r="BU40" s="676"/>
      <c r="BV40" s="659">
        <v>
97</v>
      </c>
      <c r="BW40" s="660"/>
      <c r="BX40" s="660"/>
      <c r="BY40" s="660"/>
      <c r="BZ40" s="660"/>
      <c r="CA40" s="660"/>
      <c r="CB40" s="669"/>
      <c r="CD40" s="674" t="s">
        <v>
484</v>
      </c>
      <c r="CE40" s="675"/>
      <c r="CF40" s="675"/>
      <c r="CG40" s="675"/>
      <c r="CH40" s="675"/>
      <c r="CI40" s="675"/>
      <c r="CJ40" s="675"/>
      <c r="CK40" s="675"/>
      <c r="CL40" s="675"/>
      <c r="CM40" s="675"/>
      <c r="CN40" s="675"/>
      <c r="CO40" s="675"/>
      <c r="CP40" s="675"/>
      <c r="CQ40" s="676"/>
      <c r="CR40" s="659">
        <v>
52500</v>
      </c>
      <c r="CS40" s="660"/>
      <c r="CT40" s="660"/>
      <c r="CU40" s="660"/>
      <c r="CV40" s="660"/>
      <c r="CW40" s="660"/>
      <c r="CX40" s="660"/>
      <c r="CY40" s="661"/>
      <c r="CZ40" s="664">
        <v>
0.1</v>
      </c>
      <c r="DA40" s="695"/>
      <c r="DB40" s="695"/>
      <c r="DC40" s="698"/>
      <c r="DD40" s="668">
        <v>
50000</v>
      </c>
      <c r="DE40" s="660"/>
      <c r="DF40" s="660"/>
      <c r="DG40" s="660"/>
      <c r="DH40" s="660"/>
      <c r="DI40" s="660"/>
      <c r="DJ40" s="660"/>
      <c r="DK40" s="661"/>
      <c r="DL40" s="668" t="s">
        <v>
453</v>
      </c>
      <c r="DM40" s="660"/>
      <c r="DN40" s="660"/>
      <c r="DO40" s="660"/>
      <c r="DP40" s="660"/>
      <c r="DQ40" s="660"/>
      <c r="DR40" s="660"/>
      <c r="DS40" s="660"/>
      <c r="DT40" s="660"/>
      <c r="DU40" s="660"/>
      <c r="DV40" s="661"/>
      <c r="DW40" s="664" t="s">
        <v>
453</v>
      </c>
      <c r="DX40" s="695"/>
      <c r="DY40" s="695"/>
      <c r="DZ40" s="695"/>
      <c r="EA40" s="695"/>
      <c r="EB40" s="695"/>
      <c r="EC40" s="696"/>
    </row>
    <row r="41" spans="2:133" ht="11.25" customHeight="1">
      <c r="AQ41" s="750" t="s">
        <v>
485</v>
      </c>
      <c r="AR41" s="751"/>
      <c r="AS41" s="751"/>
      <c r="AT41" s="751"/>
      <c r="AU41" s="751"/>
      <c r="AV41" s="751"/>
      <c r="AW41" s="751"/>
      <c r="AX41" s="751"/>
      <c r="AY41" s="752"/>
      <c r="AZ41" s="739">
        <v>
3808124</v>
      </c>
      <c r="BA41" s="740"/>
      <c r="BB41" s="740"/>
      <c r="BC41" s="740"/>
      <c r="BD41" s="729"/>
      <c r="BE41" s="729"/>
      <c r="BF41" s="731"/>
      <c r="BG41" s="748"/>
      <c r="BH41" s="749"/>
      <c r="BI41" s="749"/>
      <c r="BJ41" s="749"/>
      <c r="BK41" s="749"/>
      <c r="BL41" s="358"/>
      <c r="BM41" s="684" t="s">
        <v>
486</v>
      </c>
      <c r="BN41" s="684"/>
      <c r="BO41" s="684"/>
      <c r="BP41" s="684"/>
      <c r="BQ41" s="684"/>
      <c r="BR41" s="684"/>
      <c r="BS41" s="684"/>
      <c r="BT41" s="684"/>
      <c r="BU41" s="685"/>
      <c r="BV41" s="739">
        <v>
292</v>
      </c>
      <c r="BW41" s="740"/>
      <c r="BX41" s="740"/>
      <c r="BY41" s="740"/>
      <c r="BZ41" s="740"/>
      <c r="CA41" s="740"/>
      <c r="CB41" s="753"/>
      <c r="CD41" s="674" t="s">
        <v>
487</v>
      </c>
      <c r="CE41" s="675"/>
      <c r="CF41" s="675"/>
      <c r="CG41" s="675"/>
      <c r="CH41" s="675"/>
      <c r="CI41" s="675"/>
      <c r="CJ41" s="675"/>
      <c r="CK41" s="675"/>
      <c r="CL41" s="675"/>
      <c r="CM41" s="675"/>
      <c r="CN41" s="675"/>
      <c r="CO41" s="675"/>
      <c r="CP41" s="675"/>
      <c r="CQ41" s="676"/>
      <c r="CR41" s="659" t="s">
        <v>
453</v>
      </c>
      <c r="CS41" s="693"/>
      <c r="CT41" s="693"/>
      <c r="CU41" s="693"/>
      <c r="CV41" s="693"/>
      <c r="CW41" s="693"/>
      <c r="CX41" s="693"/>
      <c r="CY41" s="694"/>
      <c r="CZ41" s="664" t="s">
        <v>
453</v>
      </c>
      <c r="DA41" s="695"/>
      <c r="DB41" s="695"/>
      <c r="DC41" s="698"/>
      <c r="DD41" s="668" t="s">
        <v>
453</v>
      </c>
      <c r="DE41" s="693"/>
      <c r="DF41" s="693"/>
      <c r="DG41" s="693"/>
      <c r="DH41" s="693"/>
      <c r="DI41" s="693"/>
      <c r="DJ41" s="693"/>
      <c r="DK41" s="69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356" t="s">
        <v>
218</v>
      </c>
      <c r="C42" s="356"/>
      <c r="D42" s="356"/>
      <c r="E42" s="356"/>
      <c r="F42" s="356"/>
      <c r="G42" s="356"/>
      <c r="H42" s="356"/>
      <c r="I42" s="356"/>
      <c r="J42" s="356"/>
      <c r="K42" s="356"/>
      <c r="L42" s="356"/>
      <c r="M42" s="356"/>
      <c r="N42" s="356"/>
      <c r="O42" s="356"/>
      <c r="P42" s="356"/>
      <c r="Q42" s="356"/>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
219</v>
      </c>
      <c r="CE42" s="657"/>
      <c r="CF42" s="657"/>
      <c r="CG42" s="657"/>
      <c r="CH42" s="657"/>
      <c r="CI42" s="657"/>
      <c r="CJ42" s="657"/>
      <c r="CK42" s="657"/>
      <c r="CL42" s="657"/>
      <c r="CM42" s="657"/>
      <c r="CN42" s="657"/>
      <c r="CO42" s="657"/>
      <c r="CP42" s="657"/>
      <c r="CQ42" s="658"/>
      <c r="CR42" s="659">
        <v>
8372440</v>
      </c>
      <c r="CS42" s="660"/>
      <c r="CT42" s="660"/>
      <c r="CU42" s="660"/>
      <c r="CV42" s="660"/>
      <c r="CW42" s="660"/>
      <c r="CX42" s="660"/>
      <c r="CY42" s="661"/>
      <c r="CZ42" s="664">
        <v>
12.8</v>
      </c>
      <c r="DA42" s="665"/>
      <c r="DB42" s="665"/>
      <c r="DC42" s="760"/>
      <c r="DD42" s="668">
        <v>
1049417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05" t="s">
        <v>
220</v>
      </c>
      <c r="C43" s="356"/>
      <c r="D43" s="356"/>
      <c r="E43" s="356"/>
      <c r="F43" s="356"/>
      <c r="G43" s="356"/>
      <c r="H43" s="356"/>
      <c r="I43" s="356"/>
      <c r="J43" s="356"/>
      <c r="K43" s="356"/>
      <c r="L43" s="356"/>
      <c r="M43" s="356"/>
      <c r="N43" s="356"/>
      <c r="O43" s="356"/>
      <c r="P43" s="356"/>
      <c r="Q43" s="356"/>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
488</v>
      </c>
      <c r="CE43" s="657"/>
      <c r="CF43" s="657"/>
      <c r="CG43" s="657"/>
      <c r="CH43" s="657"/>
      <c r="CI43" s="657"/>
      <c r="CJ43" s="657"/>
      <c r="CK43" s="657"/>
      <c r="CL43" s="657"/>
      <c r="CM43" s="657"/>
      <c r="CN43" s="657"/>
      <c r="CO43" s="657"/>
      <c r="CP43" s="657"/>
      <c r="CQ43" s="658"/>
      <c r="CR43" s="659">
        <v>
110390</v>
      </c>
      <c r="CS43" s="693"/>
      <c r="CT43" s="693"/>
      <c r="CU43" s="693"/>
      <c r="CV43" s="693"/>
      <c r="CW43" s="693"/>
      <c r="CX43" s="693"/>
      <c r="CY43" s="694"/>
      <c r="CZ43" s="664">
        <v>
0.2</v>
      </c>
      <c r="DA43" s="695"/>
      <c r="DB43" s="695"/>
      <c r="DC43" s="698"/>
      <c r="DD43" s="668">
        <v>
89316</v>
      </c>
      <c r="DE43" s="693"/>
      <c r="DF43" s="693"/>
      <c r="DG43" s="693"/>
      <c r="DH43" s="693"/>
      <c r="DI43" s="693"/>
      <c r="DJ43" s="693"/>
      <c r="DK43" s="69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06" t="s">
        <v>
221</v>
      </c>
      <c r="CD44" s="771" t="s">
        <v>
198</v>
      </c>
      <c r="CE44" s="772"/>
      <c r="CF44" s="656" t="s">
        <v>
489</v>
      </c>
      <c r="CG44" s="657"/>
      <c r="CH44" s="657"/>
      <c r="CI44" s="657"/>
      <c r="CJ44" s="657"/>
      <c r="CK44" s="657"/>
      <c r="CL44" s="657"/>
      <c r="CM44" s="657"/>
      <c r="CN44" s="657"/>
      <c r="CO44" s="657"/>
      <c r="CP44" s="657"/>
      <c r="CQ44" s="658"/>
      <c r="CR44" s="659">
        <v>
8326828</v>
      </c>
      <c r="CS44" s="660"/>
      <c r="CT44" s="660"/>
      <c r="CU44" s="660"/>
      <c r="CV44" s="660"/>
      <c r="CW44" s="660"/>
      <c r="CX44" s="660"/>
      <c r="CY44" s="661"/>
      <c r="CZ44" s="664">
        <v>
12.7</v>
      </c>
      <c r="DA44" s="665"/>
      <c r="DB44" s="665"/>
      <c r="DC44" s="760"/>
      <c r="DD44" s="668">
        <v>
1003805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
490</v>
      </c>
      <c r="CG45" s="657"/>
      <c r="CH45" s="657"/>
      <c r="CI45" s="657"/>
      <c r="CJ45" s="657"/>
      <c r="CK45" s="657"/>
      <c r="CL45" s="657"/>
      <c r="CM45" s="657"/>
      <c r="CN45" s="657"/>
      <c r="CO45" s="657"/>
      <c r="CP45" s="657"/>
      <c r="CQ45" s="658"/>
      <c r="CR45" s="659">
        <v>
3955128</v>
      </c>
      <c r="CS45" s="693"/>
      <c r="CT45" s="693"/>
      <c r="CU45" s="693"/>
      <c r="CV45" s="693"/>
      <c r="CW45" s="693"/>
      <c r="CX45" s="693"/>
      <c r="CY45" s="694"/>
      <c r="CZ45" s="664">
        <v>
6</v>
      </c>
      <c r="DA45" s="695"/>
      <c r="DB45" s="695"/>
      <c r="DC45" s="698"/>
      <c r="DD45" s="668">
        <v>
92218</v>
      </c>
      <c r="DE45" s="693"/>
      <c r="DF45" s="693"/>
      <c r="DG45" s="693"/>
      <c r="DH45" s="693"/>
      <c r="DI45" s="693"/>
      <c r="DJ45" s="693"/>
      <c r="DK45" s="69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
491</v>
      </c>
      <c r="CG46" s="657"/>
      <c r="CH46" s="657"/>
      <c r="CI46" s="657"/>
      <c r="CJ46" s="657"/>
      <c r="CK46" s="657"/>
      <c r="CL46" s="657"/>
      <c r="CM46" s="657"/>
      <c r="CN46" s="657"/>
      <c r="CO46" s="657"/>
      <c r="CP46" s="657"/>
      <c r="CQ46" s="658"/>
      <c r="CR46" s="659">
        <v>
4371700</v>
      </c>
      <c r="CS46" s="660"/>
      <c r="CT46" s="660"/>
      <c r="CU46" s="660"/>
      <c r="CV46" s="660"/>
      <c r="CW46" s="660"/>
      <c r="CX46" s="660"/>
      <c r="CY46" s="661"/>
      <c r="CZ46" s="664">
        <v>
6.7</v>
      </c>
      <c r="DA46" s="665"/>
      <c r="DB46" s="665"/>
      <c r="DC46" s="760"/>
      <c r="DD46" s="668">
        <v>
911587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
492</v>
      </c>
      <c r="CG47" s="657"/>
      <c r="CH47" s="657"/>
      <c r="CI47" s="657"/>
      <c r="CJ47" s="657"/>
      <c r="CK47" s="657"/>
      <c r="CL47" s="657"/>
      <c r="CM47" s="657"/>
      <c r="CN47" s="657"/>
      <c r="CO47" s="657"/>
      <c r="CP47" s="657"/>
      <c r="CQ47" s="658"/>
      <c r="CR47" s="659">
        <v>
45612</v>
      </c>
      <c r="CS47" s="693"/>
      <c r="CT47" s="693"/>
      <c r="CU47" s="693"/>
      <c r="CV47" s="693"/>
      <c r="CW47" s="693"/>
      <c r="CX47" s="693"/>
      <c r="CY47" s="694"/>
      <c r="CZ47" s="664">
        <v>
0.1</v>
      </c>
      <c r="DA47" s="695"/>
      <c r="DB47" s="695"/>
      <c r="DC47" s="698"/>
      <c r="DD47" s="668">
        <v>
45612</v>
      </c>
      <c r="DE47" s="693"/>
      <c r="DF47" s="693"/>
      <c r="DG47" s="693"/>
      <c r="DH47" s="693"/>
      <c r="DI47" s="693"/>
      <c r="DJ47" s="693"/>
      <c r="DK47" s="69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
493</v>
      </c>
      <c r="CG48" s="657"/>
      <c r="CH48" s="657"/>
      <c r="CI48" s="657"/>
      <c r="CJ48" s="657"/>
      <c r="CK48" s="657"/>
      <c r="CL48" s="657"/>
      <c r="CM48" s="657"/>
      <c r="CN48" s="657"/>
      <c r="CO48" s="657"/>
      <c r="CP48" s="657"/>
      <c r="CQ48" s="658"/>
      <c r="CR48" s="659" t="s">
        <v>
453</v>
      </c>
      <c r="CS48" s="660"/>
      <c r="CT48" s="660"/>
      <c r="CU48" s="660"/>
      <c r="CV48" s="660"/>
      <c r="CW48" s="660"/>
      <c r="CX48" s="660"/>
      <c r="CY48" s="661"/>
      <c r="CZ48" s="664" t="s">
        <v>
453</v>
      </c>
      <c r="DA48" s="665"/>
      <c r="DB48" s="665"/>
      <c r="DC48" s="760"/>
      <c r="DD48" s="668" t="s">
        <v>
453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
494</v>
      </c>
      <c r="CE49" s="705"/>
      <c r="CF49" s="705"/>
      <c r="CG49" s="705"/>
      <c r="CH49" s="705"/>
      <c r="CI49" s="705"/>
      <c r="CJ49" s="705"/>
      <c r="CK49" s="705"/>
      <c r="CL49" s="705"/>
      <c r="CM49" s="705"/>
      <c r="CN49" s="705"/>
      <c r="CO49" s="705"/>
      <c r="CP49" s="705"/>
      <c r="CQ49" s="706"/>
      <c r="CR49" s="739">
        <v>
65584684</v>
      </c>
      <c r="CS49" s="729"/>
      <c r="CT49" s="729"/>
      <c r="CU49" s="729"/>
      <c r="CV49" s="729"/>
      <c r="CW49" s="729"/>
      <c r="CX49" s="729"/>
      <c r="CY49" s="761"/>
      <c r="CZ49" s="744">
        <v>
100</v>
      </c>
      <c r="DA49" s="762"/>
      <c r="DB49" s="762"/>
      <c r="DC49" s="763"/>
      <c r="DD49" s="764">
        <v>
39094967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DPFcpkQ5gjQlXgTBAGikseTeDkLwPfQ4Zz92g1vFVRa9btgL7cvs9WKOL8e3igzaceIEKzIpuHVAAsGw334W5A==" saltValue="CsTFebNQx5nBFvwhg3IYl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E37" sqref="E37:S37"/>
    </sheetView>
  </sheetViews>
  <sheetFormatPr defaultColWidth="0" defaultRowHeight="13.5" zeroHeight="1"/>
  <cols>
    <col min="1" max="130" width="2.75" style="250" customWidth="1"/>
    <col min="131" max="131" width="1.625" style="250" customWidth="1"/>
    <col min="132" max="16384" width="9" style="250" hidden="1"/>
  </cols>
  <sheetData>
    <row r="1" spans="1:131" s="213" customFormat="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c r="A2" s="214" t="s">
        <v>
222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
223</v>
      </c>
      <c r="DK2" s="807"/>
      <c r="DL2" s="807"/>
      <c r="DM2" s="807"/>
      <c r="DN2" s="807"/>
      <c r="DO2" s="808"/>
      <c r="DP2" s="215"/>
      <c r="DQ2" s="806" t="s">
        <v>
224</v>
      </c>
      <c r="DR2" s="807"/>
      <c r="DS2" s="807"/>
      <c r="DT2" s="807"/>
      <c r="DU2" s="807"/>
      <c r="DV2" s="807"/>
      <c r="DW2" s="807"/>
      <c r="DX2" s="807"/>
      <c r="DY2" s="807"/>
      <c r="DZ2" s="808"/>
      <c r="EA2" s="216"/>
    </row>
    <row r="3" spans="1:131" s="213" customFormat="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c r="A4" s="809" t="s">
        <v>
225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364"/>
      <c r="BA4" s="364"/>
      <c r="BB4" s="364"/>
      <c r="BC4" s="364"/>
      <c r="BD4" s="364"/>
      <c r="BE4" s="218"/>
      <c r="BF4" s="218"/>
      <c r="BG4" s="218"/>
      <c r="BH4" s="218"/>
      <c r="BI4" s="218"/>
      <c r="BJ4" s="218"/>
      <c r="BK4" s="218"/>
      <c r="BL4" s="218"/>
      <c r="BM4" s="218"/>
      <c r="BN4" s="218"/>
      <c r="BO4" s="218"/>
      <c r="BP4" s="218"/>
      <c r="BQ4" s="364" t="s">
        <v>
226</v>
      </c>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c r="DF4" s="364"/>
      <c r="DG4" s="364"/>
      <c r="DH4" s="364"/>
      <c r="DI4" s="364"/>
      <c r="DJ4" s="364"/>
      <c r="DK4" s="364"/>
      <c r="DL4" s="364"/>
      <c r="DM4" s="364"/>
      <c r="DN4" s="364"/>
      <c r="DO4" s="364"/>
      <c r="DP4" s="364"/>
      <c r="DQ4" s="364"/>
      <c r="DR4" s="364"/>
      <c r="DS4" s="364"/>
      <c r="DT4" s="364"/>
      <c r="DU4" s="364"/>
      <c r="DV4" s="364"/>
      <c r="DW4" s="364"/>
      <c r="DX4" s="364"/>
      <c r="DY4" s="364"/>
      <c r="DZ4" s="364"/>
      <c r="EA4" s="219"/>
    </row>
    <row r="5" spans="1:131" s="220" customFormat="1" ht="26.25" customHeight="1">
      <c r="A5" s="800" t="s">
        <v>
227</v>
      </c>
      <c r="B5" s="801"/>
      <c r="C5" s="801"/>
      <c r="D5" s="801"/>
      <c r="E5" s="801"/>
      <c r="F5" s="801"/>
      <c r="G5" s="801"/>
      <c r="H5" s="801"/>
      <c r="I5" s="801"/>
      <c r="J5" s="801"/>
      <c r="K5" s="801"/>
      <c r="L5" s="801"/>
      <c r="M5" s="801"/>
      <c r="N5" s="801"/>
      <c r="O5" s="801"/>
      <c r="P5" s="802"/>
      <c r="Q5" s="777" t="s">
        <v>
228</v>
      </c>
      <c r="R5" s="778"/>
      <c r="S5" s="778"/>
      <c r="T5" s="778"/>
      <c r="U5" s="779"/>
      <c r="V5" s="777" t="s">
        <v>
495</v>
      </c>
      <c r="W5" s="778"/>
      <c r="X5" s="778"/>
      <c r="Y5" s="778"/>
      <c r="Z5" s="779"/>
      <c r="AA5" s="777" t="s">
        <v>
496</v>
      </c>
      <c r="AB5" s="778"/>
      <c r="AC5" s="778"/>
      <c r="AD5" s="778"/>
      <c r="AE5" s="778"/>
      <c r="AF5" s="810" t="s">
        <v>
497</v>
      </c>
      <c r="AG5" s="778"/>
      <c r="AH5" s="778"/>
      <c r="AI5" s="778"/>
      <c r="AJ5" s="789"/>
      <c r="AK5" s="778" t="s">
        <v>
229</v>
      </c>
      <c r="AL5" s="778"/>
      <c r="AM5" s="778"/>
      <c r="AN5" s="778"/>
      <c r="AO5" s="779"/>
      <c r="AP5" s="777" t="s">
        <v>
498</v>
      </c>
      <c r="AQ5" s="778"/>
      <c r="AR5" s="778"/>
      <c r="AS5" s="778"/>
      <c r="AT5" s="779"/>
      <c r="AU5" s="777" t="s">
        <v>
230</v>
      </c>
      <c r="AV5" s="778"/>
      <c r="AW5" s="778"/>
      <c r="AX5" s="778"/>
      <c r="AY5" s="789"/>
      <c r="AZ5" s="361"/>
      <c r="BA5" s="361"/>
      <c r="BB5" s="361"/>
      <c r="BC5" s="361"/>
      <c r="BD5" s="361"/>
      <c r="BE5" s="221"/>
      <c r="BF5" s="221"/>
      <c r="BG5" s="221"/>
      <c r="BH5" s="221"/>
      <c r="BI5" s="221"/>
      <c r="BJ5" s="221"/>
      <c r="BK5" s="221"/>
      <c r="BL5" s="221"/>
      <c r="BM5" s="221"/>
      <c r="BN5" s="221"/>
      <c r="BO5" s="221"/>
      <c r="BP5" s="221"/>
      <c r="BQ5" s="800" t="s">
        <v>
231</v>
      </c>
      <c r="BR5" s="801"/>
      <c r="BS5" s="801"/>
      <c r="BT5" s="801"/>
      <c r="BU5" s="801"/>
      <c r="BV5" s="801"/>
      <c r="BW5" s="801"/>
      <c r="BX5" s="801"/>
      <c r="BY5" s="801"/>
      <c r="BZ5" s="801"/>
      <c r="CA5" s="801"/>
      <c r="CB5" s="801"/>
      <c r="CC5" s="801"/>
      <c r="CD5" s="801"/>
      <c r="CE5" s="801"/>
      <c r="CF5" s="801"/>
      <c r="CG5" s="802"/>
      <c r="CH5" s="777" t="s">
        <v>
499</v>
      </c>
      <c r="CI5" s="778"/>
      <c r="CJ5" s="778"/>
      <c r="CK5" s="778"/>
      <c r="CL5" s="779"/>
      <c r="CM5" s="777" t="s">
        <v>
500</v>
      </c>
      <c r="CN5" s="778"/>
      <c r="CO5" s="778"/>
      <c r="CP5" s="778"/>
      <c r="CQ5" s="779"/>
      <c r="CR5" s="777" t="s">
        <v>
501</v>
      </c>
      <c r="CS5" s="778"/>
      <c r="CT5" s="778"/>
      <c r="CU5" s="778"/>
      <c r="CV5" s="779"/>
      <c r="CW5" s="777" t="s">
        <v>
502</v>
      </c>
      <c r="CX5" s="778"/>
      <c r="CY5" s="778"/>
      <c r="CZ5" s="778"/>
      <c r="DA5" s="779"/>
      <c r="DB5" s="777" t="s">
        <v>
503</v>
      </c>
      <c r="DC5" s="778"/>
      <c r="DD5" s="778"/>
      <c r="DE5" s="778"/>
      <c r="DF5" s="779"/>
      <c r="DG5" s="783" t="s">
        <v>
232</v>
      </c>
      <c r="DH5" s="784"/>
      <c r="DI5" s="784"/>
      <c r="DJ5" s="784"/>
      <c r="DK5" s="785"/>
      <c r="DL5" s="783" t="s">
        <v>
504</v>
      </c>
      <c r="DM5" s="784"/>
      <c r="DN5" s="784"/>
      <c r="DO5" s="784"/>
      <c r="DP5" s="785"/>
      <c r="DQ5" s="777" t="s">
        <v>
505</v>
      </c>
      <c r="DR5" s="778"/>
      <c r="DS5" s="778"/>
      <c r="DT5" s="778"/>
      <c r="DU5" s="779"/>
      <c r="DV5" s="777" t="s">
        <v>
230</v>
      </c>
      <c r="DW5" s="778"/>
      <c r="DX5" s="778"/>
      <c r="DY5" s="778"/>
      <c r="DZ5" s="789"/>
      <c r="EA5" s="219"/>
    </row>
    <row r="6" spans="1:131" s="220"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364"/>
      <c r="BA6" s="364"/>
      <c r="BB6" s="364"/>
      <c r="BC6" s="364"/>
      <c r="BD6" s="364"/>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c r="A7" s="222">
        <v>
1</v>
      </c>
      <c r="B7" s="791" t="s">
        <v>
506</v>
      </c>
      <c r="C7" s="792"/>
      <c r="D7" s="792"/>
      <c r="E7" s="792"/>
      <c r="F7" s="792"/>
      <c r="G7" s="792"/>
      <c r="H7" s="792"/>
      <c r="I7" s="792"/>
      <c r="J7" s="792"/>
      <c r="K7" s="792"/>
      <c r="L7" s="792"/>
      <c r="M7" s="792"/>
      <c r="N7" s="792"/>
      <c r="O7" s="792"/>
      <c r="P7" s="793"/>
      <c r="Q7" s="794">
        <v>
66268</v>
      </c>
      <c r="R7" s="795"/>
      <c r="S7" s="795"/>
      <c r="T7" s="795"/>
      <c r="U7" s="795"/>
      <c r="V7" s="795">
        <v>
63328</v>
      </c>
      <c r="W7" s="795"/>
      <c r="X7" s="795"/>
      <c r="Y7" s="795"/>
      <c r="Z7" s="795"/>
      <c r="AA7" s="795">
        <v>
2940</v>
      </c>
      <c r="AB7" s="795"/>
      <c r="AC7" s="795"/>
      <c r="AD7" s="795"/>
      <c r="AE7" s="796"/>
      <c r="AF7" s="797">
        <v>
2764</v>
      </c>
      <c r="AG7" s="798"/>
      <c r="AH7" s="798"/>
      <c r="AI7" s="798"/>
      <c r="AJ7" s="799"/>
      <c r="AK7" s="834">
        <v>
1117</v>
      </c>
      <c r="AL7" s="835"/>
      <c r="AM7" s="835"/>
      <c r="AN7" s="835"/>
      <c r="AO7" s="835"/>
      <c r="AP7" s="835">
        <v>
31786</v>
      </c>
      <c r="AQ7" s="835"/>
      <c r="AR7" s="835"/>
      <c r="AS7" s="835"/>
      <c r="AT7" s="835"/>
      <c r="AU7" s="836"/>
      <c r="AV7" s="836"/>
      <c r="AW7" s="836"/>
      <c r="AX7" s="836"/>
      <c r="AY7" s="837"/>
      <c r="AZ7" s="364"/>
      <c r="BA7" s="364"/>
      <c r="BB7" s="364"/>
      <c r="BC7" s="364"/>
      <c r="BD7" s="364"/>
      <c r="BE7" s="218"/>
      <c r="BF7" s="218"/>
      <c r="BG7" s="218"/>
      <c r="BH7" s="218"/>
      <c r="BI7" s="218"/>
      <c r="BJ7" s="218"/>
      <c r="BK7" s="218"/>
      <c r="BL7" s="218"/>
      <c r="BM7" s="218"/>
      <c r="BN7" s="218"/>
      <c r="BO7" s="218"/>
      <c r="BP7" s="218"/>
      <c r="BQ7" s="223">
        <v>
1</v>
      </c>
      <c r="BR7" s="224" t="s">
        <v>
507</v>
      </c>
      <c r="BS7" s="838" t="s">
        <v>
508</v>
      </c>
      <c r="BT7" s="839"/>
      <c r="BU7" s="839"/>
      <c r="BV7" s="839"/>
      <c r="BW7" s="839"/>
      <c r="BX7" s="839"/>
      <c r="BY7" s="839"/>
      <c r="BZ7" s="839"/>
      <c r="CA7" s="839"/>
      <c r="CB7" s="839"/>
      <c r="CC7" s="839"/>
      <c r="CD7" s="839"/>
      <c r="CE7" s="839"/>
      <c r="CF7" s="839"/>
      <c r="CG7" s="840"/>
      <c r="CH7" s="831">
        <v>
177</v>
      </c>
      <c r="CI7" s="832"/>
      <c r="CJ7" s="832"/>
      <c r="CK7" s="832"/>
      <c r="CL7" s="833"/>
      <c r="CM7" s="831">
        <v>
-443</v>
      </c>
      <c r="CN7" s="832"/>
      <c r="CO7" s="832"/>
      <c r="CP7" s="832"/>
      <c r="CQ7" s="833"/>
      <c r="CR7" s="831">
        <v>
5</v>
      </c>
      <c r="CS7" s="832"/>
      <c r="CT7" s="832"/>
      <c r="CU7" s="832"/>
      <c r="CV7" s="833"/>
      <c r="CW7" s="831">
        <v>
76</v>
      </c>
      <c r="CX7" s="832"/>
      <c r="CY7" s="832"/>
      <c r="CZ7" s="832"/>
      <c r="DA7" s="833"/>
      <c r="DB7" s="831" t="s">
        <v>
509</v>
      </c>
      <c r="DC7" s="832"/>
      <c r="DD7" s="832"/>
      <c r="DE7" s="832"/>
      <c r="DF7" s="833"/>
      <c r="DG7" s="831">
        <v>
8277</v>
      </c>
      <c r="DH7" s="832"/>
      <c r="DI7" s="832"/>
      <c r="DJ7" s="832"/>
      <c r="DK7" s="833"/>
      <c r="DL7" s="831" t="s">
        <v>
509</v>
      </c>
      <c r="DM7" s="832"/>
      <c r="DN7" s="832"/>
      <c r="DO7" s="832"/>
      <c r="DP7" s="833"/>
      <c r="DQ7" s="831">
        <v>
443</v>
      </c>
      <c r="DR7" s="832"/>
      <c r="DS7" s="832"/>
      <c r="DT7" s="832"/>
      <c r="DU7" s="833"/>
      <c r="DV7" s="812"/>
      <c r="DW7" s="813"/>
      <c r="DX7" s="813"/>
      <c r="DY7" s="813"/>
      <c r="DZ7" s="814"/>
      <c r="EA7" s="219"/>
    </row>
    <row r="8" spans="1:131" s="220" customFormat="1" ht="26.25" customHeight="1">
      <c r="A8" s="225">
        <v>
2</v>
      </c>
      <c r="B8" s="815" t="s">
        <v>
510</v>
      </c>
      <c r="C8" s="816"/>
      <c r="D8" s="816"/>
      <c r="E8" s="816"/>
      <c r="F8" s="816"/>
      <c r="G8" s="816"/>
      <c r="H8" s="816"/>
      <c r="I8" s="816"/>
      <c r="J8" s="816"/>
      <c r="K8" s="816"/>
      <c r="L8" s="816"/>
      <c r="M8" s="816"/>
      <c r="N8" s="816"/>
      <c r="O8" s="816"/>
      <c r="P8" s="817"/>
      <c r="Q8" s="818">
        <v>
3720</v>
      </c>
      <c r="R8" s="819"/>
      <c r="S8" s="819"/>
      <c r="T8" s="819"/>
      <c r="U8" s="819"/>
      <c r="V8" s="819">
        <v>
3451</v>
      </c>
      <c r="W8" s="819"/>
      <c r="X8" s="819"/>
      <c r="Y8" s="819"/>
      <c r="Z8" s="819"/>
      <c r="AA8" s="819">
        <v>
269</v>
      </c>
      <c r="AB8" s="819"/>
      <c r="AC8" s="819"/>
      <c r="AD8" s="819"/>
      <c r="AE8" s="820"/>
      <c r="AF8" s="821">
        <v>
155</v>
      </c>
      <c r="AG8" s="822"/>
      <c r="AH8" s="822"/>
      <c r="AI8" s="822"/>
      <c r="AJ8" s="823"/>
      <c r="AK8" s="824">
        <v>
1550</v>
      </c>
      <c r="AL8" s="825"/>
      <c r="AM8" s="825"/>
      <c r="AN8" s="825"/>
      <c r="AO8" s="825"/>
      <c r="AP8" s="825">
        <v>
2368</v>
      </c>
      <c r="AQ8" s="825"/>
      <c r="AR8" s="825"/>
      <c r="AS8" s="825"/>
      <c r="AT8" s="825"/>
      <c r="AU8" s="826"/>
      <c r="AV8" s="826"/>
      <c r="AW8" s="826"/>
      <c r="AX8" s="826"/>
      <c r="AY8" s="827"/>
      <c r="AZ8" s="364"/>
      <c r="BA8" s="364"/>
      <c r="BB8" s="364"/>
      <c r="BC8" s="364"/>
      <c r="BD8" s="364"/>
      <c r="BE8" s="218"/>
      <c r="BF8" s="218"/>
      <c r="BG8" s="218"/>
      <c r="BH8" s="218"/>
      <c r="BI8" s="218"/>
      <c r="BJ8" s="218"/>
      <c r="BK8" s="218"/>
      <c r="BL8" s="218"/>
      <c r="BM8" s="218"/>
      <c r="BN8" s="218"/>
      <c r="BO8" s="218"/>
      <c r="BP8" s="218"/>
      <c r="BQ8" s="226">
        <v>
2</v>
      </c>
      <c r="BR8" s="227"/>
      <c r="BS8" s="828" t="s">
        <v>
511</v>
      </c>
      <c r="BT8" s="829"/>
      <c r="BU8" s="829"/>
      <c r="BV8" s="829"/>
      <c r="BW8" s="829"/>
      <c r="BX8" s="829"/>
      <c r="BY8" s="829"/>
      <c r="BZ8" s="829"/>
      <c r="CA8" s="829"/>
      <c r="CB8" s="829"/>
      <c r="CC8" s="829"/>
      <c r="CD8" s="829"/>
      <c r="CE8" s="829"/>
      <c r="CF8" s="829"/>
      <c r="CG8" s="830"/>
      <c r="CH8" s="841">
        <v>
5</v>
      </c>
      <c r="CI8" s="842"/>
      <c r="CJ8" s="842"/>
      <c r="CK8" s="842"/>
      <c r="CL8" s="843"/>
      <c r="CM8" s="841">
        <v>
146</v>
      </c>
      <c r="CN8" s="842"/>
      <c r="CO8" s="842"/>
      <c r="CP8" s="842"/>
      <c r="CQ8" s="843"/>
      <c r="CR8" s="841">
        <v>
30</v>
      </c>
      <c r="CS8" s="842"/>
      <c r="CT8" s="842"/>
      <c r="CU8" s="842"/>
      <c r="CV8" s="843"/>
      <c r="CW8" s="841" t="s">
        <v>
509</v>
      </c>
      <c r="CX8" s="842"/>
      <c r="CY8" s="842"/>
      <c r="CZ8" s="842"/>
      <c r="DA8" s="843"/>
      <c r="DB8" s="841" t="s">
        <v>
509</v>
      </c>
      <c r="DC8" s="842"/>
      <c r="DD8" s="842"/>
      <c r="DE8" s="842"/>
      <c r="DF8" s="843"/>
      <c r="DG8" s="841" t="s">
        <v>
509</v>
      </c>
      <c r="DH8" s="842"/>
      <c r="DI8" s="842"/>
      <c r="DJ8" s="842"/>
      <c r="DK8" s="843"/>
      <c r="DL8" s="841" t="s">
        <v>
509</v>
      </c>
      <c r="DM8" s="842"/>
      <c r="DN8" s="842"/>
      <c r="DO8" s="842"/>
      <c r="DP8" s="843"/>
      <c r="DQ8" s="841" t="s">
        <v>
509</v>
      </c>
      <c r="DR8" s="842"/>
      <c r="DS8" s="842"/>
      <c r="DT8" s="842"/>
      <c r="DU8" s="843"/>
      <c r="DV8" s="844"/>
      <c r="DW8" s="845"/>
      <c r="DX8" s="845"/>
      <c r="DY8" s="845"/>
      <c r="DZ8" s="846"/>
      <c r="EA8" s="219"/>
    </row>
    <row r="9" spans="1:131" s="220" customFormat="1" ht="26.25" customHeight="1">
      <c r="A9" s="225">
        <v>
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364"/>
      <c r="BA9" s="364"/>
      <c r="BB9" s="364"/>
      <c r="BC9" s="364"/>
      <c r="BD9" s="364"/>
      <c r="BE9" s="218"/>
      <c r="BF9" s="218"/>
      <c r="BG9" s="218"/>
      <c r="BH9" s="218"/>
      <c r="BI9" s="218"/>
      <c r="BJ9" s="218"/>
      <c r="BK9" s="218"/>
      <c r="BL9" s="218"/>
      <c r="BM9" s="218"/>
      <c r="BN9" s="218"/>
      <c r="BO9" s="218"/>
      <c r="BP9" s="218"/>
      <c r="BQ9" s="226">
        <v>
3</v>
      </c>
      <c r="BR9" s="227"/>
      <c r="BS9" s="828" t="s">
        <v>
512</v>
      </c>
      <c r="BT9" s="829"/>
      <c r="BU9" s="829"/>
      <c r="BV9" s="829"/>
      <c r="BW9" s="829"/>
      <c r="BX9" s="829"/>
      <c r="BY9" s="829"/>
      <c r="BZ9" s="829"/>
      <c r="CA9" s="829"/>
      <c r="CB9" s="829"/>
      <c r="CC9" s="829"/>
      <c r="CD9" s="829"/>
      <c r="CE9" s="829"/>
      <c r="CF9" s="829"/>
      <c r="CG9" s="830"/>
      <c r="CH9" s="841">
        <v>
0</v>
      </c>
      <c r="CI9" s="842"/>
      <c r="CJ9" s="842"/>
      <c r="CK9" s="842"/>
      <c r="CL9" s="843"/>
      <c r="CM9" s="841">
        <v>
304</v>
      </c>
      <c r="CN9" s="842"/>
      <c r="CO9" s="842"/>
      <c r="CP9" s="842"/>
      <c r="CQ9" s="843"/>
      <c r="CR9" s="841">
        <v>
300</v>
      </c>
      <c r="CS9" s="842"/>
      <c r="CT9" s="842"/>
      <c r="CU9" s="842"/>
      <c r="CV9" s="843"/>
      <c r="CW9" s="841">
        <v>
22</v>
      </c>
      <c r="CX9" s="842"/>
      <c r="CY9" s="842"/>
      <c r="CZ9" s="842"/>
      <c r="DA9" s="843"/>
      <c r="DB9" s="841" t="s">
        <v>
509</v>
      </c>
      <c r="DC9" s="842"/>
      <c r="DD9" s="842"/>
      <c r="DE9" s="842"/>
      <c r="DF9" s="843"/>
      <c r="DG9" s="841" t="s">
        <v>
509</v>
      </c>
      <c r="DH9" s="842"/>
      <c r="DI9" s="842"/>
      <c r="DJ9" s="842"/>
      <c r="DK9" s="843"/>
      <c r="DL9" s="841" t="s">
        <v>
509</v>
      </c>
      <c r="DM9" s="842"/>
      <c r="DN9" s="842"/>
      <c r="DO9" s="842"/>
      <c r="DP9" s="843"/>
      <c r="DQ9" s="841" t="s">
        <v>
509</v>
      </c>
      <c r="DR9" s="842"/>
      <c r="DS9" s="842"/>
      <c r="DT9" s="842"/>
      <c r="DU9" s="843"/>
      <c r="DV9" s="844"/>
      <c r="DW9" s="845"/>
      <c r="DX9" s="845"/>
      <c r="DY9" s="845"/>
      <c r="DZ9" s="846"/>
      <c r="EA9" s="219"/>
    </row>
    <row r="10" spans="1:131" s="220" customFormat="1" ht="26.25" customHeight="1">
      <c r="A10" s="225">
        <v>
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364"/>
      <c r="BA10" s="364"/>
      <c r="BB10" s="364"/>
      <c r="BC10" s="364"/>
      <c r="BD10" s="364"/>
      <c r="BE10" s="218"/>
      <c r="BF10" s="218"/>
      <c r="BG10" s="218"/>
      <c r="BH10" s="218"/>
      <c r="BI10" s="218"/>
      <c r="BJ10" s="218"/>
      <c r="BK10" s="218"/>
      <c r="BL10" s="218"/>
      <c r="BM10" s="218"/>
      <c r="BN10" s="218"/>
      <c r="BO10" s="218"/>
      <c r="BP10" s="218"/>
      <c r="BQ10" s="226">
        <v>
4</v>
      </c>
      <c r="BR10" s="227"/>
      <c r="BS10" s="828" t="s">
        <v>
513</v>
      </c>
      <c r="BT10" s="829"/>
      <c r="BU10" s="829"/>
      <c r="BV10" s="829"/>
      <c r="BW10" s="829"/>
      <c r="BX10" s="829"/>
      <c r="BY10" s="829"/>
      <c r="BZ10" s="829"/>
      <c r="CA10" s="829"/>
      <c r="CB10" s="829"/>
      <c r="CC10" s="829"/>
      <c r="CD10" s="829"/>
      <c r="CE10" s="829"/>
      <c r="CF10" s="829"/>
      <c r="CG10" s="830"/>
      <c r="CH10" s="841">
        <v>
1750</v>
      </c>
      <c r="CI10" s="842"/>
      <c r="CJ10" s="842"/>
      <c r="CK10" s="842"/>
      <c r="CL10" s="843"/>
      <c r="CM10" s="841">
        <v>
33106</v>
      </c>
      <c r="CN10" s="842"/>
      <c r="CO10" s="842"/>
      <c r="CP10" s="842"/>
      <c r="CQ10" s="843"/>
      <c r="CR10" s="841">
        <v>
331</v>
      </c>
      <c r="CS10" s="842"/>
      <c r="CT10" s="842"/>
      <c r="CU10" s="842"/>
      <c r="CV10" s="843"/>
      <c r="CW10" s="841" t="s">
        <v>
509</v>
      </c>
      <c r="CX10" s="842"/>
      <c r="CY10" s="842"/>
      <c r="CZ10" s="842"/>
      <c r="DA10" s="843"/>
      <c r="DB10" s="841">
        <v>
1500</v>
      </c>
      <c r="DC10" s="842"/>
      <c r="DD10" s="842"/>
      <c r="DE10" s="842"/>
      <c r="DF10" s="843"/>
      <c r="DG10" s="841" t="s">
        <v>
509</v>
      </c>
      <c r="DH10" s="842"/>
      <c r="DI10" s="842"/>
      <c r="DJ10" s="842"/>
      <c r="DK10" s="843"/>
      <c r="DL10" s="841" t="s">
        <v>
509</v>
      </c>
      <c r="DM10" s="842"/>
      <c r="DN10" s="842"/>
      <c r="DO10" s="842"/>
      <c r="DP10" s="843"/>
      <c r="DQ10" s="841" t="s">
        <v>
509</v>
      </c>
      <c r="DR10" s="842"/>
      <c r="DS10" s="842"/>
      <c r="DT10" s="842"/>
      <c r="DU10" s="843"/>
      <c r="DV10" s="844"/>
      <c r="DW10" s="845"/>
      <c r="DX10" s="845"/>
      <c r="DY10" s="845"/>
      <c r="DZ10" s="846"/>
      <c r="EA10" s="219"/>
    </row>
    <row r="11" spans="1:131" s="220" customFormat="1" ht="26.25" customHeight="1">
      <c r="A11" s="225">
        <v>
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364"/>
      <c r="BA11" s="364"/>
      <c r="BB11" s="364"/>
      <c r="BC11" s="364"/>
      <c r="BD11" s="364"/>
      <c r="BE11" s="218"/>
      <c r="BF11" s="218"/>
      <c r="BG11" s="218"/>
      <c r="BH11" s="218"/>
      <c r="BI11" s="218"/>
      <c r="BJ11" s="218"/>
      <c r="BK11" s="218"/>
      <c r="BL11" s="218"/>
      <c r="BM11" s="218"/>
      <c r="BN11" s="218"/>
      <c r="BO11" s="218"/>
      <c r="BP11" s="218"/>
      <c r="BQ11" s="226">
        <v>
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c r="A12" s="225">
        <v>
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364"/>
      <c r="BA12" s="364"/>
      <c r="BB12" s="364"/>
      <c r="BC12" s="364"/>
      <c r="BD12" s="364"/>
      <c r="BE12" s="218"/>
      <c r="BF12" s="218"/>
      <c r="BG12" s="218"/>
      <c r="BH12" s="218"/>
      <c r="BI12" s="218"/>
      <c r="BJ12" s="218"/>
      <c r="BK12" s="218"/>
      <c r="BL12" s="218"/>
      <c r="BM12" s="218"/>
      <c r="BN12" s="218"/>
      <c r="BO12" s="218"/>
      <c r="BP12" s="218"/>
      <c r="BQ12" s="226">
        <v>
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c r="A13" s="225">
        <v>
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364"/>
      <c r="BA13" s="364"/>
      <c r="BB13" s="364"/>
      <c r="BC13" s="364"/>
      <c r="BD13" s="364"/>
      <c r="BE13" s="218"/>
      <c r="BF13" s="218"/>
      <c r="BG13" s="218"/>
      <c r="BH13" s="218"/>
      <c r="BI13" s="218"/>
      <c r="BJ13" s="218"/>
      <c r="BK13" s="218"/>
      <c r="BL13" s="218"/>
      <c r="BM13" s="218"/>
      <c r="BN13" s="218"/>
      <c r="BO13" s="218"/>
      <c r="BP13" s="218"/>
      <c r="BQ13" s="226">
        <v>
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c r="A14" s="225">
        <v>
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364"/>
      <c r="BA14" s="364"/>
      <c r="BB14" s="364"/>
      <c r="BC14" s="364"/>
      <c r="BD14" s="364"/>
      <c r="BE14" s="218"/>
      <c r="BF14" s="218"/>
      <c r="BG14" s="218"/>
      <c r="BH14" s="218"/>
      <c r="BI14" s="218"/>
      <c r="BJ14" s="218"/>
      <c r="BK14" s="218"/>
      <c r="BL14" s="218"/>
      <c r="BM14" s="218"/>
      <c r="BN14" s="218"/>
      <c r="BO14" s="218"/>
      <c r="BP14" s="218"/>
      <c r="BQ14" s="226">
        <v>
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c r="A15" s="225">
        <v>
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364"/>
      <c r="BA15" s="364"/>
      <c r="BB15" s="364"/>
      <c r="BC15" s="364"/>
      <c r="BD15" s="364"/>
      <c r="BE15" s="218"/>
      <c r="BF15" s="218"/>
      <c r="BG15" s="218"/>
      <c r="BH15" s="218"/>
      <c r="BI15" s="218"/>
      <c r="BJ15" s="218"/>
      <c r="BK15" s="218"/>
      <c r="BL15" s="218"/>
      <c r="BM15" s="218"/>
      <c r="BN15" s="218"/>
      <c r="BO15" s="218"/>
      <c r="BP15" s="218"/>
      <c r="BQ15" s="226">
        <v>
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c r="A16" s="225">
        <v>
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364"/>
      <c r="BA16" s="364"/>
      <c r="BB16" s="364"/>
      <c r="BC16" s="364"/>
      <c r="BD16" s="364"/>
      <c r="BE16" s="218"/>
      <c r="BF16" s="218"/>
      <c r="BG16" s="218"/>
      <c r="BH16" s="218"/>
      <c r="BI16" s="218"/>
      <c r="BJ16" s="218"/>
      <c r="BK16" s="218"/>
      <c r="BL16" s="218"/>
      <c r="BM16" s="218"/>
      <c r="BN16" s="218"/>
      <c r="BO16" s="218"/>
      <c r="BP16" s="218"/>
      <c r="BQ16" s="226">
        <v>
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c r="A17" s="225">
        <v>
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364"/>
      <c r="BA17" s="364"/>
      <c r="BB17" s="364"/>
      <c r="BC17" s="364"/>
      <c r="BD17" s="364"/>
      <c r="BE17" s="218"/>
      <c r="BF17" s="218"/>
      <c r="BG17" s="218"/>
      <c r="BH17" s="218"/>
      <c r="BI17" s="218"/>
      <c r="BJ17" s="218"/>
      <c r="BK17" s="218"/>
      <c r="BL17" s="218"/>
      <c r="BM17" s="218"/>
      <c r="BN17" s="218"/>
      <c r="BO17" s="218"/>
      <c r="BP17" s="218"/>
      <c r="BQ17" s="226">
        <v>
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c r="A18" s="225">
        <v>
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364"/>
      <c r="BA18" s="364"/>
      <c r="BB18" s="364"/>
      <c r="BC18" s="364"/>
      <c r="BD18" s="364"/>
      <c r="BE18" s="218"/>
      <c r="BF18" s="218"/>
      <c r="BG18" s="218"/>
      <c r="BH18" s="218"/>
      <c r="BI18" s="218"/>
      <c r="BJ18" s="218"/>
      <c r="BK18" s="218"/>
      <c r="BL18" s="218"/>
      <c r="BM18" s="218"/>
      <c r="BN18" s="218"/>
      <c r="BO18" s="218"/>
      <c r="BP18" s="218"/>
      <c r="BQ18" s="226">
        <v>
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c r="A19" s="225">
        <v>
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364"/>
      <c r="BA19" s="364"/>
      <c r="BB19" s="364"/>
      <c r="BC19" s="364"/>
      <c r="BD19" s="364"/>
      <c r="BE19" s="218"/>
      <c r="BF19" s="218"/>
      <c r="BG19" s="218"/>
      <c r="BH19" s="218"/>
      <c r="BI19" s="218"/>
      <c r="BJ19" s="218"/>
      <c r="BK19" s="218"/>
      <c r="BL19" s="218"/>
      <c r="BM19" s="218"/>
      <c r="BN19" s="218"/>
      <c r="BO19" s="218"/>
      <c r="BP19" s="218"/>
      <c r="BQ19" s="226">
        <v>
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c r="A20" s="225">
        <v>
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364"/>
      <c r="BA20" s="364"/>
      <c r="BB20" s="364"/>
      <c r="BC20" s="364"/>
      <c r="BD20" s="364"/>
      <c r="BE20" s="218"/>
      <c r="BF20" s="218"/>
      <c r="BG20" s="218"/>
      <c r="BH20" s="218"/>
      <c r="BI20" s="218"/>
      <c r="BJ20" s="218"/>
      <c r="BK20" s="218"/>
      <c r="BL20" s="218"/>
      <c r="BM20" s="218"/>
      <c r="BN20" s="218"/>
      <c r="BO20" s="218"/>
      <c r="BP20" s="218"/>
      <c r="BQ20" s="226">
        <v>
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c r="A21" s="225">
        <v>
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364"/>
      <c r="BA21" s="364"/>
      <c r="BB21" s="364"/>
      <c r="BC21" s="364"/>
      <c r="BD21" s="364"/>
      <c r="BE21" s="218"/>
      <c r="BF21" s="218"/>
      <c r="BG21" s="218"/>
      <c r="BH21" s="218"/>
      <c r="BI21" s="218"/>
      <c r="BJ21" s="218"/>
      <c r="BK21" s="218"/>
      <c r="BL21" s="218"/>
      <c r="BM21" s="218"/>
      <c r="BN21" s="218"/>
      <c r="BO21" s="218"/>
      <c r="BP21" s="218"/>
      <c r="BQ21" s="226">
        <v>
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c r="A22" s="225">
        <v>
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
233</v>
      </c>
      <c r="BA22" s="866"/>
      <c r="BB22" s="866"/>
      <c r="BC22" s="866"/>
      <c r="BD22" s="867"/>
      <c r="BE22" s="218"/>
      <c r="BF22" s="218"/>
      <c r="BG22" s="218"/>
      <c r="BH22" s="218"/>
      <c r="BI22" s="218"/>
      <c r="BJ22" s="218"/>
      <c r="BK22" s="218"/>
      <c r="BL22" s="218"/>
      <c r="BM22" s="218"/>
      <c r="BN22" s="218"/>
      <c r="BO22" s="218"/>
      <c r="BP22" s="218"/>
      <c r="BQ22" s="226">
        <v>
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c r="A23" s="228" t="s">
        <v>
234</v>
      </c>
      <c r="B23" s="850" t="s">
        <v>
235</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
2919</v>
      </c>
      <c r="AG23" s="854"/>
      <c r="AH23" s="854"/>
      <c r="AI23" s="854"/>
      <c r="AJ23" s="857"/>
      <c r="AK23" s="858"/>
      <c r="AL23" s="859"/>
      <c r="AM23" s="859"/>
      <c r="AN23" s="859"/>
      <c r="AO23" s="859"/>
      <c r="AP23" s="854"/>
      <c r="AQ23" s="854"/>
      <c r="AR23" s="854"/>
      <c r="AS23" s="854"/>
      <c r="AT23" s="854"/>
      <c r="AU23" s="860"/>
      <c r="AV23" s="860"/>
      <c r="AW23" s="860"/>
      <c r="AX23" s="860"/>
      <c r="AY23" s="861"/>
      <c r="AZ23" s="869" t="s">
        <v>
514</v>
      </c>
      <c r="BA23" s="870"/>
      <c r="BB23" s="870"/>
      <c r="BC23" s="870"/>
      <c r="BD23" s="871"/>
      <c r="BE23" s="218"/>
      <c r="BF23" s="218"/>
      <c r="BG23" s="218"/>
      <c r="BH23" s="218"/>
      <c r="BI23" s="218"/>
      <c r="BJ23" s="218"/>
      <c r="BK23" s="218"/>
      <c r="BL23" s="218"/>
      <c r="BM23" s="218"/>
      <c r="BN23" s="218"/>
      <c r="BO23" s="218"/>
      <c r="BP23" s="218"/>
      <c r="BQ23" s="226">
        <v>
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c r="A24" s="868" t="s">
        <v>
515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364"/>
      <c r="BA24" s="364"/>
      <c r="BB24" s="364"/>
      <c r="BC24" s="364"/>
      <c r="BD24" s="364"/>
      <c r="BE24" s="218"/>
      <c r="BF24" s="218"/>
      <c r="BG24" s="218"/>
      <c r="BH24" s="218"/>
      <c r="BI24" s="218"/>
      <c r="BJ24" s="218"/>
      <c r="BK24" s="218"/>
      <c r="BL24" s="218"/>
      <c r="BM24" s="218"/>
      <c r="BN24" s="218"/>
      <c r="BO24" s="218"/>
      <c r="BP24" s="218"/>
      <c r="BQ24" s="226">
        <v>
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c r="A25" s="809" t="s">
        <v>
236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364"/>
      <c r="BK25" s="364"/>
      <c r="BL25" s="364"/>
      <c r="BM25" s="364"/>
      <c r="BN25" s="364"/>
      <c r="BO25" s="229"/>
      <c r="BP25" s="229"/>
      <c r="BQ25" s="226">
        <v>
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c r="A26" s="800" t="s">
        <v>
227</v>
      </c>
      <c r="B26" s="801"/>
      <c r="C26" s="801"/>
      <c r="D26" s="801"/>
      <c r="E26" s="801"/>
      <c r="F26" s="801"/>
      <c r="G26" s="801"/>
      <c r="H26" s="801"/>
      <c r="I26" s="801"/>
      <c r="J26" s="801"/>
      <c r="K26" s="801"/>
      <c r="L26" s="801"/>
      <c r="M26" s="801"/>
      <c r="N26" s="801"/>
      <c r="O26" s="801"/>
      <c r="P26" s="802"/>
      <c r="Q26" s="777" t="s">
        <v>
516</v>
      </c>
      <c r="R26" s="778"/>
      <c r="S26" s="778"/>
      <c r="T26" s="778"/>
      <c r="U26" s="779"/>
      <c r="V26" s="777" t="s">
        <v>
517</v>
      </c>
      <c r="W26" s="778"/>
      <c r="X26" s="778"/>
      <c r="Y26" s="778"/>
      <c r="Z26" s="779"/>
      <c r="AA26" s="777" t="s">
        <v>
518</v>
      </c>
      <c r="AB26" s="778"/>
      <c r="AC26" s="778"/>
      <c r="AD26" s="778"/>
      <c r="AE26" s="778"/>
      <c r="AF26" s="872" t="s">
        <v>
519</v>
      </c>
      <c r="AG26" s="873"/>
      <c r="AH26" s="873"/>
      <c r="AI26" s="873"/>
      <c r="AJ26" s="874"/>
      <c r="AK26" s="778" t="s">
        <v>
520</v>
      </c>
      <c r="AL26" s="778"/>
      <c r="AM26" s="778"/>
      <c r="AN26" s="778"/>
      <c r="AO26" s="779"/>
      <c r="AP26" s="777" t="s">
        <v>
521</v>
      </c>
      <c r="AQ26" s="778"/>
      <c r="AR26" s="778"/>
      <c r="AS26" s="778"/>
      <c r="AT26" s="779"/>
      <c r="AU26" s="777" t="s">
        <v>
522</v>
      </c>
      <c r="AV26" s="778"/>
      <c r="AW26" s="778"/>
      <c r="AX26" s="778"/>
      <c r="AY26" s="779"/>
      <c r="AZ26" s="777" t="s">
        <v>
237</v>
      </c>
      <c r="BA26" s="778"/>
      <c r="BB26" s="778"/>
      <c r="BC26" s="778"/>
      <c r="BD26" s="779"/>
      <c r="BE26" s="777" t="s">
        <v>
230</v>
      </c>
      <c r="BF26" s="778"/>
      <c r="BG26" s="778"/>
      <c r="BH26" s="778"/>
      <c r="BI26" s="789"/>
      <c r="BJ26" s="364"/>
      <c r="BK26" s="364"/>
      <c r="BL26" s="364"/>
      <c r="BM26" s="364"/>
      <c r="BN26" s="364"/>
      <c r="BO26" s="229"/>
      <c r="BP26" s="229"/>
      <c r="BQ26" s="226">
        <v>
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364"/>
      <c r="BK27" s="364"/>
      <c r="BL27" s="364"/>
      <c r="BM27" s="364"/>
      <c r="BN27" s="364"/>
      <c r="BO27" s="229"/>
      <c r="BP27" s="229"/>
      <c r="BQ27" s="226">
        <v>
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c r="A28" s="230">
        <v>
1</v>
      </c>
      <c r="B28" s="791" t="s">
        <v>
523</v>
      </c>
      <c r="C28" s="792"/>
      <c r="D28" s="792"/>
      <c r="E28" s="792"/>
      <c r="F28" s="792"/>
      <c r="G28" s="792"/>
      <c r="H28" s="792"/>
      <c r="I28" s="792"/>
      <c r="J28" s="792"/>
      <c r="K28" s="792"/>
      <c r="L28" s="792"/>
      <c r="M28" s="792"/>
      <c r="N28" s="792"/>
      <c r="O28" s="792"/>
      <c r="P28" s="793"/>
      <c r="Q28" s="882">
        <v>
19304</v>
      </c>
      <c r="R28" s="883"/>
      <c r="S28" s="883"/>
      <c r="T28" s="883"/>
      <c r="U28" s="883"/>
      <c r="V28" s="883">
        <v>
18806</v>
      </c>
      <c r="W28" s="883"/>
      <c r="X28" s="883"/>
      <c r="Y28" s="883"/>
      <c r="Z28" s="883"/>
      <c r="AA28" s="883">
        <v>
499</v>
      </c>
      <c r="AB28" s="883"/>
      <c r="AC28" s="883"/>
      <c r="AD28" s="883"/>
      <c r="AE28" s="884"/>
      <c r="AF28" s="885">
        <v>
499</v>
      </c>
      <c r="AG28" s="883"/>
      <c r="AH28" s="883"/>
      <c r="AI28" s="883"/>
      <c r="AJ28" s="886"/>
      <c r="AK28" s="887">
        <v>
1855</v>
      </c>
      <c r="AL28" s="878"/>
      <c r="AM28" s="878"/>
      <c r="AN28" s="878"/>
      <c r="AO28" s="878"/>
      <c r="AP28" s="878" t="s">
        <v>
509</v>
      </c>
      <c r="AQ28" s="878"/>
      <c r="AR28" s="878"/>
      <c r="AS28" s="878"/>
      <c r="AT28" s="878"/>
      <c r="AU28" s="878" t="s">
        <v>
509</v>
      </c>
      <c r="AV28" s="878"/>
      <c r="AW28" s="878"/>
      <c r="AX28" s="878"/>
      <c r="AY28" s="878"/>
      <c r="AZ28" s="879" t="s">
        <v>
509</v>
      </c>
      <c r="BA28" s="879"/>
      <c r="BB28" s="879"/>
      <c r="BC28" s="879"/>
      <c r="BD28" s="879"/>
      <c r="BE28" s="880"/>
      <c r="BF28" s="880"/>
      <c r="BG28" s="880"/>
      <c r="BH28" s="880"/>
      <c r="BI28" s="881"/>
      <c r="BJ28" s="364"/>
      <c r="BK28" s="364"/>
      <c r="BL28" s="364"/>
      <c r="BM28" s="364"/>
      <c r="BN28" s="364"/>
      <c r="BO28" s="229"/>
      <c r="BP28" s="229"/>
      <c r="BQ28" s="226">
        <v>
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c r="A29" s="230">
        <v>
2</v>
      </c>
      <c r="B29" s="815" t="s">
        <v>
524</v>
      </c>
      <c r="C29" s="816"/>
      <c r="D29" s="816"/>
      <c r="E29" s="816"/>
      <c r="F29" s="816"/>
      <c r="G29" s="816"/>
      <c r="H29" s="816"/>
      <c r="I29" s="816"/>
      <c r="J29" s="816"/>
      <c r="K29" s="816"/>
      <c r="L29" s="816"/>
      <c r="M29" s="816"/>
      <c r="N29" s="816"/>
      <c r="O29" s="816"/>
      <c r="P29" s="817"/>
      <c r="Q29" s="818">
        <v>
12910</v>
      </c>
      <c r="R29" s="819"/>
      <c r="S29" s="819"/>
      <c r="T29" s="819"/>
      <c r="U29" s="819"/>
      <c r="V29" s="819">
        <v>
12780</v>
      </c>
      <c r="W29" s="819"/>
      <c r="X29" s="819"/>
      <c r="Y29" s="819"/>
      <c r="Z29" s="819"/>
      <c r="AA29" s="819">
        <v>
130</v>
      </c>
      <c r="AB29" s="819"/>
      <c r="AC29" s="819"/>
      <c r="AD29" s="819"/>
      <c r="AE29" s="820"/>
      <c r="AF29" s="821">
        <v>
130</v>
      </c>
      <c r="AG29" s="822"/>
      <c r="AH29" s="822"/>
      <c r="AI29" s="822"/>
      <c r="AJ29" s="823"/>
      <c r="AK29" s="890">
        <v>
1912</v>
      </c>
      <c r="AL29" s="891"/>
      <c r="AM29" s="891"/>
      <c r="AN29" s="891"/>
      <c r="AO29" s="891"/>
      <c r="AP29" s="891" t="s">
        <v>
525</v>
      </c>
      <c r="AQ29" s="891"/>
      <c r="AR29" s="891"/>
      <c r="AS29" s="891"/>
      <c r="AT29" s="891"/>
      <c r="AU29" s="891" t="s">
        <v>
525</v>
      </c>
      <c r="AV29" s="891"/>
      <c r="AW29" s="891"/>
      <c r="AX29" s="891"/>
      <c r="AY29" s="891"/>
      <c r="AZ29" s="892" t="s">
        <v>
525</v>
      </c>
      <c r="BA29" s="892"/>
      <c r="BB29" s="892"/>
      <c r="BC29" s="892"/>
      <c r="BD29" s="892"/>
      <c r="BE29" s="888"/>
      <c r="BF29" s="888"/>
      <c r="BG29" s="888"/>
      <c r="BH29" s="888"/>
      <c r="BI29" s="889"/>
      <c r="BJ29" s="364"/>
      <c r="BK29" s="364"/>
      <c r="BL29" s="364"/>
      <c r="BM29" s="364"/>
      <c r="BN29" s="364"/>
      <c r="BO29" s="229"/>
      <c r="BP29" s="229"/>
      <c r="BQ29" s="226">
        <v>
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c r="A30" s="230">
        <v>
3</v>
      </c>
      <c r="B30" s="815" t="s">
        <v>
526</v>
      </c>
      <c r="C30" s="816"/>
      <c r="D30" s="816"/>
      <c r="E30" s="816"/>
      <c r="F30" s="816"/>
      <c r="G30" s="816"/>
      <c r="H30" s="816"/>
      <c r="I30" s="816"/>
      <c r="J30" s="816"/>
      <c r="K30" s="816"/>
      <c r="L30" s="816"/>
      <c r="M30" s="816"/>
      <c r="N30" s="816"/>
      <c r="O30" s="816"/>
      <c r="P30" s="817"/>
      <c r="Q30" s="818">
        <v>
4149</v>
      </c>
      <c r="R30" s="819"/>
      <c r="S30" s="819"/>
      <c r="T30" s="819"/>
      <c r="U30" s="819"/>
      <c r="V30" s="819">
        <v>
4064</v>
      </c>
      <c r="W30" s="819"/>
      <c r="X30" s="819"/>
      <c r="Y30" s="819"/>
      <c r="Z30" s="819"/>
      <c r="AA30" s="819">
        <v>
85</v>
      </c>
      <c r="AB30" s="819"/>
      <c r="AC30" s="819"/>
      <c r="AD30" s="819"/>
      <c r="AE30" s="820"/>
      <c r="AF30" s="821">
        <v>
85</v>
      </c>
      <c r="AG30" s="822"/>
      <c r="AH30" s="822"/>
      <c r="AI30" s="822"/>
      <c r="AJ30" s="823"/>
      <c r="AK30" s="890">
        <v>
1070</v>
      </c>
      <c r="AL30" s="891"/>
      <c r="AM30" s="891"/>
      <c r="AN30" s="891"/>
      <c r="AO30" s="891"/>
      <c r="AP30" s="891" t="s">
        <v>
525</v>
      </c>
      <c r="AQ30" s="891"/>
      <c r="AR30" s="891"/>
      <c r="AS30" s="891"/>
      <c r="AT30" s="891"/>
      <c r="AU30" s="891" t="s">
        <v>
525</v>
      </c>
      <c r="AV30" s="891"/>
      <c r="AW30" s="891"/>
      <c r="AX30" s="891"/>
      <c r="AY30" s="891"/>
      <c r="AZ30" s="892" t="s">
        <v>
525</v>
      </c>
      <c r="BA30" s="892"/>
      <c r="BB30" s="892"/>
      <c r="BC30" s="892"/>
      <c r="BD30" s="892"/>
      <c r="BE30" s="888"/>
      <c r="BF30" s="888"/>
      <c r="BG30" s="888"/>
      <c r="BH30" s="888"/>
      <c r="BI30" s="889"/>
      <c r="BJ30" s="364"/>
      <c r="BK30" s="364"/>
      <c r="BL30" s="364"/>
      <c r="BM30" s="364"/>
      <c r="BN30" s="364"/>
      <c r="BO30" s="229"/>
      <c r="BP30" s="229"/>
      <c r="BQ30" s="226">
        <v>
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c r="A31" s="230">
        <v>
4</v>
      </c>
      <c r="B31" s="815" t="s">
        <v>
527</v>
      </c>
      <c r="C31" s="816"/>
      <c r="D31" s="816"/>
      <c r="E31" s="816"/>
      <c r="F31" s="816"/>
      <c r="G31" s="816"/>
      <c r="H31" s="816"/>
      <c r="I31" s="816"/>
      <c r="J31" s="816"/>
      <c r="K31" s="816"/>
      <c r="L31" s="816"/>
      <c r="M31" s="816"/>
      <c r="N31" s="816"/>
      <c r="O31" s="816"/>
      <c r="P31" s="817"/>
      <c r="Q31" s="818">
        <v>
8794</v>
      </c>
      <c r="R31" s="819"/>
      <c r="S31" s="819"/>
      <c r="T31" s="819"/>
      <c r="U31" s="819"/>
      <c r="V31" s="819">
        <v>
8974</v>
      </c>
      <c r="W31" s="819"/>
      <c r="X31" s="819"/>
      <c r="Y31" s="819"/>
      <c r="Z31" s="819"/>
      <c r="AA31" s="819">
        <v>
-180</v>
      </c>
      <c r="AB31" s="819"/>
      <c r="AC31" s="819"/>
      <c r="AD31" s="819"/>
      <c r="AE31" s="820"/>
      <c r="AF31" s="821">
        <v>
888</v>
      </c>
      <c r="AG31" s="822"/>
      <c r="AH31" s="822"/>
      <c r="AI31" s="822"/>
      <c r="AJ31" s="823"/>
      <c r="AK31" s="890">
        <v>
1070</v>
      </c>
      <c r="AL31" s="891"/>
      <c r="AM31" s="891"/>
      <c r="AN31" s="891"/>
      <c r="AO31" s="891"/>
      <c r="AP31" s="891">
        <v>
6447</v>
      </c>
      <c r="AQ31" s="891"/>
      <c r="AR31" s="891"/>
      <c r="AS31" s="891"/>
      <c r="AT31" s="891"/>
      <c r="AU31" s="891">
        <v>
4254</v>
      </c>
      <c r="AV31" s="891"/>
      <c r="AW31" s="891"/>
      <c r="AX31" s="891"/>
      <c r="AY31" s="891"/>
      <c r="AZ31" s="892" t="s">
        <v>
525</v>
      </c>
      <c r="BA31" s="892"/>
      <c r="BB31" s="892"/>
      <c r="BC31" s="892"/>
      <c r="BD31" s="892"/>
      <c r="BE31" s="888" t="s">
        <v>
528</v>
      </c>
      <c r="BF31" s="888"/>
      <c r="BG31" s="888"/>
      <c r="BH31" s="888"/>
      <c r="BI31" s="889"/>
      <c r="BJ31" s="364"/>
      <c r="BK31" s="364"/>
      <c r="BL31" s="364"/>
      <c r="BM31" s="364"/>
      <c r="BN31" s="364"/>
      <c r="BO31" s="229"/>
      <c r="BP31" s="229"/>
      <c r="BQ31" s="226">
        <v>
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c r="A32" s="230">
        <v>
5</v>
      </c>
      <c r="B32" s="815" t="s">
        <v>
529</v>
      </c>
      <c r="C32" s="816"/>
      <c r="D32" s="816"/>
      <c r="E32" s="816"/>
      <c r="F32" s="816"/>
      <c r="G32" s="816"/>
      <c r="H32" s="816"/>
      <c r="I32" s="816"/>
      <c r="J32" s="816"/>
      <c r="K32" s="816"/>
      <c r="L32" s="816"/>
      <c r="M32" s="816"/>
      <c r="N32" s="816"/>
      <c r="O32" s="816"/>
      <c r="P32" s="817"/>
      <c r="Q32" s="818">
        <v>
4774</v>
      </c>
      <c r="R32" s="819"/>
      <c r="S32" s="819"/>
      <c r="T32" s="819"/>
      <c r="U32" s="819"/>
      <c r="V32" s="819">
        <v>
4699</v>
      </c>
      <c r="W32" s="819"/>
      <c r="X32" s="819"/>
      <c r="Y32" s="819"/>
      <c r="Z32" s="819"/>
      <c r="AA32" s="819">
        <v>
75</v>
      </c>
      <c r="AB32" s="819"/>
      <c r="AC32" s="819"/>
      <c r="AD32" s="819"/>
      <c r="AE32" s="820"/>
      <c r="AF32" s="821">
        <v>
75</v>
      </c>
      <c r="AG32" s="822"/>
      <c r="AH32" s="822"/>
      <c r="AI32" s="822"/>
      <c r="AJ32" s="823"/>
      <c r="AK32" s="890">
        <v>
1726</v>
      </c>
      <c r="AL32" s="891"/>
      <c r="AM32" s="891"/>
      <c r="AN32" s="891"/>
      <c r="AO32" s="891"/>
      <c r="AP32" s="891">
        <v>
20684</v>
      </c>
      <c r="AQ32" s="891"/>
      <c r="AR32" s="891"/>
      <c r="AS32" s="891"/>
      <c r="AT32" s="891"/>
      <c r="AU32" s="891">
        <v>
2560</v>
      </c>
      <c r="AV32" s="891"/>
      <c r="AW32" s="891"/>
      <c r="AX32" s="891"/>
      <c r="AY32" s="891"/>
      <c r="AZ32" s="892" t="s">
        <v>
525</v>
      </c>
      <c r="BA32" s="892"/>
      <c r="BB32" s="892"/>
      <c r="BC32" s="892"/>
      <c r="BD32" s="892"/>
      <c r="BE32" s="888" t="s">
        <v>
530</v>
      </c>
      <c r="BF32" s="888"/>
      <c r="BG32" s="888"/>
      <c r="BH32" s="888"/>
      <c r="BI32" s="889"/>
      <c r="BJ32" s="364"/>
      <c r="BK32" s="364"/>
      <c r="BL32" s="364"/>
      <c r="BM32" s="364"/>
      <c r="BN32" s="364"/>
      <c r="BO32" s="229"/>
      <c r="BP32" s="229"/>
      <c r="BQ32" s="226">
        <v>
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c r="A33" s="230">
        <v>
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364"/>
      <c r="BK33" s="364"/>
      <c r="BL33" s="364"/>
      <c r="BM33" s="364"/>
      <c r="BN33" s="364"/>
      <c r="BO33" s="229"/>
      <c r="BP33" s="229"/>
      <c r="BQ33" s="226">
        <v>
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c r="A34" s="230">
        <v>
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364"/>
      <c r="BK34" s="364"/>
      <c r="BL34" s="364"/>
      <c r="BM34" s="364"/>
      <c r="BN34" s="364"/>
      <c r="BO34" s="229"/>
      <c r="BP34" s="229"/>
      <c r="BQ34" s="226">
        <v>
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c r="A35" s="230">
        <v>
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364"/>
      <c r="BK35" s="364"/>
      <c r="BL35" s="364"/>
      <c r="BM35" s="364"/>
      <c r="BN35" s="364"/>
      <c r="BO35" s="229"/>
      <c r="BP35" s="229"/>
      <c r="BQ35" s="226">
        <v>
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c r="A36" s="230">
        <v>
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364"/>
      <c r="BK36" s="364"/>
      <c r="BL36" s="364"/>
      <c r="BM36" s="364"/>
      <c r="BN36" s="364"/>
      <c r="BO36" s="229"/>
      <c r="BP36" s="229"/>
      <c r="BQ36" s="226">
        <v>
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c r="A37" s="230">
        <v>
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364"/>
      <c r="BK37" s="364"/>
      <c r="BL37" s="364"/>
      <c r="BM37" s="364"/>
      <c r="BN37" s="364"/>
      <c r="BO37" s="229"/>
      <c r="BP37" s="229"/>
      <c r="BQ37" s="226">
        <v>
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c r="A38" s="230">
        <v>
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364"/>
      <c r="BK38" s="364"/>
      <c r="BL38" s="364"/>
      <c r="BM38" s="364"/>
      <c r="BN38" s="364"/>
      <c r="BO38" s="229"/>
      <c r="BP38" s="229"/>
      <c r="BQ38" s="226">
        <v>
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c r="A39" s="230">
        <v>
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364"/>
      <c r="BK39" s="364"/>
      <c r="BL39" s="364"/>
      <c r="BM39" s="364"/>
      <c r="BN39" s="364"/>
      <c r="BO39" s="229"/>
      <c r="BP39" s="229"/>
      <c r="BQ39" s="226">
        <v>
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c r="A40" s="225">
        <v>
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364"/>
      <c r="BK40" s="364"/>
      <c r="BL40" s="364"/>
      <c r="BM40" s="364"/>
      <c r="BN40" s="364"/>
      <c r="BO40" s="229"/>
      <c r="BP40" s="229"/>
      <c r="BQ40" s="226">
        <v>
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c r="A41" s="225">
        <v>
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364"/>
      <c r="BK41" s="364"/>
      <c r="BL41" s="364"/>
      <c r="BM41" s="364"/>
      <c r="BN41" s="364"/>
      <c r="BO41" s="229"/>
      <c r="BP41" s="229"/>
      <c r="BQ41" s="226">
        <v>
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c r="A42" s="225">
        <v>
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364"/>
      <c r="BK42" s="364"/>
      <c r="BL42" s="364"/>
      <c r="BM42" s="364"/>
      <c r="BN42" s="364"/>
      <c r="BO42" s="229"/>
      <c r="BP42" s="229"/>
      <c r="BQ42" s="226">
        <v>
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c r="A43" s="225">
        <v>
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364"/>
      <c r="BK43" s="364"/>
      <c r="BL43" s="364"/>
      <c r="BM43" s="364"/>
      <c r="BN43" s="364"/>
      <c r="BO43" s="229"/>
      <c r="BP43" s="229"/>
      <c r="BQ43" s="226">
        <v>
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c r="A44" s="225">
        <v>
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364"/>
      <c r="BK44" s="364"/>
      <c r="BL44" s="364"/>
      <c r="BM44" s="364"/>
      <c r="BN44" s="364"/>
      <c r="BO44" s="229"/>
      <c r="BP44" s="229"/>
      <c r="BQ44" s="226">
        <v>
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c r="A45" s="225">
        <v>
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364"/>
      <c r="BK45" s="364"/>
      <c r="BL45" s="364"/>
      <c r="BM45" s="364"/>
      <c r="BN45" s="364"/>
      <c r="BO45" s="229"/>
      <c r="BP45" s="229"/>
      <c r="BQ45" s="226">
        <v>
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c r="A46" s="225">
        <v>
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364"/>
      <c r="BK46" s="364"/>
      <c r="BL46" s="364"/>
      <c r="BM46" s="364"/>
      <c r="BN46" s="364"/>
      <c r="BO46" s="229"/>
      <c r="BP46" s="229"/>
      <c r="BQ46" s="226">
        <v>
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c r="A47" s="225">
        <v>
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364"/>
      <c r="BK47" s="364"/>
      <c r="BL47" s="364"/>
      <c r="BM47" s="364"/>
      <c r="BN47" s="364"/>
      <c r="BO47" s="229"/>
      <c r="BP47" s="229"/>
      <c r="BQ47" s="226">
        <v>
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c r="A48" s="225">
        <v>
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364"/>
      <c r="BK48" s="364"/>
      <c r="BL48" s="364"/>
      <c r="BM48" s="364"/>
      <c r="BN48" s="364"/>
      <c r="BO48" s="229"/>
      <c r="BP48" s="229"/>
      <c r="BQ48" s="226">
        <v>
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c r="A49" s="225">
        <v>
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364"/>
      <c r="BK49" s="364"/>
      <c r="BL49" s="364"/>
      <c r="BM49" s="364"/>
      <c r="BN49" s="364"/>
      <c r="BO49" s="229"/>
      <c r="BP49" s="229"/>
      <c r="BQ49" s="226">
        <v>
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c r="A50" s="225">
        <v>
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364"/>
      <c r="BK50" s="364"/>
      <c r="BL50" s="364"/>
      <c r="BM50" s="364"/>
      <c r="BN50" s="364"/>
      <c r="BO50" s="229"/>
      <c r="BP50" s="229"/>
      <c r="BQ50" s="226">
        <v>
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c r="A51" s="225">
        <v>
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364"/>
      <c r="BK51" s="364"/>
      <c r="BL51" s="364"/>
      <c r="BM51" s="364"/>
      <c r="BN51" s="364"/>
      <c r="BO51" s="229"/>
      <c r="BP51" s="229"/>
      <c r="BQ51" s="226">
        <v>
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c r="A52" s="225">
        <v>
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364"/>
      <c r="BK52" s="364"/>
      <c r="BL52" s="364"/>
      <c r="BM52" s="364"/>
      <c r="BN52" s="364"/>
      <c r="BO52" s="229"/>
      <c r="BP52" s="229"/>
      <c r="BQ52" s="226">
        <v>
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c r="A53" s="225">
        <v>
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364"/>
      <c r="BK53" s="364"/>
      <c r="BL53" s="364"/>
      <c r="BM53" s="364"/>
      <c r="BN53" s="364"/>
      <c r="BO53" s="229"/>
      <c r="BP53" s="229"/>
      <c r="BQ53" s="226">
        <v>
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c r="A54" s="225">
        <v>
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364"/>
      <c r="BK54" s="364"/>
      <c r="BL54" s="364"/>
      <c r="BM54" s="364"/>
      <c r="BN54" s="364"/>
      <c r="BO54" s="229"/>
      <c r="BP54" s="229"/>
      <c r="BQ54" s="226">
        <v>
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c r="A55" s="225">
        <v>
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364"/>
      <c r="BK55" s="364"/>
      <c r="BL55" s="364"/>
      <c r="BM55" s="364"/>
      <c r="BN55" s="364"/>
      <c r="BO55" s="229"/>
      <c r="BP55" s="229"/>
      <c r="BQ55" s="226">
        <v>
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c r="A56" s="225">
        <v>
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364"/>
      <c r="BK56" s="364"/>
      <c r="BL56" s="364"/>
      <c r="BM56" s="364"/>
      <c r="BN56" s="364"/>
      <c r="BO56" s="229"/>
      <c r="BP56" s="229"/>
      <c r="BQ56" s="226">
        <v>
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c r="A57" s="225">
        <v>
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364"/>
      <c r="BK57" s="364"/>
      <c r="BL57" s="364"/>
      <c r="BM57" s="364"/>
      <c r="BN57" s="364"/>
      <c r="BO57" s="229"/>
      <c r="BP57" s="229"/>
      <c r="BQ57" s="226">
        <v>
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c r="A58" s="225">
        <v>
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364"/>
      <c r="BK58" s="364"/>
      <c r="BL58" s="364"/>
      <c r="BM58" s="364"/>
      <c r="BN58" s="364"/>
      <c r="BO58" s="229"/>
      <c r="BP58" s="229"/>
      <c r="BQ58" s="226">
        <v>
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c r="A59" s="225">
        <v>
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364"/>
      <c r="BK59" s="364"/>
      <c r="BL59" s="364"/>
      <c r="BM59" s="364"/>
      <c r="BN59" s="364"/>
      <c r="BO59" s="229"/>
      <c r="BP59" s="229"/>
      <c r="BQ59" s="226">
        <v>
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c r="A60" s="225">
        <v>
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364"/>
      <c r="BK60" s="364"/>
      <c r="BL60" s="364"/>
      <c r="BM60" s="364"/>
      <c r="BN60" s="364"/>
      <c r="BO60" s="229"/>
      <c r="BP60" s="229"/>
      <c r="BQ60" s="226">
        <v>
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c r="A61" s="225">
        <v>
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364"/>
      <c r="BK61" s="364"/>
      <c r="BL61" s="364"/>
      <c r="BM61" s="364"/>
      <c r="BN61" s="364"/>
      <c r="BO61" s="229"/>
      <c r="BP61" s="229"/>
      <c r="BQ61" s="226">
        <v>
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c r="A62" s="225">
        <v>
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
238</v>
      </c>
      <c r="BK62" s="866"/>
      <c r="BL62" s="866"/>
      <c r="BM62" s="866"/>
      <c r="BN62" s="867"/>
      <c r="BO62" s="229"/>
      <c r="BP62" s="229"/>
      <c r="BQ62" s="226">
        <v>
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c r="A63" s="228" t="s">
        <v>
234</v>
      </c>
      <c r="B63" s="850" t="s">
        <v>
239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
1677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
514</v>
      </c>
      <c r="BK63" s="910"/>
      <c r="BL63" s="910"/>
      <c r="BM63" s="910"/>
      <c r="BN63" s="911"/>
      <c r="BO63" s="229"/>
      <c r="BP63" s="229"/>
      <c r="BQ63" s="226">
        <v>
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
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c r="A65" s="364" t="s">
        <v>
240</v>
      </c>
      <c r="B65" s="364"/>
      <c r="C65" s="364"/>
      <c r="D65" s="364"/>
      <c r="E65" s="364"/>
      <c r="F65" s="364"/>
      <c r="G65" s="364"/>
      <c r="H65" s="364"/>
      <c r="I65" s="364"/>
      <c r="J65" s="364"/>
      <c r="K65" s="364"/>
      <c r="L65" s="364"/>
      <c r="M65" s="364"/>
      <c r="N65" s="364"/>
      <c r="O65" s="364"/>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364"/>
      <c r="AQ65" s="364"/>
      <c r="AR65" s="364"/>
      <c r="AS65" s="364"/>
      <c r="AT65" s="364"/>
      <c r="AU65" s="364"/>
      <c r="AV65" s="364"/>
      <c r="AW65" s="364"/>
      <c r="AX65" s="364"/>
      <c r="AY65" s="364"/>
      <c r="AZ65" s="364"/>
      <c r="BA65" s="364"/>
      <c r="BB65" s="364"/>
      <c r="BC65" s="364"/>
      <c r="BD65" s="364"/>
      <c r="BE65" s="229"/>
      <c r="BF65" s="229"/>
      <c r="BG65" s="229"/>
      <c r="BH65" s="229"/>
      <c r="BI65" s="229"/>
      <c r="BJ65" s="229"/>
      <c r="BK65" s="229"/>
      <c r="BL65" s="229"/>
      <c r="BM65" s="229"/>
      <c r="BN65" s="229"/>
      <c r="BO65" s="229"/>
      <c r="BP65" s="229"/>
      <c r="BQ65" s="226">
        <v>
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c r="A66" s="800" t="s">
        <v>
241</v>
      </c>
      <c r="B66" s="801"/>
      <c r="C66" s="801"/>
      <c r="D66" s="801"/>
      <c r="E66" s="801"/>
      <c r="F66" s="801"/>
      <c r="G66" s="801"/>
      <c r="H66" s="801"/>
      <c r="I66" s="801"/>
      <c r="J66" s="801"/>
      <c r="K66" s="801"/>
      <c r="L66" s="801"/>
      <c r="M66" s="801"/>
      <c r="N66" s="801"/>
      <c r="O66" s="801"/>
      <c r="P66" s="802"/>
      <c r="Q66" s="777" t="s">
        <v>
516</v>
      </c>
      <c r="R66" s="778"/>
      <c r="S66" s="778"/>
      <c r="T66" s="778"/>
      <c r="U66" s="779"/>
      <c r="V66" s="777" t="s">
        <v>
517</v>
      </c>
      <c r="W66" s="778"/>
      <c r="X66" s="778"/>
      <c r="Y66" s="778"/>
      <c r="Z66" s="779"/>
      <c r="AA66" s="777" t="s">
        <v>
518</v>
      </c>
      <c r="AB66" s="778"/>
      <c r="AC66" s="778"/>
      <c r="AD66" s="778"/>
      <c r="AE66" s="779"/>
      <c r="AF66" s="912" t="s">
        <v>
531</v>
      </c>
      <c r="AG66" s="873"/>
      <c r="AH66" s="873"/>
      <c r="AI66" s="873"/>
      <c r="AJ66" s="913"/>
      <c r="AK66" s="777" t="s">
        <v>
532</v>
      </c>
      <c r="AL66" s="801"/>
      <c r="AM66" s="801"/>
      <c r="AN66" s="801"/>
      <c r="AO66" s="802"/>
      <c r="AP66" s="777" t="s">
        <v>
533</v>
      </c>
      <c r="AQ66" s="778"/>
      <c r="AR66" s="778"/>
      <c r="AS66" s="778"/>
      <c r="AT66" s="779"/>
      <c r="AU66" s="777" t="s">
        <v>
534</v>
      </c>
      <c r="AV66" s="778"/>
      <c r="AW66" s="778"/>
      <c r="AX66" s="778"/>
      <c r="AY66" s="779"/>
      <c r="AZ66" s="777" t="s">
        <v>
230</v>
      </c>
      <c r="BA66" s="778"/>
      <c r="BB66" s="778"/>
      <c r="BC66" s="778"/>
      <c r="BD66" s="789"/>
      <c r="BE66" s="229"/>
      <c r="BF66" s="229"/>
      <c r="BG66" s="229"/>
      <c r="BH66" s="229"/>
      <c r="BI66" s="229"/>
      <c r="BJ66" s="229"/>
      <c r="BK66" s="229"/>
      <c r="BL66" s="229"/>
      <c r="BM66" s="229"/>
      <c r="BN66" s="229"/>
      <c r="BO66" s="229"/>
      <c r="BP66" s="229"/>
      <c r="BQ66" s="226">
        <v>
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
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c r="A68" s="222">
        <v>
1</v>
      </c>
      <c r="B68" s="929" t="s">
        <v>
535</v>
      </c>
      <c r="C68" s="930"/>
      <c r="D68" s="930"/>
      <c r="E68" s="930"/>
      <c r="F68" s="930"/>
      <c r="G68" s="930"/>
      <c r="H68" s="930"/>
      <c r="I68" s="930"/>
      <c r="J68" s="930"/>
      <c r="K68" s="930"/>
      <c r="L68" s="930"/>
      <c r="M68" s="930"/>
      <c r="N68" s="930"/>
      <c r="O68" s="930"/>
      <c r="P68" s="931"/>
      <c r="Q68" s="932">
        <v>
903</v>
      </c>
      <c r="R68" s="926"/>
      <c r="S68" s="926"/>
      <c r="T68" s="926"/>
      <c r="U68" s="926"/>
      <c r="V68" s="926">
        <v>
886</v>
      </c>
      <c r="W68" s="926"/>
      <c r="X68" s="926"/>
      <c r="Y68" s="926"/>
      <c r="Z68" s="926"/>
      <c r="AA68" s="926">
        <v>
17</v>
      </c>
      <c r="AB68" s="926"/>
      <c r="AC68" s="926"/>
      <c r="AD68" s="926"/>
      <c r="AE68" s="926"/>
      <c r="AF68" s="926">
        <v>
17</v>
      </c>
      <c r="AG68" s="926"/>
      <c r="AH68" s="926"/>
      <c r="AI68" s="926"/>
      <c r="AJ68" s="926"/>
      <c r="AK68" s="926" t="s">
        <v>
509</v>
      </c>
      <c r="AL68" s="926"/>
      <c r="AM68" s="926"/>
      <c r="AN68" s="926"/>
      <c r="AO68" s="926"/>
      <c r="AP68" s="926" t="s">
        <v>
509</v>
      </c>
      <c r="AQ68" s="926"/>
      <c r="AR68" s="926"/>
      <c r="AS68" s="926"/>
      <c r="AT68" s="926"/>
      <c r="AU68" s="926" t="s">
        <v>
509</v>
      </c>
      <c r="AV68" s="926"/>
      <c r="AW68" s="926"/>
      <c r="AX68" s="926"/>
      <c r="AY68" s="926"/>
      <c r="AZ68" s="927"/>
      <c r="BA68" s="927"/>
      <c r="BB68" s="927"/>
      <c r="BC68" s="927"/>
      <c r="BD68" s="928"/>
      <c r="BE68" s="229"/>
      <c r="BF68" s="229"/>
      <c r="BG68" s="229"/>
      <c r="BH68" s="229"/>
      <c r="BI68" s="229"/>
      <c r="BJ68" s="229"/>
      <c r="BK68" s="229"/>
      <c r="BL68" s="229"/>
      <c r="BM68" s="229"/>
      <c r="BN68" s="229"/>
      <c r="BO68" s="229"/>
      <c r="BP68" s="229"/>
      <c r="BQ68" s="226">
        <v>
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c r="A69" s="225">
        <v>
2</v>
      </c>
      <c r="B69" s="933" t="s">
        <v>
536</v>
      </c>
      <c r="C69" s="934"/>
      <c r="D69" s="934"/>
      <c r="E69" s="934"/>
      <c r="F69" s="934"/>
      <c r="G69" s="934"/>
      <c r="H69" s="934"/>
      <c r="I69" s="934"/>
      <c r="J69" s="934"/>
      <c r="K69" s="934"/>
      <c r="L69" s="934"/>
      <c r="M69" s="934"/>
      <c r="N69" s="934"/>
      <c r="O69" s="934"/>
      <c r="P69" s="935"/>
      <c r="Q69" s="936">
        <v>
352</v>
      </c>
      <c r="R69" s="891"/>
      <c r="S69" s="891"/>
      <c r="T69" s="891"/>
      <c r="U69" s="891"/>
      <c r="V69" s="891">
        <v>
238</v>
      </c>
      <c r="W69" s="891"/>
      <c r="X69" s="891"/>
      <c r="Y69" s="891"/>
      <c r="Z69" s="891"/>
      <c r="AA69" s="891">
        <v>
114</v>
      </c>
      <c r="AB69" s="891"/>
      <c r="AC69" s="891"/>
      <c r="AD69" s="891"/>
      <c r="AE69" s="891"/>
      <c r="AF69" s="891">
        <v>
114</v>
      </c>
      <c r="AG69" s="891"/>
      <c r="AH69" s="891"/>
      <c r="AI69" s="891"/>
      <c r="AJ69" s="891"/>
      <c r="AK69" s="891" t="s">
        <v>
509</v>
      </c>
      <c r="AL69" s="891"/>
      <c r="AM69" s="891"/>
      <c r="AN69" s="891"/>
      <c r="AO69" s="891"/>
      <c r="AP69" s="891" t="s">
        <v>
509</v>
      </c>
      <c r="AQ69" s="891"/>
      <c r="AR69" s="891"/>
      <c r="AS69" s="891"/>
      <c r="AT69" s="891"/>
      <c r="AU69" s="891" t="s">
        <v>
509</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
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c r="A70" s="225">
        <v>
3</v>
      </c>
      <c r="B70" s="933" t="s">
        <v>
537</v>
      </c>
      <c r="C70" s="934"/>
      <c r="D70" s="934"/>
      <c r="E70" s="934"/>
      <c r="F70" s="934"/>
      <c r="G70" s="934"/>
      <c r="H70" s="934"/>
      <c r="I70" s="934"/>
      <c r="J70" s="934"/>
      <c r="K70" s="934"/>
      <c r="L70" s="934"/>
      <c r="M70" s="934"/>
      <c r="N70" s="934"/>
      <c r="O70" s="934"/>
      <c r="P70" s="935"/>
      <c r="Q70" s="936">
        <v>
27209</v>
      </c>
      <c r="R70" s="891"/>
      <c r="S70" s="891"/>
      <c r="T70" s="891"/>
      <c r="U70" s="891"/>
      <c r="V70" s="891">
        <v>
26981</v>
      </c>
      <c r="W70" s="891"/>
      <c r="X70" s="891"/>
      <c r="Y70" s="891"/>
      <c r="Z70" s="891"/>
      <c r="AA70" s="891">
        <v>
227</v>
      </c>
      <c r="AB70" s="891"/>
      <c r="AC70" s="891"/>
      <c r="AD70" s="891"/>
      <c r="AE70" s="891"/>
      <c r="AF70" s="891">
        <v>
227</v>
      </c>
      <c r="AG70" s="891"/>
      <c r="AH70" s="891"/>
      <c r="AI70" s="891"/>
      <c r="AJ70" s="891"/>
      <c r="AK70" s="891" t="s">
        <v>
509</v>
      </c>
      <c r="AL70" s="891"/>
      <c r="AM70" s="891"/>
      <c r="AN70" s="891"/>
      <c r="AO70" s="891"/>
      <c r="AP70" s="891" t="s">
        <v>
509</v>
      </c>
      <c r="AQ70" s="891"/>
      <c r="AR70" s="891"/>
      <c r="AS70" s="891"/>
      <c r="AT70" s="891"/>
      <c r="AU70" s="891" t="s">
        <v>
509</v>
      </c>
      <c r="AV70" s="891"/>
      <c r="AW70" s="891"/>
      <c r="AX70" s="891"/>
      <c r="AY70" s="891"/>
      <c r="AZ70" s="937"/>
      <c r="BA70" s="937"/>
      <c r="BB70" s="937"/>
      <c r="BC70" s="937"/>
      <c r="BD70" s="938"/>
      <c r="BE70" s="229"/>
      <c r="BF70" s="229"/>
      <c r="BG70" s="229"/>
      <c r="BH70" s="229"/>
      <c r="BI70" s="229"/>
      <c r="BJ70" s="229"/>
      <c r="BK70" s="229"/>
      <c r="BL70" s="229"/>
      <c r="BM70" s="229"/>
      <c r="BN70" s="229"/>
      <c r="BO70" s="229"/>
      <c r="BP70" s="229"/>
      <c r="BQ70" s="226">
        <v>
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c r="A71" s="225">
        <v>
4</v>
      </c>
      <c r="B71" s="933" t="s">
        <v>
538</v>
      </c>
      <c r="C71" s="934"/>
      <c r="D71" s="934"/>
      <c r="E71" s="934"/>
      <c r="F71" s="934"/>
      <c r="G71" s="934"/>
      <c r="H71" s="934"/>
      <c r="I71" s="934"/>
      <c r="J71" s="934"/>
      <c r="K71" s="934"/>
      <c r="L71" s="934"/>
      <c r="M71" s="934"/>
      <c r="N71" s="934"/>
      <c r="O71" s="934"/>
      <c r="P71" s="935"/>
      <c r="Q71" s="936">
        <v>
20892</v>
      </c>
      <c r="R71" s="891"/>
      <c r="S71" s="891"/>
      <c r="T71" s="891"/>
      <c r="U71" s="891"/>
      <c r="V71" s="891">
        <v>
20790</v>
      </c>
      <c r="W71" s="891"/>
      <c r="X71" s="891"/>
      <c r="Y71" s="891"/>
      <c r="Z71" s="891"/>
      <c r="AA71" s="891">
        <v>
102</v>
      </c>
      <c r="AB71" s="891"/>
      <c r="AC71" s="891"/>
      <c r="AD71" s="891"/>
      <c r="AE71" s="891"/>
      <c r="AF71" s="891">
        <v>
102</v>
      </c>
      <c r="AG71" s="891"/>
      <c r="AH71" s="891"/>
      <c r="AI71" s="891"/>
      <c r="AJ71" s="891"/>
      <c r="AK71" s="891" t="s">
        <v>
509</v>
      </c>
      <c r="AL71" s="891"/>
      <c r="AM71" s="891"/>
      <c r="AN71" s="891"/>
      <c r="AO71" s="891"/>
      <c r="AP71" s="891" t="s">
        <v>
509</v>
      </c>
      <c r="AQ71" s="891"/>
      <c r="AR71" s="891"/>
      <c r="AS71" s="891"/>
      <c r="AT71" s="891"/>
      <c r="AU71" s="891" t="s">
        <v>
509</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
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c r="A72" s="225">
        <v>
5</v>
      </c>
      <c r="B72" s="933" t="s">
        <v>
539</v>
      </c>
      <c r="C72" s="934"/>
      <c r="D72" s="934"/>
      <c r="E72" s="934"/>
      <c r="F72" s="934"/>
      <c r="G72" s="934"/>
      <c r="H72" s="934"/>
      <c r="I72" s="934"/>
      <c r="J72" s="934"/>
      <c r="K72" s="934"/>
      <c r="L72" s="934"/>
      <c r="M72" s="934"/>
      <c r="N72" s="934"/>
      <c r="O72" s="934"/>
      <c r="P72" s="935"/>
      <c r="Q72" s="936">
        <v>
10508</v>
      </c>
      <c r="R72" s="891"/>
      <c r="S72" s="891"/>
      <c r="T72" s="891"/>
      <c r="U72" s="891"/>
      <c r="V72" s="891">
        <v>
9832</v>
      </c>
      <c r="W72" s="891"/>
      <c r="X72" s="891"/>
      <c r="Y72" s="891"/>
      <c r="Z72" s="891"/>
      <c r="AA72" s="891">
        <v>
675</v>
      </c>
      <c r="AB72" s="891"/>
      <c r="AC72" s="891"/>
      <c r="AD72" s="891"/>
      <c r="AE72" s="891"/>
      <c r="AF72" s="891">
        <v>
575</v>
      </c>
      <c r="AG72" s="891"/>
      <c r="AH72" s="891"/>
      <c r="AI72" s="891"/>
      <c r="AJ72" s="891"/>
      <c r="AK72" s="891" t="s">
        <v>
509</v>
      </c>
      <c r="AL72" s="891"/>
      <c r="AM72" s="891"/>
      <c r="AN72" s="891"/>
      <c r="AO72" s="891"/>
      <c r="AP72" s="891">
        <v>
3531</v>
      </c>
      <c r="AQ72" s="891"/>
      <c r="AR72" s="891"/>
      <c r="AS72" s="891"/>
      <c r="AT72" s="891"/>
      <c r="AU72" s="891">
        <v>
166</v>
      </c>
      <c r="AV72" s="891"/>
      <c r="AW72" s="891"/>
      <c r="AX72" s="891"/>
      <c r="AY72" s="891"/>
      <c r="AZ72" s="937"/>
      <c r="BA72" s="937"/>
      <c r="BB72" s="937"/>
      <c r="BC72" s="937"/>
      <c r="BD72" s="938"/>
      <c r="BE72" s="229"/>
      <c r="BF72" s="229"/>
      <c r="BG72" s="229"/>
      <c r="BH72" s="229"/>
      <c r="BI72" s="229"/>
      <c r="BJ72" s="229"/>
      <c r="BK72" s="229"/>
      <c r="BL72" s="229"/>
      <c r="BM72" s="229"/>
      <c r="BN72" s="229"/>
      <c r="BO72" s="229"/>
      <c r="BP72" s="229"/>
      <c r="BQ72" s="226">
        <v>
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c r="A73" s="225">
        <v>
6</v>
      </c>
      <c r="B73" s="933" t="s">
        <v>
540</v>
      </c>
      <c r="C73" s="934"/>
      <c r="D73" s="934"/>
      <c r="E73" s="934"/>
      <c r="F73" s="934"/>
      <c r="G73" s="934"/>
      <c r="H73" s="934"/>
      <c r="I73" s="934"/>
      <c r="J73" s="934"/>
      <c r="K73" s="934"/>
      <c r="L73" s="934"/>
      <c r="M73" s="934"/>
      <c r="N73" s="934"/>
      <c r="O73" s="934"/>
      <c r="P73" s="935"/>
      <c r="Q73" s="936">
        <v>
345</v>
      </c>
      <c r="R73" s="891"/>
      <c r="S73" s="891"/>
      <c r="T73" s="891"/>
      <c r="U73" s="891"/>
      <c r="V73" s="891">
        <v>
331</v>
      </c>
      <c r="W73" s="891"/>
      <c r="X73" s="891"/>
      <c r="Y73" s="891"/>
      <c r="Z73" s="891"/>
      <c r="AA73" s="891">
        <v>
13</v>
      </c>
      <c r="AB73" s="891"/>
      <c r="AC73" s="891"/>
      <c r="AD73" s="891"/>
      <c r="AE73" s="891"/>
      <c r="AF73" s="891">
        <v>
13</v>
      </c>
      <c r="AG73" s="891"/>
      <c r="AH73" s="891"/>
      <c r="AI73" s="891"/>
      <c r="AJ73" s="891"/>
      <c r="AK73" s="891" t="s">
        <v>
509</v>
      </c>
      <c r="AL73" s="891"/>
      <c r="AM73" s="891"/>
      <c r="AN73" s="891"/>
      <c r="AO73" s="891"/>
      <c r="AP73" s="891">
        <v>
35</v>
      </c>
      <c r="AQ73" s="891"/>
      <c r="AR73" s="891"/>
      <c r="AS73" s="891"/>
      <c r="AT73" s="891"/>
      <c r="AU73" s="891">
        <v>
3</v>
      </c>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
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c r="A74" s="225">
        <v>
7</v>
      </c>
      <c r="B74" s="933" t="s">
        <v>
541</v>
      </c>
      <c r="C74" s="934"/>
      <c r="D74" s="934"/>
      <c r="E74" s="934"/>
      <c r="F74" s="934"/>
      <c r="G74" s="934"/>
      <c r="H74" s="934"/>
      <c r="I74" s="934"/>
      <c r="J74" s="934"/>
      <c r="K74" s="934"/>
      <c r="L74" s="934"/>
      <c r="M74" s="934"/>
      <c r="N74" s="934"/>
      <c r="O74" s="934"/>
      <c r="P74" s="935"/>
      <c r="Q74" s="936">
        <v>
5409</v>
      </c>
      <c r="R74" s="891"/>
      <c r="S74" s="891"/>
      <c r="T74" s="891"/>
      <c r="U74" s="891"/>
      <c r="V74" s="891">
        <v>
5339</v>
      </c>
      <c r="W74" s="891"/>
      <c r="X74" s="891"/>
      <c r="Y74" s="891"/>
      <c r="Z74" s="891"/>
      <c r="AA74" s="891">
        <v>
70</v>
      </c>
      <c r="AB74" s="891"/>
      <c r="AC74" s="891"/>
      <c r="AD74" s="891"/>
      <c r="AE74" s="891"/>
      <c r="AF74" s="891">
        <v>
70</v>
      </c>
      <c r="AG74" s="891"/>
      <c r="AH74" s="891"/>
      <c r="AI74" s="891"/>
      <c r="AJ74" s="891"/>
      <c r="AK74" s="891">
        <v>
1105</v>
      </c>
      <c r="AL74" s="891"/>
      <c r="AM74" s="891"/>
      <c r="AN74" s="891"/>
      <c r="AO74" s="891"/>
      <c r="AP74" s="891" t="s">
        <v>
509</v>
      </c>
      <c r="AQ74" s="891"/>
      <c r="AR74" s="891"/>
      <c r="AS74" s="891"/>
      <c r="AT74" s="891"/>
      <c r="AU74" s="891" t="s">
        <v>
509</v>
      </c>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
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c r="A75" s="225">
        <v>
8</v>
      </c>
      <c r="B75" s="933" t="s">
        <v>
542</v>
      </c>
      <c r="C75" s="934"/>
      <c r="D75" s="934"/>
      <c r="E75" s="934"/>
      <c r="F75" s="934"/>
      <c r="G75" s="934"/>
      <c r="H75" s="934"/>
      <c r="I75" s="934"/>
      <c r="J75" s="934"/>
      <c r="K75" s="934"/>
      <c r="L75" s="934"/>
      <c r="M75" s="934"/>
      <c r="N75" s="934"/>
      <c r="O75" s="934"/>
      <c r="P75" s="935"/>
      <c r="Q75" s="939">
        <v>
1349819</v>
      </c>
      <c r="R75" s="940"/>
      <c r="S75" s="940"/>
      <c r="T75" s="940"/>
      <c r="U75" s="890"/>
      <c r="V75" s="941">
        <v>
1314493</v>
      </c>
      <c r="W75" s="940"/>
      <c r="X75" s="940"/>
      <c r="Y75" s="940"/>
      <c r="Z75" s="890"/>
      <c r="AA75" s="941">
        <v>
35326</v>
      </c>
      <c r="AB75" s="940"/>
      <c r="AC75" s="940"/>
      <c r="AD75" s="940"/>
      <c r="AE75" s="890"/>
      <c r="AF75" s="941">
        <v>
35326</v>
      </c>
      <c r="AG75" s="940"/>
      <c r="AH75" s="940"/>
      <c r="AI75" s="940"/>
      <c r="AJ75" s="890"/>
      <c r="AK75" s="941">
        <v>
9983</v>
      </c>
      <c r="AL75" s="940"/>
      <c r="AM75" s="940"/>
      <c r="AN75" s="940"/>
      <c r="AO75" s="890"/>
      <c r="AP75" s="941" t="s">
        <v>
509</v>
      </c>
      <c r="AQ75" s="940"/>
      <c r="AR75" s="940"/>
      <c r="AS75" s="940"/>
      <c r="AT75" s="890"/>
      <c r="AU75" s="941" t="s">
        <v>
509</v>
      </c>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
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c r="A76" s="225">
        <v>
9</v>
      </c>
      <c r="B76" s="933" t="s">
        <v>
543</v>
      </c>
      <c r="C76" s="934"/>
      <c r="D76" s="934"/>
      <c r="E76" s="934"/>
      <c r="F76" s="934"/>
      <c r="G76" s="934"/>
      <c r="H76" s="934"/>
      <c r="I76" s="934"/>
      <c r="J76" s="934"/>
      <c r="K76" s="934"/>
      <c r="L76" s="934"/>
      <c r="M76" s="934"/>
      <c r="N76" s="934"/>
      <c r="O76" s="934"/>
      <c r="P76" s="935"/>
      <c r="Q76" s="939">
        <v>
1290</v>
      </c>
      <c r="R76" s="940"/>
      <c r="S76" s="940"/>
      <c r="T76" s="940"/>
      <c r="U76" s="890"/>
      <c r="V76" s="941">
        <v>
1246</v>
      </c>
      <c r="W76" s="940"/>
      <c r="X76" s="940"/>
      <c r="Y76" s="940"/>
      <c r="Z76" s="890"/>
      <c r="AA76" s="941">
        <v>
43</v>
      </c>
      <c r="AB76" s="940"/>
      <c r="AC76" s="940"/>
      <c r="AD76" s="940"/>
      <c r="AE76" s="890"/>
      <c r="AF76" s="941">
        <v>
43</v>
      </c>
      <c r="AG76" s="940"/>
      <c r="AH76" s="940"/>
      <c r="AI76" s="940"/>
      <c r="AJ76" s="890"/>
      <c r="AK76" s="941" t="s">
        <v>
509</v>
      </c>
      <c r="AL76" s="940"/>
      <c r="AM76" s="940"/>
      <c r="AN76" s="940"/>
      <c r="AO76" s="890"/>
      <c r="AP76" s="941" t="s">
        <v>
509</v>
      </c>
      <c r="AQ76" s="940"/>
      <c r="AR76" s="940"/>
      <c r="AS76" s="940"/>
      <c r="AT76" s="890"/>
      <c r="AU76" s="941" t="s">
        <v>
509</v>
      </c>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
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c r="A77" s="225">
        <v>
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
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c r="A78" s="225">
        <v>
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
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c r="A79" s="225">
        <v>
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
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c r="A80" s="225">
        <v>
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
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c r="A81" s="225">
        <v>
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
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c r="A82" s="225">
        <v>
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
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c r="A83" s="225">
        <v>
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
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c r="A84" s="225">
        <v>
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
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c r="A85" s="225">
        <v>
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
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c r="A86" s="225">
        <v>
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
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c r="A87" s="233">
        <v>
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
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c r="A88" s="228" t="s">
        <v>
234</v>
      </c>
      <c r="B88" s="850" t="s">
        <v>
242</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
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
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
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
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
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
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
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
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
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
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
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
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
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
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
234</v>
      </c>
      <c r="BR102" s="850" t="s">
        <v>
243</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12"/>
    </row>
    <row r="103" spans="1:131" s="213" customFormat="1" ht="26.25" customHeight="1">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
544</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
545</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c r="A107" s="239" t="s">
        <v>
244</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239" t="s">
        <v>
546</v>
      </c>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c r="BZ107" s="360"/>
      <c r="CA107" s="360"/>
      <c r="CB107" s="360"/>
      <c r="CC107" s="360"/>
      <c r="CD107" s="360"/>
      <c r="CE107" s="360"/>
      <c r="CF107" s="360"/>
      <c r="CG107" s="360"/>
      <c r="CH107" s="360"/>
      <c r="CI107" s="360"/>
      <c r="CJ107" s="360"/>
      <c r="CK107" s="360"/>
      <c r="CL107" s="360"/>
      <c r="CM107" s="360"/>
      <c r="CN107" s="360"/>
      <c r="CO107" s="360"/>
      <c r="CP107" s="360"/>
      <c r="CQ107" s="360"/>
      <c r="CR107" s="360"/>
      <c r="CS107" s="360"/>
      <c r="CT107" s="360"/>
      <c r="CU107" s="360"/>
      <c r="CV107" s="360"/>
      <c r="CW107" s="360"/>
      <c r="CX107" s="360"/>
      <c r="CY107" s="360"/>
      <c r="CZ107" s="360"/>
      <c r="DA107" s="360"/>
      <c r="DB107" s="360"/>
      <c r="DC107" s="360"/>
      <c r="DD107" s="360"/>
      <c r="DE107" s="360"/>
      <c r="DF107" s="360"/>
      <c r="DG107" s="360"/>
      <c r="DH107" s="360"/>
      <c r="DI107" s="360"/>
      <c r="DJ107" s="360"/>
      <c r="DK107" s="360"/>
      <c r="DL107" s="360"/>
      <c r="DM107" s="360"/>
      <c r="DN107" s="360"/>
      <c r="DO107" s="360"/>
      <c r="DP107" s="360"/>
      <c r="DQ107" s="360"/>
      <c r="DR107" s="360"/>
      <c r="DS107" s="360"/>
      <c r="DT107" s="360"/>
      <c r="DU107" s="360"/>
      <c r="DV107" s="360"/>
      <c r="DW107" s="360"/>
      <c r="DX107" s="360"/>
      <c r="DY107" s="360"/>
      <c r="DZ107" s="360"/>
    </row>
    <row r="108" spans="1:131" s="212" customFormat="1" ht="26.25" customHeight="1">
      <c r="A108" s="981" t="s">
        <v>
245</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
246</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c r="A109" s="974" t="s">
        <v>
247</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
248</v>
      </c>
      <c r="AB109" s="955"/>
      <c r="AC109" s="955"/>
      <c r="AD109" s="955"/>
      <c r="AE109" s="956"/>
      <c r="AF109" s="954" t="s">
        <v>
197</v>
      </c>
      <c r="AG109" s="955"/>
      <c r="AH109" s="955"/>
      <c r="AI109" s="955"/>
      <c r="AJ109" s="956"/>
      <c r="AK109" s="954" t="s">
        <v>
196</v>
      </c>
      <c r="AL109" s="955"/>
      <c r="AM109" s="955"/>
      <c r="AN109" s="955"/>
      <c r="AO109" s="956"/>
      <c r="AP109" s="954" t="s">
        <v>
249</v>
      </c>
      <c r="AQ109" s="955"/>
      <c r="AR109" s="955"/>
      <c r="AS109" s="955"/>
      <c r="AT109" s="957"/>
      <c r="AU109" s="974" t="s">
        <v>
247</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
248</v>
      </c>
      <c r="BR109" s="955"/>
      <c r="BS109" s="955"/>
      <c r="BT109" s="955"/>
      <c r="BU109" s="956"/>
      <c r="BV109" s="954" t="s">
        <v>
197</v>
      </c>
      <c r="BW109" s="955"/>
      <c r="BX109" s="955"/>
      <c r="BY109" s="955"/>
      <c r="BZ109" s="956"/>
      <c r="CA109" s="954" t="s">
        <v>
196</v>
      </c>
      <c r="CB109" s="955"/>
      <c r="CC109" s="955"/>
      <c r="CD109" s="955"/>
      <c r="CE109" s="956"/>
      <c r="CF109" s="975" t="s">
        <v>
249</v>
      </c>
      <c r="CG109" s="975"/>
      <c r="CH109" s="975"/>
      <c r="CI109" s="975"/>
      <c r="CJ109" s="975"/>
      <c r="CK109" s="954" t="s">
        <v>
250</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
248</v>
      </c>
      <c r="DH109" s="955"/>
      <c r="DI109" s="955"/>
      <c r="DJ109" s="955"/>
      <c r="DK109" s="956"/>
      <c r="DL109" s="954" t="s">
        <v>
197</v>
      </c>
      <c r="DM109" s="955"/>
      <c r="DN109" s="955"/>
      <c r="DO109" s="955"/>
      <c r="DP109" s="956"/>
      <c r="DQ109" s="954" t="s">
        <v>
196</v>
      </c>
      <c r="DR109" s="955"/>
      <c r="DS109" s="955"/>
      <c r="DT109" s="955"/>
      <c r="DU109" s="956"/>
      <c r="DV109" s="954" t="s">
        <v>
249</v>
      </c>
      <c r="DW109" s="955"/>
      <c r="DX109" s="955"/>
      <c r="DY109" s="955"/>
      <c r="DZ109" s="957"/>
    </row>
    <row r="110" spans="1:131" s="212" customFormat="1" ht="26.25" customHeight="1">
      <c r="A110" s="958" t="s">
        <v>
251</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
3094071</v>
      </c>
      <c r="AB110" s="962"/>
      <c r="AC110" s="962"/>
      <c r="AD110" s="962"/>
      <c r="AE110" s="963"/>
      <c r="AF110" s="964">
        <v>
3034809</v>
      </c>
      <c r="AG110" s="962"/>
      <c r="AH110" s="962"/>
      <c r="AI110" s="962"/>
      <c r="AJ110" s="963"/>
      <c r="AK110" s="964">
        <v>
3131815</v>
      </c>
      <c r="AL110" s="962"/>
      <c r="AM110" s="962"/>
      <c r="AN110" s="962"/>
      <c r="AO110" s="963"/>
      <c r="AP110" s="965">
        <v>
10.199999999999999</v>
      </c>
      <c r="AQ110" s="966"/>
      <c r="AR110" s="966"/>
      <c r="AS110" s="966"/>
      <c r="AT110" s="967"/>
      <c r="AU110" s="968" t="s">
        <v>
54</v>
      </c>
      <c r="AV110" s="969"/>
      <c r="AW110" s="969"/>
      <c r="AX110" s="969"/>
      <c r="AY110" s="969"/>
      <c r="AZ110" s="1010" t="s">
        <v>
252</v>
      </c>
      <c r="BA110" s="959"/>
      <c r="BB110" s="959"/>
      <c r="BC110" s="959"/>
      <c r="BD110" s="959"/>
      <c r="BE110" s="959"/>
      <c r="BF110" s="959"/>
      <c r="BG110" s="959"/>
      <c r="BH110" s="959"/>
      <c r="BI110" s="959"/>
      <c r="BJ110" s="959"/>
      <c r="BK110" s="959"/>
      <c r="BL110" s="959"/>
      <c r="BM110" s="959"/>
      <c r="BN110" s="959"/>
      <c r="BO110" s="959"/>
      <c r="BP110" s="960"/>
      <c r="BQ110" s="996">
        <v>
33805918</v>
      </c>
      <c r="BR110" s="997"/>
      <c r="BS110" s="997"/>
      <c r="BT110" s="997"/>
      <c r="BU110" s="997"/>
      <c r="BV110" s="997">
        <v>
34426017</v>
      </c>
      <c r="BW110" s="997"/>
      <c r="BX110" s="997"/>
      <c r="BY110" s="997"/>
      <c r="BZ110" s="997"/>
      <c r="CA110" s="997">
        <v>
34153665</v>
      </c>
      <c r="CB110" s="997"/>
      <c r="CC110" s="997"/>
      <c r="CD110" s="997"/>
      <c r="CE110" s="997"/>
      <c r="CF110" s="1011">
        <v>
110.7</v>
      </c>
      <c r="CG110" s="1012"/>
      <c r="CH110" s="1012"/>
      <c r="CI110" s="1012"/>
      <c r="CJ110" s="1012"/>
      <c r="CK110" s="1013" t="s">
        <v>
253</v>
      </c>
      <c r="CL110" s="1014"/>
      <c r="CM110" s="993" t="s">
        <v>
254</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
514</v>
      </c>
      <c r="DH110" s="997"/>
      <c r="DI110" s="997"/>
      <c r="DJ110" s="997"/>
      <c r="DK110" s="997"/>
      <c r="DL110" s="997" t="s">
        <v>
514</v>
      </c>
      <c r="DM110" s="997"/>
      <c r="DN110" s="997"/>
      <c r="DO110" s="997"/>
      <c r="DP110" s="997"/>
      <c r="DQ110" s="997" t="s">
        <v>
514</v>
      </c>
      <c r="DR110" s="997"/>
      <c r="DS110" s="997"/>
      <c r="DT110" s="997"/>
      <c r="DU110" s="997"/>
      <c r="DV110" s="998" t="s">
        <v>
514</v>
      </c>
      <c r="DW110" s="998"/>
      <c r="DX110" s="998"/>
      <c r="DY110" s="998"/>
      <c r="DZ110" s="999"/>
    </row>
    <row r="111" spans="1:131" s="212" customFormat="1" ht="26.25" customHeight="1">
      <c r="A111" s="1000" t="s">
        <v>
255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
514</v>
      </c>
      <c r="AB111" s="1004"/>
      <c r="AC111" s="1004"/>
      <c r="AD111" s="1004"/>
      <c r="AE111" s="1005"/>
      <c r="AF111" s="1006" t="s">
        <v>
514</v>
      </c>
      <c r="AG111" s="1004"/>
      <c r="AH111" s="1004"/>
      <c r="AI111" s="1004"/>
      <c r="AJ111" s="1005"/>
      <c r="AK111" s="1006" t="s">
        <v>
514</v>
      </c>
      <c r="AL111" s="1004"/>
      <c r="AM111" s="1004"/>
      <c r="AN111" s="1004"/>
      <c r="AO111" s="1005"/>
      <c r="AP111" s="1007" t="s">
        <v>
514</v>
      </c>
      <c r="AQ111" s="1008"/>
      <c r="AR111" s="1008"/>
      <c r="AS111" s="1008"/>
      <c r="AT111" s="1009"/>
      <c r="AU111" s="970"/>
      <c r="AV111" s="971"/>
      <c r="AW111" s="971"/>
      <c r="AX111" s="971"/>
      <c r="AY111" s="971"/>
      <c r="AZ111" s="1019" t="s">
        <v>
256</v>
      </c>
      <c r="BA111" s="1020"/>
      <c r="BB111" s="1020"/>
      <c r="BC111" s="1020"/>
      <c r="BD111" s="1020"/>
      <c r="BE111" s="1020"/>
      <c r="BF111" s="1020"/>
      <c r="BG111" s="1020"/>
      <c r="BH111" s="1020"/>
      <c r="BI111" s="1020"/>
      <c r="BJ111" s="1020"/>
      <c r="BK111" s="1020"/>
      <c r="BL111" s="1020"/>
      <c r="BM111" s="1020"/>
      <c r="BN111" s="1020"/>
      <c r="BO111" s="1020"/>
      <c r="BP111" s="1021"/>
      <c r="BQ111" s="989">
        <v>
11483610</v>
      </c>
      <c r="BR111" s="990"/>
      <c r="BS111" s="990"/>
      <c r="BT111" s="990"/>
      <c r="BU111" s="990"/>
      <c r="BV111" s="990">
        <v>
11151697</v>
      </c>
      <c r="BW111" s="990"/>
      <c r="BX111" s="990"/>
      <c r="BY111" s="990"/>
      <c r="BZ111" s="990"/>
      <c r="CA111" s="990">
        <v>
10373767</v>
      </c>
      <c r="CB111" s="990"/>
      <c r="CC111" s="990"/>
      <c r="CD111" s="990"/>
      <c r="CE111" s="990"/>
      <c r="CF111" s="984">
        <v>
33.6</v>
      </c>
      <c r="CG111" s="985"/>
      <c r="CH111" s="985"/>
      <c r="CI111" s="985"/>
      <c r="CJ111" s="985"/>
      <c r="CK111" s="1015"/>
      <c r="CL111" s="1016"/>
      <c r="CM111" s="986" t="s">
        <v>
257</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
514</v>
      </c>
      <c r="DH111" s="990"/>
      <c r="DI111" s="990"/>
      <c r="DJ111" s="990"/>
      <c r="DK111" s="990"/>
      <c r="DL111" s="990" t="s">
        <v>
514</v>
      </c>
      <c r="DM111" s="990"/>
      <c r="DN111" s="990"/>
      <c r="DO111" s="990"/>
      <c r="DP111" s="990"/>
      <c r="DQ111" s="990" t="s">
        <v>
514</v>
      </c>
      <c r="DR111" s="990"/>
      <c r="DS111" s="990"/>
      <c r="DT111" s="990"/>
      <c r="DU111" s="990"/>
      <c r="DV111" s="991" t="s">
        <v>
514</v>
      </c>
      <c r="DW111" s="991"/>
      <c r="DX111" s="991"/>
      <c r="DY111" s="991"/>
      <c r="DZ111" s="992"/>
    </row>
    <row r="112" spans="1:131" s="212" customFormat="1" ht="26.25" customHeight="1">
      <c r="A112" s="1022" t="s">
        <v>
258</v>
      </c>
      <c r="B112" s="1023"/>
      <c r="C112" s="1020" t="s">
        <v>
259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
514</v>
      </c>
      <c r="AB112" s="1029"/>
      <c r="AC112" s="1029"/>
      <c r="AD112" s="1029"/>
      <c r="AE112" s="1030"/>
      <c r="AF112" s="1031" t="s">
        <v>
514</v>
      </c>
      <c r="AG112" s="1029"/>
      <c r="AH112" s="1029"/>
      <c r="AI112" s="1029"/>
      <c r="AJ112" s="1030"/>
      <c r="AK112" s="1031" t="s">
        <v>
514</v>
      </c>
      <c r="AL112" s="1029"/>
      <c r="AM112" s="1029"/>
      <c r="AN112" s="1029"/>
      <c r="AO112" s="1030"/>
      <c r="AP112" s="1032" t="s">
        <v>
514</v>
      </c>
      <c r="AQ112" s="1033"/>
      <c r="AR112" s="1033"/>
      <c r="AS112" s="1033"/>
      <c r="AT112" s="1034"/>
      <c r="AU112" s="970"/>
      <c r="AV112" s="971"/>
      <c r="AW112" s="971"/>
      <c r="AX112" s="971"/>
      <c r="AY112" s="971"/>
      <c r="AZ112" s="1019" t="s">
        <v>
260</v>
      </c>
      <c r="BA112" s="1020"/>
      <c r="BB112" s="1020"/>
      <c r="BC112" s="1020"/>
      <c r="BD112" s="1020"/>
      <c r="BE112" s="1020"/>
      <c r="BF112" s="1020"/>
      <c r="BG112" s="1020"/>
      <c r="BH112" s="1020"/>
      <c r="BI112" s="1020"/>
      <c r="BJ112" s="1020"/>
      <c r="BK112" s="1020"/>
      <c r="BL112" s="1020"/>
      <c r="BM112" s="1020"/>
      <c r="BN112" s="1020"/>
      <c r="BO112" s="1020"/>
      <c r="BP112" s="1021"/>
      <c r="BQ112" s="989">
        <v>
18237747</v>
      </c>
      <c r="BR112" s="990"/>
      <c r="BS112" s="990"/>
      <c r="BT112" s="990"/>
      <c r="BU112" s="990"/>
      <c r="BV112" s="990">
        <v>
17150925</v>
      </c>
      <c r="BW112" s="990"/>
      <c r="BX112" s="990"/>
      <c r="BY112" s="990"/>
      <c r="BZ112" s="990"/>
      <c r="CA112" s="990">
        <v>
15299147</v>
      </c>
      <c r="CB112" s="990"/>
      <c r="CC112" s="990"/>
      <c r="CD112" s="990"/>
      <c r="CE112" s="990"/>
      <c r="CF112" s="984">
        <v>
49.6</v>
      </c>
      <c r="CG112" s="985"/>
      <c r="CH112" s="985"/>
      <c r="CI112" s="985"/>
      <c r="CJ112" s="985"/>
      <c r="CK112" s="1015"/>
      <c r="CL112" s="1016"/>
      <c r="CM112" s="986" t="s">
        <v>
261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
514</v>
      </c>
      <c r="DH112" s="990"/>
      <c r="DI112" s="990"/>
      <c r="DJ112" s="990"/>
      <c r="DK112" s="990"/>
      <c r="DL112" s="990" t="s">
        <v>
514</v>
      </c>
      <c r="DM112" s="990"/>
      <c r="DN112" s="990"/>
      <c r="DO112" s="990"/>
      <c r="DP112" s="990"/>
      <c r="DQ112" s="990" t="s">
        <v>
514</v>
      </c>
      <c r="DR112" s="990"/>
      <c r="DS112" s="990"/>
      <c r="DT112" s="990"/>
      <c r="DU112" s="990"/>
      <c r="DV112" s="991" t="s">
        <v>
514</v>
      </c>
      <c r="DW112" s="991"/>
      <c r="DX112" s="991"/>
      <c r="DY112" s="991"/>
      <c r="DZ112" s="992"/>
    </row>
    <row r="113" spans="1:130" s="212" customFormat="1" ht="26.25" customHeight="1">
      <c r="A113" s="1024"/>
      <c r="B113" s="1025"/>
      <c r="C113" s="1020" t="s">
        <v>
262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
1803687</v>
      </c>
      <c r="AB113" s="1004"/>
      <c r="AC113" s="1004"/>
      <c r="AD113" s="1004"/>
      <c r="AE113" s="1005"/>
      <c r="AF113" s="1006">
        <v>
1779113</v>
      </c>
      <c r="AG113" s="1004"/>
      <c r="AH113" s="1004"/>
      <c r="AI113" s="1004"/>
      <c r="AJ113" s="1005"/>
      <c r="AK113" s="1006">
        <v>
1385160</v>
      </c>
      <c r="AL113" s="1004"/>
      <c r="AM113" s="1004"/>
      <c r="AN113" s="1004"/>
      <c r="AO113" s="1005"/>
      <c r="AP113" s="1007">
        <v>
4.5</v>
      </c>
      <c r="AQ113" s="1008"/>
      <c r="AR113" s="1008"/>
      <c r="AS113" s="1008"/>
      <c r="AT113" s="1009"/>
      <c r="AU113" s="970"/>
      <c r="AV113" s="971"/>
      <c r="AW113" s="971"/>
      <c r="AX113" s="971"/>
      <c r="AY113" s="971"/>
      <c r="AZ113" s="1019" t="s">
        <v>
263</v>
      </c>
      <c r="BA113" s="1020"/>
      <c r="BB113" s="1020"/>
      <c r="BC113" s="1020"/>
      <c r="BD113" s="1020"/>
      <c r="BE113" s="1020"/>
      <c r="BF113" s="1020"/>
      <c r="BG113" s="1020"/>
      <c r="BH113" s="1020"/>
      <c r="BI113" s="1020"/>
      <c r="BJ113" s="1020"/>
      <c r="BK113" s="1020"/>
      <c r="BL113" s="1020"/>
      <c r="BM113" s="1020"/>
      <c r="BN113" s="1020"/>
      <c r="BO113" s="1020"/>
      <c r="BP113" s="1021"/>
      <c r="BQ113" s="989">
        <v>
329884</v>
      </c>
      <c r="BR113" s="990"/>
      <c r="BS113" s="990"/>
      <c r="BT113" s="990"/>
      <c r="BU113" s="990"/>
      <c r="BV113" s="990">
        <v>
244224</v>
      </c>
      <c r="BW113" s="990"/>
      <c r="BX113" s="990"/>
      <c r="BY113" s="990"/>
      <c r="BZ113" s="990"/>
      <c r="CA113" s="990">
        <v>
258125</v>
      </c>
      <c r="CB113" s="990"/>
      <c r="CC113" s="990"/>
      <c r="CD113" s="990"/>
      <c r="CE113" s="990"/>
      <c r="CF113" s="984">
        <v>
0.8</v>
      </c>
      <c r="CG113" s="985"/>
      <c r="CH113" s="985"/>
      <c r="CI113" s="985"/>
      <c r="CJ113" s="985"/>
      <c r="CK113" s="1015"/>
      <c r="CL113" s="1016"/>
      <c r="CM113" s="986" t="s">
        <v>
547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
514</v>
      </c>
      <c r="DH113" s="1029"/>
      <c r="DI113" s="1029"/>
      <c r="DJ113" s="1029"/>
      <c r="DK113" s="1030"/>
      <c r="DL113" s="1031" t="s">
        <v>
514</v>
      </c>
      <c r="DM113" s="1029"/>
      <c r="DN113" s="1029"/>
      <c r="DO113" s="1029"/>
      <c r="DP113" s="1030"/>
      <c r="DQ113" s="1031" t="s">
        <v>
514</v>
      </c>
      <c r="DR113" s="1029"/>
      <c r="DS113" s="1029"/>
      <c r="DT113" s="1029"/>
      <c r="DU113" s="1030"/>
      <c r="DV113" s="1032" t="s">
        <v>
514</v>
      </c>
      <c r="DW113" s="1033"/>
      <c r="DX113" s="1033"/>
      <c r="DY113" s="1033"/>
      <c r="DZ113" s="1034"/>
    </row>
    <row r="114" spans="1:130" s="212" customFormat="1" ht="26.25" customHeight="1">
      <c r="A114" s="1024"/>
      <c r="B114" s="1025"/>
      <c r="C114" s="1020" t="s">
        <v>
264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
82827</v>
      </c>
      <c r="AB114" s="1029"/>
      <c r="AC114" s="1029"/>
      <c r="AD114" s="1029"/>
      <c r="AE114" s="1030"/>
      <c r="AF114" s="1031">
        <v>
82691</v>
      </c>
      <c r="AG114" s="1029"/>
      <c r="AH114" s="1029"/>
      <c r="AI114" s="1029"/>
      <c r="AJ114" s="1030"/>
      <c r="AK114" s="1031">
        <v>
76166</v>
      </c>
      <c r="AL114" s="1029"/>
      <c r="AM114" s="1029"/>
      <c r="AN114" s="1029"/>
      <c r="AO114" s="1030"/>
      <c r="AP114" s="1032">
        <v>
0.2</v>
      </c>
      <c r="AQ114" s="1033"/>
      <c r="AR114" s="1033"/>
      <c r="AS114" s="1033"/>
      <c r="AT114" s="1034"/>
      <c r="AU114" s="970"/>
      <c r="AV114" s="971"/>
      <c r="AW114" s="971"/>
      <c r="AX114" s="971"/>
      <c r="AY114" s="971"/>
      <c r="AZ114" s="1019" t="s">
        <v>
265</v>
      </c>
      <c r="BA114" s="1020"/>
      <c r="BB114" s="1020"/>
      <c r="BC114" s="1020"/>
      <c r="BD114" s="1020"/>
      <c r="BE114" s="1020"/>
      <c r="BF114" s="1020"/>
      <c r="BG114" s="1020"/>
      <c r="BH114" s="1020"/>
      <c r="BI114" s="1020"/>
      <c r="BJ114" s="1020"/>
      <c r="BK114" s="1020"/>
      <c r="BL114" s="1020"/>
      <c r="BM114" s="1020"/>
      <c r="BN114" s="1020"/>
      <c r="BO114" s="1020"/>
      <c r="BP114" s="1021"/>
      <c r="BQ114" s="989">
        <v>
8982206</v>
      </c>
      <c r="BR114" s="990"/>
      <c r="BS114" s="990"/>
      <c r="BT114" s="990"/>
      <c r="BU114" s="990"/>
      <c r="BV114" s="990">
        <v>
9072387</v>
      </c>
      <c r="BW114" s="990"/>
      <c r="BX114" s="990"/>
      <c r="BY114" s="990"/>
      <c r="BZ114" s="990"/>
      <c r="CA114" s="990">
        <v>
9304936</v>
      </c>
      <c r="CB114" s="990"/>
      <c r="CC114" s="990"/>
      <c r="CD114" s="990"/>
      <c r="CE114" s="990"/>
      <c r="CF114" s="984">
        <v>
30.2</v>
      </c>
      <c r="CG114" s="985"/>
      <c r="CH114" s="985"/>
      <c r="CI114" s="985"/>
      <c r="CJ114" s="985"/>
      <c r="CK114" s="1015"/>
      <c r="CL114" s="1016"/>
      <c r="CM114" s="986" t="s">
        <v>
266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
514</v>
      </c>
      <c r="DH114" s="1029"/>
      <c r="DI114" s="1029"/>
      <c r="DJ114" s="1029"/>
      <c r="DK114" s="1030"/>
      <c r="DL114" s="1031" t="s">
        <v>
514</v>
      </c>
      <c r="DM114" s="1029"/>
      <c r="DN114" s="1029"/>
      <c r="DO114" s="1029"/>
      <c r="DP114" s="1030"/>
      <c r="DQ114" s="1031" t="s">
        <v>
514</v>
      </c>
      <c r="DR114" s="1029"/>
      <c r="DS114" s="1029"/>
      <c r="DT114" s="1029"/>
      <c r="DU114" s="1030"/>
      <c r="DV114" s="1032" t="s">
        <v>
514</v>
      </c>
      <c r="DW114" s="1033"/>
      <c r="DX114" s="1033"/>
      <c r="DY114" s="1033"/>
      <c r="DZ114" s="1034"/>
    </row>
    <row r="115" spans="1:130" s="212" customFormat="1" ht="26.25" customHeight="1">
      <c r="A115" s="1024"/>
      <c r="B115" s="1025"/>
      <c r="C115" s="1020" t="s">
        <v>
267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
178349</v>
      </c>
      <c r="AB115" s="1004"/>
      <c r="AC115" s="1004"/>
      <c r="AD115" s="1004"/>
      <c r="AE115" s="1005"/>
      <c r="AF115" s="1006">
        <v>
177774</v>
      </c>
      <c r="AG115" s="1004"/>
      <c r="AH115" s="1004"/>
      <c r="AI115" s="1004"/>
      <c r="AJ115" s="1005"/>
      <c r="AK115" s="1006">
        <v>
176960</v>
      </c>
      <c r="AL115" s="1004"/>
      <c r="AM115" s="1004"/>
      <c r="AN115" s="1004"/>
      <c r="AO115" s="1005"/>
      <c r="AP115" s="1007">
        <v>
0.6</v>
      </c>
      <c r="AQ115" s="1008"/>
      <c r="AR115" s="1008"/>
      <c r="AS115" s="1008"/>
      <c r="AT115" s="1009"/>
      <c r="AU115" s="970"/>
      <c r="AV115" s="971"/>
      <c r="AW115" s="971"/>
      <c r="AX115" s="971"/>
      <c r="AY115" s="971"/>
      <c r="AZ115" s="1019" t="s">
        <v>
268</v>
      </c>
      <c r="BA115" s="1020"/>
      <c r="BB115" s="1020"/>
      <c r="BC115" s="1020"/>
      <c r="BD115" s="1020"/>
      <c r="BE115" s="1020"/>
      <c r="BF115" s="1020"/>
      <c r="BG115" s="1020"/>
      <c r="BH115" s="1020"/>
      <c r="BI115" s="1020"/>
      <c r="BJ115" s="1020"/>
      <c r="BK115" s="1020"/>
      <c r="BL115" s="1020"/>
      <c r="BM115" s="1020"/>
      <c r="BN115" s="1020"/>
      <c r="BO115" s="1020"/>
      <c r="BP115" s="1021"/>
      <c r="BQ115" s="989">
        <v>
312608</v>
      </c>
      <c r="BR115" s="990"/>
      <c r="BS115" s="990"/>
      <c r="BT115" s="990"/>
      <c r="BU115" s="990"/>
      <c r="BV115" s="990">
        <v>
266398</v>
      </c>
      <c r="BW115" s="990"/>
      <c r="BX115" s="990"/>
      <c r="BY115" s="990"/>
      <c r="BZ115" s="990"/>
      <c r="CA115" s="990">
        <v>
443090</v>
      </c>
      <c r="CB115" s="990"/>
      <c r="CC115" s="990"/>
      <c r="CD115" s="990"/>
      <c r="CE115" s="990"/>
      <c r="CF115" s="984">
        <v>
1.4</v>
      </c>
      <c r="CG115" s="985"/>
      <c r="CH115" s="985"/>
      <c r="CI115" s="985"/>
      <c r="CJ115" s="985"/>
      <c r="CK115" s="1015"/>
      <c r="CL115" s="1016"/>
      <c r="CM115" s="1019" t="s">
        <v>
269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
8183253</v>
      </c>
      <c r="DH115" s="1029"/>
      <c r="DI115" s="1029"/>
      <c r="DJ115" s="1029"/>
      <c r="DK115" s="1030"/>
      <c r="DL115" s="1031">
        <v>
8346605</v>
      </c>
      <c r="DM115" s="1029"/>
      <c r="DN115" s="1029"/>
      <c r="DO115" s="1029"/>
      <c r="DP115" s="1030"/>
      <c r="DQ115" s="1031">
        <v>
7813692</v>
      </c>
      <c r="DR115" s="1029"/>
      <c r="DS115" s="1029"/>
      <c r="DT115" s="1029"/>
      <c r="DU115" s="1030"/>
      <c r="DV115" s="1032">
        <v>
25.3</v>
      </c>
      <c r="DW115" s="1033"/>
      <c r="DX115" s="1033"/>
      <c r="DY115" s="1033"/>
      <c r="DZ115" s="1034"/>
    </row>
    <row r="116" spans="1:130" s="212" customFormat="1" ht="26.25" customHeight="1">
      <c r="A116" s="1026"/>
      <c r="B116" s="1027"/>
      <c r="C116" s="1035" t="s">
        <v>
270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
514</v>
      </c>
      <c r="AB116" s="1029"/>
      <c r="AC116" s="1029"/>
      <c r="AD116" s="1029"/>
      <c r="AE116" s="1030"/>
      <c r="AF116" s="1031" t="s">
        <v>
514</v>
      </c>
      <c r="AG116" s="1029"/>
      <c r="AH116" s="1029"/>
      <c r="AI116" s="1029"/>
      <c r="AJ116" s="1030"/>
      <c r="AK116" s="1031" t="s">
        <v>
514</v>
      </c>
      <c r="AL116" s="1029"/>
      <c r="AM116" s="1029"/>
      <c r="AN116" s="1029"/>
      <c r="AO116" s="1030"/>
      <c r="AP116" s="1032" t="s">
        <v>
514</v>
      </c>
      <c r="AQ116" s="1033"/>
      <c r="AR116" s="1033"/>
      <c r="AS116" s="1033"/>
      <c r="AT116" s="1034"/>
      <c r="AU116" s="970"/>
      <c r="AV116" s="971"/>
      <c r="AW116" s="971"/>
      <c r="AX116" s="971"/>
      <c r="AY116" s="971"/>
      <c r="AZ116" s="1037" t="s">
        <v>
548</v>
      </c>
      <c r="BA116" s="1038"/>
      <c r="BB116" s="1038"/>
      <c r="BC116" s="1038"/>
      <c r="BD116" s="1038"/>
      <c r="BE116" s="1038"/>
      <c r="BF116" s="1038"/>
      <c r="BG116" s="1038"/>
      <c r="BH116" s="1038"/>
      <c r="BI116" s="1038"/>
      <c r="BJ116" s="1038"/>
      <c r="BK116" s="1038"/>
      <c r="BL116" s="1038"/>
      <c r="BM116" s="1038"/>
      <c r="BN116" s="1038"/>
      <c r="BO116" s="1038"/>
      <c r="BP116" s="1039"/>
      <c r="BQ116" s="989" t="s">
        <v>
514</v>
      </c>
      <c r="BR116" s="990"/>
      <c r="BS116" s="990"/>
      <c r="BT116" s="990"/>
      <c r="BU116" s="990"/>
      <c r="BV116" s="990" t="s">
        <v>
514</v>
      </c>
      <c r="BW116" s="990"/>
      <c r="BX116" s="990"/>
      <c r="BY116" s="990"/>
      <c r="BZ116" s="990"/>
      <c r="CA116" s="990" t="s">
        <v>
514</v>
      </c>
      <c r="CB116" s="990"/>
      <c r="CC116" s="990"/>
      <c r="CD116" s="990"/>
      <c r="CE116" s="990"/>
      <c r="CF116" s="984" t="s">
        <v>
514</v>
      </c>
      <c r="CG116" s="985"/>
      <c r="CH116" s="985"/>
      <c r="CI116" s="985"/>
      <c r="CJ116" s="985"/>
      <c r="CK116" s="1015"/>
      <c r="CL116" s="1016"/>
      <c r="CM116" s="986" t="s">
        <v>
271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
3300357</v>
      </c>
      <c r="DH116" s="1029"/>
      <c r="DI116" s="1029"/>
      <c r="DJ116" s="1029"/>
      <c r="DK116" s="1030"/>
      <c r="DL116" s="1031">
        <v>
2805092</v>
      </c>
      <c r="DM116" s="1029"/>
      <c r="DN116" s="1029"/>
      <c r="DO116" s="1029"/>
      <c r="DP116" s="1030"/>
      <c r="DQ116" s="1031">
        <v>
2560075</v>
      </c>
      <c r="DR116" s="1029"/>
      <c r="DS116" s="1029"/>
      <c r="DT116" s="1029"/>
      <c r="DU116" s="1030"/>
      <c r="DV116" s="1032">
        <v>
8.3000000000000007</v>
      </c>
      <c r="DW116" s="1033"/>
      <c r="DX116" s="1033"/>
      <c r="DY116" s="1033"/>
      <c r="DZ116" s="1034"/>
    </row>
    <row r="117" spans="1:130" s="212" customFormat="1" ht="26.25" customHeight="1">
      <c r="A117" s="974" t="s">
        <v>
126</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
549</v>
      </c>
      <c r="Z117" s="956"/>
      <c r="AA117" s="1046">
        <v>
5158934</v>
      </c>
      <c r="AB117" s="1047"/>
      <c r="AC117" s="1047"/>
      <c r="AD117" s="1047"/>
      <c r="AE117" s="1048"/>
      <c r="AF117" s="1049">
        <v>
5074387</v>
      </c>
      <c r="AG117" s="1047"/>
      <c r="AH117" s="1047"/>
      <c r="AI117" s="1047"/>
      <c r="AJ117" s="1048"/>
      <c r="AK117" s="1049">
        <v>
4770101</v>
      </c>
      <c r="AL117" s="1047"/>
      <c r="AM117" s="1047"/>
      <c r="AN117" s="1047"/>
      <c r="AO117" s="1048"/>
      <c r="AP117" s="1050"/>
      <c r="AQ117" s="1051"/>
      <c r="AR117" s="1051"/>
      <c r="AS117" s="1051"/>
      <c r="AT117" s="1052"/>
      <c r="AU117" s="970"/>
      <c r="AV117" s="971"/>
      <c r="AW117" s="971"/>
      <c r="AX117" s="971"/>
      <c r="AY117" s="971"/>
      <c r="AZ117" s="1037" t="s">
        <v>
550</v>
      </c>
      <c r="BA117" s="1038"/>
      <c r="BB117" s="1038"/>
      <c r="BC117" s="1038"/>
      <c r="BD117" s="1038"/>
      <c r="BE117" s="1038"/>
      <c r="BF117" s="1038"/>
      <c r="BG117" s="1038"/>
      <c r="BH117" s="1038"/>
      <c r="BI117" s="1038"/>
      <c r="BJ117" s="1038"/>
      <c r="BK117" s="1038"/>
      <c r="BL117" s="1038"/>
      <c r="BM117" s="1038"/>
      <c r="BN117" s="1038"/>
      <c r="BO117" s="1038"/>
      <c r="BP117" s="1039"/>
      <c r="BQ117" s="989" t="s">
        <v>
514</v>
      </c>
      <c r="BR117" s="990"/>
      <c r="BS117" s="990"/>
      <c r="BT117" s="990"/>
      <c r="BU117" s="990"/>
      <c r="BV117" s="990" t="s">
        <v>
514</v>
      </c>
      <c r="BW117" s="990"/>
      <c r="BX117" s="990"/>
      <c r="BY117" s="990"/>
      <c r="BZ117" s="990"/>
      <c r="CA117" s="990" t="s">
        <v>
514</v>
      </c>
      <c r="CB117" s="990"/>
      <c r="CC117" s="990"/>
      <c r="CD117" s="990"/>
      <c r="CE117" s="990"/>
      <c r="CF117" s="984" t="s">
        <v>
514</v>
      </c>
      <c r="CG117" s="985"/>
      <c r="CH117" s="985"/>
      <c r="CI117" s="985"/>
      <c r="CJ117" s="985"/>
      <c r="CK117" s="1015"/>
      <c r="CL117" s="1016"/>
      <c r="CM117" s="986" t="s">
        <v>
272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
514</v>
      </c>
      <c r="DH117" s="1029"/>
      <c r="DI117" s="1029"/>
      <c r="DJ117" s="1029"/>
      <c r="DK117" s="1030"/>
      <c r="DL117" s="1031" t="s">
        <v>
514</v>
      </c>
      <c r="DM117" s="1029"/>
      <c r="DN117" s="1029"/>
      <c r="DO117" s="1029"/>
      <c r="DP117" s="1030"/>
      <c r="DQ117" s="1031" t="s">
        <v>
514</v>
      </c>
      <c r="DR117" s="1029"/>
      <c r="DS117" s="1029"/>
      <c r="DT117" s="1029"/>
      <c r="DU117" s="1030"/>
      <c r="DV117" s="1032" t="s">
        <v>
514</v>
      </c>
      <c r="DW117" s="1033"/>
      <c r="DX117" s="1033"/>
      <c r="DY117" s="1033"/>
      <c r="DZ117" s="1034"/>
    </row>
    <row r="118" spans="1:130" s="212" customFormat="1" ht="26.25" customHeight="1">
      <c r="A118" s="974" t="s">
        <v>
250</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
248</v>
      </c>
      <c r="AB118" s="955"/>
      <c r="AC118" s="955"/>
      <c r="AD118" s="955"/>
      <c r="AE118" s="956"/>
      <c r="AF118" s="954" t="s">
        <v>
197</v>
      </c>
      <c r="AG118" s="955"/>
      <c r="AH118" s="955"/>
      <c r="AI118" s="955"/>
      <c r="AJ118" s="956"/>
      <c r="AK118" s="954" t="s">
        <v>
196</v>
      </c>
      <c r="AL118" s="955"/>
      <c r="AM118" s="955"/>
      <c r="AN118" s="955"/>
      <c r="AO118" s="956"/>
      <c r="AP118" s="1041" t="s">
        <v>
249</v>
      </c>
      <c r="AQ118" s="1042"/>
      <c r="AR118" s="1042"/>
      <c r="AS118" s="1042"/>
      <c r="AT118" s="1043"/>
      <c r="AU118" s="970"/>
      <c r="AV118" s="971"/>
      <c r="AW118" s="971"/>
      <c r="AX118" s="971"/>
      <c r="AY118" s="971"/>
      <c r="AZ118" s="1044" t="s">
        <v>
273</v>
      </c>
      <c r="BA118" s="1035"/>
      <c r="BB118" s="1035"/>
      <c r="BC118" s="1035"/>
      <c r="BD118" s="1035"/>
      <c r="BE118" s="1035"/>
      <c r="BF118" s="1035"/>
      <c r="BG118" s="1035"/>
      <c r="BH118" s="1035"/>
      <c r="BI118" s="1035"/>
      <c r="BJ118" s="1035"/>
      <c r="BK118" s="1035"/>
      <c r="BL118" s="1035"/>
      <c r="BM118" s="1035"/>
      <c r="BN118" s="1035"/>
      <c r="BO118" s="1035"/>
      <c r="BP118" s="1036"/>
      <c r="BQ118" s="1067" t="s">
        <v>
514</v>
      </c>
      <c r="BR118" s="1068"/>
      <c r="BS118" s="1068"/>
      <c r="BT118" s="1068"/>
      <c r="BU118" s="1068"/>
      <c r="BV118" s="1068" t="s">
        <v>
514</v>
      </c>
      <c r="BW118" s="1068"/>
      <c r="BX118" s="1068"/>
      <c r="BY118" s="1068"/>
      <c r="BZ118" s="1068"/>
      <c r="CA118" s="1068" t="s">
        <v>
514</v>
      </c>
      <c r="CB118" s="1068"/>
      <c r="CC118" s="1068"/>
      <c r="CD118" s="1068"/>
      <c r="CE118" s="1068"/>
      <c r="CF118" s="984" t="s">
        <v>
514</v>
      </c>
      <c r="CG118" s="985"/>
      <c r="CH118" s="985"/>
      <c r="CI118" s="985"/>
      <c r="CJ118" s="985"/>
      <c r="CK118" s="1015"/>
      <c r="CL118" s="1016"/>
      <c r="CM118" s="986" t="s">
        <v>
274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
514</v>
      </c>
      <c r="DH118" s="1029"/>
      <c r="DI118" s="1029"/>
      <c r="DJ118" s="1029"/>
      <c r="DK118" s="1030"/>
      <c r="DL118" s="1031" t="s">
        <v>
514</v>
      </c>
      <c r="DM118" s="1029"/>
      <c r="DN118" s="1029"/>
      <c r="DO118" s="1029"/>
      <c r="DP118" s="1030"/>
      <c r="DQ118" s="1031" t="s">
        <v>
514</v>
      </c>
      <c r="DR118" s="1029"/>
      <c r="DS118" s="1029"/>
      <c r="DT118" s="1029"/>
      <c r="DU118" s="1030"/>
      <c r="DV118" s="1032" t="s">
        <v>
514</v>
      </c>
      <c r="DW118" s="1033"/>
      <c r="DX118" s="1033"/>
      <c r="DY118" s="1033"/>
      <c r="DZ118" s="1034"/>
    </row>
    <row r="119" spans="1:130" s="212" customFormat="1" ht="26.25" customHeight="1">
      <c r="A119" s="1134" t="s">
        <v>
253</v>
      </c>
      <c r="B119" s="1014"/>
      <c r="C119" s="993" t="s">
        <v>
254</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
514</v>
      </c>
      <c r="AB119" s="962"/>
      <c r="AC119" s="962"/>
      <c r="AD119" s="962"/>
      <c r="AE119" s="963"/>
      <c r="AF119" s="964" t="s">
        <v>
514</v>
      </c>
      <c r="AG119" s="962"/>
      <c r="AH119" s="962"/>
      <c r="AI119" s="962"/>
      <c r="AJ119" s="963"/>
      <c r="AK119" s="964" t="s">
        <v>
514</v>
      </c>
      <c r="AL119" s="962"/>
      <c r="AM119" s="962"/>
      <c r="AN119" s="962"/>
      <c r="AO119" s="963"/>
      <c r="AP119" s="965" t="s">
        <v>
514</v>
      </c>
      <c r="AQ119" s="966"/>
      <c r="AR119" s="966"/>
      <c r="AS119" s="966"/>
      <c r="AT119" s="967"/>
      <c r="AU119" s="972"/>
      <c r="AV119" s="973"/>
      <c r="AW119" s="973"/>
      <c r="AX119" s="973"/>
      <c r="AY119" s="973"/>
      <c r="AZ119" s="240" t="s">
        <v>
126</v>
      </c>
      <c r="BA119" s="240"/>
      <c r="BB119" s="240"/>
      <c r="BC119" s="240"/>
      <c r="BD119" s="240"/>
      <c r="BE119" s="240"/>
      <c r="BF119" s="240"/>
      <c r="BG119" s="240"/>
      <c r="BH119" s="240"/>
      <c r="BI119" s="240"/>
      <c r="BJ119" s="240"/>
      <c r="BK119" s="240"/>
      <c r="BL119" s="240"/>
      <c r="BM119" s="240"/>
      <c r="BN119" s="240"/>
      <c r="BO119" s="1045" t="s">
        <v>
551</v>
      </c>
      <c r="BP119" s="1076"/>
      <c r="BQ119" s="1067">
        <v>
73151973</v>
      </c>
      <c r="BR119" s="1068"/>
      <c r="BS119" s="1068"/>
      <c r="BT119" s="1068"/>
      <c r="BU119" s="1068"/>
      <c r="BV119" s="1068">
        <v>
72311648</v>
      </c>
      <c r="BW119" s="1068"/>
      <c r="BX119" s="1068"/>
      <c r="BY119" s="1068"/>
      <c r="BZ119" s="1068"/>
      <c r="CA119" s="1068">
        <v>
69832730</v>
      </c>
      <c r="CB119" s="1068"/>
      <c r="CC119" s="1068"/>
      <c r="CD119" s="1068"/>
      <c r="CE119" s="1068"/>
      <c r="CF119" s="1069"/>
      <c r="CG119" s="1070"/>
      <c r="CH119" s="1070"/>
      <c r="CI119" s="1070"/>
      <c r="CJ119" s="1071"/>
      <c r="CK119" s="1017"/>
      <c r="CL119" s="1018"/>
      <c r="CM119" s="1072" t="s">
        <v>
275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
514</v>
      </c>
      <c r="DH119" s="1054"/>
      <c r="DI119" s="1054"/>
      <c r="DJ119" s="1054"/>
      <c r="DK119" s="1055"/>
      <c r="DL119" s="1053" t="s">
        <v>
514</v>
      </c>
      <c r="DM119" s="1054"/>
      <c r="DN119" s="1054"/>
      <c r="DO119" s="1054"/>
      <c r="DP119" s="1055"/>
      <c r="DQ119" s="1053" t="s">
        <v>
514</v>
      </c>
      <c r="DR119" s="1054"/>
      <c r="DS119" s="1054"/>
      <c r="DT119" s="1054"/>
      <c r="DU119" s="1055"/>
      <c r="DV119" s="1056" t="s">
        <v>
514</v>
      </c>
      <c r="DW119" s="1057"/>
      <c r="DX119" s="1057"/>
      <c r="DY119" s="1057"/>
      <c r="DZ119" s="1058"/>
    </row>
    <row r="120" spans="1:130" s="212" customFormat="1" ht="26.25" customHeight="1">
      <c r="A120" s="1135"/>
      <c r="B120" s="1016"/>
      <c r="C120" s="986" t="s">
        <v>
257</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
514</v>
      </c>
      <c r="AB120" s="1029"/>
      <c r="AC120" s="1029"/>
      <c r="AD120" s="1029"/>
      <c r="AE120" s="1030"/>
      <c r="AF120" s="1031" t="s">
        <v>
514</v>
      </c>
      <c r="AG120" s="1029"/>
      <c r="AH120" s="1029"/>
      <c r="AI120" s="1029"/>
      <c r="AJ120" s="1030"/>
      <c r="AK120" s="1031" t="s">
        <v>
514</v>
      </c>
      <c r="AL120" s="1029"/>
      <c r="AM120" s="1029"/>
      <c r="AN120" s="1029"/>
      <c r="AO120" s="1030"/>
      <c r="AP120" s="1032" t="s">
        <v>
514</v>
      </c>
      <c r="AQ120" s="1033"/>
      <c r="AR120" s="1033"/>
      <c r="AS120" s="1033"/>
      <c r="AT120" s="1034"/>
      <c r="AU120" s="1059" t="s">
        <v>
276</v>
      </c>
      <c r="AV120" s="1060"/>
      <c r="AW120" s="1060"/>
      <c r="AX120" s="1060"/>
      <c r="AY120" s="1061"/>
      <c r="AZ120" s="1010" t="s">
        <v>
277</v>
      </c>
      <c r="BA120" s="959"/>
      <c r="BB120" s="959"/>
      <c r="BC120" s="959"/>
      <c r="BD120" s="959"/>
      <c r="BE120" s="959"/>
      <c r="BF120" s="959"/>
      <c r="BG120" s="959"/>
      <c r="BH120" s="959"/>
      <c r="BI120" s="959"/>
      <c r="BJ120" s="959"/>
      <c r="BK120" s="959"/>
      <c r="BL120" s="959"/>
      <c r="BM120" s="959"/>
      <c r="BN120" s="959"/>
      <c r="BO120" s="959"/>
      <c r="BP120" s="960"/>
      <c r="BQ120" s="996">
        <v>
14819340</v>
      </c>
      <c r="BR120" s="997"/>
      <c r="BS120" s="997"/>
      <c r="BT120" s="997"/>
      <c r="BU120" s="997"/>
      <c r="BV120" s="997">
        <v>
14426572</v>
      </c>
      <c r="BW120" s="997"/>
      <c r="BX120" s="997"/>
      <c r="BY120" s="997"/>
      <c r="BZ120" s="997"/>
      <c r="CA120" s="997">
        <v>
14594601</v>
      </c>
      <c r="CB120" s="997"/>
      <c r="CC120" s="997"/>
      <c r="CD120" s="997"/>
      <c r="CE120" s="997"/>
      <c r="CF120" s="1011">
        <v>
47.3</v>
      </c>
      <c r="CG120" s="1012"/>
      <c r="CH120" s="1012"/>
      <c r="CI120" s="1012"/>
      <c r="CJ120" s="1012"/>
      <c r="CK120" s="1077" t="s">
        <v>
278</v>
      </c>
      <c r="CL120" s="1078"/>
      <c r="CM120" s="1078"/>
      <c r="CN120" s="1078"/>
      <c r="CO120" s="1079"/>
      <c r="CP120" s="1085" t="s">
        <v>
552</v>
      </c>
      <c r="CQ120" s="1086"/>
      <c r="CR120" s="1086"/>
      <c r="CS120" s="1086"/>
      <c r="CT120" s="1086"/>
      <c r="CU120" s="1086"/>
      <c r="CV120" s="1086"/>
      <c r="CW120" s="1086"/>
      <c r="CX120" s="1086"/>
      <c r="CY120" s="1086"/>
      <c r="CZ120" s="1086"/>
      <c r="DA120" s="1086"/>
      <c r="DB120" s="1086"/>
      <c r="DC120" s="1086"/>
      <c r="DD120" s="1086"/>
      <c r="DE120" s="1086"/>
      <c r="DF120" s="1087"/>
      <c r="DG120" s="996">
        <v>
13406357</v>
      </c>
      <c r="DH120" s="997"/>
      <c r="DI120" s="997"/>
      <c r="DJ120" s="997"/>
      <c r="DK120" s="997"/>
      <c r="DL120" s="997">
        <v>
12616627</v>
      </c>
      <c r="DM120" s="997"/>
      <c r="DN120" s="997"/>
      <c r="DO120" s="997"/>
      <c r="DP120" s="997"/>
      <c r="DQ120" s="997">
        <v>
11045384</v>
      </c>
      <c r="DR120" s="997"/>
      <c r="DS120" s="997"/>
      <c r="DT120" s="997"/>
      <c r="DU120" s="997"/>
      <c r="DV120" s="998">
        <v>
35.799999999999997</v>
      </c>
      <c r="DW120" s="998"/>
      <c r="DX120" s="998"/>
      <c r="DY120" s="998"/>
      <c r="DZ120" s="999"/>
    </row>
    <row r="121" spans="1:130" s="212" customFormat="1" ht="26.25" customHeight="1">
      <c r="A121" s="1135"/>
      <c r="B121" s="1016"/>
      <c r="C121" s="1037" t="s">
        <v>
279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
514</v>
      </c>
      <c r="AB121" s="1029"/>
      <c r="AC121" s="1029"/>
      <c r="AD121" s="1029"/>
      <c r="AE121" s="1030"/>
      <c r="AF121" s="1031" t="s">
        <v>
514</v>
      </c>
      <c r="AG121" s="1029"/>
      <c r="AH121" s="1029"/>
      <c r="AI121" s="1029"/>
      <c r="AJ121" s="1030"/>
      <c r="AK121" s="1031" t="s">
        <v>
514</v>
      </c>
      <c r="AL121" s="1029"/>
      <c r="AM121" s="1029"/>
      <c r="AN121" s="1029"/>
      <c r="AO121" s="1030"/>
      <c r="AP121" s="1032" t="s">
        <v>
514</v>
      </c>
      <c r="AQ121" s="1033"/>
      <c r="AR121" s="1033"/>
      <c r="AS121" s="1033"/>
      <c r="AT121" s="1034"/>
      <c r="AU121" s="1062"/>
      <c r="AV121" s="1063"/>
      <c r="AW121" s="1063"/>
      <c r="AX121" s="1063"/>
      <c r="AY121" s="1064"/>
      <c r="AZ121" s="1019" t="s">
        <v>
280</v>
      </c>
      <c r="BA121" s="1020"/>
      <c r="BB121" s="1020"/>
      <c r="BC121" s="1020"/>
      <c r="BD121" s="1020"/>
      <c r="BE121" s="1020"/>
      <c r="BF121" s="1020"/>
      <c r="BG121" s="1020"/>
      <c r="BH121" s="1020"/>
      <c r="BI121" s="1020"/>
      <c r="BJ121" s="1020"/>
      <c r="BK121" s="1020"/>
      <c r="BL121" s="1020"/>
      <c r="BM121" s="1020"/>
      <c r="BN121" s="1020"/>
      <c r="BO121" s="1020"/>
      <c r="BP121" s="1021"/>
      <c r="BQ121" s="989">
        <v>
17869463</v>
      </c>
      <c r="BR121" s="990"/>
      <c r="BS121" s="990"/>
      <c r="BT121" s="990"/>
      <c r="BU121" s="990"/>
      <c r="BV121" s="990">
        <v>
16246161</v>
      </c>
      <c r="BW121" s="990"/>
      <c r="BX121" s="990"/>
      <c r="BY121" s="990"/>
      <c r="BZ121" s="990"/>
      <c r="CA121" s="990">
        <v>
17168933</v>
      </c>
      <c r="CB121" s="990"/>
      <c r="CC121" s="990"/>
      <c r="CD121" s="990"/>
      <c r="CE121" s="990"/>
      <c r="CF121" s="984">
        <v>
55.7</v>
      </c>
      <c r="CG121" s="985"/>
      <c r="CH121" s="985"/>
      <c r="CI121" s="985"/>
      <c r="CJ121" s="985"/>
      <c r="CK121" s="1080"/>
      <c r="CL121" s="1081"/>
      <c r="CM121" s="1081"/>
      <c r="CN121" s="1081"/>
      <c r="CO121" s="1082"/>
      <c r="CP121" s="1090" t="s">
        <v>
553</v>
      </c>
      <c r="CQ121" s="1091"/>
      <c r="CR121" s="1091"/>
      <c r="CS121" s="1091"/>
      <c r="CT121" s="1091"/>
      <c r="CU121" s="1091"/>
      <c r="CV121" s="1091"/>
      <c r="CW121" s="1091"/>
      <c r="CX121" s="1091"/>
      <c r="CY121" s="1091"/>
      <c r="CZ121" s="1091"/>
      <c r="DA121" s="1091"/>
      <c r="DB121" s="1091"/>
      <c r="DC121" s="1091"/>
      <c r="DD121" s="1091"/>
      <c r="DE121" s="1091"/>
      <c r="DF121" s="1092"/>
      <c r="DG121" s="989">
        <v>
4831390</v>
      </c>
      <c r="DH121" s="990"/>
      <c r="DI121" s="990"/>
      <c r="DJ121" s="990"/>
      <c r="DK121" s="990"/>
      <c r="DL121" s="990">
        <v>
4534298</v>
      </c>
      <c r="DM121" s="990"/>
      <c r="DN121" s="990"/>
      <c r="DO121" s="990"/>
      <c r="DP121" s="990"/>
      <c r="DQ121" s="990">
        <v>
4253763</v>
      </c>
      <c r="DR121" s="990"/>
      <c r="DS121" s="990"/>
      <c r="DT121" s="990"/>
      <c r="DU121" s="990"/>
      <c r="DV121" s="991">
        <v>
13.8</v>
      </c>
      <c r="DW121" s="991"/>
      <c r="DX121" s="991"/>
      <c r="DY121" s="991"/>
      <c r="DZ121" s="992"/>
    </row>
    <row r="122" spans="1:130" s="212" customFormat="1" ht="26.25" customHeight="1">
      <c r="A122" s="1135"/>
      <c r="B122" s="1016"/>
      <c r="C122" s="986" t="s">
        <v>
266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
514</v>
      </c>
      <c r="AB122" s="1029"/>
      <c r="AC122" s="1029"/>
      <c r="AD122" s="1029"/>
      <c r="AE122" s="1030"/>
      <c r="AF122" s="1031" t="s">
        <v>
514</v>
      </c>
      <c r="AG122" s="1029"/>
      <c r="AH122" s="1029"/>
      <c r="AI122" s="1029"/>
      <c r="AJ122" s="1030"/>
      <c r="AK122" s="1031" t="s">
        <v>
514</v>
      </c>
      <c r="AL122" s="1029"/>
      <c r="AM122" s="1029"/>
      <c r="AN122" s="1029"/>
      <c r="AO122" s="1030"/>
      <c r="AP122" s="1032" t="s">
        <v>
514</v>
      </c>
      <c r="AQ122" s="1033"/>
      <c r="AR122" s="1033"/>
      <c r="AS122" s="1033"/>
      <c r="AT122" s="1034"/>
      <c r="AU122" s="1062"/>
      <c r="AV122" s="1063"/>
      <c r="AW122" s="1063"/>
      <c r="AX122" s="1063"/>
      <c r="AY122" s="1064"/>
      <c r="AZ122" s="1044" t="s">
        <v>
281</v>
      </c>
      <c r="BA122" s="1035"/>
      <c r="BB122" s="1035"/>
      <c r="BC122" s="1035"/>
      <c r="BD122" s="1035"/>
      <c r="BE122" s="1035"/>
      <c r="BF122" s="1035"/>
      <c r="BG122" s="1035"/>
      <c r="BH122" s="1035"/>
      <c r="BI122" s="1035"/>
      <c r="BJ122" s="1035"/>
      <c r="BK122" s="1035"/>
      <c r="BL122" s="1035"/>
      <c r="BM122" s="1035"/>
      <c r="BN122" s="1035"/>
      <c r="BO122" s="1035"/>
      <c r="BP122" s="1036"/>
      <c r="BQ122" s="1067">
        <v>
37973007</v>
      </c>
      <c r="BR122" s="1068"/>
      <c r="BS122" s="1068"/>
      <c r="BT122" s="1068"/>
      <c r="BU122" s="1068"/>
      <c r="BV122" s="1068">
        <v>
36273378</v>
      </c>
      <c r="BW122" s="1068"/>
      <c r="BX122" s="1068"/>
      <c r="BY122" s="1068"/>
      <c r="BZ122" s="1068"/>
      <c r="CA122" s="1068">
        <v>
34770182</v>
      </c>
      <c r="CB122" s="1068"/>
      <c r="CC122" s="1068"/>
      <c r="CD122" s="1068"/>
      <c r="CE122" s="1068"/>
      <c r="CF122" s="1088">
        <v>
112.7</v>
      </c>
      <c r="CG122" s="1089"/>
      <c r="CH122" s="1089"/>
      <c r="CI122" s="1089"/>
      <c r="CJ122" s="1089"/>
      <c r="CK122" s="1080"/>
      <c r="CL122" s="1081"/>
      <c r="CM122" s="1081"/>
      <c r="CN122" s="1081"/>
      <c r="CO122" s="1082"/>
      <c r="CP122" s="1090"/>
      <c r="CQ122" s="1091"/>
      <c r="CR122" s="1091"/>
      <c r="CS122" s="1091"/>
      <c r="CT122" s="1091"/>
      <c r="CU122" s="1091"/>
      <c r="CV122" s="1091"/>
      <c r="CW122" s="1091"/>
      <c r="CX122" s="1091"/>
      <c r="CY122" s="1091"/>
      <c r="CZ122" s="1091"/>
      <c r="DA122" s="1091"/>
      <c r="DB122" s="1091"/>
      <c r="DC122" s="1091"/>
      <c r="DD122" s="1091"/>
      <c r="DE122" s="1091"/>
      <c r="DF122" s="1092"/>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12" customFormat="1" ht="26.25" customHeight="1">
      <c r="A123" s="1135"/>
      <c r="B123" s="1016"/>
      <c r="C123" s="986" t="s">
        <v>
271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
178349</v>
      </c>
      <c r="AB123" s="1029"/>
      <c r="AC123" s="1029"/>
      <c r="AD123" s="1029"/>
      <c r="AE123" s="1030"/>
      <c r="AF123" s="1031">
        <v>
177774</v>
      </c>
      <c r="AG123" s="1029"/>
      <c r="AH123" s="1029"/>
      <c r="AI123" s="1029"/>
      <c r="AJ123" s="1030"/>
      <c r="AK123" s="1031">
        <v>
176960</v>
      </c>
      <c r="AL123" s="1029"/>
      <c r="AM123" s="1029"/>
      <c r="AN123" s="1029"/>
      <c r="AO123" s="1030"/>
      <c r="AP123" s="1032">
        <v>
0.6</v>
      </c>
      <c r="AQ123" s="1033"/>
      <c r="AR123" s="1033"/>
      <c r="AS123" s="1033"/>
      <c r="AT123" s="1034"/>
      <c r="AU123" s="1065"/>
      <c r="AV123" s="1066"/>
      <c r="AW123" s="1066"/>
      <c r="AX123" s="1066"/>
      <c r="AY123" s="1066"/>
      <c r="AZ123" s="240" t="s">
        <v>
126</v>
      </c>
      <c r="BA123" s="240"/>
      <c r="BB123" s="240"/>
      <c r="BC123" s="240"/>
      <c r="BD123" s="240"/>
      <c r="BE123" s="240"/>
      <c r="BF123" s="240"/>
      <c r="BG123" s="240"/>
      <c r="BH123" s="240"/>
      <c r="BI123" s="240"/>
      <c r="BJ123" s="240"/>
      <c r="BK123" s="240"/>
      <c r="BL123" s="240"/>
      <c r="BM123" s="240"/>
      <c r="BN123" s="240"/>
      <c r="BO123" s="1045" t="s">
        <v>
554</v>
      </c>
      <c r="BP123" s="1076"/>
      <c r="BQ123" s="1106">
        <v>
70661810</v>
      </c>
      <c r="BR123" s="1107"/>
      <c r="BS123" s="1107"/>
      <c r="BT123" s="1107"/>
      <c r="BU123" s="1107"/>
      <c r="BV123" s="1107">
        <v>
66946111</v>
      </c>
      <c r="BW123" s="1107"/>
      <c r="BX123" s="1107"/>
      <c r="BY123" s="1107"/>
      <c r="BZ123" s="1107"/>
      <c r="CA123" s="1107">
        <v>
66533716</v>
      </c>
      <c r="CB123" s="1107"/>
      <c r="CC123" s="1107"/>
      <c r="CD123" s="1107"/>
      <c r="CE123" s="1107"/>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12" customFormat="1" ht="26.25" customHeight="1" thickBot="1">
      <c r="A124" s="1135"/>
      <c r="B124" s="1016"/>
      <c r="C124" s="986" t="s">
        <v>
272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
514</v>
      </c>
      <c r="AB124" s="1029"/>
      <c r="AC124" s="1029"/>
      <c r="AD124" s="1029"/>
      <c r="AE124" s="1030"/>
      <c r="AF124" s="1031" t="s">
        <v>
514</v>
      </c>
      <c r="AG124" s="1029"/>
      <c r="AH124" s="1029"/>
      <c r="AI124" s="1029"/>
      <c r="AJ124" s="1030"/>
      <c r="AK124" s="1031" t="s">
        <v>
514</v>
      </c>
      <c r="AL124" s="1029"/>
      <c r="AM124" s="1029"/>
      <c r="AN124" s="1029"/>
      <c r="AO124" s="1030"/>
      <c r="AP124" s="1032" t="s">
        <v>
514</v>
      </c>
      <c r="AQ124" s="1033"/>
      <c r="AR124" s="1033"/>
      <c r="AS124" s="1033"/>
      <c r="AT124" s="1034"/>
      <c r="AU124" s="1102" t="s">
        <v>
282</v>
      </c>
      <c r="AV124" s="1103"/>
      <c r="AW124" s="1103"/>
      <c r="AX124" s="1103"/>
      <c r="AY124" s="1103"/>
      <c r="AZ124" s="1103"/>
      <c r="BA124" s="1103"/>
      <c r="BB124" s="1103"/>
      <c r="BC124" s="1103"/>
      <c r="BD124" s="1103"/>
      <c r="BE124" s="1103"/>
      <c r="BF124" s="1103"/>
      <c r="BG124" s="1103"/>
      <c r="BH124" s="1103"/>
      <c r="BI124" s="1103"/>
      <c r="BJ124" s="1103"/>
      <c r="BK124" s="1103"/>
      <c r="BL124" s="1103"/>
      <c r="BM124" s="1103"/>
      <c r="BN124" s="1103"/>
      <c r="BO124" s="1103"/>
      <c r="BP124" s="1104"/>
      <c r="BQ124" s="1105">
        <v>
8.1999999999999993</v>
      </c>
      <c r="BR124" s="1098"/>
      <c r="BS124" s="1098"/>
      <c r="BT124" s="1098"/>
      <c r="BU124" s="1098"/>
      <c r="BV124" s="1098">
        <v>
17.3</v>
      </c>
      <c r="BW124" s="1098"/>
      <c r="BX124" s="1098"/>
      <c r="BY124" s="1098"/>
      <c r="BZ124" s="1098"/>
      <c r="CA124" s="1098">
        <v>
10.6</v>
      </c>
      <c r="CB124" s="1098"/>
      <c r="CC124" s="1098"/>
      <c r="CD124" s="1098"/>
      <c r="CE124" s="1098"/>
      <c r="CF124" s="1099"/>
      <c r="CG124" s="1100"/>
      <c r="CH124" s="1100"/>
      <c r="CI124" s="1100"/>
      <c r="CJ124" s="1101"/>
      <c r="CK124" s="1083"/>
      <c r="CL124" s="1083"/>
      <c r="CM124" s="1083"/>
      <c r="CN124" s="1083"/>
      <c r="CO124" s="1084"/>
      <c r="CP124" s="1090" t="s">
        <v>
555</v>
      </c>
      <c r="CQ124" s="1091"/>
      <c r="CR124" s="1091"/>
      <c r="CS124" s="1091"/>
      <c r="CT124" s="1091"/>
      <c r="CU124" s="1091"/>
      <c r="CV124" s="1091"/>
      <c r="CW124" s="1091"/>
      <c r="CX124" s="1091"/>
      <c r="CY124" s="1091"/>
      <c r="CZ124" s="1091"/>
      <c r="DA124" s="1091"/>
      <c r="DB124" s="1091"/>
      <c r="DC124" s="1091"/>
      <c r="DD124" s="1091"/>
      <c r="DE124" s="1091"/>
      <c r="DF124" s="1092"/>
      <c r="DG124" s="1075" t="s">
        <v>
514</v>
      </c>
      <c r="DH124" s="1054"/>
      <c r="DI124" s="1054"/>
      <c r="DJ124" s="1054"/>
      <c r="DK124" s="1055"/>
      <c r="DL124" s="1053" t="s">
        <v>
514</v>
      </c>
      <c r="DM124" s="1054"/>
      <c r="DN124" s="1054"/>
      <c r="DO124" s="1054"/>
      <c r="DP124" s="1055"/>
      <c r="DQ124" s="1053" t="s">
        <v>
514</v>
      </c>
      <c r="DR124" s="1054"/>
      <c r="DS124" s="1054"/>
      <c r="DT124" s="1054"/>
      <c r="DU124" s="1055"/>
      <c r="DV124" s="1056" t="s">
        <v>
514</v>
      </c>
      <c r="DW124" s="1057"/>
      <c r="DX124" s="1057"/>
      <c r="DY124" s="1057"/>
      <c r="DZ124" s="1058"/>
    </row>
    <row r="125" spans="1:130" s="212" customFormat="1" ht="26.25" customHeight="1">
      <c r="A125" s="1135"/>
      <c r="B125" s="1016"/>
      <c r="C125" s="986" t="s">
        <v>
274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
514</v>
      </c>
      <c r="AB125" s="1029"/>
      <c r="AC125" s="1029"/>
      <c r="AD125" s="1029"/>
      <c r="AE125" s="1030"/>
      <c r="AF125" s="1031" t="s">
        <v>
514</v>
      </c>
      <c r="AG125" s="1029"/>
      <c r="AH125" s="1029"/>
      <c r="AI125" s="1029"/>
      <c r="AJ125" s="1030"/>
      <c r="AK125" s="1031" t="s">
        <v>
514</v>
      </c>
      <c r="AL125" s="1029"/>
      <c r="AM125" s="1029"/>
      <c r="AN125" s="1029"/>
      <c r="AO125" s="1030"/>
      <c r="AP125" s="1032" t="s">
        <v>
514</v>
      </c>
      <c r="AQ125" s="1033"/>
      <c r="AR125" s="1033"/>
      <c r="AS125" s="1033"/>
      <c r="AT125" s="1034"/>
      <c r="AU125" s="241"/>
      <c r="AV125" s="363"/>
      <c r="AW125" s="363"/>
      <c r="AX125" s="363"/>
      <c r="AY125" s="363"/>
      <c r="AZ125" s="363"/>
      <c r="BA125" s="363"/>
      <c r="BB125" s="363"/>
      <c r="BC125" s="363"/>
      <c r="BD125" s="363"/>
      <c r="BE125" s="363"/>
      <c r="BF125" s="363"/>
      <c r="BG125" s="363"/>
      <c r="BH125" s="363"/>
      <c r="BI125" s="363"/>
      <c r="BJ125" s="363"/>
      <c r="BK125" s="363"/>
      <c r="BL125" s="363"/>
      <c r="BM125" s="363"/>
      <c r="BN125" s="363"/>
      <c r="BO125" s="363"/>
      <c r="BP125" s="363"/>
      <c r="BQ125" s="362"/>
      <c r="BR125" s="362"/>
      <c r="BS125" s="362"/>
      <c r="BT125" s="362"/>
      <c r="BU125" s="362"/>
      <c r="BV125" s="362"/>
      <c r="BW125" s="362"/>
      <c r="BX125" s="362"/>
      <c r="BY125" s="362"/>
      <c r="BZ125" s="362"/>
      <c r="CA125" s="362"/>
      <c r="CB125" s="362"/>
      <c r="CC125" s="362"/>
      <c r="CD125" s="362"/>
      <c r="CE125" s="362"/>
      <c r="CF125" s="362"/>
      <c r="CG125" s="362"/>
      <c r="CH125" s="362"/>
      <c r="CI125" s="362"/>
      <c r="CJ125" s="242"/>
      <c r="CK125" s="1093" t="s">
        <v>
283</v>
      </c>
      <c r="CL125" s="1078"/>
      <c r="CM125" s="1078"/>
      <c r="CN125" s="1078"/>
      <c r="CO125" s="1079"/>
      <c r="CP125" s="1010" t="s">
        <v>
284</v>
      </c>
      <c r="CQ125" s="959"/>
      <c r="CR125" s="959"/>
      <c r="CS125" s="959"/>
      <c r="CT125" s="959"/>
      <c r="CU125" s="959"/>
      <c r="CV125" s="959"/>
      <c r="CW125" s="959"/>
      <c r="CX125" s="959"/>
      <c r="CY125" s="959"/>
      <c r="CZ125" s="959"/>
      <c r="DA125" s="959"/>
      <c r="DB125" s="959"/>
      <c r="DC125" s="959"/>
      <c r="DD125" s="959"/>
      <c r="DE125" s="959"/>
      <c r="DF125" s="960"/>
      <c r="DG125" s="996" t="s">
        <v>
514</v>
      </c>
      <c r="DH125" s="997"/>
      <c r="DI125" s="997"/>
      <c r="DJ125" s="997"/>
      <c r="DK125" s="997"/>
      <c r="DL125" s="997" t="s">
        <v>
514</v>
      </c>
      <c r="DM125" s="997"/>
      <c r="DN125" s="997"/>
      <c r="DO125" s="997"/>
      <c r="DP125" s="997"/>
      <c r="DQ125" s="997" t="s">
        <v>
514</v>
      </c>
      <c r="DR125" s="997"/>
      <c r="DS125" s="997"/>
      <c r="DT125" s="997"/>
      <c r="DU125" s="997"/>
      <c r="DV125" s="998" t="s">
        <v>
514</v>
      </c>
      <c r="DW125" s="998"/>
      <c r="DX125" s="998"/>
      <c r="DY125" s="998"/>
      <c r="DZ125" s="999"/>
    </row>
    <row r="126" spans="1:130" s="212" customFormat="1" ht="26.25" customHeight="1" thickBot="1">
      <c r="A126" s="1135"/>
      <c r="B126" s="1016"/>
      <c r="C126" s="986" t="s">
        <v>
275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
514</v>
      </c>
      <c r="AB126" s="1029"/>
      <c r="AC126" s="1029"/>
      <c r="AD126" s="1029"/>
      <c r="AE126" s="1030"/>
      <c r="AF126" s="1031" t="s">
        <v>
514</v>
      </c>
      <c r="AG126" s="1029"/>
      <c r="AH126" s="1029"/>
      <c r="AI126" s="1029"/>
      <c r="AJ126" s="1030"/>
      <c r="AK126" s="1031" t="s">
        <v>
514</v>
      </c>
      <c r="AL126" s="1029"/>
      <c r="AM126" s="1029"/>
      <c r="AN126" s="1029"/>
      <c r="AO126" s="1030"/>
      <c r="AP126" s="1032" t="s">
        <v>
514</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362"/>
      <c r="CH126" s="362"/>
      <c r="CI126" s="362"/>
      <c r="CJ126" s="242"/>
      <c r="CK126" s="1094"/>
      <c r="CL126" s="1081"/>
      <c r="CM126" s="1081"/>
      <c r="CN126" s="1081"/>
      <c r="CO126" s="1082"/>
      <c r="CP126" s="1019" t="s">
        <v>
285</v>
      </c>
      <c r="CQ126" s="1020"/>
      <c r="CR126" s="1020"/>
      <c r="CS126" s="1020"/>
      <c r="CT126" s="1020"/>
      <c r="CU126" s="1020"/>
      <c r="CV126" s="1020"/>
      <c r="CW126" s="1020"/>
      <c r="CX126" s="1020"/>
      <c r="CY126" s="1020"/>
      <c r="CZ126" s="1020"/>
      <c r="DA126" s="1020"/>
      <c r="DB126" s="1020"/>
      <c r="DC126" s="1020"/>
      <c r="DD126" s="1020"/>
      <c r="DE126" s="1020"/>
      <c r="DF126" s="1021"/>
      <c r="DG126" s="989">
        <v>
312608</v>
      </c>
      <c r="DH126" s="990"/>
      <c r="DI126" s="990"/>
      <c r="DJ126" s="990"/>
      <c r="DK126" s="990"/>
      <c r="DL126" s="990">
        <v>
266398</v>
      </c>
      <c r="DM126" s="990"/>
      <c r="DN126" s="990"/>
      <c r="DO126" s="990"/>
      <c r="DP126" s="990"/>
      <c r="DQ126" s="990">
        <v>
443090</v>
      </c>
      <c r="DR126" s="990"/>
      <c r="DS126" s="990"/>
      <c r="DT126" s="990"/>
      <c r="DU126" s="990"/>
      <c r="DV126" s="991">
        <v>
1.4</v>
      </c>
      <c r="DW126" s="991"/>
      <c r="DX126" s="991"/>
      <c r="DY126" s="991"/>
      <c r="DZ126" s="992"/>
    </row>
    <row r="127" spans="1:130" s="212" customFormat="1" ht="26.25" customHeight="1">
      <c r="A127" s="1136"/>
      <c r="B127" s="1018"/>
      <c r="C127" s="1072" t="s">
        <v>
286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
514</v>
      </c>
      <c r="AB127" s="1029"/>
      <c r="AC127" s="1029"/>
      <c r="AD127" s="1029"/>
      <c r="AE127" s="1030"/>
      <c r="AF127" s="1031" t="s">
        <v>
514</v>
      </c>
      <c r="AG127" s="1029"/>
      <c r="AH127" s="1029"/>
      <c r="AI127" s="1029"/>
      <c r="AJ127" s="1030"/>
      <c r="AK127" s="1031" t="s">
        <v>
514</v>
      </c>
      <c r="AL127" s="1029"/>
      <c r="AM127" s="1029"/>
      <c r="AN127" s="1029"/>
      <c r="AO127" s="1030"/>
      <c r="AP127" s="1032" t="s">
        <v>
514</v>
      </c>
      <c r="AQ127" s="1033"/>
      <c r="AR127" s="1033"/>
      <c r="AS127" s="1033"/>
      <c r="AT127" s="1034"/>
      <c r="AU127" s="243"/>
      <c r="AV127" s="243"/>
      <c r="AW127" s="243"/>
      <c r="AX127" s="1108" t="s">
        <v>
287</v>
      </c>
      <c r="AY127" s="1109"/>
      <c r="AZ127" s="1109"/>
      <c r="BA127" s="1109"/>
      <c r="BB127" s="1109"/>
      <c r="BC127" s="1109"/>
      <c r="BD127" s="1109"/>
      <c r="BE127" s="1110"/>
      <c r="BF127" s="1111" t="s">
        <v>
288</v>
      </c>
      <c r="BG127" s="1109"/>
      <c r="BH127" s="1109"/>
      <c r="BI127" s="1109"/>
      <c r="BJ127" s="1109"/>
      <c r="BK127" s="1109"/>
      <c r="BL127" s="1110"/>
      <c r="BM127" s="1111" t="s">
        <v>
556</v>
      </c>
      <c r="BN127" s="1109"/>
      <c r="BO127" s="1109"/>
      <c r="BP127" s="1109"/>
      <c r="BQ127" s="1109"/>
      <c r="BR127" s="1109"/>
      <c r="BS127" s="1110"/>
      <c r="BT127" s="1111" t="s">
        <v>
557</v>
      </c>
      <c r="BU127" s="1109"/>
      <c r="BV127" s="1109"/>
      <c r="BW127" s="1109"/>
      <c r="BX127" s="1109"/>
      <c r="BY127" s="1109"/>
      <c r="BZ127" s="1133"/>
      <c r="CA127" s="243"/>
      <c r="CB127" s="243"/>
      <c r="CC127" s="243"/>
      <c r="CD127" s="244"/>
      <c r="CE127" s="244"/>
      <c r="CF127" s="244"/>
      <c r="CG127" s="362"/>
      <c r="CH127" s="362"/>
      <c r="CI127" s="362"/>
      <c r="CJ127" s="242"/>
      <c r="CK127" s="1094"/>
      <c r="CL127" s="1081"/>
      <c r="CM127" s="1081"/>
      <c r="CN127" s="1081"/>
      <c r="CO127" s="1082"/>
      <c r="CP127" s="1019" t="s">
        <v>
558</v>
      </c>
      <c r="CQ127" s="1020"/>
      <c r="CR127" s="1020"/>
      <c r="CS127" s="1020"/>
      <c r="CT127" s="1020"/>
      <c r="CU127" s="1020"/>
      <c r="CV127" s="1020"/>
      <c r="CW127" s="1020"/>
      <c r="CX127" s="1020"/>
      <c r="CY127" s="1020"/>
      <c r="CZ127" s="1020"/>
      <c r="DA127" s="1020"/>
      <c r="DB127" s="1020"/>
      <c r="DC127" s="1020"/>
      <c r="DD127" s="1020"/>
      <c r="DE127" s="1020"/>
      <c r="DF127" s="1021"/>
      <c r="DG127" s="989" t="s">
        <v>
514</v>
      </c>
      <c r="DH127" s="990"/>
      <c r="DI127" s="990"/>
      <c r="DJ127" s="990"/>
      <c r="DK127" s="990"/>
      <c r="DL127" s="990" t="s">
        <v>
514</v>
      </c>
      <c r="DM127" s="990"/>
      <c r="DN127" s="990"/>
      <c r="DO127" s="990"/>
      <c r="DP127" s="990"/>
      <c r="DQ127" s="990" t="s">
        <v>
514</v>
      </c>
      <c r="DR127" s="990"/>
      <c r="DS127" s="990"/>
      <c r="DT127" s="990"/>
      <c r="DU127" s="990"/>
      <c r="DV127" s="991" t="s">
        <v>
514</v>
      </c>
      <c r="DW127" s="991"/>
      <c r="DX127" s="991"/>
      <c r="DY127" s="991"/>
      <c r="DZ127" s="992"/>
    </row>
    <row r="128" spans="1:130" s="212" customFormat="1" ht="26.25" customHeight="1" thickBot="1">
      <c r="A128" s="1119" t="s">
        <v>
289</v>
      </c>
      <c r="B128" s="1120"/>
      <c r="C128" s="1120"/>
      <c r="D128" s="1120"/>
      <c r="E128" s="1120"/>
      <c r="F128" s="1120"/>
      <c r="G128" s="1120"/>
      <c r="H128" s="1120"/>
      <c r="I128" s="1120"/>
      <c r="J128" s="1120"/>
      <c r="K128" s="1120"/>
      <c r="L128" s="1120"/>
      <c r="M128" s="1120"/>
      <c r="N128" s="1120"/>
      <c r="O128" s="1120"/>
      <c r="P128" s="1120"/>
      <c r="Q128" s="1120"/>
      <c r="R128" s="1120"/>
      <c r="S128" s="1120"/>
      <c r="T128" s="1120"/>
      <c r="U128" s="1120"/>
      <c r="V128" s="1120"/>
      <c r="W128" s="1121" t="s">
        <v>
559</v>
      </c>
      <c r="X128" s="1121"/>
      <c r="Y128" s="1121"/>
      <c r="Z128" s="1122"/>
      <c r="AA128" s="1123">
        <v>
1939184</v>
      </c>
      <c r="AB128" s="1124"/>
      <c r="AC128" s="1124"/>
      <c r="AD128" s="1124"/>
      <c r="AE128" s="1125"/>
      <c r="AF128" s="1126">
        <v>
2150189</v>
      </c>
      <c r="AG128" s="1124"/>
      <c r="AH128" s="1124"/>
      <c r="AI128" s="1124"/>
      <c r="AJ128" s="1125"/>
      <c r="AK128" s="1126">
        <v>
1987591</v>
      </c>
      <c r="AL128" s="1124"/>
      <c r="AM128" s="1124"/>
      <c r="AN128" s="1124"/>
      <c r="AO128" s="1125"/>
      <c r="AP128" s="1127"/>
      <c r="AQ128" s="1128"/>
      <c r="AR128" s="1128"/>
      <c r="AS128" s="1128"/>
      <c r="AT128" s="1129"/>
      <c r="AU128" s="243"/>
      <c r="AV128" s="243"/>
      <c r="AW128" s="243"/>
      <c r="AX128" s="958" t="s">
        <v>
290</v>
      </c>
      <c r="AY128" s="959"/>
      <c r="AZ128" s="959"/>
      <c r="BA128" s="959"/>
      <c r="BB128" s="959"/>
      <c r="BC128" s="959"/>
      <c r="BD128" s="959"/>
      <c r="BE128" s="960"/>
      <c r="BF128" s="1130" t="s">
        <v>
514</v>
      </c>
      <c r="BG128" s="1131"/>
      <c r="BH128" s="1131"/>
      <c r="BI128" s="1131"/>
      <c r="BJ128" s="1131"/>
      <c r="BK128" s="1131"/>
      <c r="BL128" s="1132"/>
      <c r="BM128" s="1130">
        <v>
11.63</v>
      </c>
      <c r="BN128" s="1131"/>
      <c r="BO128" s="1131"/>
      <c r="BP128" s="1131"/>
      <c r="BQ128" s="1131"/>
      <c r="BR128" s="1131"/>
      <c r="BS128" s="1132"/>
      <c r="BT128" s="1130">
        <v>
20</v>
      </c>
      <c r="BU128" s="1131"/>
      <c r="BV128" s="1131"/>
      <c r="BW128" s="1131"/>
      <c r="BX128" s="1131"/>
      <c r="BY128" s="1131"/>
      <c r="BZ128" s="1149"/>
      <c r="CA128" s="244"/>
      <c r="CB128" s="244"/>
      <c r="CC128" s="244"/>
      <c r="CD128" s="244"/>
      <c r="CE128" s="244"/>
      <c r="CF128" s="244"/>
      <c r="CG128" s="362"/>
      <c r="CH128" s="362"/>
      <c r="CI128" s="362"/>
      <c r="CJ128" s="242"/>
      <c r="CK128" s="1095"/>
      <c r="CL128" s="1096"/>
      <c r="CM128" s="1096"/>
      <c r="CN128" s="1096"/>
      <c r="CO128" s="1097"/>
      <c r="CP128" s="1112" t="s">
        <v>
291</v>
      </c>
      <c r="CQ128" s="1113"/>
      <c r="CR128" s="1113"/>
      <c r="CS128" s="1113"/>
      <c r="CT128" s="1113"/>
      <c r="CU128" s="1113"/>
      <c r="CV128" s="1113"/>
      <c r="CW128" s="1113"/>
      <c r="CX128" s="1113"/>
      <c r="CY128" s="1113"/>
      <c r="CZ128" s="1113"/>
      <c r="DA128" s="1113"/>
      <c r="DB128" s="1113"/>
      <c r="DC128" s="1113"/>
      <c r="DD128" s="1113"/>
      <c r="DE128" s="1113"/>
      <c r="DF128" s="1114"/>
      <c r="DG128" s="1115" t="s">
        <v>
514</v>
      </c>
      <c r="DH128" s="1116"/>
      <c r="DI128" s="1116"/>
      <c r="DJ128" s="1116"/>
      <c r="DK128" s="1116"/>
      <c r="DL128" s="1116" t="s">
        <v>
514</v>
      </c>
      <c r="DM128" s="1116"/>
      <c r="DN128" s="1116"/>
      <c r="DO128" s="1116"/>
      <c r="DP128" s="1116"/>
      <c r="DQ128" s="1116" t="s">
        <v>
514</v>
      </c>
      <c r="DR128" s="1116"/>
      <c r="DS128" s="1116"/>
      <c r="DT128" s="1116"/>
      <c r="DU128" s="1116"/>
      <c r="DV128" s="1117" t="s">
        <v>
514</v>
      </c>
      <c r="DW128" s="1117"/>
      <c r="DX128" s="1117"/>
      <c r="DY128" s="1117"/>
      <c r="DZ128" s="1118"/>
    </row>
    <row r="129" spans="1:131" s="212" customFormat="1" ht="26.25" customHeight="1">
      <c r="A129" s="1000" t="s">
        <v>
73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
560</v>
      </c>
      <c r="X129" s="1144"/>
      <c r="Y129" s="1144"/>
      <c r="Z129" s="1145"/>
      <c r="AA129" s="1028">
        <v>
33661441</v>
      </c>
      <c r="AB129" s="1029"/>
      <c r="AC129" s="1029"/>
      <c r="AD129" s="1029"/>
      <c r="AE129" s="1030"/>
      <c r="AF129" s="1031">
        <v>
34485847</v>
      </c>
      <c r="AG129" s="1029"/>
      <c r="AH129" s="1029"/>
      <c r="AI129" s="1029"/>
      <c r="AJ129" s="1030"/>
      <c r="AK129" s="1031">
        <v>
34394050</v>
      </c>
      <c r="AL129" s="1029"/>
      <c r="AM129" s="1029"/>
      <c r="AN129" s="1029"/>
      <c r="AO129" s="1030"/>
      <c r="AP129" s="1146"/>
      <c r="AQ129" s="1147"/>
      <c r="AR129" s="1147"/>
      <c r="AS129" s="1147"/>
      <c r="AT129" s="1148"/>
      <c r="AU129" s="245"/>
      <c r="AV129" s="245"/>
      <c r="AW129" s="245"/>
      <c r="AX129" s="1137" t="s">
        <v>
292</v>
      </c>
      <c r="AY129" s="1020"/>
      <c r="AZ129" s="1020"/>
      <c r="BA129" s="1020"/>
      <c r="BB129" s="1020"/>
      <c r="BC129" s="1020"/>
      <c r="BD129" s="1020"/>
      <c r="BE129" s="1021"/>
      <c r="BF129" s="1138" t="s">
        <v>
514</v>
      </c>
      <c r="BG129" s="1139"/>
      <c r="BH129" s="1139"/>
      <c r="BI129" s="1139"/>
      <c r="BJ129" s="1139"/>
      <c r="BK129" s="1139"/>
      <c r="BL129" s="1140"/>
      <c r="BM129" s="1138">
        <v>
16.63</v>
      </c>
      <c r="BN129" s="1139"/>
      <c r="BO129" s="1139"/>
      <c r="BP129" s="1139"/>
      <c r="BQ129" s="1139"/>
      <c r="BR129" s="1139"/>
      <c r="BS129" s="1140"/>
      <c r="BT129" s="1138">
        <v>
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c r="A130" s="1000" t="s">
        <v>
293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
561</v>
      </c>
      <c r="X130" s="1144"/>
      <c r="Y130" s="1144"/>
      <c r="Z130" s="1145"/>
      <c r="AA130" s="1028">
        <v>
3445956</v>
      </c>
      <c r="AB130" s="1029"/>
      <c r="AC130" s="1029"/>
      <c r="AD130" s="1029"/>
      <c r="AE130" s="1030"/>
      <c r="AF130" s="1031">
        <v>
3513417</v>
      </c>
      <c r="AG130" s="1029"/>
      <c r="AH130" s="1029"/>
      <c r="AI130" s="1029"/>
      <c r="AJ130" s="1030"/>
      <c r="AK130" s="1031">
        <v>
3546738</v>
      </c>
      <c r="AL130" s="1029"/>
      <c r="AM130" s="1029"/>
      <c r="AN130" s="1029"/>
      <c r="AO130" s="1030"/>
      <c r="AP130" s="1146"/>
      <c r="AQ130" s="1147"/>
      <c r="AR130" s="1147"/>
      <c r="AS130" s="1147"/>
      <c r="AT130" s="1148"/>
      <c r="AU130" s="245"/>
      <c r="AV130" s="245"/>
      <c r="AW130" s="245"/>
      <c r="AX130" s="1137" t="s">
        <v>
294</v>
      </c>
      <c r="AY130" s="1020"/>
      <c r="AZ130" s="1020"/>
      <c r="BA130" s="1020"/>
      <c r="BB130" s="1020"/>
      <c r="BC130" s="1020"/>
      <c r="BD130" s="1020"/>
      <c r="BE130" s="1021"/>
      <c r="BF130" s="1174">
        <v>
-1.7</v>
      </c>
      <c r="BG130" s="1175"/>
      <c r="BH130" s="1175"/>
      <c r="BI130" s="1175"/>
      <c r="BJ130" s="1175"/>
      <c r="BK130" s="1175"/>
      <c r="BL130" s="1176"/>
      <c r="BM130" s="1174">
        <v>
25</v>
      </c>
      <c r="BN130" s="1175"/>
      <c r="BO130" s="1175"/>
      <c r="BP130" s="1175"/>
      <c r="BQ130" s="1175"/>
      <c r="BR130" s="1175"/>
      <c r="BS130" s="1176"/>
      <c r="BT130" s="1174">
        <v>
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
562</v>
      </c>
      <c r="X131" s="1182"/>
      <c r="Y131" s="1182"/>
      <c r="Z131" s="1183"/>
      <c r="AA131" s="1075">
        <v>
30215485</v>
      </c>
      <c r="AB131" s="1054"/>
      <c r="AC131" s="1054"/>
      <c r="AD131" s="1054"/>
      <c r="AE131" s="1055"/>
      <c r="AF131" s="1053">
        <v>
30972430</v>
      </c>
      <c r="AG131" s="1054"/>
      <c r="AH131" s="1054"/>
      <c r="AI131" s="1054"/>
      <c r="AJ131" s="1055"/>
      <c r="AK131" s="1053">
        <v>
30847312</v>
      </c>
      <c r="AL131" s="1054"/>
      <c r="AM131" s="1054"/>
      <c r="AN131" s="1054"/>
      <c r="AO131" s="1055"/>
      <c r="AP131" s="1184"/>
      <c r="AQ131" s="1185"/>
      <c r="AR131" s="1185"/>
      <c r="AS131" s="1185"/>
      <c r="AT131" s="1186"/>
      <c r="AU131" s="245"/>
      <c r="AV131" s="245"/>
      <c r="AW131" s="245"/>
      <c r="AX131" s="1156" t="s">
        <v>
295</v>
      </c>
      <c r="AY131" s="1113"/>
      <c r="AZ131" s="1113"/>
      <c r="BA131" s="1113"/>
      <c r="BB131" s="1113"/>
      <c r="BC131" s="1113"/>
      <c r="BD131" s="1113"/>
      <c r="BE131" s="1114"/>
      <c r="BF131" s="1157">
        <v>
10.6</v>
      </c>
      <c r="BG131" s="1158"/>
      <c r="BH131" s="1158"/>
      <c r="BI131" s="1158"/>
      <c r="BJ131" s="1158"/>
      <c r="BK131" s="1158"/>
      <c r="BL131" s="1159"/>
      <c r="BM131" s="1157">
        <v>
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c r="A132" s="1163" t="s">
        <v>
296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
297</v>
      </c>
      <c r="W132" s="1167"/>
      <c r="X132" s="1167"/>
      <c r="Y132" s="1167"/>
      <c r="Z132" s="1168"/>
      <c r="AA132" s="1169">
        <v>
-0.74864262500000001</v>
      </c>
      <c r="AB132" s="1170"/>
      <c r="AC132" s="1170"/>
      <c r="AD132" s="1170"/>
      <c r="AE132" s="1171"/>
      <c r="AF132" s="1172">
        <v>
-1.902398359</v>
      </c>
      <c r="AG132" s="1170"/>
      <c r="AH132" s="1170"/>
      <c r="AI132" s="1170"/>
      <c r="AJ132" s="1171"/>
      <c r="AK132" s="1172">
        <v>
-2.4774554449999999</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
298</v>
      </c>
      <c r="W133" s="1150"/>
      <c r="X133" s="1150"/>
      <c r="Y133" s="1150"/>
      <c r="Z133" s="1151"/>
      <c r="AA133" s="1152">
        <v>
-0.5</v>
      </c>
      <c r="AB133" s="1153"/>
      <c r="AC133" s="1153"/>
      <c r="AD133" s="1153"/>
      <c r="AE133" s="1154"/>
      <c r="AF133" s="1152">
        <v>
-1.1000000000000001</v>
      </c>
      <c r="AG133" s="1153"/>
      <c r="AH133" s="1153"/>
      <c r="AI133" s="1153"/>
      <c r="AJ133" s="1154"/>
      <c r="AK133" s="1152">
        <v>
-1.7</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sheetData>
  <sheetProtection algorithmName="SHA-512" hashValue="NyRUw2N87V+QPFmY93FLN/514bv0CsHCC/+hPSp/UrXfpERKJ16eJxZrSwDZvuDC5L6JjX55HWx+Tmznd2RZ/A==" saltValue="dNgTbI8D0b5n21SkAKHF3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E37" sqref="E37:S37"/>
    </sheetView>
  </sheetViews>
  <sheetFormatPr defaultColWidth="0" defaultRowHeight="13.5" customHeight="1" zeroHeight="1"/>
  <cols>
    <col min="1" max="120" width="2.75" style="252" customWidth="1"/>
    <col min="121" max="121" width="0" style="251" hidden="1" customWidth="1"/>
    <col min="122" max="16384" width="9" style="251" hidden="1"/>
  </cols>
  <sheetData>
    <row r="1" spans="1:120">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row r="3" spans="1:120"/>
    <row r="4" spans="1:120"/>
    <row r="5" spans="1:120"/>
    <row r="6" spans="1:120"/>
    <row r="7" spans="1:120"/>
    <row r="8" spans="1:120"/>
    <row r="9" spans="1:120"/>
    <row r="10" spans="1:120"/>
    <row r="11" spans="1:120"/>
    <row r="12" spans="1:120"/>
    <row r="13" spans="1:120"/>
    <row r="14" spans="1:120"/>
    <row r="15" spans="1:120"/>
    <row r="16" spans="1:120">
      <c r="DP16" s="251"/>
    </row>
    <row r="17" spans="119:120">
      <c r="DP17" s="251"/>
    </row>
    <row r="18" spans="119:120"/>
    <row r="19" spans="119:120"/>
    <row r="20" spans="119:120">
      <c r="DO20" s="251"/>
      <c r="DP20" s="251"/>
    </row>
    <row r="21" spans="119:120">
      <c r="DP21" s="251"/>
    </row>
    <row r="22" spans="119:120"/>
    <row r="23" spans="119:120">
      <c r="DO23" s="251"/>
      <c r="DP23" s="251"/>
    </row>
    <row r="24" spans="119:120">
      <c r="DP24" s="251"/>
    </row>
    <row r="25" spans="119:120">
      <c r="DP25" s="251"/>
    </row>
    <row r="26" spans="119:120">
      <c r="DO26" s="251"/>
      <c r="DP26" s="251"/>
    </row>
    <row r="27" spans="119:120"/>
    <row r="28" spans="119:120">
      <c r="DO28" s="251"/>
      <c r="DP28" s="251"/>
    </row>
    <row r="29" spans="119:120">
      <c r="DP29" s="251"/>
    </row>
    <row r="30" spans="119:120"/>
    <row r="31" spans="119:120">
      <c r="DO31" s="251"/>
      <c r="DP31" s="251"/>
    </row>
    <row r="32" spans="119:120"/>
    <row r="33" spans="98:120">
      <c r="DO33" s="251"/>
      <c r="DP33" s="251"/>
    </row>
    <row r="34" spans="98:120">
      <c r="DM34" s="251"/>
    </row>
    <row r="35" spans="98:120">
      <c r="CT35" s="251"/>
      <c r="CU35" s="251"/>
      <c r="CV35" s="251"/>
      <c r="CY35" s="251"/>
      <c r="CZ35" s="251"/>
      <c r="DA35" s="251"/>
      <c r="DD35" s="251"/>
      <c r="DE35" s="251"/>
      <c r="DF35" s="251"/>
      <c r="DI35" s="251"/>
      <c r="DJ35" s="251"/>
      <c r="DK35" s="251"/>
      <c r="DM35" s="251"/>
      <c r="DN35" s="251"/>
      <c r="DO35" s="251"/>
      <c r="DP35" s="251"/>
    </row>
    <row r="36" spans="98:120"/>
    <row r="37" spans="98:120">
      <c r="CW37" s="251"/>
      <c r="DB37" s="251"/>
      <c r="DG37" s="251"/>
      <c r="DL37" s="251"/>
      <c r="DP37" s="251"/>
    </row>
    <row r="38" spans="98:120">
      <c r="CT38" s="251"/>
      <c r="CU38" s="251"/>
      <c r="CV38" s="251"/>
      <c r="CW38" s="251"/>
      <c r="CY38" s="251"/>
      <c r="CZ38" s="251"/>
      <c r="DA38" s="251"/>
      <c r="DB38" s="251"/>
      <c r="DD38" s="251"/>
      <c r="DE38" s="251"/>
      <c r="DF38" s="251"/>
      <c r="DG38" s="251"/>
      <c r="DI38" s="251"/>
      <c r="DJ38" s="251"/>
      <c r="DK38" s="251"/>
      <c r="DL38" s="251"/>
      <c r="DN38" s="251"/>
      <c r="DO38" s="251"/>
      <c r="DP38" s="251"/>
    </row>
    <row r="39" spans="98:120"/>
    <row r="40" spans="98:120"/>
    <row r="41" spans="98:120"/>
    <row r="42" spans="98:120"/>
    <row r="43" spans="98:120"/>
    <row r="44" spans="98:120"/>
    <row r="45" spans="98:120"/>
    <row r="46" spans="98:120"/>
    <row r="47" spans="98:120"/>
    <row r="48" spans="98:120"/>
    <row r="49" spans="22:120">
      <c r="DN49" s="251"/>
      <c r="DO49" s="251"/>
      <c r="DP49" s="2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1"/>
      <c r="CS63" s="251"/>
      <c r="CX63" s="251"/>
      <c r="DC63" s="251"/>
      <c r="DH63" s="251"/>
    </row>
    <row r="64" spans="22:120">
      <c r="V64" s="251"/>
    </row>
    <row r="65" spans="15:120">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c r="Q66" s="251"/>
      <c r="S66" s="251"/>
      <c r="U66" s="251"/>
      <c r="DM66" s="251"/>
    </row>
    <row r="67" spans="15:120">
      <c r="O67" s="251"/>
      <c r="P67" s="251"/>
      <c r="R67" s="251"/>
      <c r="T67" s="251"/>
      <c r="Y67" s="251"/>
      <c r="CT67" s="251"/>
      <c r="CV67" s="251"/>
      <c r="CW67" s="251"/>
      <c r="CY67" s="251"/>
      <c r="DA67" s="251"/>
      <c r="DB67" s="251"/>
      <c r="DD67" s="251"/>
      <c r="DF67" s="251"/>
      <c r="DG67" s="251"/>
      <c r="DI67" s="251"/>
      <c r="DK67" s="251"/>
      <c r="DL67" s="251"/>
      <c r="DN67" s="251"/>
      <c r="DO67" s="251"/>
      <c r="DP67" s="251"/>
    </row>
    <row r="68" spans="15:120"/>
    <row r="69" spans="15:120"/>
    <row r="70" spans="15:120"/>
    <row r="71" spans="15:120"/>
    <row r="72" spans="15:120">
      <c r="DP72" s="251"/>
    </row>
    <row r="73" spans="15:120">
      <c r="DP73" s="2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1"/>
      <c r="CX96" s="251"/>
      <c r="DC96" s="251"/>
      <c r="DH96" s="251"/>
    </row>
    <row r="97" spans="24:120">
      <c r="CS97" s="251"/>
      <c r="CX97" s="251"/>
      <c r="DC97" s="251"/>
      <c r="DH97" s="251"/>
      <c r="DP97" s="252" t="s">
        <v>
563</v>
      </c>
    </row>
    <row r="98" spans="24:120" hidden="1">
      <c r="CS98" s="251"/>
      <c r="CX98" s="251"/>
      <c r="DC98" s="251"/>
      <c r="DH98" s="251"/>
    </row>
    <row r="99" spans="24:120" hidden="1">
      <c r="CS99" s="251"/>
      <c r="CX99" s="251"/>
      <c r="DC99" s="251"/>
      <c r="DH99" s="251"/>
    </row>
    <row r="100" spans="24:120" hidden="1"/>
    <row r="101" spans="24:120" ht="12" hidden="1" customHeight="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c r="CU102" s="251"/>
      <c r="CZ102" s="251"/>
      <c r="DE102" s="251"/>
      <c r="DJ102" s="251"/>
      <c r="DM102" s="251"/>
    </row>
    <row r="103" spans="24:120" hidden="1">
      <c r="CT103" s="251"/>
      <c r="CV103" s="251"/>
      <c r="CW103" s="251"/>
      <c r="CY103" s="251"/>
      <c r="DA103" s="251"/>
      <c r="DB103" s="251"/>
      <c r="DD103" s="251"/>
      <c r="DF103" s="251"/>
      <c r="DG103" s="251"/>
      <c r="DI103" s="251"/>
      <c r="DK103" s="251"/>
      <c r="DL103" s="251"/>
      <c r="DM103" s="251"/>
      <c r="DN103" s="251"/>
      <c r="DO103" s="251"/>
      <c r="DP103" s="251"/>
    </row>
    <row r="104" spans="24:120" hidden="1">
      <c r="CV104" s="251"/>
      <c r="CW104" s="251"/>
      <c r="DA104" s="251"/>
      <c r="DB104" s="251"/>
      <c r="DF104" s="251"/>
      <c r="DG104" s="251"/>
      <c r="DK104" s="251"/>
      <c r="DL104" s="251"/>
      <c r="DN104" s="251"/>
      <c r="DO104" s="251"/>
      <c r="DP104" s="251"/>
    </row>
    <row r="105" spans="24:120" ht="12.75" hidden="1" customHeight="1"/>
    <row r="106" spans="24:120" hidden="1"/>
    <row r="107" spans="24:120" hidden="1"/>
    <row r="108" spans="24:120" hidden="1"/>
    <row r="109" spans="24:120" hidden="1"/>
    <row r="110" spans="24:120" hidden="1"/>
  </sheetData>
  <sheetProtection algorithmName="SHA-512" hashValue="wf2HSsDmSyM2OYWiwwBtgY6ZNt33ZwjD4U8jD6HvXR7uCwHbOg69doKveUMOVZCk8/A1pqVLSQS+1RU1v8m+Cw==" saltValue="Nk+Ekh/UKjhBWYsGKU6Bt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E37" sqref="E37:S37"/>
    </sheetView>
  </sheetViews>
  <sheetFormatPr defaultColWidth="0" defaultRowHeight="13.5" customHeight="1" zeroHeight="1"/>
  <cols>
    <col min="1" max="116" width="2.625" style="252" customWidth="1"/>
    <col min="117" max="16384" width="9" style="251" hidden="1"/>
  </cols>
  <sheetData>
    <row r="1" spans="2:116">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row r="3" spans="2:116"/>
    <row r="4" spans="2:116">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row r="7" spans="2:116"/>
    <row r="8" spans="2:116"/>
    <row r="9" spans="2:116"/>
    <row r="10" spans="2:116"/>
    <row r="11" spans="2:116"/>
    <row r="12" spans="2:116"/>
    <row r="13" spans="2:116"/>
    <row r="14" spans="2:116"/>
    <row r="15" spans="2:116"/>
    <row r="16" spans="2:116"/>
    <row r="17" spans="9:116"/>
    <row r="18" spans="9:116">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row r="20" spans="9:116"/>
    <row r="21" spans="9:116">
      <c r="DL21" s="251"/>
    </row>
    <row r="22" spans="9:116">
      <c r="DI22" s="251"/>
      <c r="DJ22" s="251"/>
      <c r="DK22" s="251"/>
      <c r="DL22" s="251"/>
    </row>
    <row r="23" spans="9:116">
      <c r="CY23" s="251"/>
      <c r="CZ23" s="251"/>
      <c r="DA23" s="251"/>
      <c r="DB23" s="251"/>
      <c r="DC23" s="251"/>
      <c r="DD23" s="251"/>
      <c r="DE23" s="251"/>
      <c r="DF23" s="251"/>
      <c r="DG23" s="251"/>
      <c r="DH23" s="251"/>
      <c r="DI23" s="251"/>
      <c r="DJ23" s="251"/>
      <c r="DK23" s="251"/>
      <c r="DL23" s="251"/>
    </row>
    <row r="24" spans="9:116"/>
    <row r="25" spans="9:116"/>
    <row r="26" spans="9:116"/>
    <row r="27" spans="9:116"/>
    <row r="28" spans="9:116"/>
    <row r="29" spans="9:116"/>
    <row r="30" spans="9:116"/>
    <row r="31" spans="9:116"/>
    <row r="32" spans="9:116"/>
    <row r="33" spans="15:116"/>
    <row r="34" spans="15:116"/>
    <row r="35" spans="15:116">
      <c r="CZ35" s="251"/>
      <c r="DA35" s="251"/>
      <c r="DB35" s="251"/>
      <c r="DC35" s="251"/>
      <c r="DD35" s="251"/>
      <c r="DE35" s="251"/>
      <c r="DF35" s="251"/>
      <c r="DG35" s="251"/>
      <c r="DH35" s="251"/>
      <c r="DI35" s="251"/>
      <c r="DJ35" s="251"/>
      <c r="DK35" s="251"/>
      <c r="DL35" s="251"/>
    </row>
    <row r="36" spans="15:116"/>
    <row r="37" spans="15:116">
      <c r="DL37" s="251"/>
    </row>
    <row r="38" spans="15:116">
      <c r="DI38" s="251"/>
      <c r="DJ38" s="251"/>
      <c r="DK38" s="251"/>
      <c r="DL38" s="251"/>
    </row>
    <row r="39" spans="15:116"/>
    <row r="40" spans="15:116"/>
    <row r="41" spans="15:116"/>
    <row r="42" spans="15:116"/>
    <row r="43" spans="15:116">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c r="DL44" s="251"/>
    </row>
    <row r="45" spans="15:116"/>
    <row r="46" spans="15:116">
      <c r="DA46" s="251"/>
      <c r="DB46" s="251"/>
      <c r="DC46" s="251"/>
      <c r="DD46" s="251"/>
      <c r="DE46" s="251"/>
      <c r="DF46" s="251"/>
      <c r="DG46" s="251"/>
      <c r="DH46" s="251"/>
      <c r="DI46" s="251"/>
      <c r="DJ46" s="251"/>
      <c r="DK46" s="251"/>
      <c r="DL46" s="251"/>
    </row>
    <row r="47" spans="15:116"/>
    <row r="48" spans="15:116"/>
    <row r="49" spans="104:116"/>
    <row r="50" spans="104:116">
      <c r="CZ50" s="251"/>
      <c r="DA50" s="251"/>
      <c r="DB50" s="251"/>
      <c r="DC50" s="251"/>
      <c r="DD50" s="251"/>
      <c r="DE50" s="251"/>
      <c r="DF50" s="251"/>
      <c r="DG50" s="251"/>
      <c r="DH50" s="251"/>
      <c r="DI50" s="251"/>
      <c r="DJ50" s="251"/>
      <c r="DK50" s="251"/>
      <c r="DL50" s="251"/>
    </row>
    <row r="51" spans="104:116"/>
    <row r="52" spans="104:116"/>
    <row r="53" spans="104:116">
      <c r="DL53" s="2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1"/>
      <c r="DD67" s="251"/>
      <c r="DE67" s="251"/>
      <c r="DF67" s="251"/>
      <c r="DG67" s="251"/>
      <c r="DH67" s="251"/>
      <c r="DI67" s="251"/>
      <c r="DJ67" s="251"/>
      <c r="DK67" s="251"/>
      <c r="DL67" s="2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pSs0ndnQUxWbW55w4SBoqaguZOYqcmMzziEnV2vA+dUt6Z8q3EkXTQfZn24uiN9u1gWm6yFFTt8vbzBimxJaQ==" saltValue="u716LkzkZK6HAQgTr0yUg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E37" sqref="E37:S37"/>
    </sheetView>
  </sheetViews>
  <sheetFormatPr defaultColWidth="0" defaultRowHeight="13.5" customHeight="1" zeroHeight="1"/>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c r="AS1" s="254"/>
      <c r="AT1" s="254"/>
    </row>
    <row r="2" spans="1:46">
      <c r="AS2" s="254"/>
      <c r="AT2" s="254"/>
    </row>
    <row r="3" spans="1:46">
      <c r="AS3" s="254"/>
      <c r="AT3" s="254"/>
    </row>
    <row r="4" spans="1:46">
      <c r="AS4" s="254"/>
      <c r="AT4" s="254"/>
    </row>
    <row r="5" spans="1:46" ht="17.25">
      <c r="A5" s="255" t="s">
        <v>
300</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
301</v>
      </c>
      <c r="AL6" s="259"/>
      <c r="AM6" s="259"/>
      <c r="AN6" s="259"/>
      <c r="AO6" s="254"/>
      <c r="AP6" s="254"/>
      <c r="AQ6" s="254"/>
      <c r="AR6" s="254"/>
    </row>
    <row r="7" spans="1:46">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
302</v>
      </c>
      <c r="AP7" s="264"/>
      <c r="AQ7" s="265" t="s">
        <v>
303</v>
      </c>
      <c r="AR7" s="266"/>
    </row>
    <row r="8" spans="1:46">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
304</v>
      </c>
      <c r="AQ8" s="271" t="s">
        <v>
305</v>
      </c>
      <c r="AR8" s="272" t="s">
        <v>
306</v>
      </c>
    </row>
    <row r="9" spans="1:46">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
307</v>
      </c>
      <c r="AL9" s="1193"/>
      <c r="AM9" s="1193"/>
      <c r="AN9" s="1194"/>
      <c r="AO9" s="273">
        <v>
9665395</v>
      </c>
      <c r="AP9" s="273">
        <v>
52340</v>
      </c>
      <c r="AQ9" s="274">
        <v>
56117</v>
      </c>
      <c r="AR9" s="275">
        <v>
-6.7</v>
      </c>
    </row>
    <row r="10" spans="1:46">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
308</v>
      </c>
      <c r="AL10" s="1193"/>
      <c r="AM10" s="1193"/>
      <c r="AN10" s="1194"/>
      <c r="AO10" s="276">
        <v>
937009</v>
      </c>
      <c r="AP10" s="276">
        <v>
5074</v>
      </c>
      <c r="AQ10" s="277">
        <v>
3759</v>
      </c>
      <c r="AR10" s="278">
        <v>
35</v>
      </c>
    </row>
    <row r="11" spans="1:46" ht="13.5" customHeight="1">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
309</v>
      </c>
      <c r="AL11" s="1193"/>
      <c r="AM11" s="1193"/>
      <c r="AN11" s="1194"/>
      <c r="AO11" s="276">
        <v>
70440</v>
      </c>
      <c r="AP11" s="276">
        <v>
381</v>
      </c>
      <c r="AQ11" s="277">
        <v>
1477</v>
      </c>
      <c r="AR11" s="278">
        <v>
-74.2</v>
      </c>
    </row>
    <row r="12" spans="1:46" ht="13.5" customHeight="1">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
310</v>
      </c>
      <c r="AL12" s="1193"/>
      <c r="AM12" s="1193"/>
      <c r="AN12" s="1194"/>
      <c r="AO12" s="276">
        <v>
561109</v>
      </c>
      <c r="AP12" s="276">
        <v>
3038</v>
      </c>
      <c r="AQ12" s="277">
        <v>
889</v>
      </c>
      <c r="AR12" s="278">
        <v>
241.7</v>
      </c>
    </row>
    <row r="13" spans="1:46" ht="13.5" customHeight="1">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
311</v>
      </c>
      <c r="AL13" s="1193"/>
      <c r="AM13" s="1193"/>
      <c r="AN13" s="1194"/>
      <c r="AO13" s="276" t="s">
        <v>
312</v>
      </c>
      <c r="AP13" s="276" t="s">
        <v>
312</v>
      </c>
      <c r="AQ13" s="277">
        <v>
18</v>
      </c>
      <c r="AR13" s="278" t="s">
        <v>
312</v>
      </c>
    </row>
    <row r="14" spans="1:46" ht="13.5" customHeight="1">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
313</v>
      </c>
      <c r="AL14" s="1193"/>
      <c r="AM14" s="1193"/>
      <c r="AN14" s="1194"/>
      <c r="AO14" s="276">
        <v>
329771</v>
      </c>
      <c r="AP14" s="276">
        <v>
1786</v>
      </c>
      <c r="AQ14" s="277">
        <v>
2517</v>
      </c>
      <c r="AR14" s="278">
        <v>
-29</v>
      </c>
    </row>
    <row r="15" spans="1:46" ht="13.5" customHeight="1">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
314</v>
      </c>
      <c r="AL15" s="1193"/>
      <c r="AM15" s="1193"/>
      <c r="AN15" s="1194"/>
      <c r="AO15" s="276">
        <v>
110390</v>
      </c>
      <c r="AP15" s="276">
        <v>
598</v>
      </c>
      <c r="AQ15" s="277">
        <v>
1398</v>
      </c>
      <c r="AR15" s="278">
        <v>
-57.2</v>
      </c>
    </row>
    <row r="16" spans="1:46">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
315</v>
      </c>
      <c r="AL16" s="1196"/>
      <c r="AM16" s="1196"/>
      <c r="AN16" s="1197"/>
      <c r="AO16" s="276">
        <v>
-522018</v>
      </c>
      <c r="AP16" s="276">
        <v>
-2827</v>
      </c>
      <c r="AQ16" s="277">
        <v>
-4107</v>
      </c>
      <c r="AR16" s="278">
        <v>
-31.2</v>
      </c>
    </row>
    <row r="17" spans="1:46">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
126</v>
      </c>
      <c r="AL17" s="1196"/>
      <c r="AM17" s="1196"/>
      <c r="AN17" s="1197"/>
      <c r="AO17" s="276">
        <v>
11152096</v>
      </c>
      <c r="AP17" s="276">
        <v>
60390</v>
      </c>
      <c r="AQ17" s="277">
        <v>
62068</v>
      </c>
      <c r="AR17" s="278">
        <v>
-2.7</v>
      </c>
    </row>
    <row r="18" spans="1:46">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
316</v>
      </c>
      <c r="AL19" s="254"/>
      <c r="AM19" s="254"/>
      <c r="AN19" s="254"/>
      <c r="AO19" s="254"/>
      <c r="AP19" s="254"/>
      <c r="AQ19" s="254"/>
      <c r="AR19" s="254"/>
    </row>
    <row r="20" spans="1:46">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
317</v>
      </c>
      <c r="AP20" s="284" t="s">
        <v>
318</v>
      </c>
      <c r="AQ20" s="285" t="s">
        <v>
319</v>
      </c>
      <c r="AR20" s="286"/>
    </row>
    <row r="21" spans="1:46" s="292" customFormat="1">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
320</v>
      </c>
      <c r="AL21" s="1188"/>
      <c r="AM21" s="1188"/>
      <c r="AN21" s="1189"/>
      <c r="AO21" s="288">
        <v>
5.21</v>
      </c>
      <c r="AP21" s="289">
        <v>
6.06</v>
      </c>
      <c r="AQ21" s="290">
        <v>
-0.85</v>
      </c>
      <c r="AR21" s="259"/>
      <c r="AS21" s="291"/>
      <c r="AT21" s="287"/>
    </row>
    <row r="22" spans="1:46" s="292" customFormat="1">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
321</v>
      </c>
      <c r="AL22" s="1188"/>
      <c r="AM22" s="1188"/>
      <c r="AN22" s="1189"/>
      <c r="AO22" s="293">
        <v>
99</v>
      </c>
      <c r="AP22" s="294">
        <v>
100.6</v>
      </c>
      <c r="AQ22" s="295">
        <v>
-1.6</v>
      </c>
      <c r="AR22" s="279"/>
      <c r="AS22" s="291"/>
      <c r="AT22" s="287"/>
    </row>
    <row r="23" spans="1:46" s="292" customFormat="1">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c r="A26" s="259" t="s">
        <v>
564</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c r="A27" s="300" t="s">
        <v>
322</v>
      </c>
      <c r="AO27" s="254"/>
      <c r="AP27" s="254"/>
      <c r="AQ27" s="254"/>
      <c r="AR27" s="254"/>
      <c r="AS27" s="254"/>
      <c r="AT27" s="254"/>
    </row>
    <row r="28" spans="1:46" ht="17.25">
      <c r="A28" s="255" t="s">
        <v>
323</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
324</v>
      </c>
      <c r="AL29" s="259"/>
      <c r="AM29" s="259"/>
      <c r="AN29" s="259"/>
      <c r="AO29" s="254"/>
      <c r="AP29" s="254"/>
      <c r="AQ29" s="254"/>
      <c r="AR29" s="254"/>
      <c r="AS29" s="302"/>
    </row>
    <row r="30" spans="1:46">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
302</v>
      </c>
      <c r="AP30" s="264"/>
      <c r="AQ30" s="265" t="s">
        <v>
303</v>
      </c>
      <c r="AR30" s="266"/>
    </row>
    <row r="31" spans="1:46">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
304</v>
      </c>
      <c r="AQ31" s="271" t="s">
        <v>
305</v>
      </c>
      <c r="AR31" s="272" t="s">
        <v>
306</v>
      </c>
    </row>
    <row r="32" spans="1:46" ht="27" customHeight="1">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
325</v>
      </c>
      <c r="AL32" s="1204"/>
      <c r="AM32" s="1204"/>
      <c r="AN32" s="1205"/>
      <c r="AO32" s="303">
        <v>
3131815</v>
      </c>
      <c r="AP32" s="303">
        <v>
16959</v>
      </c>
      <c r="AQ32" s="304">
        <v>
26789</v>
      </c>
      <c r="AR32" s="305">
        <v>
-36.700000000000003</v>
      </c>
    </row>
    <row r="33" spans="1:46" ht="13.5" customHeight="1">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
326</v>
      </c>
      <c r="AL33" s="1204"/>
      <c r="AM33" s="1204"/>
      <c r="AN33" s="1205"/>
      <c r="AO33" s="303" t="s">
        <v>
312</v>
      </c>
      <c r="AP33" s="303" t="s">
        <v>
312</v>
      </c>
      <c r="AQ33" s="304">
        <v>
12</v>
      </c>
      <c r="AR33" s="305" t="s">
        <v>
312</v>
      </c>
    </row>
    <row r="34" spans="1:46" ht="27" customHeight="1">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
327</v>
      </c>
      <c r="AL34" s="1204"/>
      <c r="AM34" s="1204"/>
      <c r="AN34" s="1205"/>
      <c r="AO34" s="303" t="s">
        <v>
312</v>
      </c>
      <c r="AP34" s="303" t="s">
        <v>
312</v>
      </c>
      <c r="AQ34" s="304">
        <v>
31</v>
      </c>
      <c r="AR34" s="305" t="s">
        <v>
312</v>
      </c>
    </row>
    <row r="35" spans="1:46" ht="27" customHeight="1">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
565</v>
      </c>
      <c r="AL35" s="1204"/>
      <c r="AM35" s="1204"/>
      <c r="AN35" s="1205"/>
      <c r="AO35" s="303">
        <v>
1385160</v>
      </c>
      <c r="AP35" s="303">
        <v>
7501</v>
      </c>
      <c r="AQ35" s="304">
        <v>
6601</v>
      </c>
      <c r="AR35" s="305">
        <v>
13.6</v>
      </c>
    </row>
    <row r="36" spans="1:46" ht="27" customHeight="1">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
566</v>
      </c>
      <c r="AL36" s="1204"/>
      <c r="AM36" s="1204"/>
      <c r="AN36" s="1205"/>
      <c r="AO36" s="303">
        <v>
76166</v>
      </c>
      <c r="AP36" s="303">
        <v>
412</v>
      </c>
      <c r="AQ36" s="304">
        <v>
691</v>
      </c>
      <c r="AR36" s="305">
        <v>
-40.4</v>
      </c>
    </row>
    <row r="37" spans="1:46" ht="13.5" customHeight="1">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
567</v>
      </c>
      <c r="AL37" s="1204"/>
      <c r="AM37" s="1204"/>
      <c r="AN37" s="1205"/>
      <c r="AO37" s="303">
        <v>
176960</v>
      </c>
      <c r="AP37" s="303">
        <v>
958</v>
      </c>
      <c r="AQ37" s="304">
        <v>
1718</v>
      </c>
      <c r="AR37" s="305">
        <v>
-44.2</v>
      </c>
    </row>
    <row r="38" spans="1:46" ht="27" customHeight="1">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
328</v>
      </c>
      <c r="AL38" s="1207"/>
      <c r="AM38" s="1207"/>
      <c r="AN38" s="1208"/>
      <c r="AO38" s="306" t="s">
        <v>
312</v>
      </c>
      <c r="AP38" s="306" t="s">
        <v>
312</v>
      </c>
      <c r="AQ38" s="307">
        <v>
1</v>
      </c>
      <c r="AR38" s="295" t="s">
        <v>
312</v>
      </c>
      <c r="AS38" s="302"/>
    </row>
    <row r="39" spans="1:46">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
329</v>
      </c>
      <c r="AL39" s="1207"/>
      <c r="AM39" s="1207"/>
      <c r="AN39" s="1208"/>
      <c r="AO39" s="303">
        <v>
-1987591</v>
      </c>
      <c r="AP39" s="303">
        <v>
-10763</v>
      </c>
      <c r="AQ39" s="304">
        <v>
-7529</v>
      </c>
      <c r="AR39" s="305">
        <v>
43</v>
      </c>
      <c r="AS39" s="302"/>
    </row>
    <row r="40" spans="1:46" ht="27" customHeight="1">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
330</v>
      </c>
      <c r="AL40" s="1204"/>
      <c r="AM40" s="1204"/>
      <c r="AN40" s="1205"/>
      <c r="AO40" s="303">
        <v>
-3546738</v>
      </c>
      <c r="AP40" s="303">
        <v>
-19206</v>
      </c>
      <c r="AQ40" s="304">
        <v>
-22018</v>
      </c>
      <c r="AR40" s="305">
        <v>
-12.8</v>
      </c>
      <c r="AS40" s="302"/>
    </row>
    <row r="41" spans="1:46">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
193</v>
      </c>
      <c r="AL41" s="1210"/>
      <c r="AM41" s="1210"/>
      <c r="AN41" s="1211"/>
      <c r="AO41" s="303">
        <v>
-764228</v>
      </c>
      <c r="AP41" s="303">
        <v>
-4138</v>
      </c>
      <c r="AQ41" s="304">
        <v>
6294</v>
      </c>
      <c r="AR41" s="305">
        <v>
-165.7</v>
      </c>
      <c r="AS41" s="302"/>
    </row>
    <row r="42" spans="1:46">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
568</v>
      </c>
      <c r="AL42" s="254"/>
      <c r="AM42" s="254"/>
      <c r="AN42" s="254"/>
      <c r="AO42" s="254"/>
      <c r="AP42" s="254"/>
      <c r="AQ42" s="279"/>
      <c r="AR42" s="279"/>
      <c r="AS42" s="302"/>
    </row>
    <row r="43" spans="1:46">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c r="A47" s="312" t="s">
        <v>
331</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
332</v>
      </c>
      <c r="AL48" s="313"/>
      <c r="AM48" s="313"/>
      <c r="AN48" s="313"/>
      <c r="AO48" s="313"/>
      <c r="AP48" s="313"/>
      <c r="AQ48" s="314"/>
      <c r="AR48" s="313"/>
    </row>
    <row r="49" spans="1:44" ht="13.5" customHeight="1">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
302</v>
      </c>
      <c r="AN49" s="1200" t="s">
        <v>
333</v>
      </c>
      <c r="AO49" s="1201"/>
      <c r="AP49" s="1201"/>
      <c r="AQ49" s="1201"/>
      <c r="AR49" s="1202"/>
    </row>
    <row r="50" spans="1:44">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
334</v>
      </c>
      <c r="AO50" s="320" t="s">
        <v>
335</v>
      </c>
      <c r="AP50" s="321" t="s">
        <v>
336</v>
      </c>
      <c r="AQ50" s="322" t="s">
        <v>
337</v>
      </c>
      <c r="AR50" s="323" t="s">
        <v>
338</v>
      </c>
    </row>
    <row r="51" spans="1:44">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
339</v>
      </c>
      <c r="AL51" s="316"/>
      <c r="AM51" s="324">
        <v>
5308740</v>
      </c>
      <c r="AN51" s="325">
        <v>
29563</v>
      </c>
      <c r="AO51" s="326">
        <v>
-7.5</v>
      </c>
      <c r="AP51" s="327">
        <v>
43141</v>
      </c>
      <c r="AQ51" s="328">
        <v>
9.4</v>
      </c>
      <c r="AR51" s="329">
        <v>
-16.899999999999999</v>
      </c>
    </row>
    <row r="52" spans="1:44">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
340</v>
      </c>
      <c r="AM52" s="332">
        <v>
3090593</v>
      </c>
      <c r="AN52" s="333">
        <v>
17211</v>
      </c>
      <c r="AO52" s="334">
        <v>
29.1</v>
      </c>
      <c r="AP52" s="335">
        <v>
21887</v>
      </c>
      <c r="AQ52" s="336">
        <v>
-2.4</v>
      </c>
      <c r="AR52" s="337">
        <v>
31.5</v>
      </c>
    </row>
    <row r="53" spans="1:44">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
341</v>
      </c>
      <c r="AL53" s="316"/>
      <c r="AM53" s="324">
        <v>
5433049</v>
      </c>
      <c r="AN53" s="325">
        <v>
30021</v>
      </c>
      <c r="AO53" s="326">
        <v>
1.5</v>
      </c>
      <c r="AP53" s="327">
        <v>
45117</v>
      </c>
      <c r="AQ53" s="328">
        <v>
4.5999999999999996</v>
      </c>
      <c r="AR53" s="329">
        <v>
-3.1</v>
      </c>
    </row>
    <row r="54" spans="1:44">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
340</v>
      </c>
      <c r="AM54" s="332">
        <v>
2584709</v>
      </c>
      <c r="AN54" s="333">
        <v>
14282</v>
      </c>
      <c r="AO54" s="334">
        <v>
-17</v>
      </c>
      <c r="AP54" s="335">
        <v>
25589</v>
      </c>
      <c r="AQ54" s="336">
        <v>
16.899999999999999</v>
      </c>
      <c r="AR54" s="337">
        <v>
-33.9</v>
      </c>
    </row>
    <row r="55" spans="1:44">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
342</v>
      </c>
      <c r="AL55" s="316"/>
      <c r="AM55" s="324">
        <v>
7809658</v>
      </c>
      <c r="AN55" s="325">
        <v>
42731</v>
      </c>
      <c r="AO55" s="326">
        <v>
42.3</v>
      </c>
      <c r="AP55" s="327">
        <v>
43532</v>
      </c>
      <c r="AQ55" s="328">
        <v>
-3.5</v>
      </c>
      <c r="AR55" s="329">
        <v>
45.8</v>
      </c>
    </row>
    <row r="56" spans="1:44">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
340</v>
      </c>
      <c r="AM56" s="332">
        <v>
4658149</v>
      </c>
      <c r="AN56" s="333">
        <v>
25487</v>
      </c>
      <c r="AO56" s="334">
        <v>
78.5</v>
      </c>
      <c r="AP56" s="335">
        <v>
25435</v>
      </c>
      <c r="AQ56" s="336">
        <v>
-0.6</v>
      </c>
      <c r="AR56" s="337">
        <v>
79.099999999999994</v>
      </c>
    </row>
    <row r="57" spans="1:44">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
343</v>
      </c>
      <c r="AL57" s="316"/>
      <c r="AM57" s="324">
        <v>
8580380</v>
      </c>
      <c r="AN57" s="325">
        <v>
46737</v>
      </c>
      <c r="AO57" s="326">
        <v>
9.4</v>
      </c>
      <c r="AP57" s="327">
        <v>
39893</v>
      </c>
      <c r="AQ57" s="328">
        <v>
-8.4</v>
      </c>
      <c r="AR57" s="329">
        <v>
17.8</v>
      </c>
    </row>
    <row r="58" spans="1:44">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
340</v>
      </c>
      <c r="AM58" s="332">
        <v>
5303078</v>
      </c>
      <c r="AN58" s="333">
        <v>
28886</v>
      </c>
      <c r="AO58" s="334">
        <v>
13.3</v>
      </c>
      <c r="AP58" s="335">
        <v>
26170</v>
      </c>
      <c r="AQ58" s="336">
        <v>
2.9</v>
      </c>
      <c r="AR58" s="337">
        <v>
10.4</v>
      </c>
    </row>
    <row r="59" spans="1:44">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
344</v>
      </c>
      <c r="AL59" s="316"/>
      <c r="AM59" s="324">
        <v>
8326828</v>
      </c>
      <c r="AN59" s="325">
        <v>
45091</v>
      </c>
      <c r="AO59" s="326">
        <v>
-3.5</v>
      </c>
      <c r="AP59" s="327">
        <v>
41080</v>
      </c>
      <c r="AQ59" s="328">
        <v>
3</v>
      </c>
      <c r="AR59" s="329">
        <v>
-6.5</v>
      </c>
    </row>
    <row r="60" spans="1:44">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
340</v>
      </c>
      <c r="AM60" s="332">
        <v>
4371700</v>
      </c>
      <c r="AN60" s="333">
        <v>
23673</v>
      </c>
      <c r="AO60" s="334">
        <v>
-18</v>
      </c>
      <c r="AP60" s="335">
        <v>
27265</v>
      </c>
      <c r="AQ60" s="336">
        <v>
4.2</v>
      </c>
      <c r="AR60" s="337">
        <v>
-22.2</v>
      </c>
    </row>
    <row r="61" spans="1:44">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
345</v>
      </c>
      <c r="AL61" s="338"/>
      <c r="AM61" s="339">
        <v>
7091731</v>
      </c>
      <c r="AN61" s="340">
        <v>
38829</v>
      </c>
      <c r="AO61" s="341">
        <v>
8.4</v>
      </c>
      <c r="AP61" s="342">
        <v>
42553</v>
      </c>
      <c r="AQ61" s="343">
        <v>
1</v>
      </c>
      <c r="AR61" s="329">
        <v>
7.4</v>
      </c>
    </row>
    <row r="62" spans="1:44">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
340</v>
      </c>
      <c r="AM62" s="332">
        <v>
4001646</v>
      </c>
      <c r="AN62" s="333">
        <v>
21908</v>
      </c>
      <c r="AO62" s="334">
        <v>
17.2</v>
      </c>
      <c r="AP62" s="335">
        <v>
25269</v>
      </c>
      <c r="AQ62" s="336">
        <v>
4.2</v>
      </c>
      <c r="AR62" s="337">
        <v>
13</v>
      </c>
    </row>
    <row r="63" spans="1:44">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c r="AK67" s="254"/>
      <c r="AL67" s="254"/>
      <c r="AM67" s="254"/>
      <c r="AN67" s="254"/>
      <c r="AO67" s="254"/>
      <c r="AP67" s="254"/>
      <c r="AQ67" s="254"/>
      <c r="AR67" s="254"/>
      <c r="AS67" s="254"/>
      <c r="AT67" s="254"/>
    </row>
    <row r="68" spans="1:46" ht="13.5" hidden="1" customHeight="1">
      <c r="AK68" s="254"/>
      <c r="AL68" s="254"/>
      <c r="AM68" s="254"/>
      <c r="AN68" s="254"/>
      <c r="AO68" s="254"/>
      <c r="AP68" s="254"/>
      <c r="AQ68" s="254"/>
      <c r="AR68" s="254"/>
    </row>
    <row r="69" spans="1:46" ht="13.5" hidden="1" customHeight="1">
      <c r="AK69" s="254"/>
      <c r="AL69" s="254"/>
      <c r="AM69" s="254"/>
      <c r="AN69" s="254"/>
      <c r="AO69" s="254"/>
      <c r="AP69" s="254"/>
      <c r="AQ69" s="254"/>
      <c r="AR69" s="254"/>
    </row>
    <row r="70" spans="1:46" hidden="1">
      <c r="AK70" s="254"/>
      <c r="AL70" s="254"/>
      <c r="AM70" s="254"/>
      <c r="AN70" s="254"/>
      <c r="AO70" s="254"/>
      <c r="AP70" s="254"/>
      <c r="AQ70" s="254"/>
      <c r="AR70" s="254"/>
    </row>
    <row r="71" spans="1:46" hidden="1">
      <c r="AK71" s="254"/>
      <c r="AL71" s="254"/>
      <c r="AM71" s="254"/>
      <c r="AN71" s="254"/>
      <c r="AO71" s="254"/>
      <c r="AP71" s="254"/>
      <c r="AQ71" s="254"/>
      <c r="AR71" s="254"/>
    </row>
    <row r="72" spans="1:46" hidden="1">
      <c r="AK72" s="254"/>
      <c r="AL72" s="254"/>
      <c r="AM72" s="254"/>
      <c r="AN72" s="254"/>
      <c r="AO72" s="254"/>
      <c r="AP72" s="254"/>
      <c r="AQ72" s="254"/>
      <c r="AR72" s="254"/>
    </row>
    <row r="73" spans="1:46" hidden="1">
      <c r="AK73" s="254"/>
      <c r="AL73" s="254"/>
      <c r="AM73" s="254"/>
      <c r="AN73" s="254"/>
      <c r="AO73" s="254"/>
      <c r="AP73" s="254"/>
      <c r="AQ73" s="254"/>
      <c r="AR73" s="254"/>
    </row>
    <row r="74" spans="1:46" hidden="1"/>
  </sheetData>
  <sheetProtection algorithmName="SHA-512" hashValue="s0rmDUePZqY5Eyjm9GXsEnFPj145nL0vet/t3Oy1BIPXrIOyFKrc3MrDFTlCAvunQDdv0v9pNbyechYf+Mj/UA==" saltValue="hy8JxUEmbCNMy9KDW3Vma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election activeCell="E37" sqref="E37:S37"/>
    </sheetView>
  </sheetViews>
  <sheetFormatPr defaultColWidth="0" defaultRowHeight="13.5" customHeight="1" zeroHeight="1"/>
  <cols>
    <col min="1" max="125" width="2.5" style="252" customWidth="1"/>
    <col min="126" max="16384" width="9" style="251" hidden="1"/>
  </cols>
  <sheetData>
    <row r="1" spans="2:125" ht="13.5" customHeight="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c r="B2" s="251"/>
      <c r="DG2" s="251"/>
    </row>
    <row r="3" spans="2:12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row r="5" spans="2:125"/>
    <row r="6" spans="2:125"/>
    <row r="7" spans="2:125"/>
    <row r="8" spans="2:125"/>
    <row r="9" spans="2:125">
      <c r="DU9" s="251"/>
    </row>
    <row r="10" spans="2:125"/>
    <row r="11" spans="2:125"/>
    <row r="12" spans="2:125"/>
    <row r="13" spans="2:125"/>
    <row r="14" spans="2:125"/>
    <row r="15" spans="2:125"/>
    <row r="16" spans="2:125"/>
    <row r="17" spans="125:125">
      <c r="DU17" s="251"/>
    </row>
    <row r="18" spans="125:125"/>
    <row r="19" spans="125:125"/>
    <row r="20" spans="125:125">
      <c r="DU20" s="251"/>
    </row>
    <row r="21" spans="125:125">
      <c r="DU21" s="251"/>
    </row>
    <row r="22" spans="125:125"/>
    <row r="23" spans="125:125"/>
    <row r="24" spans="125:125"/>
    <row r="25" spans="125:125"/>
    <row r="26" spans="125:125"/>
    <row r="27" spans="125:125"/>
    <row r="28" spans="125:125">
      <c r="DU28" s="251"/>
    </row>
    <row r="29" spans="125:125"/>
    <row r="30" spans="125:125"/>
    <row r="31" spans="125:125"/>
    <row r="32" spans="125:125"/>
    <row r="33" spans="2:125">
      <c r="B33" s="251"/>
      <c r="G33" s="251"/>
      <c r="I33" s="251"/>
    </row>
    <row r="34" spans="2:125">
      <c r="C34" s="251"/>
      <c r="P34" s="251"/>
      <c r="DE34" s="251"/>
      <c r="DH34" s="251"/>
    </row>
    <row r="35" spans="2:125">
      <c r="D35" s="251"/>
      <c r="E35" s="251"/>
      <c r="DG35" s="251"/>
      <c r="DJ35" s="251"/>
      <c r="DP35" s="251"/>
      <c r="DQ35" s="251"/>
      <c r="DR35" s="251"/>
      <c r="DS35" s="251"/>
      <c r="DT35" s="251"/>
      <c r="DU35" s="251"/>
    </row>
    <row r="36" spans="2:12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c r="DU37" s="251"/>
    </row>
    <row r="38" spans="2:125">
      <c r="DT38" s="251"/>
      <c r="DU38" s="251"/>
    </row>
    <row r="39" spans="2:125"/>
    <row r="40" spans="2:125">
      <c r="DH40" s="251"/>
    </row>
    <row r="41" spans="2:125">
      <c r="DE41" s="251"/>
    </row>
    <row r="42" spans="2:125">
      <c r="DG42" s="251"/>
      <c r="DJ42" s="251"/>
    </row>
    <row r="43" spans="2:12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c r="DU44" s="251"/>
    </row>
    <row r="45" spans="2:125"/>
    <row r="46" spans="2:125"/>
    <row r="47" spans="2:125"/>
    <row r="48" spans="2:125">
      <c r="DT48" s="251"/>
      <c r="DU48" s="251"/>
    </row>
    <row r="49" spans="120:125">
      <c r="DU49" s="251"/>
    </row>
    <row r="50" spans="120:125">
      <c r="DU50" s="251"/>
    </row>
    <row r="51" spans="120:125">
      <c r="DP51" s="251"/>
      <c r="DQ51" s="251"/>
      <c r="DR51" s="251"/>
      <c r="DS51" s="251"/>
      <c r="DT51" s="251"/>
      <c r="DU51" s="251"/>
    </row>
    <row r="52" spans="120:125"/>
    <row r="53" spans="120:125"/>
    <row r="54" spans="120:125">
      <c r="DU54" s="251"/>
    </row>
    <row r="55" spans="120:125"/>
    <row r="56" spans="120:125"/>
    <row r="57" spans="120:125"/>
    <row r="58" spans="120:125">
      <c r="DU58" s="251"/>
    </row>
    <row r="59" spans="120:125"/>
    <row r="60" spans="120:125"/>
    <row r="61" spans="120:125"/>
    <row r="62" spans="120:125"/>
    <row r="63" spans="120:125">
      <c r="DU63" s="251"/>
    </row>
    <row r="64" spans="120:125">
      <c r="DT64" s="251"/>
      <c r="DU64" s="251"/>
    </row>
    <row r="65" spans="123:125"/>
    <row r="66" spans="123:125"/>
    <row r="67" spans="123:125"/>
    <row r="68" spans="123:125"/>
    <row r="69" spans="123:125">
      <c r="DS69" s="251"/>
      <c r="DT69" s="251"/>
      <c r="DU69" s="251"/>
    </row>
    <row r="70" spans="123:125"/>
    <row r="71" spans="123:125"/>
    <row r="72" spans="123:125"/>
    <row r="73" spans="123:125"/>
    <row r="74" spans="123:125"/>
    <row r="75" spans="123:125"/>
    <row r="76" spans="123:125"/>
    <row r="77" spans="123:125"/>
    <row r="78" spans="123:125"/>
    <row r="79" spans="123:125"/>
    <row r="80" spans="123:125"/>
    <row r="81" spans="116:125"/>
    <row r="82" spans="116:125">
      <c r="DL82" s="251"/>
    </row>
    <row r="83" spans="116:125">
      <c r="DM83" s="251"/>
      <c r="DN83" s="251"/>
      <c r="DO83" s="251"/>
      <c r="DP83" s="251"/>
      <c r="DQ83" s="251"/>
      <c r="DR83" s="251"/>
      <c r="DS83" s="251"/>
      <c r="DT83" s="251"/>
      <c r="DU83" s="251"/>
    </row>
    <row r="84" spans="116:125"/>
    <row r="85" spans="116:125"/>
    <row r="86" spans="116:125"/>
    <row r="87" spans="116:125"/>
    <row r="88" spans="116:125">
      <c r="DU88" s="251"/>
    </row>
    <row r="89" spans="116:125"/>
    <row r="90" spans="116:125"/>
    <row r="91" spans="116:125"/>
    <row r="92" spans="116:125" ht="13.5" customHeight="1"/>
    <row r="93" spans="116:125" ht="13.5" customHeight="1"/>
    <row r="94" spans="116:125" ht="13.5" customHeight="1">
      <c r="DS94" s="251"/>
      <c r="DT94" s="251"/>
      <c r="DU94" s="251"/>
    </row>
    <row r="95" spans="116:125" ht="13.5" customHeight="1">
      <c r="DU95" s="251"/>
    </row>
    <row r="96" spans="116:125" ht="13.5" customHeight="1"/>
    <row r="97" spans="124:125" ht="13.5" customHeight="1"/>
    <row r="98" spans="124:125" ht="13.5" customHeight="1"/>
    <row r="99" spans="124:125" ht="13.5" customHeight="1"/>
    <row r="100" spans="124:125" ht="13.5" customHeight="1"/>
    <row r="101" spans="124:125" ht="13.5" customHeight="1">
      <c r="DU101" s="251"/>
    </row>
    <row r="102" spans="124:125" ht="13.5" customHeight="1"/>
    <row r="103" spans="124:125" ht="13.5" customHeight="1"/>
    <row r="104" spans="124:125" ht="13.5" customHeight="1">
      <c r="DT104" s="251"/>
      <c r="DU104" s="2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1" t="s">
        <v>
569</v>
      </c>
    </row>
    <row r="117" spans="125:125" ht="13.5" hidden="1" customHeight="1"/>
    <row r="118" spans="125:125" ht="13.5" hidden="1" customHeight="1"/>
    <row r="119" spans="125:125" ht="13.5" hidden="1" customHeight="1"/>
    <row r="120" spans="125:125" ht="13.5" hidden="1" customHeight="1"/>
    <row r="121" spans="125:125" ht="13.5" hidden="1" customHeight="1">
      <c r="DU121" s="25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wMFkfVbiKtrwG5+FIBRDLy7uJg0oE2LT1qbDPR8HcG5w6kODI40vkj9349v14NbapN435rGNTvqFwZk15XcYg==" saltValue="K8lZrb+49Jd83p4ccuJCz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E37" sqref="E37:S37"/>
    </sheetView>
  </sheetViews>
  <sheetFormatPr defaultColWidth="0" defaultRowHeight="13.5" customHeight="1" zeroHeight="1"/>
  <cols>
    <col min="1" max="125" width="2.5" style="252" customWidth="1"/>
    <col min="126" max="142" width="0" style="251" hidden="1" customWidth="1"/>
    <col min="143" max="16384" width="9" style="251" hidden="1"/>
  </cols>
  <sheetData>
    <row r="1" spans="1:125" ht="13.5" customHeight="1">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c r="B2" s="251"/>
      <c r="T2" s="251"/>
    </row>
    <row r="3" spans="1:12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1"/>
      <c r="G33" s="251"/>
      <c r="I33" s="251"/>
    </row>
    <row r="34" spans="2:125">
      <c r="C34" s="251"/>
      <c r="P34" s="251"/>
      <c r="R34" s="251"/>
      <c r="U34" s="251"/>
    </row>
    <row r="35" spans="2:12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c r="F36" s="251"/>
      <c r="H36" s="251"/>
      <c r="J36" s="251"/>
      <c r="K36" s="251"/>
      <c r="L36" s="251"/>
      <c r="M36" s="251"/>
      <c r="N36" s="251"/>
      <c r="O36" s="251"/>
      <c r="Q36" s="251"/>
      <c r="S36" s="251"/>
      <c r="V36" s="251"/>
    </row>
    <row r="37" spans="2:125"/>
    <row r="38" spans="2:125"/>
    <row r="39" spans="2:125"/>
    <row r="40" spans="2:125">
      <c r="U40" s="251"/>
    </row>
    <row r="41" spans="2:125">
      <c r="R41" s="251"/>
    </row>
    <row r="42" spans="2:12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c r="Q43" s="251"/>
      <c r="S43" s="251"/>
      <c r="V43" s="2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2" t="s">
        <v>
570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e53/dTXnXtq1i8YXScbW0FFHNLLLht4CVIyOJHKGndeUfTWtApK6g0EX7iOVRQSX7FICijgKNDa8RBplsriRg==" saltValue="7UEjiS43cPx6NytlUYfjT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E37" sqref="E37:S3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571</v>
      </c>
    </row>
    <row r="46" spans="2:10" ht="29.25" customHeight="1" thickBot="1">
      <c r="B46" s="4" t="s">
        <v>
1</v>
      </c>
      <c r="C46" s="5"/>
      <c r="D46" s="5"/>
      <c r="E46" s="6" t="s">
        <v>
2</v>
      </c>
      <c r="F46" s="7" t="s">
        <v>
347</v>
      </c>
      <c r="G46" s="8" t="s">
        <v>
348</v>
      </c>
      <c r="H46" s="8" t="s">
        <v>
349</v>
      </c>
      <c r="I46" s="8" t="s">
        <v>
350</v>
      </c>
      <c r="J46" s="9" t="s">
        <v>
351</v>
      </c>
    </row>
    <row r="47" spans="2:10" ht="57.75" customHeight="1">
      <c r="B47" s="10"/>
      <c r="C47" s="1212" t="s">
        <v>
3</v>
      </c>
      <c r="D47" s="1212"/>
      <c r="E47" s="1213"/>
      <c r="F47" s="11">
        <v>
9.89</v>
      </c>
      <c r="G47" s="12">
        <v>
15.37</v>
      </c>
      <c r="H47" s="12">
        <v>
12.76</v>
      </c>
      <c r="I47" s="12">
        <v>
12.33</v>
      </c>
      <c r="J47" s="13">
        <v>
12.41</v>
      </c>
    </row>
    <row r="48" spans="2:10" ht="57.75" customHeight="1">
      <c r="B48" s="14"/>
      <c r="C48" s="1214" t="s">
        <v>
4</v>
      </c>
      <c r="D48" s="1214"/>
      <c r="E48" s="1215"/>
      <c r="F48" s="15">
        <v>
5.58</v>
      </c>
      <c r="G48" s="16">
        <v>
6.6</v>
      </c>
      <c r="H48" s="16">
        <v>
8.6300000000000008</v>
      </c>
      <c r="I48" s="16">
        <v>
6.68</v>
      </c>
      <c r="J48" s="17">
        <v>
8.49</v>
      </c>
    </row>
    <row r="49" spans="2:10" ht="57.75" customHeight="1" thickBot="1">
      <c r="B49" s="18"/>
      <c r="C49" s="1216" t="s">
        <v>
5</v>
      </c>
      <c r="D49" s="1216"/>
      <c r="E49" s="1217"/>
      <c r="F49" s="19" t="s">
        <v>
352</v>
      </c>
      <c r="G49" s="20">
        <v>
6.44</v>
      </c>
      <c r="H49" s="20" t="s">
        <v>
353</v>
      </c>
      <c r="I49" s="20" t="s">
        <v>
354</v>
      </c>
      <c r="J49" s="21">
        <v>
1.83</v>
      </c>
    </row>
    <row r="50" spans="2:10" ht="13.5" customHeight="1"/>
    <row r="51" spans="2:10" ht="13.5" hidden="1" customHeight="1"/>
    <row r="52" spans="2:10" ht="13.5" hidden="1" customHeight="1"/>
    <row r="53" spans="2:10" ht="13.5" hidden="1" customHeight="1"/>
  </sheetData>
  <sheetProtection algorithmName="SHA-512" hashValue="3YU/fa8/H99fC37DEkIXpA50VUA3h0p+tMkNWN4Dm2nB7aJ/JjWuaNevRGp/1dADBuENkeXLG6qmSe5EVsFtUg==" saltValue="f2UP0fF441VeVhRFlmmz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2019-06-06T05:38:34Z</dcterms:created>
  <dcterms:modified xsi:type="dcterms:W3CDTF">2019-10-24T01:10:06Z</dcterms:modified>
  <cp:category/>
</cp:coreProperties>
</file>