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企画財政部\財政課\財政状況資料集\29財政状況資料集\04_都作成依頼(2回目）\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<sst xmlns="http://schemas.openxmlformats.org/spreadsheetml/2006/main" count="1140" uniqueCount="583">
  <si>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</si>
  <si>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</si>
  <si>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</si>
  <si>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</si>
  <si>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</si>
  <si>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</si>
  <si>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</si>
  <si>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</si>
  <si>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</si>
  <si>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</si>
  <si>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</si>
  <si>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</si>
  <si>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</si>
  <si>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</si>
  <si>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</si>
  <si>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</si>
  <si>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</si>
  <si>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</si>
  <si>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</si>
  <si>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</si>
  <si>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</si>
  <si>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</si>
  <si>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</si>
  <si>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</si>
  <si>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</si>
  <si>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</si>
  <si>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</si>
  <si>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</si>
  <si>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</si>
  <si>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</si>
  <si>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</si>
  <si>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</si>
  <si>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</si>
  <si>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</si>
  <si>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</si>
  <si>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</si>
  <si>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</si>
  <si>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</si>
  <si>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</si>
  <si>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</si>
  <si>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</si>
  <si>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</si>
  <si>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</si>
  <si>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</si>
  <si>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</si>
  <si>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</si>
  <si>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</si>
  <si>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</si>
  <si>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</si>
  <si>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</si>
  <si>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</si>
  <si>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</si>
  <si>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</si>
  <si>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</si>
  <si>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</si>
  <si>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</si>
  <si>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</si>
  <si>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</si>
  <si>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</si>
  <si>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</si>
  <si>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</si>
  <si>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</si>
  <si>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</si>
  <si>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</si>
  <si>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</si>
  <si>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</si>
  <si>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</si>
  <si>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</si>
  <si>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</si>
  <si>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</si>
  <si>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</si>
  <si>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</si>
  <si>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</si>
  <si>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</si>
  <si>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</si>
  <si>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</si>
  <si>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</si>
  <si>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</si>
  <si>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</si>
  <si>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</si>
  <si>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</si>
  <si>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</si>
  <si>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</si>
  <si>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</si>
  <si>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</si>
  <si>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</si>
  <si>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</si>
  <si>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</si>
  <si>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</si>
  <si>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</si>
  <si>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</si>
  <si>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</si>
  <si>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狛江市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</si>
  <si>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</si>
  <si>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</si>
  <si>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</si>
  <si>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</si>
  <si>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</si>
  <si>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</si>
  <si>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</si>
  <si>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</si>
  <si>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</si>
  <si>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</si>
  <si>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</si>
  <si>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</si>
  <si>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</si>
  <si>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</si>
  <si>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</si>
  <si>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</si>
  <si>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</si>
  <si>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</si>
  <si>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</si>
  <si>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</si>
  <si>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</si>
  <si>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</si>
  <si>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</si>
  <si>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</si>
  <si>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</si>
  <si>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</si>
  <si>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</si>
  <si>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</si>
  <si>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</si>
  <si>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</si>
  <si>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</si>
  <si>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</si>
  <si>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</si>
  <si>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</si>
  <si>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</si>
  <si>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</si>
  <si>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</si>
  <si>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</si>
  <si>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</si>
  <si>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</si>
  <si>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</si>
  <si>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</si>
  <si>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</si>
  <si>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</si>
  <si>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</si>
  <si>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</si>
  <si>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</si>
  <si>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</si>
  <si>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</si>
  <si>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</si>
  <si>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</si>
  <si>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</si>
  <si>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</si>
  <si>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</si>
  <si>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</si>
  <si>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</si>
  <si>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</si>
  <si>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</si>
  <si>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</si>
  <si>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</si>
  <si>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</si>
  <si>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</si>
  <si>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</si>
  <si>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</si>
  <si>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</si>
  <si>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</si>
  <si>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</si>
  <si>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</si>
  <si>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</si>
  <si>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</si>
  <si>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</si>
  <si>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</si>
  <si>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</si>
  <si>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</si>
  <si>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</si>
  <si>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</si>
  <si>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</si>
  <si>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</si>
  <si>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</si>
  <si>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</si>
  <si>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</si>
  <si>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</si>
  <si>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</si>
  <si>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</si>
  <si>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</si>
  <si>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</si>
  <si>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</si>
  <si>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</si>
  <si>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</si>
  <si>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</si>
  <si>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</si>
  <si>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</si>
  <si>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</si>
  <si>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</si>
  <si>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</si>
  <si>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</si>
  <si>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</si>
  <si>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</si>
  <si>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</si>
  <si>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</si>
  <si>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</si>
  <si>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</si>
  <si>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</si>
  <si>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</si>
  <si>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</si>
  <si>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</si>
  <si>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</si>
  <si>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</si>
  <si>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</si>
  <si>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</si>
  <si>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</si>
  <si>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</si>
  <si>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</si>
  <si>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</si>
  <si>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</si>
  <si>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</si>
  <si>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東京都狛江市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</si>
  <si>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</si>
  <si>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</si>
  <si>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</si>
  <si>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</si>
  <si>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</si>
  <si>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</si>
  <si>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</si>
  <si>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</si>
  <si>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</si>
  <si>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</si>
  <si>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</si>
  <si>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</si>
  <si>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</si>
  <si>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</si>
  <si>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</si>
  <si>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</si>
  <si>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</si>
  <si>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</si>
  <si>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</si>
  <si>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</si>
  <si>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</si>
  <si>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</si>
  <si>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</si>
  <si>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</si>
  <si>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</si>
  <si>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</si>
  <si>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</si>
  <si>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</si>
  <si>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</si>
  <si>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</si>
  <si>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</si>
  <si>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</si>
  <si>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</si>
  <si>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</si>
  <si>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</si>
  <si>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</si>
  <si>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</si>
  <si>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</si>
  <si>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</si>
  <si>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</si>
  <si>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</si>
  <si>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</si>
  <si>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</si>
  <si>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</si>
  <si>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</si>
  <si>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</si>
  <si>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</si>
  <si>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</si>
  <si>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</si>
  <si>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</si>
  <si>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</si>
  <si>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</si>
  <si>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</si>
  <si>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</si>
  <si>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</si>
  <si>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</si>
  <si>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</si>
  <si>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</si>
  <si>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</si>
  <si>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</si>
  <si>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</si>
  <si>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</si>
  <si>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</si>
  <si>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</si>
  <si>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</si>
  <si>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</si>
  <si>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</si>
  <si>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</si>
  <si>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</si>
  <si>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</si>
  <si>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</si>
  <si>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</si>
  <si>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</si>
  <si>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</si>
  <si>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</si>
  <si>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</si>
  <si>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</si>
  <si>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</si>
  <si>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</si>
  <si>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</si>
  <si>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</si>
  <si>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</si>
  <si>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</si>
  <si>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</si>
  <si>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</si>
  <si>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</si>
  <si>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</si>
  <si>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</si>
  <si>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</si>
  <si>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</si>
  <si>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</si>
  <si>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</si>
  <si>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</si>
  <si>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</si>
  <si>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</si>
  <si>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</si>
  <si>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</si>
  <si>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</si>
  <si>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</si>
  <si>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</si>
  <si>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</si>
  <si>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</si>
  <si>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</si>
  <si>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</si>
  <si>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</si>
  <si>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</si>
  <si>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</si>
  <si>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</si>
  <si>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</si>
  <si>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</si>
  <si>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</si>
  <si>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</si>
  <si>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</si>
  <si>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</si>
  <si>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</si>
  <si>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</si>
  <si>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</si>
  <si>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</si>
  <si>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</si>
  <si>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</si>
  <si>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</si>
  <si>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</si>
  <si>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</si>
  <si>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</si>
  <si>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</si>
  <si>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</si>
  <si>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</si>
  <si>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</si>
  <si>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</si>
  <si>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</si>
  <si>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</si>
  <si>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</si>
  <si>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</si>
  <si>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</si>
  <si>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</si>
  <si>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</si>
  <si>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</si>
  <si>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</si>
  <si>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</si>
  <si>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</si>
  <si>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</si>
  <si>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</si>
  <si>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</si>
  <si>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</si>
  <si>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</si>
  <si>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</si>
  <si>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</si>
  <si>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</si>
  <si>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</si>
  <si>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東京都狛江市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</si>
  <si>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</si>
  <si>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</si>
  <si>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</si>
  <si>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</si>
  <si>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</si>
  <si>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</si>
  <si>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</si>
  <si>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</si>
  <si>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</si>
  <si>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</si>
  <si>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</si>
  <si>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</si>
  <si>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</si>
  <si>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</si>
  <si>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</si>
  <si>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</si>
  <si>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</si>
  <si>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</si>
  <si>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</si>
  <si>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</si>
  <si>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</si>
  <si>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</si>
  <si>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</si>
  <si>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</si>
  <si>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</si>
  <si>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</si>
  <si>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</si>
  <si>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</si>
  <si>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</si>
  <si>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</si>
  <si>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</si>
  <si>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</si>
  <si>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</si>
  <si>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</si>
  <si>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</si>
  <si>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</si>
  <si>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</si>
  <si>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</si>
  <si>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</si>
  <si>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</si>
  <si>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</si>
  <si>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</si>
  <si>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</si>
  <si>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</si>
  <si>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</si>
  <si>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</si>
  <si>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</si>
  <si>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</si>
  <si>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</si>
  <si>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</si>
  <si>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</si>
  <si>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</si>
  <si>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</si>
  <si>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</si>
  <si>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</si>
  <si>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</si>
  <si>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</si>
  <si>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</si>
  <si>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</si>
  <si>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</si>
  <si>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</si>
  <si>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</si>
  <si>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</si>
  <si>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</si>
  <si>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</si>
  <si>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</si>
  <si>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</si>
  <si>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</si>
  <si>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</si>
  <si>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</si>
  <si>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</si>
  <si>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</si>
  <si>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</si>
  <si>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</si>
  <si>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</si>
  <si>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</si>
  <si>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</si>
  <si>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</si>
  <si>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</si>
  <si>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</si>
  <si>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</si>
  <si>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</si>
  <si>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</si>
  <si>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</si>
  <si>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</si>
  <si>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</si>
  <si>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</si>
  <si>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</si>
  <si>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</si>
  <si>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</si>
  <si>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</si>
  <si>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</si>
  <si>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</si>
  <si>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</si>
  <si>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</si>
  <si>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</si>
  <si>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</si>
  <si>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</si>
  <si>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</si>
  <si>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</si>
  <si>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</si>
  <si>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</si>
  <si>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</si>
  <si>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</si>
  <si>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</si>
  <si>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</si>
  <si>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</si>
  <si>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</si>
  <si>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</si>
  <si>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</si>
  <si>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</si>
  <si>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</si>
  <si>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</si>
  <si>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</si>
  <si>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</si>
  <si>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</si>
  <si>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</si>
  <si>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</si>
  <si>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</si>
  <si>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</si>
  <si>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</si>
  <si>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</si>
  <si>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</si>
  <si>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</si>
  <si>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</si>
  <si>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</si>
  <si>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</si>
  <si>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</si>
  <si>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</si>
  <si>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</si>
  <si>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</si>
  <si>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</si>
  <si>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</si>
  <si>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</si>
  <si>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</si>
  <si>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</si>
  <si>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</si>
  <si>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</si>
  <si>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</si>
  <si>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</si>
  <si>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</si>
  <si>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</si>
  <si>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</si>
  <si>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</si>
  <si>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</si>
  <si>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</si>
  <si>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</si>
  <si>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</si>
  <si>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</si>
  <si>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</si>
  <si>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</si>
  <si>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</si>
  <si>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</si>
  <si>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</si>
  <si>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</si>
  <si>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</si>
  <si>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</si>
  <si>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</si>
  <si>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</si>
  <si>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</si>
  <si>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</si>
  <si>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</si>
  <si>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</si>
  <si>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</si>
  <si>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</si>
  <si>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</si>
  <si>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</si>
  <si>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</si>
  <si>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</si>
  <si>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</si>
  <si>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</si>
  <si>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</si>
  <si>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</si>
  <si>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</si>
  <si>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</si>
  <si>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</si>
  <si>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</si>
  <si>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</si>
  <si>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</si>
  <si>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</si>
  <si>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</si>
  <si>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</si>
  <si>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</si>
  <si>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</si>
  <si>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 1.05</t>
  </si>
  <si>
    <t>▲ 1.64</t>
  </si>
  <si>
    <t>公共下水道特別会計</t>
  </si>
  <si>
    <t>介護保険特別会計</t>
  </si>
  <si>
    <t>後期高齢者医療特別会計</t>
  </si>
  <si>
    <t>駐車場事業特別会計</t>
  </si>
  <si>
    <t>その他会計（赤字）</t>
  </si>
  <si>
    <t>その他会計（黒字）</t>
  </si>
  <si>
    <t>駐車場事業特別会計</t>
    <rPh sb="0" eb="3">
      <t>チュウシャジョウ</t>
    </rPh>
    <rPh sb="3" eb="5">
      <t>ジギョウ</t>
    </rPh>
    <rPh sb="5" eb="7">
      <t>トクベツ</t>
    </rPh>
    <rPh sb="7" eb="9">
      <t>カイケイ</t>
    </rPh>
    <phoneticPr fontId="2"/>
  </si>
  <si>
    <t>公共施設修繕基金</t>
    <rPh sb="0" eb="2">
      <t>コウキョウ</t>
    </rPh>
    <rPh sb="2" eb="4">
      <t>シセツ</t>
    </rPh>
    <rPh sb="4" eb="6">
      <t>シュウゼン</t>
    </rPh>
    <rPh sb="6" eb="8">
      <t>キキン</t>
    </rPh>
    <phoneticPr fontId="11"/>
  </si>
  <si>
    <t>清掃施設整備基金</t>
    <rPh sb="0" eb="2">
      <t>セイソウ</t>
    </rPh>
    <rPh sb="2" eb="4">
      <t>シセツ</t>
    </rPh>
    <rPh sb="4" eb="6">
      <t>セイビ</t>
    </rPh>
    <rPh sb="6" eb="8">
      <t>キキン</t>
    </rPh>
    <phoneticPr fontId="11"/>
  </si>
  <si>
    <t>公共施設整備基金</t>
    <rPh sb="4" eb="6">
      <t>セイビ</t>
    </rPh>
    <phoneticPr fontId="11"/>
  </si>
  <si>
    <t>緑化基金</t>
    <rPh sb="0" eb="2">
      <t>リョクカ</t>
    </rPh>
    <rPh sb="2" eb="4">
      <t>キキン</t>
    </rPh>
    <phoneticPr fontId="11"/>
  </si>
  <si>
    <t>法非適用企業</t>
  </si>
  <si>
    <t>東京たま広域資源循環組合</t>
    <rPh sb="0" eb="2">
      <t>トウキョウ</t>
    </rPh>
    <rPh sb="4" eb="6">
      <t>コウイキ</t>
    </rPh>
    <rPh sb="6" eb="8">
      <t>シゲン</t>
    </rPh>
    <rPh sb="8" eb="10">
      <t>ジュンカン</t>
    </rPh>
    <rPh sb="10" eb="12">
      <t>クミアイ</t>
    </rPh>
    <phoneticPr fontId="24"/>
  </si>
  <si>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</si>
  <si>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</si>
  <si>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東京市町村総合事務組合（東京都市町村民交通災害共済事業特別会計）</t>
    <rPh sb="0" eb="2">
      <t>トウキョウ</t>
    </rPh>
    <rPh sb="2" eb="5">
      <t>シチョウソン</t>
    </rPh>
    <rPh sb="5" eb="7">
      <t>ソウゴウ</t>
    </rPh>
    <rPh sb="7" eb="9">
      <t>ジム</t>
    </rPh>
    <rPh sb="9" eb="11">
      <t>クミアイ</t>
    </rPh>
    <phoneticPr fontId="24"/>
  </si>
  <si>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4"/>
  </si>
  <si>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</si>
  <si>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15" eb="17">
      <t>コウキ</t>
    </rPh>
    <rPh sb="17" eb="20">
      <t>コウレイシャ</t>
    </rPh>
    <rPh sb="20" eb="22">
      <t>イリョウ</t>
    </rPh>
    <rPh sb="22" eb="24">
      <t>トクベツ</t>
    </rPh>
    <phoneticPr fontId="24"/>
  </si>
  <si>
    <t>多摩川衛生組合</t>
    <rPh sb="0" eb="3">
      <t>タマガワ</t>
    </rPh>
    <rPh sb="3" eb="5">
      <t>エイセイ</t>
    </rPh>
    <rPh sb="5" eb="7">
      <t>クミアイ</t>
    </rPh>
    <phoneticPr fontId="24"/>
  </si>
  <si>
    <t>狛江市土地開発公社</t>
    <rPh sb="0" eb="3">
      <t>コマエシ</t>
    </rPh>
    <rPh sb="3" eb="5">
      <t>トチ</t>
    </rPh>
    <rPh sb="5" eb="7">
      <t>カイハツ</t>
    </rPh>
    <rPh sb="7" eb="9">
      <t>コウシャ</t>
    </rPh>
    <phoneticPr fontId="2"/>
  </si>
  <si>
    <t>狛江市文化振興事業団</t>
    <rPh sb="0" eb="3">
      <t>コマエシ</t>
    </rPh>
    <rPh sb="3" eb="5">
      <t>ブンカ</t>
    </rPh>
    <rPh sb="5" eb="7">
      <t>シンコウ</t>
    </rPh>
    <rPh sb="7" eb="10">
      <t>ジギョウダン</t>
    </rPh>
    <phoneticPr fontId="2"/>
  </si>
  <si>
    <t>○</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</si>
  <si>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</si>
  <si>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</si>
  <si>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</si>
  <si>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</si>
  <si>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</si>
  <si>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将来負担比率及び実質公債費比率ともに、類似団体内平均値よりも下回り、その改善幅も上回っている。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4">
      <t>ナイ</t>
    </rPh>
    <rPh sb="24" eb="27">
      <t>ヘイキンチ</t>
    </rPh>
    <rPh sb="30" eb="32">
      <t>シタマワ</t>
    </rPh>
    <rPh sb="36" eb="38">
      <t>カイゼン</t>
    </rPh>
    <rPh sb="38" eb="39">
      <t>ハバ</t>
    </rPh>
    <rPh sb="40" eb="42">
      <t>ウワマワ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</si>
  <si>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</si>
  <si>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</si>
  <si>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</si>
  <si>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</si>
  <si>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</si>
  <si>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</si>
  <si>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</si>
  <si>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経年による減価償却率の増と、将来負担額の減による将来負担比率の改善が見られた。</t>
    <rPh sb="9" eb="10">
      <t>リツ</t>
    </rPh>
    <rPh sb="11" eb="12">
      <t>ゾウ</t>
    </rPh>
    <rPh sb="18" eb="19">
      <t>ガク</t>
    </rPh>
    <rPh sb="20" eb="21">
      <t>ゲン</t>
    </rPh>
    <rPh sb="24" eb="26">
      <t>ショウライ</t>
    </rPh>
    <rPh sb="26" eb="28">
      <t>フタン</t>
    </rPh>
    <rPh sb="28" eb="30">
      <t>ヒリツ</t>
    </rPh>
    <rPh sb="31" eb="33">
      <t>カイゼン</t>
    </rPh>
    <rPh sb="34" eb="35">
      <t>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</si>
</sst>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6048-4C54-BB9B-9E3AECB1A0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28979</c:v>
                </c:pt>
                <c:pt idx="1">
                  <c:v>34827</c:v>
                </c:pt>
                <c:pt idx="2">
                  <c:v>37579</c:v>
                </c:pt>
                <c:pt idx="3">
                  <c:v>33850</c:v>
                </c:pt>
                <c:pt idx="4">
                  <c:v>25421</c:v>
                </c:pt>
              </c:numCache>
            </c:numRef>
          </c:val>
          <c:smooth val="0"/>
          <c:extLst xmlns:c16r2="http://schemas.microsoft.com/office/drawing/2015/06/chart">
            <c:ext xmlns:c16="http://schemas.microsoft.com/office/drawing/2014/chart" uri="{C3380CC4-5D6E-409C-BE32-E72D297353CC}">
              <c16:uniqueId val="{00000001-6048-4C54-BB9B-9E3AECB1A09D}"/>
            </c:ext>
          </c:extLst>
        </c:ser>
        <c:dLbls>
          <c:showLegendKey val="0"/>
          <c:showVal val="0"/>
          <c:showCatName val="0"/>
          <c:showSerName val="0"/>
          <c:showPercent val="0"/>
          <c:showBubbleSize val="0"/>
        </c:dLbls>
        <c:marker val="1"/>
        <c:smooth val="0"/>
        <c:axId val="215390144"/>
        <c:axId val="461887512"/>
      </c:lineChart>
      <c:catAx>
        <c:axId val="21539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887512"/>
        <c:crosses val="autoZero"/>
        <c:auto val="1"/>
        <c:lblAlgn val="ctr"/>
        <c:lblOffset val="100"/>
        <c:tickLblSkip val="1"/>
        <c:tickMarkSkip val="1"/>
        <c:noMultiLvlLbl val="0"/>
      </c:catAx>
      <c:valAx>
        <c:axId val="461887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9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7.09</c:v>
                </c:pt>
                <c:pt idx="1">
                  <c:v>6.68</c:v>
                </c:pt>
                <c:pt idx="2">
                  <c:v>6.62</c:v>
                </c:pt>
                <c:pt idx="3">
                  <c:v>7.87</c:v>
                </c:pt>
                <c:pt idx="4">
                  <c:v>6.75</c:v>
                </c:pt>
              </c:numCache>
            </c:numRef>
          </c:val>
          <c:extLst xmlns:c16r2="http://schemas.microsoft.com/office/drawing/2015/06/chart">
            <c:ext xmlns:c16="http://schemas.microsoft.com/office/drawing/2014/chart" uri="{C3380CC4-5D6E-409C-BE32-E72D297353CC}">
              <c16:uniqueId val="{00000000-6682-4A05-8ADD-9F89A272F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7.67</c:v>
                </c:pt>
                <c:pt idx="1">
                  <c:v>7.75</c:v>
                </c:pt>
                <c:pt idx="2">
                  <c:v>11.23</c:v>
                </c:pt>
                <c:pt idx="3">
                  <c:v>9.8000000000000007</c:v>
                </c:pt>
                <c:pt idx="4">
                  <c:v>11.49</c:v>
                </c:pt>
              </c:numCache>
            </c:numRef>
          </c:val>
          <c:extLst xmlns:c16r2="http://schemas.microsoft.com/office/drawing/2015/06/chart">
            <c:ext xmlns:c16="http://schemas.microsoft.com/office/drawing/2014/chart" uri="{C3380CC4-5D6E-409C-BE32-E72D297353CC}">
              <c16:uniqueId val="{00000001-6682-4A05-8ADD-9F89A272F1E1}"/>
            </c:ext>
          </c:extLst>
        </c:ser>
        <c:dLbls>
          <c:showLegendKey val="0"/>
          <c:showVal val="0"/>
          <c:showCatName val="0"/>
          <c:showSerName val="0"/>
          <c:showPercent val="0"/>
          <c:showBubbleSize val="0"/>
        </c:dLbls>
        <c:gapWidth val="250"/>
        <c:overlap val="100"/>
        <c:axId val="462688680"/>
        <c:axId val="46425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1.39</c:v>
                </c:pt>
                <c:pt idx="1">
                  <c:v>0.21</c:v>
                </c:pt>
                <c:pt idx="2">
                  <c:v>3.86</c:v>
                </c:pt>
                <c:pt idx="3">
                  <c:v>0.1</c:v>
                </c:pt>
                <c:pt idx="4">
                  <c:v>0.8</c:v>
                </c:pt>
              </c:numCache>
            </c:numRef>
          </c:val>
          <c:smooth val="0"/>
          <c:extLst xmlns:c16r2="http://schemas.microsoft.com/office/drawing/2015/06/chart">
            <c:ext xmlns:c16="http://schemas.microsoft.com/office/drawing/2014/chart" uri="{C3380CC4-5D6E-409C-BE32-E72D297353CC}">
              <c16:uniqueId val="{00000002-6682-4A05-8ADD-9F89A272F1E1}"/>
            </c:ext>
          </c:extLst>
        </c:ser>
        <c:dLbls>
          <c:showLegendKey val="0"/>
          <c:showVal val="0"/>
          <c:showCatName val="0"/>
          <c:showSerName val="0"/>
          <c:showPercent val="0"/>
          <c:showBubbleSize val="0"/>
        </c:dLbls>
        <c:marker val="1"/>
        <c:smooth val="0"/>
        <c:axId val="462688680"/>
        <c:axId val="464257536"/>
      </c:lineChart>
      <c:catAx>
        <c:axId val="46268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257536"/>
        <c:crosses val="autoZero"/>
        <c:auto val="1"/>
        <c:lblAlgn val="ctr"/>
        <c:lblOffset val="100"/>
        <c:tickLblSkip val="1"/>
        <c:tickMarkSkip val="1"/>
        <c:noMultiLvlLbl val="0"/>
      </c:catAx>
      <c:valAx>
        <c:axId val="46425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68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9B3-43B7-AC5F-6D3E0CF4C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B3-43B7-AC5F-6D3E0CF4C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9B3-43B7-AC5F-6D3E0CF4C5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9B3-43B7-AC5F-6D3E0CF4C55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9B3-43B7-AC5F-6D3E0CF4C5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7.0000000000000007E-2</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5-E9B3-43B7-AC5F-6D3E0CF4C5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0.75</c:v>
                </c:pt>
                <c:pt idx="2">
                  <c:v>#N/A</c:v>
                </c:pt>
                <c:pt idx="3">
                  <c:v>0.44</c:v>
                </c:pt>
                <c:pt idx="4">
                  <c:v>#N/A</c:v>
                </c:pt>
                <c:pt idx="5">
                  <c:v>0.13</c:v>
                </c:pt>
                <c:pt idx="6">
                  <c:v>#N/A</c:v>
                </c:pt>
                <c:pt idx="7">
                  <c:v>1.45</c:v>
                </c:pt>
                <c:pt idx="8">
                  <c:v>#N/A</c:v>
                </c:pt>
                <c:pt idx="9">
                  <c:v>1.1200000000000001</c:v>
                </c:pt>
              </c:numCache>
            </c:numRef>
          </c:val>
          <c:extLst xmlns:c16r2="http://schemas.microsoft.com/office/drawing/2015/06/chart">
            <c:ext xmlns:c16="http://schemas.microsoft.com/office/drawing/2014/chart" uri="{C3380CC4-5D6E-409C-BE32-E72D297353CC}">
              <c16:uniqueId val="{00000006-E9B3-43B7-AC5F-6D3E0CF4C553}"/>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1.54</c:v>
                </c:pt>
                <c:pt idx="4">
                  <c:v>#N/A</c:v>
                </c:pt>
                <c:pt idx="5">
                  <c:v>1.6</c:v>
                </c:pt>
                <c:pt idx="6">
                  <c:v>#N/A</c:v>
                </c:pt>
                <c:pt idx="7">
                  <c:v>1.59</c:v>
                </c:pt>
                <c:pt idx="8">
                  <c:v>#N/A</c:v>
                </c:pt>
                <c:pt idx="9">
                  <c:v>1.21</c:v>
                </c:pt>
              </c:numCache>
            </c:numRef>
          </c:val>
          <c:extLst xmlns:c16r2="http://schemas.microsoft.com/office/drawing/2015/06/chart">
            <c:ext xmlns:c16="http://schemas.microsoft.com/office/drawing/2014/chart" uri="{C3380CC4-5D6E-409C-BE32-E72D297353CC}">
              <c16:uniqueId val="{00000007-E9B3-43B7-AC5F-6D3E0CF4C55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1.05</c:v>
                </c:pt>
                <c:pt idx="1">
                  <c:v>#N/A</c:v>
                </c:pt>
                <c:pt idx="2">
                  <c:v>1.64</c:v>
                </c:pt>
                <c:pt idx="3">
                  <c:v>#N/A</c:v>
                </c:pt>
                <c:pt idx="4">
                  <c:v>#N/A</c:v>
                </c:pt>
                <c:pt idx="5">
                  <c:v>0.27</c:v>
                </c:pt>
                <c:pt idx="6">
                  <c:v>#N/A</c:v>
                </c:pt>
                <c:pt idx="7">
                  <c:v>0.22</c:v>
                </c:pt>
                <c:pt idx="8">
                  <c:v>#N/A</c:v>
                </c:pt>
                <c:pt idx="9">
                  <c:v>1.4</c:v>
                </c:pt>
              </c:numCache>
            </c:numRef>
          </c:val>
          <c:extLst xmlns:c16r2="http://schemas.microsoft.com/office/drawing/2015/06/chart">
            <c:ext xmlns:c16="http://schemas.microsoft.com/office/drawing/2014/chart" uri="{C3380CC4-5D6E-409C-BE32-E72D297353CC}">
              <c16:uniqueId val="{00000008-E9B3-43B7-AC5F-6D3E0CF4C5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7.08</c:v>
                </c:pt>
                <c:pt idx="2">
                  <c:v>#N/A</c:v>
                </c:pt>
                <c:pt idx="3">
                  <c:v>6.67</c:v>
                </c:pt>
                <c:pt idx="4">
                  <c:v>#N/A</c:v>
                </c:pt>
                <c:pt idx="5">
                  <c:v>6.61</c:v>
                </c:pt>
                <c:pt idx="6">
                  <c:v>#N/A</c:v>
                </c:pt>
                <c:pt idx="7">
                  <c:v>7.87</c:v>
                </c:pt>
                <c:pt idx="8">
                  <c:v>#N/A</c:v>
                </c:pt>
                <c:pt idx="9">
                  <c:v>6.74</c:v>
                </c:pt>
              </c:numCache>
            </c:numRef>
          </c:val>
          <c:extLst xmlns:c16r2="http://schemas.microsoft.com/office/drawing/2015/06/chart">
            <c:ext xmlns:c16="http://schemas.microsoft.com/office/drawing/2014/chart" uri="{C3380CC4-5D6E-409C-BE32-E72D297353CC}">
              <c16:uniqueId val="{00000009-E9B3-43B7-AC5F-6D3E0CF4C553}"/>
            </c:ext>
          </c:extLst>
        </c:ser>
        <c:dLbls>
          <c:showLegendKey val="0"/>
          <c:showVal val="0"/>
          <c:showCatName val="0"/>
          <c:showSerName val="0"/>
          <c:showPercent val="0"/>
          <c:showBubbleSize val="0"/>
        </c:dLbls>
        <c:gapWidth val="150"/>
        <c:overlap val="100"/>
        <c:axId val="215770064"/>
        <c:axId val="465559416"/>
      </c:barChart>
      <c:catAx>
        <c:axId val="21577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559416"/>
        <c:crosses val="autoZero"/>
        <c:auto val="1"/>
        <c:lblAlgn val="ctr"/>
        <c:lblOffset val="100"/>
        <c:tickLblSkip val="1"/>
        <c:tickMarkSkip val="1"/>
        <c:noMultiLvlLbl val="0"/>
      </c:catAx>
      <c:valAx>
        <c:axId val="46555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77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2196</c:v>
                </c:pt>
                <c:pt idx="5">
                  <c:v>2233</c:v>
                </c:pt>
                <c:pt idx="8">
                  <c:v>1996</c:v>
                </c:pt>
                <c:pt idx="11">
                  <c:v>1941</c:v>
                </c:pt>
                <c:pt idx="14">
                  <c:v>1936</c:v>
                </c:pt>
              </c:numCache>
            </c:numRef>
          </c:val>
          <c:extLst xmlns:c16r2="http://schemas.microsoft.com/office/drawing/2015/06/chart">
            <c:ext xmlns:c16="http://schemas.microsoft.com/office/drawing/2014/chart" uri="{C3380CC4-5D6E-409C-BE32-E72D297353CC}">
              <c16:uniqueId val="{00000000-FAC7-4196-A4D1-9E6F9EA2ED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C7-4196-A4D1-9E6F9EA2ED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82</c:v>
                </c:pt>
                <c:pt idx="3">
                  <c:v>78</c:v>
                </c:pt>
                <c:pt idx="6">
                  <c:v>35</c:v>
                </c:pt>
                <c:pt idx="9">
                  <c:v>35</c:v>
                </c:pt>
                <c:pt idx="12">
                  <c:v>35</c:v>
                </c:pt>
              </c:numCache>
            </c:numRef>
          </c:val>
          <c:extLst xmlns:c16r2="http://schemas.microsoft.com/office/drawing/2015/06/chart">
            <c:ext xmlns:c16="http://schemas.microsoft.com/office/drawing/2014/chart" uri="{C3380CC4-5D6E-409C-BE32-E72D297353CC}">
              <c16:uniqueId val="{00000002-FAC7-4196-A4D1-9E6F9EA2ED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C7-4196-A4D1-9E6F9EA2ED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281</c:v>
                </c:pt>
                <c:pt idx="3">
                  <c:v>271</c:v>
                </c:pt>
                <c:pt idx="6">
                  <c:v>265</c:v>
                </c:pt>
                <c:pt idx="9">
                  <c:v>257</c:v>
                </c:pt>
                <c:pt idx="12">
                  <c:v>245</c:v>
                </c:pt>
              </c:numCache>
            </c:numRef>
          </c:val>
          <c:extLst xmlns:c16r2="http://schemas.microsoft.com/office/drawing/2015/06/chart">
            <c:ext xmlns:c16="http://schemas.microsoft.com/office/drawing/2014/chart" uri="{C3380CC4-5D6E-409C-BE32-E72D297353CC}">
              <c16:uniqueId val="{00000004-FAC7-4196-A4D1-9E6F9EA2ED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C7-4196-A4D1-9E6F9EA2ED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C7-4196-A4D1-9E6F9EA2ED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2495</c:v>
                </c:pt>
                <c:pt idx="3">
                  <c:v>2317</c:v>
                </c:pt>
                <c:pt idx="6">
                  <c:v>2193</c:v>
                </c:pt>
                <c:pt idx="9">
                  <c:v>1951</c:v>
                </c:pt>
                <c:pt idx="12">
                  <c:v>1938</c:v>
                </c:pt>
              </c:numCache>
            </c:numRef>
          </c:val>
          <c:extLst xmlns:c16r2="http://schemas.microsoft.com/office/drawing/2015/06/chart">
            <c:ext xmlns:c16="http://schemas.microsoft.com/office/drawing/2014/chart" uri="{C3380CC4-5D6E-409C-BE32-E72D297353CC}">
              <c16:uniqueId val="{00000007-FAC7-4196-A4D1-9E6F9EA2EDEF}"/>
            </c:ext>
          </c:extLst>
        </c:ser>
        <c:dLbls>
          <c:showLegendKey val="0"/>
          <c:showVal val="0"/>
          <c:showCatName val="0"/>
          <c:showSerName val="0"/>
          <c:showPercent val="0"/>
          <c:showBubbleSize val="0"/>
        </c:dLbls>
        <c:gapWidth val="100"/>
        <c:overlap val="100"/>
        <c:axId val="467625192"/>
        <c:axId val="470733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662</c:v>
                </c:pt>
                <c:pt idx="2">
                  <c:v>#N/A</c:v>
                </c:pt>
                <c:pt idx="3">
                  <c:v>#N/A</c:v>
                </c:pt>
                <c:pt idx="4">
                  <c:v>433</c:v>
                </c:pt>
                <c:pt idx="5">
                  <c:v>#N/A</c:v>
                </c:pt>
                <c:pt idx="6">
                  <c:v>#N/A</c:v>
                </c:pt>
                <c:pt idx="7">
                  <c:v>497</c:v>
                </c:pt>
                <c:pt idx="8">
                  <c:v>#N/A</c:v>
                </c:pt>
                <c:pt idx="9">
                  <c:v>#N/A</c:v>
                </c:pt>
                <c:pt idx="10">
                  <c:v>302</c:v>
                </c:pt>
                <c:pt idx="11">
                  <c:v>#N/A</c:v>
                </c:pt>
                <c:pt idx="12">
                  <c:v>#N/A</c:v>
                </c:pt>
                <c:pt idx="13">
                  <c:v>282</c:v>
                </c:pt>
                <c:pt idx="14">
                  <c:v>#N/A</c:v>
                </c:pt>
              </c:numCache>
            </c:numRef>
          </c:val>
          <c:smooth val="0"/>
          <c:extLst xmlns:c16r2="http://schemas.microsoft.com/office/drawing/2015/06/chart">
            <c:ext xmlns:c16="http://schemas.microsoft.com/office/drawing/2014/chart" uri="{C3380CC4-5D6E-409C-BE32-E72D297353CC}">
              <c16:uniqueId val="{00000008-FAC7-4196-A4D1-9E6F9EA2EDEF}"/>
            </c:ext>
          </c:extLst>
        </c:ser>
        <c:dLbls>
          <c:showLegendKey val="0"/>
          <c:showVal val="0"/>
          <c:showCatName val="0"/>
          <c:showSerName val="0"/>
          <c:showPercent val="0"/>
          <c:showBubbleSize val="0"/>
        </c:dLbls>
        <c:marker val="1"/>
        <c:smooth val="0"/>
        <c:axId val="467625192"/>
        <c:axId val="470733368"/>
      </c:lineChart>
      <c:catAx>
        <c:axId val="46762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733368"/>
        <c:crosses val="autoZero"/>
        <c:auto val="1"/>
        <c:lblAlgn val="ctr"/>
        <c:lblOffset val="100"/>
        <c:tickLblSkip val="1"/>
        <c:tickMarkSkip val="1"/>
        <c:noMultiLvlLbl val="0"/>
      </c:catAx>
      <c:valAx>
        <c:axId val="47073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62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16150</c:v>
                </c:pt>
                <c:pt idx="5">
                  <c:v>16665</c:v>
                </c:pt>
                <c:pt idx="8">
                  <c:v>16714</c:v>
                </c:pt>
                <c:pt idx="11">
                  <c:v>16858</c:v>
                </c:pt>
                <c:pt idx="14">
                  <c:v>16809</c:v>
                </c:pt>
              </c:numCache>
            </c:numRef>
          </c:val>
          <c:extLst xmlns:c16r2="http://schemas.microsoft.com/office/drawing/2015/06/chart">
            <c:ext xmlns:c16="http://schemas.microsoft.com/office/drawing/2014/chart" uri="{C3380CC4-5D6E-409C-BE32-E72D297353CC}">
              <c16:uniqueId val="{00000000-778F-4854-8532-18D92F2DD1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5084</c:v>
                </c:pt>
                <c:pt idx="5">
                  <c:v>4787</c:v>
                </c:pt>
                <c:pt idx="8">
                  <c:v>4561</c:v>
                </c:pt>
                <c:pt idx="11">
                  <c:v>4327</c:v>
                </c:pt>
                <c:pt idx="14">
                  <c:v>4133</c:v>
                </c:pt>
              </c:numCache>
            </c:numRef>
          </c:val>
          <c:extLst xmlns:c16r2="http://schemas.microsoft.com/office/drawing/2015/06/chart">
            <c:ext xmlns:c16="http://schemas.microsoft.com/office/drawing/2014/chart" uri="{C3380CC4-5D6E-409C-BE32-E72D297353CC}">
              <c16:uniqueId val="{00000001-778F-4854-8532-18D92F2DD1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2221</c:v>
                </c:pt>
                <c:pt idx="5">
                  <c:v>1883</c:v>
                </c:pt>
                <c:pt idx="8">
                  <c:v>3336</c:v>
                </c:pt>
                <c:pt idx="11">
                  <c:v>3593</c:v>
                </c:pt>
                <c:pt idx="14">
                  <c:v>4228</c:v>
                </c:pt>
              </c:numCache>
            </c:numRef>
          </c:val>
          <c:extLst xmlns:c16r2="http://schemas.microsoft.com/office/drawing/2015/06/chart">
            <c:ext xmlns:c16="http://schemas.microsoft.com/office/drawing/2014/chart" uri="{C3380CC4-5D6E-409C-BE32-E72D297353CC}">
              <c16:uniqueId val="{00000002-778F-4854-8532-18D92F2DD1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8F-4854-8532-18D92F2DD1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8F-4854-8532-18D92F2DD1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8F-4854-8532-18D92F2DD1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4828</c:v>
                </c:pt>
                <c:pt idx="3">
                  <c:v>4724</c:v>
                </c:pt>
                <c:pt idx="6">
                  <c:v>4620</c:v>
                </c:pt>
                <c:pt idx="9">
                  <c:v>4562</c:v>
                </c:pt>
                <c:pt idx="12">
                  <c:v>4496</c:v>
                </c:pt>
              </c:numCache>
            </c:numRef>
          </c:val>
          <c:extLst xmlns:c16r2="http://schemas.microsoft.com/office/drawing/2015/06/chart">
            <c:ext xmlns:c16="http://schemas.microsoft.com/office/drawing/2014/chart" uri="{C3380CC4-5D6E-409C-BE32-E72D297353CC}">
              <c16:uniqueId val="{00000006-778F-4854-8532-18D92F2DD1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85</c:v>
                </c:pt>
                <c:pt idx="6">
                  <c:v>170</c:v>
                </c:pt>
                <c:pt idx="9">
                  <c:v>239</c:v>
                </c:pt>
                <c:pt idx="12">
                  <c:v>215</c:v>
                </c:pt>
              </c:numCache>
            </c:numRef>
          </c:val>
          <c:extLst xmlns:c16r2="http://schemas.microsoft.com/office/drawing/2015/06/chart">
            <c:ext xmlns:c16="http://schemas.microsoft.com/office/drawing/2014/chart" uri="{C3380CC4-5D6E-409C-BE32-E72D297353CC}">
              <c16:uniqueId val="{00000007-778F-4854-8532-18D92F2DD1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3487</c:v>
                </c:pt>
                <c:pt idx="3">
                  <c:v>3359</c:v>
                </c:pt>
                <c:pt idx="6">
                  <c:v>3220</c:v>
                </c:pt>
                <c:pt idx="9">
                  <c:v>3207</c:v>
                </c:pt>
                <c:pt idx="12">
                  <c:v>3199</c:v>
                </c:pt>
              </c:numCache>
            </c:numRef>
          </c:val>
          <c:extLst xmlns:c16r2="http://schemas.microsoft.com/office/drawing/2015/06/chart">
            <c:ext xmlns:c16="http://schemas.microsoft.com/office/drawing/2014/chart" uri="{C3380CC4-5D6E-409C-BE32-E72D297353CC}">
              <c16:uniqueId val="{00000008-778F-4854-8532-18D92F2DD1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277</c:v>
                </c:pt>
                <c:pt idx="3">
                  <c:v>204</c:v>
                </c:pt>
                <c:pt idx="6">
                  <c:v>174</c:v>
                </c:pt>
                <c:pt idx="9">
                  <c:v>144</c:v>
                </c:pt>
                <c:pt idx="12">
                  <c:v>113</c:v>
                </c:pt>
              </c:numCache>
            </c:numRef>
          </c:val>
          <c:extLst xmlns:c16r2="http://schemas.microsoft.com/office/drawing/2015/06/chart">
            <c:ext xmlns:c16="http://schemas.microsoft.com/office/drawing/2014/chart" uri="{C3380CC4-5D6E-409C-BE32-E72D297353CC}">
              <c16:uniqueId val="{00000009-778F-4854-8532-18D92F2DD1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21068</c:v>
                </c:pt>
                <c:pt idx="3">
                  <c:v>20719</c:v>
                </c:pt>
                <c:pt idx="6">
                  <c:v>20346</c:v>
                </c:pt>
                <c:pt idx="9">
                  <c:v>19917</c:v>
                </c:pt>
                <c:pt idx="12">
                  <c:v>19680</c:v>
                </c:pt>
              </c:numCache>
            </c:numRef>
          </c:val>
          <c:extLst xmlns:c16r2="http://schemas.microsoft.com/office/drawing/2015/06/chart">
            <c:ext xmlns:c16="http://schemas.microsoft.com/office/drawing/2014/chart" uri="{C3380CC4-5D6E-409C-BE32-E72D297353CC}">
              <c16:uniqueId val="{0000000A-778F-4854-8532-18D92F2DD120}"/>
            </c:ext>
          </c:extLst>
        </c:ser>
        <c:dLbls>
          <c:showLegendKey val="0"/>
          <c:showVal val="0"/>
          <c:showCatName val="0"/>
          <c:showSerName val="0"/>
          <c:showPercent val="0"/>
          <c:showBubbleSize val="0"/>
        </c:dLbls>
        <c:gapWidth val="100"/>
        <c:overlap val="100"/>
        <c:axId val="463194664"/>
        <c:axId val="46759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6308</c:v>
                </c:pt>
                <c:pt idx="2">
                  <c:v>#N/A</c:v>
                </c:pt>
                <c:pt idx="3">
                  <c:v>#N/A</c:v>
                </c:pt>
                <c:pt idx="4">
                  <c:v>5757</c:v>
                </c:pt>
                <c:pt idx="5">
                  <c:v>#N/A</c:v>
                </c:pt>
                <c:pt idx="6">
                  <c:v>#N/A</c:v>
                </c:pt>
                <c:pt idx="7">
                  <c:v>3920</c:v>
                </c:pt>
                <c:pt idx="8">
                  <c:v>#N/A</c:v>
                </c:pt>
                <c:pt idx="9">
                  <c:v>#N/A</c:v>
                </c:pt>
                <c:pt idx="10">
                  <c:v>3291</c:v>
                </c:pt>
                <c:pt idx="11">
                  <c:v>#N/A</c:v>
                </c:pt>
                <c:pt idx="12">
                  <c:v>#N/A</c:v>
                </c:pt>
                <c:pt idx="13">
                  <c:v>2534</c:v>
                </c:pt>
                <c:pt idx="14">
                  <c:v>#N/A</c:v>
                </c:pt>
              </c:numCache>
            </c:numRef>
          </c:val>
          <c:smooth val="0"/>
          <c:extLst xmlns:c16r2="http://schemas.microsoft.com/office/drawing/2015/06/chart">
            <c:ext xmlns:c16="http://schemas.microsoft.com/office/drawing/2014/chart" uri="{C3380CC4-5D6E-409C-BE32-E72D297353CC}">
              <c16:uniqueId val="{0000000B-778F-4854-8532-18D92F2DD120}"/>
            </c:ext>
          </c:extLst>
        </c:ser>
        <c:dLbls>
          <c:showLegendKey val="0"/>
          <c:showVal val="0"/>
          <c:showCatName val="0"/>
          <c:showSerName val="0"/>
          <c:showPercent val="0"/>
          <c:showBubbleSize val="0"/>
        </c:dLbls>
        <c:marker val="1"/>
        <c:smooth val="0"/>
        <c:axId val="463194664"/>
        <c:axId val="467596464"/>
      </c:lineChart>
      <c:catAx>
        <c:axId val="46319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596464"/>
        <c:crosses val="autoZero"/>
        <c:auto val="1"/>
        <c:lblAlgn val="ctr"/>
        <c:lblOffset val="100"/>
        <c:tickLblSkip val="1"/>
        <c:tickMarkSkip val="1"/>
        <c:noMultiLvlLbl val="0"/>
      </c:catAx>
      <c:valAx>
        <c:axId val="46759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19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1694</c:v>
                </c:pt>
                <c:pt idx="1">
                  <c:v>1501</c:v>
                </c:pt>
                <c:pt idx="2">
                  <c:v>1784</c:v>
                </c:pt>
              </c:numCache>
            </c:numRef>
          </c:val>
          <c:extLst xmlns:c16r2="http://schemas.microsoft.com/office/drawing/2015/06/chart">
            <c:ext xmlns:c16="http://schemas.microsoft.com/office/drawing/2014/chart" uri="{C3380CC4-5D6E-409C-BE32-E72D297353CC}">
              <c16:uniqueId val="{00000000-EC68-4A3A-9A12-78C4BF4D2F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C68-4A3A-9A12-78C4BF4D2F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1314</c:v>
                </c:pt>
                <c:pt idx="1">
                  <c:v>1807</c:v>
                </c:pt>
                <c:pt idx="2">
                  <c:v>2172</c:v>
                </c:pt>
              </c:numCache>
            </c:numRef>
          </c:val>
          <c:extLst xmlns:c16r2="http://schemas.microsoft.com/office/drawing/2015/06/chart">
            <c:ext xmlns:c16="http://schemas.microsoft.com/office/drawing/2014/chart" uri="{C3380CC4-5D6E-409C-BE32-E72D297353CC}">
              <c16:uniqueId val="{00000002-EC68-4A3A-9A12-78C4BF4D2FC7}"/>
            </c:ext>
          </c:extLst>
        </c:ser>
        <c:dLbls>
          <c:showLegendKey val="0"/>
          <c:showVal val="0"/>
          <c:showCatName val="0"/>
          <c:showSerName val="0"/>
          <c:showPercent val="0"/>
          <c:showBubbleSize val="0"/>
        </c:dLbls>
        <c:gapWidth val="120"/>
        <c:overlap val="100"/>
        <c:axId val="467591680"/>
        <c:axId val="471990864"/>
      </c:barChart>
      <c:catAx>
        <c:axId val="4675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990864"/>
        <c:crosses val="autoZero"/>
        <c:auto val="1"/>
        <c:lblAlgn val="ctr"/>
        <c:lblOffset val="100"/>
        <c:tickLblSkip val="1"/>
        <c:tickMarkSkip val="1"/>
        <c:noMultiLvlLbl val="0"/>
      </c:catAx>
      <c:valAx>
        <c:axId val="47199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5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22-4C8C-9653-F00B25869630}"/>
                </c:ext>
                <c:ext xmlns:c15="http://schemas.microsoft.com/office/drawing/2012/chart" uri="{CE6537A1-D6FC-4f65-9D91-7224C49458BB}">
                  <c15:dlblFieldTable>
                    <c15:dlblFTEntry>
                      <c15:txfldGUID>{DDFCCBC6-6E97-4891-80B5-90805A763952}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22-4C8C-9653-F00B25869630}"/>
                </c:ext>
                <c:ext xmlns:c15="http://schemas.microsoft.com/office/drawing/2012/chart" uri="{CE6537A1-D6FC-4f65-9D91-7224C49458BB}">
                  <c15:dlblFieldTable>
                    <c15:dlblFTEntry>
                      <c15:txfldGUID>{4B2B02F7-24FC-44F0-8CC1-AC44A4122D93}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22-4C8C-9653-F00B25869630}"/>
                </c:ext>
                <c:ext xmlns:c15="http://schemas.microsoft.com/office/drawing/2012/chart" uri="{CE6537A1-D6FC-4f65-9D91-7224C49458BB}">
                  <c15:dlblFieldTable>
                    <c15:dlblFTEntry>
                      <c15:txfldGUID>{5606BE33-4818-4652-9881-9980E0DFD027}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22-4C8C-9653-F00B25869630}"/>
                </c:ext>
                <c:ext xmlns:c15="http://schemas.microsoft.com/office/drawing/2012/chart" uri="{CE6537A1-D6FC-4f65-9D91-7224C49458BB}">
                  <c15:dlblFieldTable>
                    <c15:dlblFTEntry>
                      <c15:txfldGUID>{C4EB4060-CC9A-4FAA-9F50-8FBF3655F719}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22-4C8C-9653-F00B25869630}"/>
                </c:ext>
                <c:ext xmlns:c15="http://schemas.microsoft.com/office/drawing/2012/chart" uri="{CE6537A1-D6FC-4f65-9D91-7224C49458BB}">
                  <c15:dlblFieldTable>
                    <c15:dlblFTEntry>
                      <c15:txfldGUID>{81549837-EFE9-47D8-B225-00F61FB188A9}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22-4C8C-9653-F00B25869630}"/>
                </c:ext>
                <c:ext xmlns:c15="http://schemas.microsoft.com/office/drawing/2012/chart" uri="{CE6537A1-D6FC-4f65-9D91-7224C49458BB}">
                  <c15:dlblFieldTable>
                    <c15:dlblFTEntry>
                      <c15:txfldGUID>{3FED1029-5B8A-4D80-B613-59A4F75361C5}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22-4C8C-9653-F00B25869630}"/>
                </c:ext>
                <c:ext xmlns:c15="http://schemas.microsoft.com/office/drawing/2012/chart" uri="{CE6537A1-D6FC-4f65-9D91-7224C49458BB}">
                  <c15:dlblFieldTable>
                    <c15:dlblFTEntry>
                      <c15:txfldGUID>{405FD8E3-EFCA-4F6E-BF90-E43772F153E9}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22-4C8C-9653-F00B25869630}"/>
                </c:ext>
                <c:ext xmlns:c15="http://schemas.microsoft.com/office/drawing/2012/chart" uri="{CE6537A1-D6FC-4f65-9D91-7224C49458BB}">
                  <c15:layout/>
                  <c15:dlblFieldTable>
                    <c15:dlblFTEntry>
                      <c15:txfldGUID>{2B0C147E-DCFB-4312-A348-D94764D71F71}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22-4C8C-9653-F00B25869630}"/>
                </c:ext>
                <c:ext xmlns:c15="http://schemas.microsoft.com/office/drawing/2012/chart" uri="{CE6537A1-D6FC-4f65-9D91-7224C49458BB}">
                  <c15:layout/>
                  <c15:dlblFieldTable>
                    <c15:dlblFTEntry>
                      <c15:txfldGUID>{C74B8252-B418-4BFD-9924-7FEC6ACF7E5E}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52.8</c:v>
                </c:pt>
                <c:pt idx="32">
                  <c:v>54.2</c:v>
                </c:pt>
              </c:numCache>
            </c:numRef>
          </c:xVal>
          <c:yVal>
            <c:numRef>
              <c:f>公会計指標分析・財政指標組合せ分析表!$BP$51:$DC$51</c:f>
              <c:numCache>
                <c:formatCode>#,##0.0;"▲ "#,##0.0</c:formatCode>
                <c:ptCount val="40"/>
                <c:pt idx="24">
                  <c:v>23.5</c:v>
                </c:pt>
                <c:pt idx="32">
                  <c:v>17.899999999999999</c:v>
                </c:pt>
              </c:numCache>
            </c:numRef>
          </c:yVal>
          <c:smooth val="0"/>
          <c:extLst xmlns:c16r2="http://schemas.microsoft.com/office/drawing/2015/06/chart">
            <c:ext xmlns:c16="http://schemas.microsoft.com/office/drawing/2014/chart" uri="{C3380CC4-5D6E-409C-BE32-E72D297353CC}">
              <c16:uniqueId val="{00000009-FB22-4C8C-9653-F00B258696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22-4C8C-9653-F00B25869630}"/>
                </c:ext>
                <c:ext xmlns:c15="http://schemas.microsoft.com/office/drawing/2012/chart" uri="{CE6537A1-D6FC-4f65-9D91-7224C49458BB}">
                  <c15:dlblFieldTable>
                    <c15:dlblFTEntry>
                      <c15:txfldGUID>{D6EEBDE0-F8A7-4D5C-A728-C34BF966F0F7}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22-4C8C-9653-F00B25869630}"/>
                </c:ext>
                <c:ext xmlns:c15="http://schemas.microsoft.com/office/drawing/2012/chart" uri="{CE6537A1-D6FC-4f65-9D91-7224C49458BB}">
                  <c15:dlblFieldTable>
                    <c15:dlblFTEntry>
                      <c15:txfldGUID>{1A9DD50F-465C-4D21-8DCA-1A731DFC08A0}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22-4C8C-9653-F00B25869630}"/>
                </c:ext>
                <c:ext xmlns:c15="http://schemas.microsoft.com/office/drawing/2012/chart" uri="{CE6537A1-D6FC-4f65-9D91-7224C49458BB}">
                  <c15:dlblFieldTable>
                    <c15:dlblFTEntry>
                      <c15:txfldGUID>{F95127A2-E4AF-413B-BFF9-23B64AC0DB30}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22-4C8C-9653-F00B25869630}"/>
                </c:ext>
                <c:ext xmlns:c15="http://schemas.microsoft.com/office/drawing/2012/chart" uri="{CE6537A1-D6FC-4f65-9D91-7224C49458BB}">
                  <c15:dlblFieldTable>
                    <c15:dlblFTEntry>
                      <c15:txfldGUID>{B5B5D945-F41A-4B94-AE08-9CF626ABDD9A}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22-4C8C-9653-F00B25869630}"/>
                </c:ext>
                <c:ext xmlns:c15="http://schemas.microsoft.com/office/drawing/2012/chart" uri="{CE6537A1-D6FC-4f65-9D91-7224C49458BB}">
                  <c15:dlblFieldTable>
                    <c15:dlblFTEntry>
                      <c15:txfldGUID>{75799779-5A6C-4212-A404-C5B588C9D99E}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22-4C8C-9653-F00B25869630}"/>
                </c:ext>
                <c:ext xmlns:c15="http://schemas.microsoft.com/office/drawing/2012/chart" uri="{CE6537A1-D6FC-4f65-9D91-7224C49458BB}">
                  <c15:dlblFieldTable>
                    <c15:dlblFTEntry>
                      <c15:txfldGUID>{D39F4243-A646-49FF-8C3A-B08164A59F5B}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22-4C8C-9653-F00B25869630}"/>
                </c:ext>
                <c:ext xmlns:c15="http://schemas.microsoft.com/office/drawing/2012/chart" uri="{CE6537A1-D6FC-4f65-9D91-7224C49458BB}">
                  <c15:dlblFieldTable>
                    <c15:dlblFTEntry>
                      <c15:txfldGUID>{A0108CE8-6092-46E4-B2D3-E1BFBB74F38A}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22-4C8C-9653-F00B25869630}"/>
                </c:ext>
                <c:ext xmlns:c15="http://schemas.microsoft.com/office/drawing/2012/chart" uri="{CE6537A1-D6FC-4f65-9D91-7224C49458BB}">
                  <c15:layout/>
                  <c15:dlblFieldTable>
                    <c15:dlblFTEntry>
                      <c15:txfldGUID>{E0E30A82-1602-483B-8113-43C9F8A9BF29}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22-4C8C-9653-F00B25869630}"/>
                </c:ext>
                <c:ext xmlns:c15="http://schemas.microsoft.com/office/drawing/2012/chart" uri="{CE6537A1-D6FC-4f65-9D91-7224C49458BB}">
                  <c15:layout/>
                  <c15:dlblFieldTable>
                    <c15:dlblFTEntry>
                      <c15:txfldGUID>{DD2AFAE7-F83F-445D-941E-DCACB62AB6BE}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FB22-4C8C-9653-F00B25869630}"/>
            </c:ext>
          </c:extLst>
        </c:ser>
        <c:dLbls>
          <c:showLegendKey val="0"/>
          <c:showVal val="1"/>
          <c:showCatName val="0"/>
          <c:showSerName val="0"/>
          <c:showPercent val="0"/>
          <c:showBubbleSize val="0"/>
        </c:dLbls>
        <c:axId val="471581000"/>
        <c:axId val="471582184"/>
      </c:scatterChart>
      <c:valAx>
        <c:axId val="471581000"/>
        <c:scaling>
          <c:orientation val="minMax"/>
          <c:max val="58"/>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582184"/>
        <c:crosses val="autoZero"/>
        <c:crossBetween val="midCat"/>
      </c:valAx>
      <c:valAx>
        <c:axId val="471582184"/>
        <c:scaling>
          <c:orientation val="minMax"/>
          <c:max val="3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581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E5-46D6-A353-41587D51C5D1}"/>
                </c:ext>
                <c:ext xmlns:c15="http://schemas.microsoft.com/office/drawing/2012/chart" uri="{CE6537A1-D6FC-4f65-9D91-7224C49458BB}">
                  <c15:dlblFieldTable>
                    <c15:dlblFTEntry>
                      <c15:txfldGUID>{B0456558-9C80-4114-92D0-74C8779433D1}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E5-46D6-A353-41587D51C5D1}"/>
                </c:ext>
                <c:ext xmlns:c15="http://schemas.microsoft.com/office/drawing/2012/chart" uri="{CE6537A1-D6FC-4f65-9D91-7224C49458BB}">
                  <c15:dlblFieldTable>
                    <c15:dlblFTEntry>
                      <c15:txfldGUID>{C790FABE-383A-4A7B-B95B-50C83B30BF22}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E5-46D6-A353-41587D51C5D1}"/>
                </c:ext>
                <c:ext xmlns:c15="http://schemas.microsoft.com/office/drawing/2012/chart" uri="{CE6537A1-D6FC-4f65-9D91-7224C49458BB}">
                  <c15:dlblFieldTable>
                    <c15:dlblFTEntry>
                      <c15:txfldGUID>{B4E777E1-6E05-4401-A500-46D39624B361}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E5-46D6-A353-41587D51C5D1}"/>
                </c:ext>
                <c:ext xmlns:c15="http://schemas.microsoft.com/office/drawing/2012/chart" uri="{CE6537A1-D6FC-4f65-9D91-7224C49458BB}">
                  <c15:dlblFieldTable>
                    <c15:dlblFTEntry>
                      <c15:txfldGUID>{5B587B2D-C30D-4489-8EF6-25571B74DD3A}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E5-46D6-A353-41587D51C5D1}"/>
                </c:ext>
                <c:ext xmlns:c15="http://schemas.microsoft.com/office/drawing/2012/chart" uri="{CE6537A1-D6FC-4f65-9D91-7224C49458BB}">
                  <c15:dlblFieldTable>
                    <c15:dlblFTEntry>
                      <c15:txfldGUID>{E35F89BC-A7EE-4701-B20E-98919D17F6AA}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E5-46D6-A353-41587D51C5D1}"/>
                </c:ext>
                <c:ext xmlns:c15="http://schemas.microsoft.com/office/drawing/2012/chart" uri="{CE6537A1-D6FC-4f65-9D91-7224C49458BB}">
                  <c15:dlblFieldTable>
                    <c15:dlblFTEntry>
                      <c15:txfldGUID>{33780670-BD98-4FAC-ADAE-B26E5A83027B}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E5-46D6-A353-41587D51C5D1}"/>
                </c:ext>
                <c:ext xmlns:c15="http://schemas.microsoft.com/office/drawing/2012/chart" uri="{CE6537A1-D6FC-4f65-9D91-7224C49458BB}">
                  <c15:dlblFieldTable>
                    <c15:dlblFTEntry>
                      <c15:txfldGUID>{C3BCCA20-A09A-42E3-B10B-3F8380AE96A6}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E5-46D6-A353-41587D51C5D1}"/>
                </c:ext>
                <c:ext xmlns:c15="http://schemas.microsoft.com/office/drawing/2012/chart" uri="{CE6537A1-D6FC-4f65-9D91-7224C49458BB}">
                  <c15:dlblFieldTable>
                    <c15:dlblFTEntry>
                      <c15:txfldGUID>{440D5ACC-F4F3-45FD-AB49-F83081074178}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E5-46D6-A353-41587D51C5D1}"/>
                </c:ext>
                <c:ext xmlns:c15="http://schemas.microsoft.com/office/drawing/2012/chart" uri="{CE6537A1-D6FC-4f65-9D91-7224C49458BB}">
                  <c15:dlblFieldTable>
                    <c15:dlblFTEntry>
                      <c15:txfldGUID>{004BC2E0-E72F-487C-AC7C-AE945124FEEC}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4.5999999999999996</c:v>
                </c:pt>
                <c:pt idx="16">
                  <c:v>3.9</c:v>
                </c:pt>
                <c:pt idx="24">
                  <c:v>3</c:v>
                </c:pt>
                <c:pt idx="32">
                  <c:v>2.5</c:v>
                </c:pt>
              </c:numCache>
            </c:numRef>
          </c:xVal>
          <c:yVal>
            <c:numRef>
              <c:f>公会計指標分析・財政指標組合せ分析表!$BP$73:$DC$73</c:f>
              <c:numCache>
                <c:formatCode>#,##0.0;"▲ "#,##0.0</c:formatCode>
                <c:ptCount val="40"/>
                <c:pt idx="0">
                  <c:v>48.1</c:v>
                </c:pt>
                <c:pt idx="8">
                  <c:v>43.7</c:v>
                </c:pt>
                <c:pt idx="16">
                  <c:v>28.4</c:v>
                </c:pt>
                <c:pt idx="24">
                  <c:v>23.5</c:v>
                </c:pt>
                <c:pt idx="32">
                  <c:v>17.899999999999999</c:v>
                </c:pt>
              </c:numCache>
            </c:numRef>
          </c:yVal>
          <c:smooth val="0"/>
          <c:extLst xmlns:c16r2="http://schemas.microsoft.com/office/drawing/2015/06/chart">
            <c:ext xmlns:c16="http://schemas.microsoft.com/office/drawing/2014/chart" uri="{C3380CC4-5D6E-409C-BE32-E72D297353CC}">
              <c16:uniqueId val="{00000009-5AE5-46D6-A353-41587D51C5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E5-46D6-A353-41587D51C5D1}"/>
                </c:ext>
                <c:ext xmlns:c15="http://schemas.microsoft.com/office/drawing/2012/chart" uri="{CE6537A1-D6FC-4f65-9D91-7224C49458BB}">
                  <c15:dlblFieldTable>
                    <c15:dlblFTEntry>
                      <c15:txfldGUID>{36E21537-49A0-490D-8E36-45B3E0465EA1}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E5-46D6-A353-41587D51C5D1}"/>
                </c:ext>
                <c:ext xmlns:c15="http://schemas.microsoft.com/office/drawing/2012/chart" uri="{CE6537A1-D6FC-4f65-9D91-7224C49458BB}">
                  <c15:dlblFieldTable>
                    <c15:dlblFTEntry>
                      <c15:txfldGUID>{FE267A4C-34FE-480D-B781-7F5A54CF1A27}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E5-46D6-A353-41587D51C5D1}"/>
                </c:ext>
                <c:ext xmlns:c15="http://schemas.microsoft.com/office/drawing/2012/chart" uri="{CE6537A1-D6FC-4f65-9D91-7224C49458BB}">
                  <c15:dlblFieldTable>
                    <c15:dlblFTEntry>
                      <c15:txfldGUID>{22BDD311-6AB6-4B76-8263-3B1920463415}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E5-46D6-A353-41587D51C5D1}"/>
                </c:ext>
                <c:ext xmlns:c15="http://schemas.microsoft.com/office/drawing/2012/chart" uri="{CE6537A1-D6FC-4f65-9D91-7224C49458BB}">
                  <c15:dlblFieldTable>
                    <c15:dlblFTEntry>
                      <c15:txfldGUID>{1574F57E-41C8-454E-9D0D-2A05D58FE09A}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E5-46D6-A353-41587D51C5D1}"/>
                </c:ext>
                <c:ext xmlns:c15="http://schemas.microsoft.com/office/drawing/2012/chart" uri="{CE6537A1-D6FC-4f65-9D91-7224C49458BB}">
                  <c15:dlblFieldTable>
                    <c15:dlblFTEntry>
                      <c15:txfldGUID>{BF7D45C6-827B-4680-83ED-5638B06C2293}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E5-46D6-A353-41587D51C5D1}"/>
                </c:ext>
                <c:ext xmlns:c15="http://schemas.microsoft.com/office/drawing/2012/chart" uri="{CE6537A1-D6FC-4f65-9D91-7224C49458BB}">
                  <c15:dlblFieldTable>
                    <c15:dlblFTEntry>
                      <c15:txfldGUID>{9953DA5B-651B-4BA4-93F5-206F8DAD1002}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E5-46D6-A353-41587D51C5D1}"/>
                </c:ext>
                <c:ext xmlns:c15="http://schemas.microsoft.com/office/drawing/2012/chart" uri="{CE6537A1-D6FC-4f65-9D91-7224C49458BB}">
                  <c15:dlblFieldTable>
                    <c15:dlblFTEntry>
                      <c15:txfldGUID>{4D8536FA-F76A-480A-8784-A2DB77143D4C}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E5-46D6-A353-41587D51C5D1}"/>
                </c:ext>
                <c:ext xmlns:c15="http://schemas.microsoft.com/office/drawing/2012/chart" uri="{CE6537A1-D6FC-4f65-9D91-7224C49458BB}">
                  <c15:dlblFieldTable>
                    <c15:dlblFTEntry>
                      <c15:txfldGUID>{EFC736AC-8A93-49CD-973C-D64A907EA2C4}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E5-46D6-A353-41587D51C5D1}"/>
                </c:ext>
                <c:ext xmlns:c15="http://schemas.microsoft.com/office/drawing/2012/chart" uri="{CE6537A1-D6FC-4f65-9D91-7224C49458BB}">
                  <c15:dlblFieldTable>
                    <c15:dlblFTEntry>
                      <c15:txfldGUID>{7825B4F8-0D75-4530-834B-F0F16C5720B7}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5AE5-46D6-A353-41587D51C5D1}"/>
            </c:ext>
          </c:extLst>
        </c:ser>
        <c:dLbls>
          <c:showLegendKey val="0"/>
          <c:showVal val="1"/>
          <c:showCatName val="0"/>
          <c:showSerName val="0"/>
          <c:showPercent val="0"/>
          <c:showBubbleSize val="0"/>
        </c:dLbls>
        <c:axId val="471576104"/>
        <c:axId val="471576488"/>
      </c:scatterChart>
      <c:valAx>
        <c:axId val="471576104"/>
        <c:scaling>
          <c:orientation val="minMax"/>
          <c:max val="10.199999999999999"/>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576488"/>
        <c:crosses val="autoZero"/>
        <c:crossBetween val="midCat"/>
      </c:valAx>
      <c:valAx>
        <c:axId val="471576488"/>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576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平成８年度に借入れた市道３３・３４号線整備事業債（</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29,072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千円）等が平成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年度で償還終了等のため、元利償還金の額が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1,337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万５千円（△</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将来負担額は全ての項目で減し、特に地方債の現在高は２億</a:t>
          </a:r>
          <a:r>
            <a:rPr kumimoji="0" lang="en-US" altLang="ja-JP" sz="1100" b="0" i="0" u="none" strike="noStrike" kern="0" cap="none" spc="0" normalizeH="0" baseline="0" noProof="0">
              <a:ln>
                <a:noFill/>
              </a:ln>
              <a:solidFill>
                <a:prstClr val="black"/>
              </a:solidFill>
              <a:effectLst/>
              <a:uLnTx/>
              <a:uFillTx/>
              <a:latin typeface="+mn-lt"/>
              <a:ea typeface="+mn-ea"/>
              <a:cs typeface="+mn-cs"/>
            </a:rPr>
            <a:t>3,722</a:t>
          </a:r>
          <a:r>
            <a:rPr kumimoji="0" lang="ja-JP" altLang="ja-JP" sz="1100" b="0" i="0" u="none" strike="noStrike" kern="0" cap="none" spc="0" normalizeH="0" baseline="0" noProof="0">
              <a:ln>
                <a:noFill/>
              </a:ln>
              <a:solidFill>
                <a:prstClr val="black"/>
              </a:solidFill>
              <a:effectLst/>
              <a:uLnTx/>
              <a:uFillTx/>
              <a:latin typeface="+mn-lt"/>
              <a:ea typeface="+mn-ea"/>
              <a:cs typeface="+mn-cs"/>
            </a:rPr>
            <a:t>万３千円（△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％）減</a:t>
          </a:r>
          <a:r>
            <a:rPr kumimoji="0" lang="ja-JP" altLang="en-US" sz="1100" b="0" i="0" u="none" strike="noStrike" kern="0" cap="none" spc="0" normalizeH="0" baseline="0" noProof="0">
              <a:ln>
                <a:noFill/>
              </a:ln>
              <a:solidFill>
                <a:prstClr val="black"/>
              </a:solidFill>
              <a:effectLst/>
              <a:uLnTx/>
              <a:uFillTx/>
              <a:latin typeface="+mn-lt"/>
              <a:ea typeface="+mn-ea"/>
              <a:cs typeface="+mn-cs"/>
            </a:rPr>
            <a:t>した</a:t>
          </a:r>
          <a:r>
            <a:rPr kumimoji="0" lang="ja-JP" altLang="ja-JP" sz="1100" b="0" i="0" u="none" strike="noStrike" kern="0" cap="none" spc="0" normalizeH="0" baseline="0" noProof="0">
              <a:ln>
                <a:noFill/>
              </a:ln>
              <a:solidFill>
                <a:prstClr val="black"/>
              </a:solidFill>
              <a:effectLst/>
              <a:uLnTx/>
              <a:uFillTx/>
              <a:latin typeface="+mn-lt"/>
              <a:ea typeface="+mn-ea"/>
              <a:cs typeface="+mn-cs"/>
            </a:rPr>
            <a:t>。充当可能財源等の充当可能基金は６億</a:t>
          </a:r>
          <a:r>
            <a:rPr kumimoji="0" lang="en-US" altLang="ja-JP" sz="1100" b="0" i="0" u="none" strike="noStrike" kern="0" cap="none" spc="0" normalizeH="0" baseline="0" noProof="0">
              <a:ln>
                <a:noFill/>
              </a:ln>
              <a:solidFill>
                <a:prstClr val="black"/>
              </a:solidFill>
              <a:effectLst/>
              <a:uLnTx/>
              <a:uFillTx/>
              <a:latin typeface="+mn-lt"/>
              <a:ea typeface="+mn-ea"/>
              <a:cs typeface="+mn-cs"/>
            </a:rPr>
            <a:t>3,475</a:t>
          </a:r>
          <a:r>
            <a:rPr kumimoji="0" lang="ja-JP" altLang="ja-JP" sz="1100" b="0" i="0" u="none" strike="noStrike" kern="0" cap="none" spc="0" normalizeH="0" baseline="0" noProof="0">
              <a:ln>
                <a:noFill/>
              </a:ln>
              <a:solidFill>
                <a:prstClr val="black"/>
              </a:solidFill>
              <a:effectLst/>
              <a:uLnTx/>
              <a:uFillTx/>
              <a:latin typeface="+mn-lt"/>
              <a:ea typeface="+mn-ea"/>
              <a:cs typeface="+mn-cs"/>
            </a:rPr>
            <a:t>万３千円（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17.7</a:t>
          </a:r>
          <a:r>
            <a:rPr kumimoji="0" lang="ja-JP" altLang="ja-JP" sz="1100" b="0" i="0" u="none" strike="noStrike" kern="0" cap="none" spc="0" normalizeH="0" baseline="0" noProof="0">
              <a:ln>
                <a:noFill/>
              </a:ln>
              <a:solidFill>
                <a:prstClr val="black"/>
              </a:solidFill>
              <a:effectLst/>
              <a:uLnTx/>
              <a:uFillTx/>
              <a:latin typeface="+mn-lt"/>
              <a:ea typeface="+mn-ea"/>
              <a:cs typeface="+mn-cs"/>
            </a:rPr>
            <a:t>％）増となった。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東京都狛江市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年度の実質収支額は</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年度は財政調整基金に</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471</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百万円、特定目的基金を加えた基金合計では</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1,036</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百万円を積み立て、実質収支額（決算剰余金）の</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以上の積み立てを行ったことから、全体として基金残高は増となった。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地方財政法（昭和</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号）第７条において「地方公共団体は、各会計年度において歳入歳出の決算上剰余金を生じた場合においては、当該剰余金のうち</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を下らない金額は、これを剰余金を生じた翌翌年度までに、積み立て、又は償還期限を繰り上げて行なう地方債の償還の財源に充てなければならない。」と規定されていることから、</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一般会計決算の実質収支額の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以上を翌年度までに基金に積み立てるように努め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公用又は公共用に供する施設の修繕に係る資金に充てるもの</a:t>
          </a:r>
          <a:endPar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：清掃施設の建設及び修繕に係る資金に充てるもの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：公用又は公共用に供する施設の整備（増改築を含む。）に係る資金に充てるもの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みどりの保護、育成及び緑地確保等の緑化事業の推進を図るための資金に充てるもの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てと</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676</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取崩しは、あいとぴあセンター改修工事の資金とした。　</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451</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金：学校</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施設の改修費用は改築費用と同程度と考えられるため、公共施設整備基金と同額の</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億円を積立目標額とする。</a:t>
          </a:r>
          <a:endPar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多摩川衛生組合の炉の竣工時、建設費負担金は約９億円、その後公債費負担金として毎年度４億円がかかっていたこ</a:t>
          </a:r>
          <a:endPar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とから、いずれ訪れる炉の更新に備え、</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億円を積立目標額とする。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積立目標額の設定にあたっては、貸借対照表における建物の減価償却累計額を必要となる公共施設の更新費用とし、</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このうち特定財源を控除した</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％の額を一般財源（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％）と基金（</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％）で負担することとする。平成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建物</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減価償却累計額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億円を今後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必要になる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更新費用とし</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て考え</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％）を積立目標額とする。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緑化基金</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事業者の協力により、市が推進する緑のまちづくりに係る施策に活用される</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緑のまちづくり協力金を積み立て、緑地</a:t>
          </a:r>
          <a:endPar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確保等の財源として活用する。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471</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百万円の積み立てと</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百万円の取崩しにより、</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1,784</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283</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％）の増となった。市民一人あたりでは約２万２千円となり、標準財政規模の</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年度では約</a:t>
          </a:r>
          <a:r>
            <a:rPr kumimoji="0" lang="en-US" altLang="ja-JP"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億５千万円）以上の残高の確保ができた。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将来を見据えた持続可能な行財政運営を行っていくため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今後の社会保障費の増加</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等による財源不足</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を勘案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、近年の財政調整基金の取崩実績</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踏まえた積立目標額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を設定している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減債基金の運用益</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以外の積み立ては行っていないため、年度末残高は維持となった。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公債費のピークはすでに過ぎたことから、減債基金の運用益以外の新たな積み立ては行わず、現状を維持する。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全国及び東京都平均よりやや下回るが、経年による減価償却が進んでいる。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456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489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09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76" name="楕円 75"/>
        <xdr:cNvSpPr/>
      </xdr:nvSpPr>
      <xdr:spPr>
        <a:xfrm>
          <a:off x="47117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77" name="有形固定資産減価償却率該当値テキスト"/>
        <xdr:cNvSpPr txBox="1"/>
      </xdr:nvSpPr>
      <xdr:spPr>
        <a:xfrm>
          <a:off x="4813300" y="509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78" name="楕円 77"/>
        <xdr:cNvSpPr/>
      </xdr:nvSpPr>
      <xdr:spPr>
        <a:xfrm>
          <a:off x="4000500" y="51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57023</xdr:rowOff>
    </xdr:to>
    <xdr:cxnSp macro="">
      <xdr:nvCxnSpPr>
        <xdr:cNvPr id="79" name="直線コネクタ 78"/>
        <xdr:cNvCxnSpPr/>
      </xdr:nvCxnSpPr>
      <xdr:spPr>
        <a:xfrm flipV="1">
          <a:off x="4051300" y="517029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0" name="n_1aveValue有形固定資産減価償却率"/>
        <xdr:cNvSpPr txBox="1"/>
      </xdr:nvSpPr>
      <xdr:spPr>
        <a:xfrm>
          <a:off x="38360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48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82" name="n_1mainValue有形固定資産減価償却率"/>
        <xdr:cNvSpPr txBox="1"/>
      </xdr:nvSpPr>
      <xdr:spPr>
        <a:xfrm>
          <a:off x="3836044" y="524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特になし。</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452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3" name="楕円 122"/>
        <xdr:cNvSpPr/>
      </xdr:nvSpPr>
      <xdr:spPr>
        <a:xfrm>
          <a:off x="14744700" y="52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105074</xdr:rowOff>
    </xdr:from>
    <xdr:ext cx="340478" cy="259045"/>
    <xdr:sp macro="" textlink="">
      <xdr:nvSpPr>
        <xdr:cNvPr id="124" name="債務償還可能年数該当値テキスト"/>
        <xdr:cNvSpPr txBox="1"/>
      </xdr:nvSpPr>
      <xdr:spPr>
        <a:xfrm>
          <a:off x="14846300" y="5248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0" name="楕円 69"/>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1" name="【道路】&#10;有形固定資産減価償却率該当値テキスト"/>
        <xdr:cNvSpPr txBox="1"/>
      </xdr:nvSpPr>
      <xdr:spPr>
        <a:xfrm>
          <a:off x="4673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2" name="楕円 71"/>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13335</xdr:rowOff>
    </xdr:to>
    <xdr:cxnSp macro="">
      <xdr:nvCxnSpPr>
        <xdr:cNvPr id="73" name="直線コネクタ 72"/>
        <xdr:cNvCxnSpPr/>
      </xdr:nvCxnSpPr>
      <xdr:spPr>
        <a:xfrm flipV="1">
          <a:off x="3797300" y="65131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76"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103886</xdr:rowOff>
    </xdr:from>
    <xdr:to>
      <xdr:col>55</xdr:col>
      <xdr:colOff>50800</xdr:colOff>
      <xdr:row>42</xdr:row>
      <xdr:rowOff>34036</xdr:rowOff>
    </xdr:to>
    <xdr:sp macro="" textlink="">
      <xdr:nvSpPr>
        <xdr:cNvPr id="114" name="楕円 113"/>
        <xdr:cNvSpPr/>
      </xdr:nvSpPr>
      <xdr:spPr>
        <a:xfrm>
          <a:off x="10426700" y="71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18813</xdr:rowOff>
    </xdr:from>
    <xdr:ext cx="469744" cy="259045"/>
    <xdr:sp macro="" textlink="">
      <xdr:nvSpPr>
        <xdr:cNvPr id="115" name="【道路】&#10;一人当たり延長該当値テキスト"/>
        <xdr:cNvSpPr txBox="1"/>
      </xdr:nvSpPr>
      <xdr:spPr>
        <a:xfrm>
          <a:off x="10515600" y="70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103239</xdr:rowOff>
    </xdr:from>
    <xdr:to>
      <xdr:col>50</xdr:col>
      <xdr:colOff>165100</xdr:colOff>
      <xdr:row>42</xdr:row>
      <xdr:rowOff>33389</xdr:rowOff>
    </xdr:to>
    <xdr:sp macro="" textlink="">
      <xdr:nvSpPr>
        <xdr:cNvPr id="116" name="楕円 115"/>
        <xdr:cNvSpPr/>
      </xdr:nvSpPr>
      <xdr:spPr>
        <a:xfrm>
          <a:off x="9588500" y="71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154039</xdr:rowOff>
    </xdr:from>
    <xdr:to>
      <xdr:col>55</xdr:col>
      <xdr:colOff>0</xdr:colOff>
      <xdr:row>41</xdr:row>
      <xdr:rowOff>154686</xdr:rowOff>
    </xdr:to>
    <xdr:cxnSp macro="">
      <xdr:nvCxnSpPr>
        <xdr:cNvPr id="117" name="直線コネクタ 116"/>
        <xdr:cNvCxnSpPr/>
      </xdr:nvCxnSpPr>
      <xdr:spPr>
        <a:xfrm>
          <a:off x="9639300" y="7183489"/>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24516</xdr:rowOff>
    </xdr:from>
    <xdr:ext cx="469744" cy="259045"/>
    <xdr:sp macro="" textlink="">
      <xdr:nvSpPr>
        <xdr:cNvPr id="120" name="n_1mainValue【道路】&#10;一人当たり延長"/>
        <xdr:cNvSpPr txBox="1"/>
      </xdr:nvSpPr>
      <xdr:spPr>
        <a:xfrm>
          <a:off x="9391727" y="722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60" name="楕円 159"/>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135000</xdr:rowOff>
    </xdr:from>
    <xdr:ext cx="405111" cy="259045"/>
    <xdr:sp macro="" textlink="">
      <xdr:nvSpPr>
        <xdr:cNvPr id="161" name="【橋りょう・トンネル】&#10;有形固定資産減価償却率該当値テキスト"/>
        <xdr:cNvSpPr txBox="1"/>
      </xdr:nvSpPr>
      <xdr:spPr>
        <a:xfrm>
          <a:off x="4673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62" name="楕円 161"/>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63681</xdr:rowOff>
    </xdr:to>
    <xdr:cxnSp macro="">
      <xdr:nvCxnSpPr>
        <xdr:cNvPr id="163" name="直線コネクタ 162"/>
        <xdr:cNvCxnSpPr/>
      </xdr:nvCxnSpPr>
      <xdr:spPr>
        <a:xfrm flipV="1">
          <a:off x="3797300" y="103229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105608</xdr:rowOff>
    </xdr:from>
    <xdr:ext cx="405111" cy="259045"/>
    <xdr:sp macro="" textlink="">
      <xdr:nvSpPr>
        <xdr:cNvPr id="166" name="n_1mainValue【橋りょう・トンネル】&#10;有形固定資産減価償却率"/>
        <xdr:cNvSpPr txBox="1"/>
      </xdr:nvSpPr>
      <xdr:spPr>
        <a:xfrm>
          <a:off x="3582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23298</xdr:rowOff>
    </xdr:from>
    <xdr:to>
      <xdr:col>55</xdr:col>
      <xdr:colOff>50800</xdr:colOff>
      <xdr:row>64</xdr:row>
      <xdr:rowOff>124898</xdr:rowOff>
    </xdr:to>
    <xdr:sp macro="" textlink="">
      <xdr:nvSpPr>
        <xdr:cNvPr id="204" name="楕円 203"/>
        <xdr:cNvSpPr/>
      </xdr:nvSpPr>
      <xdr:spPr>
        <a:xfrm>
          <a:off x="10426700" y="109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109675</xdr:rowOff>
    </xdr:from>
    <xdr:ext cx="469744" cy="259045"/>
    <xdr:sp macro="" textlink="">
      <xdr:nvSpPr>
        <xdr:cNvPr id="205" name="【橋りょう・トンネル】&#10;一人当たり有形固定資産（償却資産）額該当値テキスト"/>
        <xdr:cNvSpPr txBox="1"/>
      </xdr:nvSpPr>
      <xdr:spPr>
        <a:xfrm>
          <a:off x="10515600" y="1091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23273</xdr:rowOff>
    </xdr:from>
    <xdr:to>
      <xdr:col>50</xdr:col>
      <xdr:colOff>165100</xdr:colOff>
      <xdr:row>64</xdr:row>
      <xdr:rowOff>124873</xdr:rowOff>
    </xdr:to>
    <xdr:sp macro="" textlink="">
      <xdr:nvSpPr>
        <xdr:cNvPr id="206" name="楕円 205"/>
        <xdr:cNvSpPr/>
      </xdr:nvSpPr>
      <xdr:spPr>
        <a:xfrm>
          <a:off x="9588500" y="1099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74073</xdr:rowOff>
    </xdr:from>
    <xdr:to>
      <xdr:col>55</xdr:col>
      <xdr:colOff>0</xdr:colOff>
      <xdr:row>64</xdr:row>
      <xdr:rowOff>74098</xdr:rowOff>
    </xdr:to>
    <xdr:cxnSp macro="">
      <xdr:nvCxnSpPr>
        <xdr:cNvPr id="207" name="直線コネクタ 206"/>
        <xdr:cNvCxnSpPr/>
      </xdr:nvCxnSpPr>
      <xdr:spPr>
        <a:xfrm>
          <a:off x="9639300" y="11046873"/>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116000</xdr:rowOff>
    </xdr:from>
    <xdr:ext cx="469744" cy="259045"/>
    <xdr:sp macro="" textlink="">
      <xdr:nvSpPr>
        <xdr:cNvPr id="210" name="n_1mainValue【橋りょう・トンネル】&#10;一人当たり有形固定資産（償却資産）額"/>
        <xdr:cNvSpPr txBox="1"/>
      </xdr:nvSpPr>
      <xdr:spPr>
        <a:xfrm>
          <a:off x="9391728" y="1108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267" name="直線コネクタ 266"/>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6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69" name="直線コネクタ 26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270"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271" name="直線コネクタ 270"/>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272"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273" name="フローチャート: 判断 272"/>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274" name="フローチャート: 判断 27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75" name="フローチャート: 判断 274"/>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281" name="楕円 280"/>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282" name="【認定こども園・幼稚園・保育所】&#10;有形固定資産減価償却率該当値テキスト"/>
        <xdr:cNvSpPr txBox="1"/>
      </xdr:nvSpPr>
      <xdr:spPr>
        <a:xfrm>
          <a:off x="16357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283" name="楕円 282"/>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97155</xdr:rowOff>
    </xdr:to>
    <xdr:cxnSp macro="">
      <xdr:nvCxnSpPr>
        <xdr:cNvPr id="284" name="直線コネクタ 283"/>
        <xdr:cNvCxnSpPr/>
      </xdr:nvCxnSpPr>
      <xdr:spPr>
        <a:xfrm flipV="1">
          <a:off x="15481300" y="70713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285"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286"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287" name="n_1mainValue【認定こども園・幼稚園・保育所】&#10;有形固定資産減価償却率"/>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9" name="テキスト ボックス 2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1" name="テキスト ボックス 3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3" name="テキスト ボックス 3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5" name="テキスト ボックス 3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7" name="テキスト ボックス 3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11" name="直線コネクタ 310"/>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12"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13" name="直線コネクタ 312"/>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14"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15" name="直線コネクタ 314"/>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16"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17" name="フローチャート: 判断 316"/>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18" name="フローチャート: 判断 317"/>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19" name="フローチャート: 判断 318"/>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325" name="楕円 324"/>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326"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327" name="楕円 326"/>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110490</xdr:rowOff>
    </xdr:to>
    <xdr:cxnSp macro="">
      <xdr:nvCxnSpPr>
        <xdr:cNvPr id="328" name="直線コネクタ 327"/>
        <xdr:cNvCxnSpPr/>
      </xdr:nvCxnSpPr>
      <xdr:spPr>
        <a:xfrm>
          <a:off x="21323300" y="7101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329"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30"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331" name="n_1mainValue【認定こども園・幼稚園・保育所】&#10;一人当たり面積"/>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6" name="テキスト ボックス 3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58" name="直線コネクタ 357"/>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59"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60" name="直線コネクタ 359"/>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61"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62" name="直線コネクタ 361"/>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63"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64" name="フローチャート: 判断 363"/>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5" name="フローチャート: 判断 36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66" name="フローチャート: 判断 365"/>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372" name="楕円 371"/>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373" name="【学校施設】&#10;有形固定資産減価償却率該当値テキスト"/>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374" name="楕円 373"/>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135527</xdr:rowOff>
    </xdr:to>
    <xdr:cxnSp macro="">
      <xdr:nvCxnSpPr>
        <xdr:cNvPr id="375" name="直線コネクタ 374"/>
        <xdr:cNvCxnSpPr/>
      </xdr:nvCxnSpPr>
      <xdr:spPr>
        <a:xfrm flipV="1">
          <a:off x="15481300" y="101922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7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377"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6004</xdr:rowOff>
    </xdr:from>
    <xdr:ext cx="405111" cy="259045"/>
    <xdr:sp macro="" textlink="">
      <xdr:nvSpPr>
        <xdr:cNvPr id="378" name="n_1main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9" name="正方形/長方形 3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6" name="正方形/長方形 3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9" name="テキスト ボックス 3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05" name="直線コネクタ 4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07" name="直線コネクタ 4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09" name="直線コネクタ 4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10"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11" name="フローチャート: 判断 4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12" name="フローチャート: 判断 4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13" name="フローチャート: 判断 4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419" name="楕円 418"/>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152163</xdr:rowOff>
    </xdr:from>
    <xdr:ext cx="469744" cy="259045"/>
    <xdr:sp macro="" textlink="">
      <xdr:nvSpPr>
        <xdr:cNvPr id="420" name="【学校施設】&#10;一人当たり面積該当値テキスト"/>
        <xdr:cNvSpPr txBox="1"/>
      </xdr:nvSpPr>
      <xdr:spPr>
        <a:xfrm>
          <a:off x="22199600" y="1078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59255</xdr:rowOff>
    </xdr:from>
    <xdr:to>
      <xdr:col>112</xdr:col>
      <xdr:colOff>38100</xdr:colOff>
      <xdr:row>63</xdr:row>
      <xdr:rowOff>160855</xdr:rowOff>
    </xdr:to>
    <xdr:sp macro="" textlink="">
      <xdr:nvSpPr>
        <xdr:cNvPr id="421" name="楕円 420"/>
        <xdr:cNvSpPr/>
      </xdr:nvSpPr>
      <xdr:spPr>
        <a:xfrm>
          <a:off x="21272500" y="108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110055</xdr:rowOff>
    </xdr:from>
    <xdr:to>
      <xdr:col>116</xdr:col>
      <xdr:colOff>63500</xdr:colOff>
      <xdr:row>63</xdr:row>
      <xdr:rowOff>116586</xdr:rowOff>
    </xdr:to>
    <xdr:cxnSp macro="">
      <xdr:nvCxnSpPr>
        <xdr:cNvPr id="422" name="直線コネクタ 421"/>
        <xdr:cNvCxnSpPr/>
      </xdr:nvCxnSpPr>
      <xdr:spPr>
        <a:xfrm>
          <a:off x="21323300" y="109114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23"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24"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151982</xdr:rowOff>
    </xdr:from>
    <xdr:ext cx="469744" cy="259045"/>
    <xdr:sp macro="" textlink="">
      <xdr:nvSpPr>
        <xdr:cNvPr id="425" name="n_1mainValue【学校施設】&#10;一人当たり面積"/>
        <xdr:cNvSpPr txBox="1"/>
      </xdr:nvSpPr>
      <xdr:spPr>
        <a:xfrm>
          <a:off x="21075727" y="109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6" name="テキスト ボックス 4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8" name="テキスト ボックス 4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6" name="テキスト ボックス 4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8" name="テキスト ボックス 4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450" name="直線コネクタ 449"/>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451"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452" name="直線コネクタ 451"/>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4" name="直線コネクタ 4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455"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456" name="フローチャート: 判断 45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457" name="フローチャート: 判断 45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458" name="フローチャート: 判断 457"/>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464" name="楕円 463"/>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465" name="【児童館】&#10;有形固定資産減価償却率該当値テキスト"/>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466" name="楕円 465"/>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148589</xdr:rowOff>
    </xdr:from>
    <xdr:to>
      <xdr:col>85</xdr:col>
      <xdr:colOff>127000</xdr:colOff>
      <xdr:row>85</xdr:row>
      <xdr:rowOff>26670</xdr:rowOff>
    </xdr:to>
    <xdr:cxnSp macro="">
      <xdr:nvCxnSpPr>
        <xdr:cNvPr id="467" name="直線コネクタ 466"/>
        <xdr:cNvCxnSpPr/>
      </xdr:nvCxnSpPr>
      <xdr:spPr>
        <a:xfrm flipV="1">
          <a:off x="15481300" y="145503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468"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469"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470" name="n_1mainValue【児童館】&#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1" name="直線コネクタ 4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2" name="テキスト ボックス 4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3" name="直線コネクタ 4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4" name="テキスト ボックス 4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5" name="直線コネクタ 4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6" name="テキスト ボックス 4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7" name="直線コネクタ 4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8" name="テキスト ボックス 4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9" name="直線コネクタ 4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0" name="テキスト ボックス 4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494" name="直線コネクタ 493"/>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49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496" name="直線コネクタ 49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49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498" name="直線コネクタ 49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499"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00" name="フローチャート: 判断 49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01" name="フローチャート: 判断 50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02" name="フローチャート: 判断 501"/>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508" name="楕円 507"/>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509"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10" name="楕円 509"/>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511" name="直線コネクタ 510"/>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1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13"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14"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544"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553" name="楕円 552"/>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554" name="【公民館】&#10;有形固定資産減価償却率該当値テキスト"/>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55" name="楕円 554"/>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87630</xdr:rowOff>
    </xdr:to>
    <xdr:cxnSp macro="">
      <xdr:nvCxnSpPr>
        <xdr:cNvPr id="556" name="直線コネクタ 555"/>
        <xdr:cNvCxnSpPr/>
      </xdr:nvCxnSpPr>
      <xdr:spPr>
        <a:xfrm flipV="1">
          <a:off x="15481300" y="180536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557"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8"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559"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9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599" name="楕円 598"/>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600"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601" name="楕円 600"/>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107</xdr:row>
      <xdr:rowOff>156211</xdr:rowOff>
    </xdr:to>
    <xdr:cxnSp macro="">
      <xdr:nvCxnSpPr>
        <xdr:cNvPr id="602" name="直線コネクタ 601"/>
        <xdr:cNvCxnSpPr/>
      </xdr:nvCxnSpPr>
      <xdr:spPr>
        <a:xfrm>
          <a:off x="21323300" y="18498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3"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4"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605" name="n_1mainValue【公民館】&#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経年による減価償却が進んでいる。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一人当たり面積については、保育所の民営化に伴いやや減少した。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118473</xdr:rowOff>
    </xdr:from>
    <xdr:to>
      <xdr:col>24</xdr:col>
      <xdr:colOff>114300</xdr:colOff>
      <xdr:row>35</xdr:row>
      <xdr:rowOff>48623</xdr:rowOff>
    </xdr:to>
    <xdr:sp macro="" textlink="">
      <xdr:nvSpPr>
        <xdr:cNvPr id="71" name="楕円 70"/>
        <xdr:cNvSpPr/>
      </xdr:nvSpPr>
      <xdr:spPr>
        <a:xfrm>
          <a:off x="4584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141350</xdr:rowOff>
    </xdr:from>
    <xdr:ext cx="405111" cy="259045"/>
    <xdr:sp macro="" textlink="">
      <xdr:nvSpPr>
        <xdr:cNvPr id="72" name="【図書館】&#10;有形固定資産減価償却率該当値テキスト"/>
        <xdr:cNvSpPr txBox="1"/>
      </xdr:nvSpPr>
      <xdr:spPr>
        <a:xfrm>
          <a:off x="4673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3" name="楕円 72"/>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169273</xdr:rowOff>
    </xdr:from>
    <xdr:to>
      <xdr:col>24</xdr:col>
      <xdr:colOff>63500</xdr:colOff>
      <xdr:row>35</xdr:row>
      <xdr:rowOff>30480</xdr:rowOff>
    </xdr:to>
    <xdr:cxnSp macro="">
      <xdr:nvCxnSpPr>
        <xdr:cNvPr id="74" name="直線コネクタ 73"/>
        <xdr:cNvCxnSpPr/>
      </xdr:nvCxnSpPr>
      <xdr:spPr>
        <a:xfrm flipV="1">
          <a:off x="3797300" y="59985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77" name="n_1mainValue【図書館】&#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15" name="楕円 114"/>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16"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7" name="楕円 116"/>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18" name="直線コネクタ 117"/>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21"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0" name="楕円 159"/>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61" name="【体育館・プー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62" name="楕円 161"/>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146685</xdr:rowOff>
    </xdr:to>
    <xdr:cxnSp macro="">
      <xdr:nvCxnSpPr>
        <xdr:cNvPr id="163" name="直線コネクタ 162"/>
        <xdr:cNvCxnSpPr/>
      </xdr:nvCxnSpPr>
      <xdr:spPr>
        <a:xfrm flipV="1">
          <a:off x="3797300" y="102203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66" name="n_1main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106934</xdr:rowOff>
    </xdr:from>
    <xdr:to>
      <xdr:col>55</xdr:col>
      <xdr:colOff>50800</xdr:colOff>
      <xdr:row>63</xdr:row>
      <xdr:rowOff>37084</xdr:rowOff>
    </xdr:to>
    <xdr:sp macro="" textlink="">
      <xdr:nvSpPr>
        <xdr:cNvPr id="202" name="楕円 201"/>
        <xdr:cNvSpPr/>
      </xdr:nvSpPr>
      <xdr:spPr>
        <a:xfrm>
          <a:off x="10426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21861</xdr:rowOff>
    </xdr:from>
    <xdr:ext cx="469744" cy="259045"/>
    <xdr:sp macro="" textlink="">
      <xdr:nvSpPr>
        <xdr:cNvPr id="203" name="【体育館・プール】&#10;一人当たり面積該当値テキスト"/>
        <xdr:cNvSpPr txBox="1"/>
      </xdr:nvSpPr>
      <xdr:spPr>
        <a:xfrm>
          <a:off x="10515600"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204" name="楕円 203"/>
        <xdr:cNvSpPr/>
      </xdr:nvSpPr>
      <xdr:spPr>
        <a:xfrm>
          <a:off x="958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157734</xdr:rowOff>
    </xdr:to>
    <xdr:cxnSp macro="">
      <xdr:nvCxnSpPr>
        <xdr:cNvPr id="205" name="直線コネクタ 204"/>
        <xdr:cNvCxnSpPr/>
      </xdr:nvCxnSpPr>
      <xdr:spPr>
        <a:xfrm>
          <a:off x="9639300" y="107876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28211</xdr:rowOff>
    </xdr:from>
    <xdr:ext cx="469744" cy="259045"/>
    <xdr:sp macro="" textlink="">
      <xdr:nvSpPr>
        <xdr:cNvPr id="208" name="n_1mainValue【体育館・プール】&#10;一人当たり面積"/>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248" name="楕円 247"/>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249" name="【福祉施設】&#10;有形固定資産減価償却率該当値テキスト"/>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250" name="楕円 249"/>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83</xdr:row>
      <xdr:rowOff>144236</xdr:rowOff>
    </xdr:to>
    <xdr:cxnSp macro="">
      <xdr:nvCxnSpPr>
        <xdr:cNvPr id="251" name="直線コネクタ 250"/>
        <xdr:cNvCxnSpPr/>
      </xdr:nvCxnSpPr>
      <xdr:spPr>
        <a:xfrm>
          <a:off x="3797300" y="1415741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140443</xdr:rowOff>
    </xdr:from>
    <xdr:ext cx="405111" cy="259045"/>
    <xdr:sp macro="" textlink="">
      <xdr:nvSpPr>
        <xdr:cNvPr id="254" name="n_1mainValue【福祉施設】&#10;有形固定資産減価償却率"/>
        <xdr:cNvSpPr txBox="1"/>
      </xdr:nvSpPr>
      <xdr:spPr>
        <a:xfrm>
          <a:off x="3582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294" name="楕円 293"/>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295" name="【福祉施設】&#10;一人当たり面積該当値テキスト"/>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96" name="楕円 295"/>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103414</xdr:rowOff>
    </xdr:to>
    <xdr:cxnSp macro="">
      <xdr:nvCxnSpPr>
        <xdr:cNvPr id="297" name="直線コネクタ 296"/>
        <xdr:cNvCxnSpPr/>
      </xdr:nvCxnSpPr>
      <xdr:spPr>
        <a:xfrm flipV="1">
          <a:off x="9639300" y="148448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00"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40" name="楕円 339"/>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341"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87449</xdr:rowOff>
    </xdr:from>
    <xdr:to>
      <xdr:col>20</xdr:col>
      <xdr:colOff>38100</xdr:colOff>
      <xdr:row>105</xdr:row>
      <xdr:rowOff>17599</xdr:rowOff>
    </xdr:to>
    <xdr:sp macro="" textlink="">
      <xdr:nvSpPr>
        <xdr:cNvPr id="342" name="楕円 341"/>
        <xdr:cNvSpPr/>
      </xdr:nvSpPr>
      <xdr:spPr>
        <a:xfrm>
          <a:off x="3746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138249</xdr:rowOff>
    </xdr:to>
    <xdr:cxnSp macro="">
      <xdr:nvCxnSpPr>
        <xdr:cNvPr id="343" name="直線コネクタ 342"/>
        <xdr:cNvCxnSpPr/>
      </xdr:nvCxnSpPr>
      <xdr:spPr>
        <a:xfrm flipV="1">
          <a:off x="3797300" y="1793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8726</xdr:rowOff>
    </xdr:from>
    <xdr:ext cx="405111" cy="259045"/>
    <xdr:sp macro="" textlink="">
      <xdr:nvSpPr>
        <xdr:cNvPr id="346" name="n_1mainValue【市民会館】&#10;有形固定資産減価償却率"/>
        <xdr:cNvSpPr txBox="1"/>
      </xdr:nvSpPr>
      <xdr:spPr>
        <a:xfrm>
          <a:off x="3582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382" name="楕円 381"/>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63771</xdr:rowOff>
    </xdr:from>
    <xdr:ext cx="469744" cy="259045"/>
    <xdr:sp macro="" textlink="">
      <xdr:nvSpPr>
        <xdr:cNvPr id="383" name="【市民会館】&#10;一人当たり面積該当値テキスト"/>
        <xdr:cNvSpPr txBox="1"/>
      </xdr:nvSpPr>
      <xdr:spPr>
        <a:xfrm>
          <a:off x="1051560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384" name="楕円 383"/>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23622</xdr:rowOff>
    </xdr:from>
    <xdr:to>
      <xdr:col>55</xdr:col>
      <xdr:colOff>0</xdr:colOff>
      <xdr:row>107</xdr:row>
      <xdr:rowOff>28194</xdr:rowOff>
    </xdr:to>
    <xdr:cxnSp macro="">
      <xdr:nvCxnSpPr>
        <xdr:cNvPr id="385" name="直線コネクタ 384"/>
        <xdr:cNvCxnSpPr/>
      </xdr:nvCxnSpPr>
      <xdr:spPr>
        <a:xfrm>
          <a:off x="9639300" y="1836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388" name="n_1mainValue【市民会館】&#10;一人当たり面積"/>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8" name="楕円 427"/>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29" name="【一般廃棄物処理施設】&#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30" name="楕円 429"/>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32113</xdr:rowOff>
    </xdr:to>
    <xdr:cxnSp macro="">
      <xdr:nvCxnSpPr>
        <xdr:cNvPr id="431" name="直線コネクタ 430"/>
        <xdr:cNvCxnSpPr/>
      </xdr:nvCxnSpPr>
      <xdr:spPr>
        <a:xfrm flipV="1">
          <a:off x="15481300" y="63398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34" name="n_1mainValue【一般廃棄物処理施設】&#10;有形固定資産減価償却率"/>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142511</xdr:rowOff>
    </xdr:from>
    <xdr:to>
      <xdr:col>116</xdr:col>
      <xdr:colOff>114300</xdr:colOff>
      <xdr:row>40</xdr:row>
      <xdr:rowOff>72661</xdr:rowOff>
    </xdr:to>
    <xdr:sp macro="" textlink="">
      <xdr:nvSpPr>
        <xdr:cNvPr id="468" name="楕円 467"/>
        <xdr:cNvSpPr/>
      </xdr:nvSpPr>
      <xdr:spPr>
        <a:xfrm>
          <a:off x="22110700" y="68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120938</xdr:rowOff>
    </xdr:from>
    <xdr:ext cx="534377" cy="259045"/>
    <xdr:sp macro="" textlink="">
      <xdr:nvSpPr>
        <xdr:cNvPr id="469" name="【一般廃棄物処理施設】&#10;一人当たり有形固定資産（償却資産）額該当値テキスト"/>
        <xdr:cNvSpPr txBox="1"/>
      </xdr:nvSpPr>
      <xdr:spPr>
        <a:xfrm>
          <a:off x="22199600" y="68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146712</xdr:rowOff>
    </xdr:from>
    <xdr:to>
      <xdr:col>112</xdr:col>
      <xdr:colOff>38100</xdr:colOff>
      <xdr:row>40</xdr:row>
      <xdr:rowOff>76862</xdr:rowOff>
    </xdr:to>
    <xdr:sp macro="" textlink="">
      <xdr:nvSpPr>
        <xdr:cNvPr id="470" name="楕円 469"/>
        <xdr:cNvSpPr/>
      </xdr:nvSpPr>
      <xdr:spPr>
        <a:xfrm>
          <a:off x="21272500" y="68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21861</xdr:rowOff>
    </xdr:from>
    <xdr:to>
      <xdr:col>116</xdr:col>
      <xdr:colOff>63500</xdr:colOff>
      <xdr:row>40</xdr:row>
      <xdr:rowOff>26062</xdr:rowOff>
    </xdr:to>
    <xdr:cxnSp macro="">
      <xdr:nvCxnSpPr>
        <xdr:cNvPr id="471" name="直線コネクタ 470"/>
        <xdr:cNvCxnSpPr/>
      </xdr:nvCxnSpPr>
      <xdr:spPr>
        <a:xfrm flipV="1">
          <a:off x="21323300" y="6879861"/>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67989</xdr:rowOff>
    </xdr:from>
    <xdr:ext cx="534377" cy="259045"/>
    <xdr:sp macro="" textlink="">
      <xdr:nvSpPr>
        <xdr:cNvPr id="474" name="n_1mainValue【一般廃棄物処理施設】&#10;一人当たり有形固定資産（償却資産）額"/>
        <xdr:cNvSpPr txBox="1"/>
      </xdr:nvSpPr>
      <xdr:spPr>
        <a:xfrm>
          <a:off x="21043411" y="69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0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514" name="楕円 513"/>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515" name="【保健センター・保健所】&#10;有形固定資産減価償却率該当値テキスト"/>
        <xdr:cNvSpPr txBox="1"/>
      </xdr:nvSpPr>
      <xdr:spPr>
        <a:xfrm>
          <a:off x="16357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16" name="楕円 515"/>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130628</xdr:rowOff>
    </xdr:to>
    <xdr:cxnSp macro="">
      <xdr:nvCxnSpPr>
        <xdr:cNvPr id="517" name="直線コネクタ 516"/>
        <xdr:cNvCxnSpPr/>
      </xdr:nvCxnSpPr>
      <xdr:spPr>
        <a:xfrm flipV="1">
          <a:off x="15481300" y="103980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18"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20"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558" name="楕円 557"/>
        <xdr:cNvSpPr/>
      </xdr:nvSpPr>
      <xdr:spPr>
        <a:xfrm>
          <a:off x="22110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105427</xdr:rowOff>
    </xdr:from>
    <xdr:ext cx="469744" cy="259045"/>
    <xdr:sp macro="" textlink="">
      <xdr:nvSpPr>
        <xdr:cNvPr id="559" name="【保健センター・保健所】&#10;一人当たり面積該当値テキスト"/>
        <xdr:cNvSpPr txBox="1"/>
      </xdr:nvSpPr>
      <xdr:spPr>
        <a:xfrm>
          <a:off x="22199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60" name="楕円 559"/>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133350</xdr:rowOff>
    </xdr:to>
    <xdr:cxnSp macro="">
      <xdr:nvCxnSpPr>
        <xdr:cNvPr id="561" name="直線コネクタ 560"/>
        <xdr:cNvCxnSpPr/>
      </xdr:nvCxnSpPr>
      <xdr:spPr>
        <a:xfrm>
          <a:off x="21323300" y="10241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6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64"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604" name="楕円 603"/>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605" name="【消防施設】&#10;有形固定資産減価償却率該当値テキスト"/>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82006</xdr:rowOff>
    </xdr:from>
    <xdr:to>
      <xdr:col>81</xdr:col>
      <xdr:colOff>101600</xdr:colOff>
      <xdr:row>84</xdr:row>
      <xdr:rowOff>12156</xdr:rowOff>
    </xdr:to>
    <xdr:sp macro="" textlink="">
      <xdr:nvSpPr>
        <xdr:cNvPr id="606" name="楕円 605"/>
        <xdr:cNvSpPr/>
      </xdr:nvSpPr>
      <xdr:spPr>
        <a:xfrm>
          <a:off x="15430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132806</xdr:rowOff>
    </xdr:to>
    <xdr:cxnSp macro="">
      <xdr:nvCxnSpPr>
        <xdr:cNvPr id="607" name="直線コネクタ 606"/>
        <xdr:cNvCxnSpPr/>
      </xdr:nvCxnSpPr>
      <xdr:spPr>
        <a:xfrm flipV="1">
          <a:off x="15481300" y="143304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3283</xdr:rowOff>
    </xdr:from>
    <xdr:ext cx="405111" cy="259045"/>
    <xdr:sp macro="" textlink="">
      <xdr:nvSpPr>
        <xdr:cNvPr id="610" name="n_1mainValue【消防施設】&#10;有形固定資産減価償却率"/>
        <xdr:cNvSpPr txBox="1"/>
      </xdr:nvSpPr>
      <xdr:spPr>
        <a:xfrm>
          <a:off x="15266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33020</xdr:rowOff>
    </xdr:from>
    <xdr:to>
      <xdr:col>116</xdr:col>
      <xdr:colOff>114300</xdr:colOff>
      <xdr:row>86</xdr:row>
      <xdr:rowOff>134620</xdr:rowOff>
    </xdr:to>
    <xdr:sp macro="" textlink="">
      <xdr:nvSpPr>
        <xdr:cNvPr id="648" name="楕円 647"/>
        <xdr:cNvSpPr/>
      </xdr:nvSpPr>
      <xdr:spPr>
        <a:xfrm>
          <a:off x="22110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119397</xdr:rowOff>
    </xdr:from>
    <xdr:ext cx="469744" cy="259045"/>
    <xdr:sp macro="" textlink="">
      <xdr:nvSpPr>
        <xdr:cNvPr id="649" name="【消防施設】&#10;一人当たり面積該当値テキスト"/>
        <xdr:cNvSpPr txBox="1"/>
      </xdr:nvSpPr>
      <xdr:spPr>
        <a:xfrm>
          <a:off x="221996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650" name="楕円 649"/>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83820</xdr:rowOff>
    </xdr:to>
    <xdr:cxnSp macro="">
      <xdr:nvCxnSpPr>
        <xdr:cNvPr id="651" name="直線コネクタ 650"/>
        <xdr:cNvCxnSpPr/>
      </xdr:nvCxnSpPr>
      <xdr:spPr>
        <a:xfrm>
          <a:off x="21323300" y="1482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654"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94" name="楕円 693"/>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695" name="【庁舎】&#10;有形固定資産減価償却率該当値テキスト"/>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696" name="楕円 695"/>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697" name="直線コネクタ 696"/>
        <xdr:cNvCxnSpPr/>
      </xdr:nvCxnSpPr>
      <xdr:spPr>
        <a:xfrm flipV="1">
          <a:off x="15481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140261</xdr:rowOff>
    </xdr:from>
    <xdr:ext cx="405111" cy="259045"/>
    <xdr:sp macro="" textlink="">
      <xdr:nvSpPr>
        <xdr:cNvPr id="700" name="n_1main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41" name="楕円 740"/>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42" name="【庁舎】&#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43" name="楕円 742"/>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7620</xdr:rowOff>
    </xdr:to>
    <xdr:cxnSp macro="">
      <xdr:nvCxnSpPr>
        <xdr:cNvPr id="744" name="直線コネクタ 743"/>
        <xdr:cNvCxnSpPr/>
      </xdr:nvCxnSpPr>
      <xdr:spPr>
        <a:xfrm>
          <a:off x="21323300" y="18517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47"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経年による減価償却が進んでいる。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年度の単年度財政力指数は、分母である基準財政需要額では、</a:t>
          </a:r>
          <a:r>
            <a:rPr kumimoji="0" lang="ja-JP" altLang="en-US" sz="1100" b="0" i="0" u="none" strike="noStrike" kern="0" cap="none" spc="0" normalizeH="0" baseline="0" noProof="0">
              <a:ln>
                <a:noFill/>
              </a:ln>
              <a:solidFill>
                <a:prstClr val="black"/>
              </a:solidFill>
              <a:effectLst/>
              <a:uLnTx/>
              <a:uFillTx/>
              <a:latin typeface="+mn-lt"/>
              <a:ea typeface="+mn-ea"/>
              <a:cs typeface="+mn-cs"/>
            </a:rPr>
            <a:t>生活保護費</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補正係数</a:t>
          </a:r>
          <a:r>
            <a:rPr kumimoji="0" lang="ja-JP" altLang="ja-JP" sz="1100" b="0" i="0" u="none" strike="noStrike" kern="0" cap="none" spc="0" normalizeH="0" baseline="0" noProof="0">
              <a:ln>
                <a:noFill/>
              </a:ln>
              <a:solidFill>
                <a:prstClr val="black"/>
              </a:solidFill>
              <a:effectLst/>
              <a:uLnTx/>
              <a:uFillTx/>
              <a:latin typeface="+mn-lt"/>
              <a:ea typeface="+mn-ea"/>
              <a:cs typeface="+mn-cs"/>
            </a:rPr>
            <a:t>の減（△</a:t>
          </a:r>
          <a:r>
            <a:rPr kumimoji="0" lang="en-US" altLang="ja-JP" sz="1100" b="0" i="0" u="none" strike="noStrike" kern="0" cap="none" spc="0" normalizeH="0" baseline="0" noProof="0">
              <a:ln>
                <a:noFill/>
              </a:ln>
              <a:solidFill>
                <a:prstClr val="black"/>
              </a:solidFill>
              <a:effectLst/>
              <a:uLnTx/>
              <a:uFillTx/>
              <a:latin typeface="+mn-lt"/>
              <a:ea typeface="+mn-ea"/>
              <a:cs typeface="+mn-cs"/>
            </a:rPr>
            <a:t>6,114</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8.9</a:t>
          </a:r>
          <a:r>
            <a:rPr kumimoji="0" lang="ja-JP" altLang="ja-JP" sz="1100" b="0" i="0" u="none" strike="noStrike" kern="0" cap="none" spc="0" normalizeH="0" baseline="0" noProof="0">
              <a:ln>
                <a:noFill/>
              </a:ln>
              <a:solidFill>
                <a:prstClr val="black"/>
              </a:solidFill>
              <a:effectLst/>
              <a:uLnTx/>
              <a:uFillTx/>
              <a:latin typeface="+mn-lt"/>
              <a:ea typeface="+mn-ea"/>
              <a:cs typeface="+mn-cs"/>
            </a:rPr>
            <a:t>％））等があるものの、社会福祉費の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単位費用及び補正係数</a:t>
          </a:r>
          <a:r>
            <a:rPr kumimoji="0" lang="ja-JP" altLang="ja-JP" sz="1100" b="0" i="0" u="none" strike="noStrike" kern="0" cap="none" spc="0" normalizeH="0" baseline="0" noProof="0">
              <a:ln>
                <a:noFill/>
              </a:ln>
              <a:solidFill>
                <a:prstClr val="black"/>
              </a:solidFill>
              <a:effectLst/>
              <a:uLnTx/>
              <a:uFillTx/>
              <a:latin typeface="+mn-lt"/>
              <a:ea typeface="+mn-ea"/>
              <a:cs typeface="+mn-cs"/>
            </a:rPr>
            <a:t>の増（１億</a:t>
          </a:r>
          <a:r>
            <a:rPr kumimoji="0" lang="en-US" altLang="ja-JP" sz="1100" b="0" i="0" u="none" strike="noStrike" kern="0" cap="none" spc="0" normalizeH="0" baseline="0" noProof="0">
              <a:ln>
                <a:noFill/>
              </a:ln>
              <a:solidFill>
                <a:prstClr val="black"/>
              </a:solidFill>
              <a:effectLst/>
              <a:uLnTx/>
              <a:uFillTx/>
              <a:latin typeface="+mn-lt"/>
              <a:ea typeface="+mn-ea"/>
              <a:cs typeface="+mn-cs"/>
            </a:rPr>
            <a:t>3,417</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8.1</a:t>
          </a:r>
          <a:r>
            <a:rPr kumimoji="0" lang="ja-JP" altLang="ja-JP" sz="1100" b="0" i="0" u="none" strike="noStrike" kern="0" cap="none" spc="0" normalizeH="0" baseline="0" noProof="0">
              <a:ln>
                <a:noFill/>
              </a:ln>
              <a:solidFill>
                <a:prstClr val="black"/>
              </a:solidFill>
              <a:effectLst/>
              <a:uLnTx/>
              <a:uFillTx/>
              <a:latin typeface="+mn-lt"/>
              <a:ea typeface="+mn-ea"/>
              <a:cs typeface="+mn-cs"/>
            </a:rPr>
            <a:t>％））等により、全体では、</a:t>
          </a:r>
          <a:r>
            <a:rPr kumimoji="0" lang="en-US" altLang="ja-JP" sz="1100" b="0" i="0" u="none" strike="noStrike" kern="0" cap="none" spc="0" normalizeH="0" baseline="0" noProof="0">
              <a:ln>
                <a:noFill/>
              </a:ln>
              <a:solidFill>
                <a:prstClr val="black"/>
              </a:solidFill>
              <a:effectLst/>
              <a:uLnTx/>
              <a:uFillTx/>
              <a:latin typeface="+mn-lt"/>
              <a:ea typeface="+mn-ea"/>
              <a:cs typeface="+mn-cs"/>
            </a:rPr>
            <a:t>6,710</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７千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0.6</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分子である基準財政収入額では、</a:t>
          </a:r>
          <a:r>
            <a:rPr kumimoji="0" lang="ja-JP" altLang="en-US" sz="1100" b="0" i="0" u="none" strike="noStrike" kern="0" cap="none" spc="0" normalizeH="0" baseline="0" noProof="0">
              <a:ln>
                <a:noFill/>
              </a:ln>
              <a:solidFill>
                <a:prstClr val="black"/>
              </a:solidFill>
              <a:effectLst/>
              <a:uLnTx/>
              <a:uFillTx/>
              <a:latin typeface="+mn-lt"/>
              <a:ea typeface="+mn-ea"/>
              <a:cs typeface="+mn-cs"/>
            </a:rPr>
            <a:t>納税義務者数の増により、市町村民税（所得割）</a:t>
          </a:r>
          <a:r>
            <a:rPr kumimoji="0" lang="ja-JP" altLang="ja-JP" sz="1100" b="0" i="0" u="none" strike="noStrike" kern="0" cap="none" spc="0" normalizeH="0" baseline="0" noProof="0">
              <a:ln>
                <a:noFill/>
              </a:ln>
              <a:solidFill>
                <a:prstClr val="black"/>
              </a:solidFill>
              <a:effectLst/>
              <a:uLnTx/>
              <a:uFillTx/>
              <a:latin typeface="+mn-lt"/>
              <a:ea typeface="+mn-ea"/>
              <a:cs typeface="+mn-cs"/>
            </a:rPr>
            <a:t>が</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2,878</a:t>
          </a:r>
          <a:r>
            <a:rPr kumimoji="0" lang="ja-JP" altLang="en-US" sz="1100" b="0" i="0" u="none" strike="noStrike" kern="0" cap="none" spc="0" normalizeH="0" baseline="0" noProof="0">
              <a:ln>
                <a:noFill/>
              </a:ln>
              <a:solidFill>
                <a:prstClr val="black"/>
              </a:solidFill>
              <a:effectLst/>
              <a:uLnTx/>
              <a:uFillTx/>
              <a:latin typeface="+mn-lt"/>
              <a:ea typeface="+mn-ea"/>
              <a:cs typeface="+mn-cs"/>
            </a:rPr>
            <a:t>万８千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4.9</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％）の増となったことなどから、全体で</a:t>
          </a:r>
          <a:r>
            <a:rPr kumimoji="0" lang="en-US" altLang="ja-JP" sz="1100" b="0" i="0" u="none" strike="noStrike" kern="0" cap="none" spc="0" normalizeH="0" baseline="0" noProof="0">
              <a:ln>
                <a:noFill/>
              </a:ln>
              <a:solidFill>
                <a:prstClr val="black"/>
              </a:solidFill>
              <a:effectLst/>
              <a:uLnTx/>
              <a:uFillTx/>
              <a:latin typeface="+mn-lt"/>
              <a:ea typeface="+mn-ea"/>
              <a:cs typeface="+mn-cs"/>
            </a:rPr>
            <a:t>4,577</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基準財政需要額</a:t>
          </a:r>
          <a:r>
            <a:rPr kumimoji="0" lang="ja-JP" altLang="en-US" sz="1100" b="0" i="0" u="none" strike="noStrike" kern="0" cap="none" spc="0" normalizeH="0" baseline="0" noProof="0">
              <a:ln>
                <a:noFill/>
              </a:ln>
              <a:solidFill>
                <a:prstClr val="black"/>
              </a:solidFill>
              <a:effectLst/>
              <a:uLnTx/>
              <a:uFillTx/>
              <a:latin typeface="+mn-lt"/>
              <a:ea typeface="+mn-ea"/>
              <a:cs typeface="+mn-cs"/>
            </a:rPr>
            <a:t>と</a:t>
          </a:r>
          <a:r>
            <a:rPr kumimoji="0" lang="ja-JP" altLang="ja-JP" sz="1100" b="0" i="0" u="none" strike="noStrike" kern="0" cap="none" spc="0" normalizeH="0" baseline="0" noProof="0">
              <a:ln>
                <a:noFill/>
              </a:ln>
              <a:solidFill>
                <a:prstClr val="black"/>
              </a:solidFill>
              <a:effectLst/>
              <a:uLnTx/>
              <a:uFillTx/>
              <a:latin typeface="+mn-lt"/>
              <a:ea typeface="+mn-ea"/>
              <a:cs typeface="+mn-cs"/>
            </a:rPr>
            <a:t>基準財政収入額の増幅</a:t>
          </a:r>
          <a:r>
            <a:rPr kumimoji="0" lang="ja-JP" altLang="en-US" sz="1100" b="0" i="0" u="none" strike="noStrike" kern="0" cap="none" spc="0" normalizeH="0" baseline="0" noProof="0">
              <a:ln>
                <a:noFill/>
              </a:ln>
              <a:solidFill>
                <a:prstClr val="black"/>
              </a:solidFill>
              <a:effectLst/>
              <a:uLnTx/>
              <a:uFillTx/>
              <a:latin typeface="+mn-lt"/>
              <a:ea typeface="+mn-ea"/>
              <a:cs typeface="+mn-cs"/>
            </a:rPr>
            <a:t>が同程度のため</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年度の単年度財政力指数は平成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と同値の</a:t>
          </a:r>
          <a:r>
            <a:rPr kumimoji="0" lang="en-US" altLang="ja-JP" sz="1100" b="0" i="0" u="none" strike="noStrike" kern="0" cap="none" spc="0" normalizeH="0" baseline="0" noProof="0">
              <a:ln>
                <a:noFill/>
              </a:ln>
              <a:solidFill>
                <a:prstClr val="black"/>
              </a:solidFill>
              <a:effectLst/>
              <a:uLnTx/>
              <a:uFillTx/>
              <a:latin typeface="+mn-lt"/>
              <a:ea typeface="+mn-ea"/>
              <a:cs typeface="+mn-cs"/>
            </a:rPr>
            <a:t>0.89</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となり、３か年平均値は</a:t>
          </a:r>
          <a:r>
            <a:rPr kumimoji="0" lang="en-US" altLang="ja-JP" sz="1100" b="0" i="0" u="none" strike="noStrike" kern="0" cap="none" spc="0" normalizeH="0" baseline="0" noProof="0">
              <a:ln>
                <a:noFill/>
              </a:ln>
              <a:solidFill>
                <a:prstClr val="black"/>
              </a:solidFill>
              <a:effectLst/>
              <a:uLnTx/>
              <a:uFillTx/>
              <a:latin typeface="+mn-lt"/>
              <a:ea typeface="+mn-ea"/>
              <a:cs typeface="+mn-cs"/>
            </a:rPr>
            <a:t>0.89</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58208</xdr:rowOff>
    </xdr:from>
    <xdr:to>
      <xdr:col>23</xdr:col>
      <xdr:colOff>133350</xdr:colOff>
      <xdr:row>37</xdr:row>
      <xdr:rowOff>78317</xdr:rowOff>
    </xdr:to>
    <xdr:cxnSp macro="">
      <xdr:nvCxnSpPr>
        <xdr:cNvPr id="69" name="直線コネクタ 68"/>
        <xdr:cNvCxnSpPr/>
      </xdr:nvCxnSpPr>
      <xdr:spPr>
        <a:xfrm flipV="1">
          <a:off x="4114800" y="64018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118533</xdr:rowOff>
    </xdr:to>
    <xdr:cxnSp macro="">
      <xdr:nvCxnSpPr>
        <xdr:cNvPr id="72" name="直線コネクタ 71"/>
        <xdr:cNvCxnSpPr/>
      </xdr:nvCxnSpPr>
      <xdr:spPr>
        <a:xfrm flipV="1">
          <a:off x="3225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138642</xdr:rowOff>
    </xdr:to>
    <xdr:cxnSp macro="">
      <xdr:nvCxnSpPr>
        <xdr:cNvPr id="75" name="直線コネクタ 74"/>
        <xdr:cNvCxnSpPr/>
      </xdr:nvCxnSpPr>
      <xdr:spPr>
        <a:xfrm flipV="1">
          <a:off x="2336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37</xdr:row>
      <xdr:rowOff>138642</xdr:rowOff>
    </xdr:to>
    <xdr:cxnSp macro="">
      <xdr:nvCxnSpPr>
        <xdr:cNvPr id="78" name="直線コネクタ 77"/>
        <xdr:cNvCxnSpPr/>
      </xdr:nvCxnSpPr>
      <xdr:spPr>
        <a:xfrm>
          <a:off x="1447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23935</xdr:rowOff>
    </xdr:from>
    <xdr:ext cx="762000" cy="259045"/>
    <xdr:sp macro="" textlink="">
      <xdr:nvSpPr>
        <xdr:cNvPr id="89" name="財政力該当値テキスト"/>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27517</xdr:rowOff>
    </xdr:from>
    <xdr:to>
      <xdr:col>19</xdr:col>
      <xdr:colOff>184150</xdr:colOff>
      <xdr:row>37</xdr:row>
      <xdr:rowOff>129117</xdr:rowOff>
    </xdr:to>
    <xdr:sp macro="" textlink="">
      <xdr:nvSpPr>
        <xdr:cNvPr id="90" name="楕円 89"/>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139294</xdr:rowOff>
    </xdr:from>
    <xdr:ext cx="736600" cy="259045"/>
    <xdr:sp macro="" textlink="">
      <xdr:nvSpPr>
        <xdr:cNvPr id="91" name="テキスト ボックス 90"/>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87842</xdr:rowOff>
    </xdr:from>
    <xdr:to>
      <xdr:col>7</xdr:col>
      <xdr:colOff>31750</xdr:colOff>
      <xdr:row>38</xdr:row>
      <xdr:rowOff>17991</xdr:rowOff>
    </xdr:to>
    <xdr:sp macro="" textlink="">
      <xdr:nvSpPr>
        <xdr:cNvPr id="96" name="楕円 95"/>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28169</xdr:rowOff>
    </xdr:from>
    <xdr:ext cx="762000" cy="259045"/>
    <xdr:sp macro="" textlink="">
      <xdr:nvSpPr>
        <xdr:cNvPr id="97" name="テキスト ボックス 96"/>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91.2</a:t>
          </a:r>
          <a:r>
            <a:rPr kumimoji="0" lang="ja-JP" altLang="ja-JP" sz="1100" b="0" i="0" u="none" strike="noStrike" kern="0" cap="none" spc="0" normalizeH="0" baseline="0" noProof="0">
              <a:ln>
                <a:noFill/>
              </a:ln>
              <a:solidFill>
                <a:prstClr val="black"/>
              </a:solidFill>
              <a:effectLst/>
              <a:uLnTx/>
              <a:uFillTx/>
              <a:latin typeface="+mn-lt"/>
              <a:ea typeface="+mn-ea"/>
              <a:cs typeface="+mn-cs"/>
            </a:rPr>
            <a:t>％と昨年度から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ポイント増した。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分母</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経常一般財源は</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7,257</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２千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。市税収入は</a:t>
          </a:r>
          <a:r>
            <a:rPr kumimoji="0" lang="ja-JP" altLang="en-US" sz="1100" b="0" i="0" u="none" strike="noStrike" kern="0" cap="none" spc="0" normalizeH="0" baseline="0" noProof="0">
              <a:ln>
                <a:noFill/>
              </a:ln>
              <a:solidFill>
                <a:prstClr val="black"/>
              </a:solidFill>
              <a:effectLst/>
              <a:uLnTx/>
              <a:uFillTx/>
              <a:latin typeface="+mn-lt"/>
              <a:ea typeface="+mn-ea"/>
              <a:cs typeface="+mn-cs"/>
            </a:rPr>
            <a:t>、ふるさと納税の増や大手法人の税割の減</a:t>
          </a:r>
          <a:r>
            <a:rPr kumimoji="0" lang="ja-JP" altLang="ja-JP" sz="1100" b="0" i="0" u="none" strike="noStrike" kern="0" cap="none" spc="0" normalizeH="0" baseline="0" noProof="0">
              <a:ln>
                <a:noFill/>
              </a:ln>
              <a:solidFill>
                <a:prstClr val="black"/>
              </a:solidFill>
              <a:effectLst/>
              <a:uLnTx/>
              <a:uFillTx/>
              <a:latin typeface="+mn-lt"/>
              <a:ea typeface="+mn-ea"/>
              <a:cs typeface="+mn-cs"/>
            </a:rPr>
            <a:t>等により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3,839</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３千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。しかし、</a:t>
          </a:r>
          <a:r>
            <a:rPr kumimoji="0" lang="ja-JP" altLang="ja-JP" sz="1100" b="0" i="0" u="none" strike="noStrike" kern="0" cap="none" spc="0" normalizeH="0" baseline="0" noProof="0">
              <a:ln>
                <a:noFill/>
              </a:ln>
              <a:solidFill>
                <a:prstClr val="black"/>
              </a:solidFill>
              <a:effectLst/>
              <a:uLnTx/>
              <a:uFillTx/>
              <a:latin typeface="+mn-lt"/>
              <a:ea typeface="+mn-ea"/>
              <a:cs typeface="+mn-cs"/>
            </a:rPr>
            <a:t>税連動交付金</a:t>
          </a:r>
          <a:r>
            <a:rPr kumimoji="0" lang="ja-JP" altLang="en-US" sz="1100" b="0" i="0" u="none" strike="noStrike" kern="0" cap="none" spc="0" normalizeH="0" baseline="0" noProof="0">
              <a:ln>
                <a:noFill/>
              </a:ln>
              <a:solidFill>
                <a:prstClr val="black"/>
              </a:solidFill>
              <a:effectLst/>
              <a:uLnTx/>
              <a:uFillTx/>
              <a:latin typeface="+mn-lt"/>
              <a:ea typeface="+mn-ea"/>
              <a:cs typeface="+mn-cs"/>
            </a:rPr>
            <a:t>の株式等譲渡所得割交付金が大幅増となったこと等により１</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4,020</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7.5</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増となったほか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普通交付税は</a:t>
          </a:r>
          <a:r>
            <a:rPr kumimoji="0" lang="en-US" altLang="ja-JP" sz="1100" b="0" i="0" u="none" strike="noStrike" kern="0" cap="none" spc="0" normalizeH="0" baseline="0" noProof="0">
              <a:ln>
                <a:noFill/>
              </a:ln>
              <a:solidFill>
                <a:prstClr val="black"/>
              </a:solidFill>
              <a:effectLst/>
              <a:uLnTx/>
              <a:uFillTx/>
              <a:latin typeface="+mn-lt"/>
              <a:ea typeface="+mn-ea"/>
              <a:cs typeface="+mn-cs"/>
            </a:rPr>
            <a:t>2,167</a:t>
          </a:r>
          <a:r>
            <a:rPr kumimoji="0" lang="ja-JP" altLang="en-US" sz="1100" b="0" i="0" u="none" strike="noStrike" kern="0" cap="none" spc="0" normalizeH="0" baseline="0" noProof="0">
              <a:ln>
                <a:noFill/>
              </a:ln>
              <a:solidFill>
                <a:prstClr val="black"/>
              </a:solidFill>
              <a:effectLst/>
              <a:uLnTx/>
              <a:uFillTx/>
              <a:latin typeface="+mn-lt"/>
              <a:ea typeface="+mn-ea"/>
              <a:cs typeface="+mn-cs"/>
            </a:rPr>
            <a:t>万円（</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％）の増、</a:t>
          </a:r>
          <a:r>
            <a:rPr kumimoji="0" lang="ja-JP" altLang="ja-JP" sz="1100" b="0" i="0" u="none" strike="noStrike" kern="0" cap="none" spc="0" normalizeH="0" baseline="0" noProof="0">
              <a:ln>
                <a:noFill/>
              </a:ln>
              <a:solidFill>
                <a:prstClr val="black"/>
              </a:solidFill>
              <a:effectLst/>
              <a:uLnTx/>
              <a:uFillTx/>
              <a:latin typeface="+mn-lt"/>
              <a:ea typeface="+mn-ea"/>
              <a:cs typeface="+mn-cs"/>
            </a:rPr>
            <a:t>臨時財政対策債</a:t>
          </a:r>
          <a:r>
            <a:rPr kumimoji="0" lang="ja-JP" altLang="en-US" sz="1100" b="0" i="0" u="none" strike="noStrike" kern="0" cap="none" spc="0" normalizeH="0" baseline="0" noProof="0">
              <a:ln>
                <a:noFill/>
              </a:ln>
              <a:solidFill>
                <a:prstClr val="black"/>
              </a:solidFill>
              <a:effectLst/>
              <a:uLnTx/>
              <a:uFillTx/>
              <a:latin typeface="+mn-lt"/>
              <a:ea typeface="+mn-ea"/>
              <a:cs typeface="+mn-cs"/>
            </a:rPr>
            <a:t>は３億</a:t>
          </a:r>
          <a:r>
            <a:rPr kumimoji="0" lang="en-US" altLang="ja-JP" sz="1100" b="0" i="0" u="none" strike="noStrike" kern="0" cap="none" spc="0" normalizeH="0" baseline="0" noProof="0">
              <a:ln>
                <a:noFill/>
              </a:ln>
              <a:solidFill>
                <a:prstClr val="black"/>
              </a:solidFill>
              <a:effectLst/>
              <a:uLnTx/>
              <a:uFillTx/>
              <a:latin typeface="+mn-lt"/>
              <a:ea typeface="+mn-ea"/>
              <a:cs typeface="+mn-cs"/>
            </a:rPr>
            <a:t>5,000</a:t>
          </a:r>
          <a:r>
            <a:rPr kumimoji="0" lang="ja-JP" altLang="en-US" sz="1100" b="0" i="0" u="none" strike="noStrike" kern="0" cap="none" spc="0" normalizeH="0" baseline="0" noProof="0">
              <a:ln>
                <a:noFill/>
              </a:ln>
              <a:solidFill>
                <a:prstClr val="black"/>
              </a:solidFill>
              <a:effectLst/>
              <a:uLnTx/>
              <a:uFillTx/>
              <a:latin typeface="+mn-lt"/>
              <a:ea typeface="+mn-ea"/>
              <a:cs typeface="+mn-cs"/>
            </a:rPr>
            <a:t>万円（</a:t>
          </a:r>
          <a:r>
            <a:rPr kumimoji="0" lang="en-US" altLang="ja-JP" sz="1100" b="0" i="0" u="none" strike="noStrike" kern="0" cap="none" spc="0" normalizeH="0" baseline="0" noProof="0">
              <a:ln>
                <a:noFill/>
              </a:ln>
              <a:solidFill>
                <a:prstClr val="black"/>
              </a:solidFill>
              <a:effectLst/>
              <a:uLnTx/>
              <a:uFillTx/>
              <a:latin typeface="+mn-lt"/>
              <a:ea typeface="+mn-ea"/>
              <a:cs typeface="+mn-cs"/>
            </a:rPr>
            <a:t>58.3</a:t>
          </a:r>
          <a:r>
            <a:rPr kumimoji="0" lang="ja-JP" altLang="en-US" sz="1100" b="0" i="0" u="none" strike="noStrike" kern="0" cap="none" spc="0" normalizeH="0" baseline="0" noProof="0">
              <a:ln>
                <a:noFill/>
              </a:ln>
              <a:solidFill>
                <a:prstClr val="black"/>
              </a:solidFill>
              <a:effectLst/>
              <a:uLnTx/>
              <a:uFillTx/>
              <a:latin typeface="+mn-lt"/>
              <a:ea typeface="+mn-ea"/>
              <a:cs typeface="+mn-cs"/>
            </a:rPr>
            <a:t>％）の増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こと等により、増となった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分子</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9,900</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4.4</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。保育園の待機児童対策等による扶助費の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大幅</a:t>
          </a:r>
          <a:r>
            <a:rPr kumimoji="0" lang="ja-JP" altLang="ja-JP" sz="1100" b="0" i="0" u="none" strike="noStrike" kern="0" cap="none" spc="0" normalizeH="0" baseline="0" noProof="0">
              <a:ln>
                <a:noFill/>
              </a:ln>
              <a:solidFill>
                <a:prstClr val="black"/>
              </a:solidFill>
              <a:effectLst/>
              <a:uLnTx/>
              <a:uFillTx/>
              <a:latin typeface="+mn-lt"/>
              <a:ea typeface="+mn-ea"/>
              <a:cs typeface="+mn-cs"/>
            </a:rPr>
            <a:t>増</a:t>
          </a:r>
          <a:r>
            <a:rPr kumimoji="0" lang="ja-JP" altLang="en-US" sz="1100" b="0" i="0" u="none" strike="noStrike" kern="0" cap="none" spc="0" normalizeH="0" baseline="0" noProof="0">
              <a:ln>
                <a:noFill/>
              </a:ln>
              <a:solidFill>
                <a:prstClr val="black"/>
              </a:solidFill>
              <a:effectLst/>
              <a:uLnTx/>
              <a:uFillTx/>
              <a:latin typeface="+mn-lt"/>
              <a:ea typeface="+mn-ea"/>
              <a:cs typeface="+mn-cs"/>
            </a:rPr>
            <a:t>や、物件費、人件費、繰出金</a:t>
          </a:r>
          <a:r>
            <a:rPr kumimoji="0" lang="ja-JP" altLang="ja-JP" sz="1100" b="0" i="0" u="none" strike="noStrike" kern="0" cap="none" spc="0" normalizeH="0" baseline="0" noProof="0">
              <a:ln>
                <a:noFill/>
              </a:ln>
              <a:solidFill>
                <a:prstClr val="black"/>
              </a:solidFill>
              <a:effectLst/>
              <a:uLnTx/>
              <a:uFillTx/>
              <a:latin typeface="+mn-lt"/>
              <a:ea typeface="+mn-ea"/>
              <a:cs typeface="+mn-cs"/>
            </a:rPr>
            <a:t>等の</a:t>
          </a:r>
          <a:r>
            <a:rPr kumimoji="0" lang="ja-JP" altLang="en-US" sz="1100" b="0" i="0" u="none" strike="noStrike" kern="0" cap="none" spc="0" normalizeH="0" baseline="0" noProof="0">
              <a:ln>
                <a:noFill/>
              </a:ln>
              <a:solidFill>
                <a:prstClr val="black"/>
              </a:solidFill>
              <a:effectLst/>
              <a:uLnTx/>
              <a:uFillTx/>
              <a:latin typeface="+mn-lt"/>
              <a:ea typeface="+mn-ea"/>
              <a:cs typeface="+mn-cs"/>
            </a:rPr>
            <a:t>増等により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90170</xdr:rowOff>
    </xdr:to>
    <xdr:cxnSp macro="">
      <xdr:nvCxnSpPr>
        <xdr:cNvPr id="132" name="直線コネクタ 131"/>
        <xdr:cNvCxnSpPr/>
      </xdr:nvCxnSpPr>
      <xdr:spPr>
        <a:xfrm>
          <a:off x="4114800" y="1080304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1694</xdr:rowOff>
    </xdr:to>
    <xdr:cxnSp macro="">
      <xdr:nvCxnSpPr>
        <xdr:cNvPr id="135" name="直線コネクタ 134"/>
        <xdr:cNvCxnSpPr/>
      </xdr:nvCxnSpPr>
      <xdr:spPr>
        <a:xfrm>
          <a:off x="3225800" y="1069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74083</xdr:rowOff>
    </xdr:to>
    <xdr:cxnSp macro="">
      <xdr:nvCxnSpPr>
        <xdr:cNvPr id="138" name="直線コネクタ 137"/>
        <xdr:cNvCxnSpPr/>
      </xdr:nvCxnSpPr>
      <xdr:spPr>
        <a:xfrm flipV="1">
          <a:off x="2336800" y="106984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39370</xdr:rowOff>
    </xdr:to>
    <xdr:cxnSp macro="">
      <xdr:nvCxnSpPr>
        <xdr:cNvPr id="141" name="直線コネクタ 140"/>
        <xdr:cNvCxnSpPr/>
      </xdr:nvCxnSpPr>
      <xdr:spPr>
        <a:xfrm flipV="1">
          <a:off x="1447800" y="108754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6" name="テキスト ボックス 155"/>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7" name="楕円 156"/>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8" name="テキスト ボックス 157"/>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人件費・物件費等決算額は</a:t>
          </a:r>
          <a:r>
            <a:rPr kumimoji="0" lang="en-US" altLang="ja-JP" sz="1100" b="0" i="0" u="none" strike="noStrike" kern="0" cap="none" spc="0" normalizeH="0" baseline="0" noProof="0">
              <a:ln>
                <a:noFill/>
              </a:ln>
              <a:solidFill>
                <a:prstClr val="black"/>
              </a:solidFill>
              <a:effectLst/>
              <a:uLnTx/>
              <a:uFillTx/>
              <a:latin typeface="+mn-lt"/>
              <a:ea typeface="+mn-ea"/>
              <a:cs typeface="+mn-cs"/>
            </a:rPr>
            <a:t>81</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6,860</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千円となり、人口１人当たり人件費・物件費等決算額は</a:t>
          </a:r>
          <a:r>
            <a:rPr kumimoji="0" lang="en-US" altLang="ja-JP" sz="1100" b="0" i="0" u="none" strike="noStrike" kern="0" cap="none" spc="0" normalizeH="0" baseline="0" noProof="0">
              <a:ln>
                <a:noFill/>
              </a:ln>
              <a:solidFill>
                <a:prstClr val="black"/>
              </a:solidFill>
              <a:effectLst/>
              <a:uLnTx/>
              <a:uFillTx/>
              <a:latin typeface="+mn-lt"/>
              <a:ea typeface="+mn-ea"/>
              <a:cs typeface="+mn-cs"/>
            </a:rPr>
            <a:t>99,875</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人件費は、</a:t>
          </a:r>
          <a:r>
            <a:rPr kumimoji="0" lang="ja-JP" altLang="en-US" sz="1100" b="0" i="0" u="none" strike="noStrike" kern="0" cap="none" spc="0" normalizeH="0" baseline="0" noProof="0">
              <a:ln>
                <a:noFill/>
              </a:ln>
              <a:solidFill>
                <a:prstClr val="black"/>
              </a:solidFill>
              <a:effectLst/>
              <a:uLnTx/>
              <a:uFillTx/>
              <a:latin typeface="+mn-lt"/>
              <a:ea typeface="+mn-ea"/>
              <a:cs typeface="+mn-cs"/>
            </a:rPr>
            <a:t>職員数の増による給料の増があるものの、市立保育園の民営化による嘱託保育士報酬の減等により、事業費支弁人件費を含め、退職金を除いた人件費全体では</a:t>
          </a:r>
          <a:r>
            <a:rPr kumimoji="0" lang="en-US" altLang="ja-JP" sz="1100" b="0" i="0" u="none" strike="noStrike" kern="0" cap="none" spc="0" normalizeH="0" baseline="0" noProof="0">
              <a:ln>
                <a:noFill/>
              </a:ln>
              <a:solidFill>
                <a:prstClr val="black"/>
              </a:solidFill>
              <a:effectLst/>
              <a:uLnTx/>
              <a:uFillTx/>
              <a:latin typeface="+mn-lt"/>
              <a:ea typeface="+mn-ea"/>
              <a:cs typeface="+mn-cs"/>
            </a:rPr>
            <a:t>2,949</a:t>
          </a:r>
          <a:r>
            <a:rPr kumimoji="0" lang="ja-JP" altLang="en-US" sz="1100" b="0" i="0" u="none" strike="noStrike" kern="0" cap="none" spc="0" normalizeH="0" baseline="0" noProof="0">
              <a:ln>
                <a:noFill/>
              </a:ln>
              <a:solidFill>
                <a:prstClr val="black"/>
              </a:solidFill>
              <a:effectLst/>
              <a:uLnTx/>
              <a:uFillTx/>
              <a:latin typeface="+mn-lt"/>
              <a:ea typeface="+mn-ea"/>
              <a:cs typeface="+mn-cs"/>
            </a:rPr>
            <a:t>万６千円（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0.7</a:t>
          </a:r>
          <a:r>
            <a:rPr kumimoji="0" lang="ja-JP" altLang="en-US" sz="1100" b="0" i="0" u="none" strike="noStrike" kern="0" cap="none" spc="0" normalizeH="0" baseline="0" noProof="0">
              <a:ln>
                <a:noFill/>
              </a:ln>
              <a:solidFill>
                <a:prstClr val="black"/>
              </a:solidFill>
              <a:effectLst/>
              <a:uLnTx/>
              <a:uFillTx/>
              <a:latin typeface="+mn-lt"/>
              <a:ea typeface="+mn-ea"/>
              <a:cs typeface="+mn-cs"/>
            </a:rPr>
            <a:t>％）の減となった。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物件費は、</a:t>
          </a:r>
          <a:r>
            <a:rPr kumimoji="0" lang="ja-JP" altLang="en-US" sz="1100" b="0" i="0" u="none" strike="noStrike" kern="0" cap="none" spc="0" normalizeH="0" baseline="0" noProof="0">
              <a:ln>
                <a:noFill/>
              </a:ln>
              <a:solidFill>
                <a:prstClr val="black"/>
              </a:solidFill>
              <a:effectLst/>
              <a:uLnTx/>
              <a:uFillTx/>
              <a:latin typeface="+mn-lt"/>
              <a:ea typeface="+mn-ea"/>
              <a:cs typeface="+mn-cs"/>
            </a:rPr>
            <a:t>税システムのサーバー化や４校目となる給食調理業務の委託化等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4,191</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８千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維持補修費は微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となり、人件費・物件費等決算額全体では前年度比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1,321</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142928</xdr:rowOff>
    </xdr:from>
    <xdr:to>
      <xdr:col>23</xdr:col>
      <xdr:colOff>133350</xdr:colOff>
      <xdr:row>82</xdr:row>
      <xdr:rowOff>151366</xdr:rowOff>
    </xdr:to>
    <xdr:cxnSp macro="">
      <xdr:nvCxnSpPr>
        <xdr:cNvPr id="195" name="直線コネクタ 194"/>
        <xdr:cNvCxnSpPr/>
      </xdr:nvCxnSpPr>
      <xdr:spPr>
        <a:xfrm flipV="1">
          <a:off x="4114800" y="14201828"/>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151366</xdr:rowOff>
    </xdr:from>
    <xdr:to>
      <xdr:col>19</xdr:col>
      <xdr:colOff>133350</xdr:colOff>
      <xdr:row>82</xdr:row>
      <xdr:rowOff>163736</xdr:rowOff>
    </xdr:to>
    <xdr:cxnSp macro="">
      <xdr:nvCxnSpPr>
        <xdr:cNvPr id="198" name="直線コネクタ 197"/>
        <xdr:cNvCxnSpPr/>
      </xdr:nvCxnSpPr>
      <xdr:spPr>
        <a:xfrm flipV="1">
          <a:off x="3225800" y="1421026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145228</xdr:rowOff>
    </xdr:from>
    <xdr:to>
      <xdr:col>15</xdr:col>
      <xdr:colOff>82550</xdr:colOff>
      <xdr:row>82</xdr:row>
      <xdr:rowOff>163736</xdr:rowOff>
    </xdr:to>
    <xdr:cxnSp macro="">
      <xdr:nvCxnSpPr>
        <xdr:cNvPr id="201" name="直線コネクタ 200"/>
        <xdr:cNvCxnSpPr/>
      </xdr:nvCxnSpPr>
      <xdr:spPr>
        <a:xfrm>
          <a:off x="2336800" y="14204128"/>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137788</xdr:rowOff>
    </xdr:from>
    <xdr:to>
      <xdr:col>11</xdr:col>
      <xdr:colOff>31750</xdr:colOff>
      <xdr:row>82</xdr:row>
      <xdr:rowOff>145228</xdr:rowOff>
    </xdr:to>
    <xdr:cxnSp macro="">
      <xdr:nvCxnSpPr>
        <xdr:cNvPr id="204" name="直線コネクタ 203"/>
        <xdr:cNvCxnSpPr/>
      </xdr:nvCxnSpPr>
      <xdr:spPr>
        <a:xfrm>
          <a:off x="1447800" y="1419668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92128</xdr:rowOff>
    </xdr:from>
    <xdr:to>
      <xdr:col>23</xdr:col>
      <xdr:colOff>184150</xdr:colOff>
      <xdr:row>83</xdr:row>
      <xdr:rowOff>22278</xdr:rowOff>
    </xdr:to>
    <xdr:sp macro="" textlink="">
      <xdr:nvSpPr>
        <xdr:cNvPr id="214" name="楕円 213"/>
        <xdr:cNvSpPr/>
      </xdr:nvSpPr>
      <xdr:spPr>
        <a:xfrm>
          <a:off x="4902200" y="141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108655</xdr:rowOff>
    </xdr:from>
    <xdr:ext cx="762000" cy="259045"/>
    <xdr:sp macro="" textlink="">
      <xdr:nvSpPr>
        <xdr:cNvPr id="215" name="人件費・物件費等の状況該当値テキスト"/>
        <xdr:cNvSpPr txBox="1"/>
      </xdr:nvSpPr>
      <xdr:spPr>
        <a:xfrm>
          <a:off x="5041900" y="139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100566</xdr:rowOff>
    </xdr:from>
    <xdr:to>
      <xdr:col>19</xdr:col>
      <xdr:colOff>184150</xdr:colOff>
      <xdr:row>83</xdr:row>
      <xdr:rowOff>30716</xdr:rowOff>
    </xdr:to>
    <xdr:sp macro="" textlink="">
      <xdr:nvSpPr>
        <xdr:cNvPr id="216" name="楕円 215"/>
        <xdr:cNvSpPr/>
      </xdr:nvSpPr>
      <xdr:spPr>
        <a:xfrm>
          <a:off x="4064000" y="141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40893</xdr:rowOff>
    </xdr:from>
    <xdr:ext cx="736600" cy="259045"/>
    <xdr:sp macro="" textlink="">
      <xdr:nvSpPr>
        <xdr:cNvPr id="217" name="テキスト ボックス 216"/>
        <xdr:cNvSpPr txBox="1"/>
      </xdr:nvSpPr>
      <xdr:spPr>
        <a:xfrm>
          <a:off x="3733800" y="139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112936</xdr:rowOff>
    </xdr:from>
    <xdr:to>
      <xdr:col>15</xdr:col>
      <xdr:colOff>133350</xdr:colOff>
      <xdr:row>83</xdr:row>
      <xdr:rowOff>43086</xdr:rowOff>
    </xdr:to>
    <xdr:sp macro="" textlink="">
      <xdr:nvSpPr>
        <xdr:cNvPr id="218" name="楕円 217"/>
        <xdr:cNvSpPr/>
      </xdr:nvSpPr>
      <xdr:spPr>
        <a:xfrm>
          <a:off x="3175000" y="14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53263</xdr:rowOff>
    </xdr:from>
    <xdr:ext cx="762000" cy="259045"/>
    <xdr:sp macro="" textlink="">
      <xdr:nvSpPr>
        <xdr:cNvPr id="219" name="テキスト ボックス 218"/>
        <xdr:cNvSpPr txBox="1"/>
      </xdr:nvSpPr>
      <xdr:spPr>
        <a:xfrm>
          <a:off x="2844800" y="1394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94428</xdr:rowOff>
    </xdr:from>
    <xdr:to>
      <xdr:col>11</xdr:col>
      <xdr:colOff>82550</xdr:colOff>
      <xdr:row>83</xdr:row>
      <xdr:rowOff>24578</xdr:rowOff>
    </xdr:to>
    <xdr:sp macro="" textlink="">
      <xdr:nvSpPr>
        <xdr:cNvPr id="220" name="楕円 219"/>
        <xdr:cNvSpPr/>
      </xdr:nvSpPr>
      <xdr:spPr>
        <a:xfrm>
          <a:off x="2286000" y="141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34755</xdr:rowOff>
    </xdr:from>
    <xdr:ext cx="762000" cy="259045"/>
    <xdr:sp macro="" textlink="">
      <xdr:nvSpPr>
        <xdr:cNvPr id="221" name="テキスト ボックス 220"/>
        <xdr:cNvSpPr txBox="1"/>
      </xdr:nvSpPr>
      <xdr:spPr>
        <a:xfrm>
          <a:off x="1955800" y="139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86988</xdr:rowOff>
    </xdr:from>
    <xdr:to>
      <xdr:col>7</xdr:col>
      <xdr:colOff>31750</xdr:colOff>
      <xdr:row>83</xdr:row>
      <xdr:rowOff>17138</xdr:rowOff>
    </xdr:to>
    <xdr:sp macro="" textlink="">
      <xdr:nvSpPr>
        <xdr:cNvPr id="222" name="楕円 221"/>
        <xdr:cNvSpPr/>
      </xdr:nvSpPr>
      <xdr:spPr>
        <a:xfrm>
          <a:off x="1397000" y="141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27315</xdr:rowOff>
    </xdr:from>
    <xdr:ext cx="762000" cy="259045"/>
    <xdr:sp macro="" textlink="">
      <xdr:nvSpPr>
        <xdr:cNvPr id="223" name="テキスト ボックス 222"/>
        <xdr:cNvSpPr txBox="1"/>
      </xdr:nvSpPr>
      <xdr:spPr>
        <a:xfrm>
          <a:off x="1066800" y="139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ラスパイレス指数は、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地方公務員給与実態調査に基づくものであるが、当該資料作成時点において、平成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年調査結果が未公表であるため、昨年度の数値が引用されている。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なお、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の変動については、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H28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の変動要因</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狛江市の平均給料月額が、昨年より約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円の増（平均年齢は、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歳上昇）であったが、国家公務員の給料月額が昨年より約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1,300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円減少した（平均年齢は横ばい）ことにより、狛江市のラスパイレス指数が相対的に上昇したものと考えられる。なお、狛江市の給料表は、平成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年１月から東京都に準拠しており、適正化は図られている。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144639</xdr:rowOff>
    </xdr:to>
    <xdr:cxnSp macro="">
      <xdr:nvCxnSpPr>
        <xdr:cNvPr id="260" name="直線コネクタ 259"/>
        <xdr:cNvCxnSpPr/>
      </xdr:nvCxnSpPr>
      <xdr:spPr>
        <a:xfrm>
          <a:off x="15290800" y="149803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3" name="直線コネクタ 262"/>
        <xdr:cNvCxnSpPr/>
      </xdr:nvCxnSpPr>
      <xdr:spPr>
        <a:xfrm>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87</xdr:row>
      <xdr:rowOff>10584</xdr:rowOff>
    </xdr:to>
    <xdr:cxnSp macro="">
      <xdr:nvCxnSpPr>
        <xdr:cNvPr id="266" name="直線コネクタ 265"/>
        <xdr:cNvCxnSpPr/>
      </xdr:nvCxnSpPr>
      <xdr:spPr>
        <a:xfrm>
          <a:off x="13512800" y="146720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161166</xdr:rowOff>
    </xdr:from>
    <xdr:ext cx="762000" cy="259045"/>
    <xdr:sp macro="" textlink="">
      <xdr:nvSpPr>
        <xdr:cNvPr id="277" name="給与水準   （国との比較）該当値テキスト"/>
        <xdr:cNvSpPr txBox="1"/>
      </xdr:nvSpPr>
      <xdr:spPr>
        <a:xfrm>
          <a:off x="17106900" y="1490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0" name="楕円 279"/>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1" name="テキスト ボックス 280"/>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4" name="楕円 283"/>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5" name="テキスト ボックス 284"/>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年４月１日現在の職員数は</a:t>
          </a:r>
          <a:r>
            <a:rPr kumimoji="1" lang="en-US" altLang="ja-JP" sz="1100" b="0" i="0" u="none" strike="noStrike" kern="0" cap="none" spc="0" normalizeH="0" baseline="0" noProof="0">
              <a:ln>
                <a:noFill/>
              </a:ln>
              <a:solidFill>
                <a:prstClr val="black"/>
              </a:solidFill>
              <a:effectLst/>
              <a:uLnTx/>
              <a:uFillTx/>
              <a:latin typeface="+mn-lt"/>
              <a:ea typeface="+mn-ea"/>
              <a:cs typeface="+mn-cs"/>
            </a:rPr>
            <a:t>436</a:t>
          </a:r>
          <a:r>
            <a:rPr kumimoji="1" lang="ja-JP" altLang="ja-JP" sz="1100" b="0" i="0" u="none" strike="noStrike" kern="0" cap="none" spc="0" normalizeH="0" baseline="0" noProof="0">
              <a:ln>
                <a:noFill/>
              </a:ln>
              <a:solidFill>
                <a:prstClr val="black"/>
              </a:solidFill>
              <a:effectLst/>
              <a:uLnTx/>
              <a:uFillTx/>
              <a:latin typeface="+mn-lt"/>
              <a:ea typeface="+mn-ea"/>
              <a:cs typeface="+mn-cs"/>
            </a:rPr>
            <a:t>人となり、昨年度の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447</a:t>
          </a:r>
          <a:r>
            <a:rPr kumimoji="1" lang="ja-JP" altLang="ja-JP" sz="1100" b="0" i="0" u="none" strike="noStrike" kern="0" cap="none" spc="0" normalizeH="0" baseline="0" noProof="0">
              <a:ln>
                <a:noFill/>
              </a:ln>
              <a:solidFill>
                <a:prstClr val="black"/>
              </a:solidFill>
              <a:effectLst/>
              <a:uLnTx/>
              <a:uFillTx/>
              <a:latin typeface="+mn-lt"/>
              <a:ea typeface="+mn-ea"/>
              <a:cs typeface="+mn-cs"/>
            </a:rPr>
            <a:t>人から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ja-JP" sz="1100" b="0" i="0" u="none" strike="noStrike" kern="0" cap="none" spc="0" normalizeH="0" baseline="0" noProof="0">
              <a:ln>
                <a:noFill/>
              </a:ln>
              <a:solidFill>
                <a:prstClr val="black"/>
              </a:solidFill>
              <a:effectLst/>
              <a:uLnTx/>
              <a:uFillTx/>
              <a:latin typeface="+mn-lt"/>
              <a:ea typeface="+mn-ea"/>
              <a:cs typeface="+mn-cs"/>
            </a:rPr>
            <a:t>人の減となった。</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人口千人当たりの職員数は、昨年度の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5.16</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5.10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a:t>
          </a:r>
          <a:r>
            <a:rPr kumimoji="1" lang="en-US" altLang="ja-JP" sz="1100" b="0" i="0" u="none" strike="noStrike" kern="0" cap="none" spc="0" normalizeH="0" baseline="0" noProof="0">
              <a:ln>
                <a:noFill/>
              </a:ln>
              <a:solidFill>
                <a:prstClr val="black"/>
              </a:solidFill>
              <a:effectLst/>
              <a:uLnTx/>
              <a:uFillTx/>
              <a:latin typeface="+mn-lt"/>
              <a:ea typeface="+mn-ea"/>
              <a:cs typeface="+mn-cs"/>
            </a:rPr>
            <a:t>0.06</a:t>
          </a:r>
          <a:r>
            <a:rPr kumimoji="1" lang="ja-JP" altLang="ja-JP" sz="1100" b="0" i="0" u="none" strike="noStrike" kern="0" cap="none" spc="0" normalizeH="0" baseline="0" noProof="0">
              <a:ln>
                <a:noFill/>
              </a:ln>
              <a:solidFill>
                <a:prstClr val="black"/>
              </a:solidFill>
              <a:effectLst/>
              <a:uLnTx/>
              <a:uFillTx/>
              <a:latin typeface="+mn-lt"/>
              <a:ea typeface="+mn-ea"/>
              <a:cs typeface="+mn-cs"/>
            </a:rPr>
            <a:t>の減となった。</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主な要因は、退職者不補充等による減である。</a:t>
          </a:r>
          <a:endParaRPr kumimoji="0" lang="ja-JP" altLang="ja-JP" sz="11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65859</xdr:rowOff>
    </xdr:to>
    <xdr:cxnSp macro="">
      <xdr:nvCxnSpPr>
        <xdr:cNvPr id="322" name="直線コネクタ 321"/>
        <xdr:cNvCxnSpPr/>
      </xdr:nvCxnSpPr>
      <xdr:spPr>
        <a:xfrm flipV="1">
          <a:off x="16179800" y="101745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64709</xdr:rowOff>
    </xdr:from>
    <xdr:to>
      <xdr:col>77</xdr:col>
      <xdr:colOff>44450</xdr:colOff>
      <xdr:row>59</xdr:row>
      <xdr:rowOff>65859</xdr:rowOff>
    </xdr:to>
    <xdr:cxnSp macro="">
      <xdr:nvCxnSpPr>
        <xdr:cNvPr id="325" name="直線コネクタ 324"/>
        <xdr:cNvCxnSpPr/>
      </xdr:nvCxnSpPr>
      <xdr:spPr>
        <a:xfrm>
          <a:off x="15290800" y="1018025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64709</xdr:rowOff>
    </xdr:from>
    <xdr:to>
      <xdr:col>72</xdr:col>
      <xdr:colOff>203200</xdr:colOff>
      <xdr:row>59</xdr:row>
      <xdr:rowOff>83094</xdr:rowOff>
    </xdr:to>
    <xdr:cxnSp macro="">
      <xdr:nvCxnSpPr>
        <xdr:cNvPr id="328" name="直線コネクタ 327"/>
        <xdr:cNvCxnSpPr/>
      </xdr:nvCxnSpPr>
      <xdr:spPr>
        <a:xfrm flipV="1">
          <a:off x="14401800" y="101802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83094</xdr:rowOff>
    </xdr:from>
    <xdr:to>
      <xdr:col>68</xdr:col>
      <xdr:colOff>152400</xdr:colOff>
      <xdr:row>59</xdr:row>
      <xdr:rowOff>107224</xdr:rowOff>
    </xdr:to>
    <xdr:cxnSp macro="">
      <xdr:nvCxnSpPr>
        <xdr:cNvPr id="331" name="直線コネクタ 330"/>
        <xdr:cNvCxnSpPr/>
      </xdr:nvCxnSpPr>
      <xdr:spPr>
        <a:xfrm flipV="1">
          <a:off x="13512800" y="1019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8165</xdr:rowOff>
    </xdr:from>
    <xdr:to>
      <xdr:col>81</xdr:col>
      <xdr:colOff>95250</xdr:colOff>
      <xdr:row>59</xdr:row>
      <xdr:rowOff>109765</xdr:rowOff>
    </xdr:to>
    <xdr:sp macro="" textlink="">
      <xdr:nvSpPr>
        <xdr:cNvPr id="341" name="楕円 340"/>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100892</xdr:rowOff>
    </xdr:from>
    <xdr:ext cx="762000" cy="259045"/>
    <xdr:sp macro="" textlink="">
      <xdr:nvSpPr>
        <xdr:cNvPr id="342" name="定員管理の状況該当値テキスト"/>
        <xdr:cNvSpPr txBox="1"/>
      </xdr:nvSpPr>
      <xdr:spPr>
        <a:xfrm>
          <a:off x="17106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15059</xdr:rowOff>
    </xdr:from>
    <xdr:to>
      <xdr:col>77</xdr:col>
      <xdr:colOff>95250</xdr:colOff>
      <xdr:row>59</xdr:row>
      <xdr:rowOff>116659</xdr:rowOff>
    </xdr:to>
    <xdr:sp macro="" textlink="">
      <xdr:nvSpPr>
        <xdr:cNvPr id="343" name="楕円 342"/>
        <xdr:cNvSpPr/>
      </xdr:nvSpPr>
      <xdr:spPr>
        <a:xfrm>
          <a:off x="16129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126836</xdr:rowOff>
    </xdr:from>
    <xdr:ext cx="736600" cy="259045"/>
    <xdr:sp macro="" textlink="">
      <xdr:nvSpPr>
        <xdr:cNvPr id="344" name="テキスト ボックス 343"/>
        <xdr:cNvSpPr txBox="1"/>
      </xdr:nvSpPr>
      <xdr:spPr>
        <a:xfrm>
          <a:off x="15798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13909</xdr:rowOff>
    </xdr:from>
    <xdr:to>
      <xdr:col>73</xdr:col>
      <xdr:colOff>44450</xdr:colOff>
      <xdr:row>59</xdr:row>
      <xdr:rowOff>115509</xdr:rowOff>
    </xdr:to>
    <xdr:sp macro="" textlink="">
      <xdr:nvSpPr>
        <xdr:cNvPr id="345" name="楕円 344"/>
        <xdr:cNvSpPr/>
      </xdr:nvSpPr>
      <xdr:spPr>
        <a:xfrm>
          <a:off x="15240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125686</xdr:rowOff>
    </xdr:from>
    <xdr:ext cx="762000" cy="259045"/>
    <xdr:sp macro="" textlink="">
      <xdr:nvSpPr>
        <xdr:cNvPr id="346" name="テキスト ボックス 345"/>
        <xdr:cNvSpPr txBox="1"/>
      </xdr:nvSpPr>
      <xdr:spPr>
        <a:xfrm>
          <a:off x="14909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32294</xdr:rowOff>
    </xdr:from>
    <xdr:to>
      <xdr:col>68</xdr:col>
      <xdr:colOff>203200</xdr:colOff>
      <xdr:row>59</xdr:row>
      <xdr:rowOff>133894</xdr:rowOff>
    </xdr:to>
    <xdr:sp macro="" textlink="">
      <xdr:nvSpPr>
        <xdr:cNvPr id="347" name="楕円 346"/>
        <xdr:cNvSpPr/>
      </xdr:nvSpPr>
      <xdr:spPr>
        <a:xfrm>
          <a:off x="14351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144071</xdr:rowOff>
    </xdr:from>
    <xdr:ext cx="762000" cy="259045"/>
    <xdr:sp macro="" textlink="">
      <xdr:nvSpPr>
        <xdr:cNvPr id="348" name="テキスト ボックス 347"/>
        <xdr:cNvSpPr txBox="1"/>
      </xdr:nvSpPr>
      <xdr:spPr>
        <a:xfrm>
          <a:off x="14020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9" name="楕円 348"/>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0" name="テキスト ボックス 349"/>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実質公債費比率（３か年平均）は、</a:t>
          </a:r>
          <a:r>
            <a:rPr kumimoji="0" lang="en-US" altLang="ja-JP" sz="1100" b="0" i="0" u="none" strike="noStrike" kern="0" cap="none" spc="0" normalizeH="0" baseline="0" noProof="0">
              <a:ln>
                <a:noFill/>
              </a:ln>
              <a:solidFill>
                <a:prstClr val="black"/>
              </a:solidFill>
              <a:effectLst/>
              <a:uLnTx/>
              <a:uFillTx/>
              <a:latin typeface="+mn-lt"/>
              <a:ea typeface="+mn-ea"/>
              <a:cs typeface="+mn-cs"/>
            </a:rPr>
            <a:t>0.5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ポイント改善の</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分母（単年度）</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標準税収入額等が</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782</a:t>
          </a:r>
          <a:r>
            <a:rPr kumimoji="0" lang="ja-JP" altLang="ja-JP" sz="1100" b="0" i="0" u="none" strike="noStrike" kern="0" cap="none" spc="0" normalizeH="0" baseline="0" noProof="0">
              <a:ln>
                <a:noFill/>
              </a:ln>
              <a:solidFill>
                <a:prstClr val="black"/>
              </a:solidFill>
              <a:effectLst/>
              <a:uLnTx/>
              <a:uFillTx/>
              <a:latin typeface="+mn-lt"/>
              <a:ea typeface="+mn-ea"/>
              <a:cs typeface="+mn-cs"/>
            </a:rPr>
            <a:t>万円（</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ja-JP" sz="1100" b="0" i="0" u="none" strike="noStrike" kern="0" cap="none" spc="0" normalizeH="0" baseline="0" noProof="0">
              <a:ln>
                <a:noFill/>
              </a:ln>
              <a:solidFill>
                <a:prstClr val="black"/>
              </a:solidFill>
              <a:effectLst/>
              <a:uLnTx/>
              <a:uFillTx/>
              <a:latin typeface="+mn-lt"/>
              <a:ea typeface="+mn-ea"/>
              <a:cs typeface="+mn-cs"/>
            </a:rPr>
            <a:t>％）増したこと等により、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5,862</a:t>
          </a:r>
          <a:r>
            <a:rPr kumimoji="0" lang="ja-JP" altLang="ja-JP" sz="1100" b="0" i="0" u="none" strike="noStrike" kern="0" cap="none" spc="0" normalizeH="0" baseline="0" noProof="0">
              <a:ln>
                <a:noFill/>
              </a:ln>
              <a:solidFill>
                <a:prstClr val="black"/>
              </a:solidFill>
              <a:effectLst/>
              <a:uLnTx/>
              <a:uFillTx/>
              <a:latin typeface="+mn-lt"/>
              <a:ea typeface="+mn-ea"/>
              <a:cs typeface="+mn-cs"/>
            </a:rPr>
            <a:t>万３千円（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分子（単年度）</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８</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年度に借入れた</a:t>
          </a:r>
          <a:r>
            <a:rPr kumimoji="0" lang="ja-JP" altLang="en-US" sz="1100" b="0" i="0" u="none" strike="noStrike" kern="0" cap="none" spc="0" normalizeH="0" baseline="0" noProof="0">
              <a:ln>
                <a:noFill/>
              </a:ln>
              <a:solidFill>
                <a:prstClr val="black"/>
              </a:solidFill>
              <a:effectLst/>
              <a:uLnTx/>
              <a:uFillTx/>
              <a:latin typeface="+mn-lt"/>
              <a:ea typeface="+mn-ea"/>
              <a:cs typeface="+mn-cs"/>
            </a:rPr>
            <a:t>市道３３・３４号線整備</a:t>
          </a:r>
          <a:r>
            <a:rPr kumimoji="0" lang="ja-JP" altLang="ja-JP" sz="1100" b="0" i="0" u="none" strike="noStrike" kern="0" cap="none" spc="0" normalizeH="0" baseline="0" noProof="0">
              <a:ln>
                <a:noFill/>
              </a:ln>
              <a:solidFill>
                <a:prstClr val="black"/>
              </a:solidFill>
              <a:effectLst/>
              <a:uLnTx/>
              <a:uFillTx/>
              <a:latin typeface="+mn-lt"/>
              <a:ea typeface="+mn-ea"/>
              <a:cs typeface="+mn-cs"/>
            </a:rPr>
            <a:t>事業債（</a:t>
          </a:r>
          <a:r>
            <a:rPr kumimoji="0" lang="en-US" altLang="ja-JP" sz="1100" b="0" i="0" u="none" strike="noStrike" kern="0" cap="none" spc="0" normalizeH="0" baseline="0" noProof="0">
              <a:ln>
                <a:noFill/>
              </a:ln>
              <a:solidFill>
                <a:prstClr val="black"/>
              </a:solidFill>
              <a:effectLst/>
              <a:uLnTx/>
              <a:uFillTx/>
              <a:latin typeface="+mn-lt"/>
              <a:ea typeface="+mn-ea"/>
              <a:cs typeface="+mn-cs"/>
            </a:rPr>
            <a:t>H28</a:t>
          </a:r>
          <a:r>
            <a:rPr kumimoji="0" lang="ja-JP" altLang="ja-JP" sz="1100" b="0" i="0" u="none" strike="noStrike" kern="0" cap="none" spc="0" normalizeH="0" baseline="0" noProof="0">
              <a:ln>
                <a:noFill/>
              </a:ln>
              <a:solidFill>
                <a:prstClr val="black"/>
              </a:solidFill>
              <a:effectLst/>
              <a:uLnTx/>
              <a:uFillTx/>
              <a:latin typeface="+mn-lt"/>
              <a:ea typeface="+mn-ea"/>
              <a:cs typeface="+mn-cs"/>
            </a:rPr>
            <a:t>償還額：</a:t>
          </a:r>
          <a:r>
            <a:rPr kumimoji="0" lang="en-US" altLang="ja-JP" sz="1100" b="0" i="0" u="none" strike="noStrike" kern="0" cap="none" spc="0" normalizeH="0" baseline="0" noProof="0">
              <a:ln>
                <a:noFill/>
              </a:ln>
              <a:solidFill>
                <a:prstClr val="black"/>
              </a:solidFill>
              <a:effectLst/>
              <a:uLnTx/>
              <a:uFillTx/>
              <a:latin typeface="+mn-lt"/>
              <a:ea typeface="+mn-ea"/>
              <a:cs typeface="+mn-cs"/>
            </a:rPr>
            <a:t>29,072</a:t>
          </a:r>
          <a:r>
            <a:rPr kumimoji="0" lang="ja-JP" altLang="ja-JP" sz="1100" b="0" i="0" u="none" strike="noStrike" kern="0" cap="none" spc="0" normalizeH="0" baseline="0" noProof="0">
              <a:ln>
                <a:noFill/>
              </a:ln>
              <a:solidFill>
                <a:prstClr val="black"/>
              </a:solidFill>
              <a:effectLst/>
              <a:uLnTx/>
              <a:uFillTx/>
              <a:latin typeface="+mn-lt"/>
              <a:ea typeface="+mn-ea"/>
              <a:cs typeface="+mn-cs"/>
            </a:rPr>
            <a:t>千円）等が平成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年度で償還終了等のため元利償還金の額が</a:t>
          </a:r>
          <a:r>
            <a:rPr kumimoji="0" lang="en-US" altLang="ja-JP" sz="1100" b="0" i="0" u="none" strike="noStrike" kern="0" cap="none" spc="0" normalizeH="0" baseline="0" noProof="0">
              <a:ln>
                <a:noFill/>
              </a:ln>
              <a:solidFill>
                <a:prstClr val="black"/>
              </a:solidFill>
              <a:effectLst/>
              <a:uLnTx/>
              <a:uFillTx/>
              <a:latin typeface="+mn-lt"/>
              <a:ea typeface="+mn-ea"/>
              <a:cs typeface="+mn-cs"/>
            </a:rPr>
            <a:t>1,337</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0.7</a:t>
          </a:r>
          <a:r>
            <a:rPr kumimoji="0" lang="ja-JP" altLang="ja-JP" sz="1100" b="0" i="0" u="none" strike="noStrike" kern="0" cap="none" spc="0" normalizeH="0" baseline="0" noProof="0">
              <a:ln>
                <a:noFill/>
              </a:ln>
              <a:solidFill>
                <a:prstClr val="black"/>
              </a:solidFill>
              <a:effectLst/>
              <a:uLnTx/>
              <a:uFillTx/>
              <a:latin typeface="+mn-lt"/>
              <a:ea typeface="+mn-ea"/>
              <a:cs typeface="+mn-cs"/>
            </a:rPr>
            <a:t>％）減となったことなどから、</a:t>
          </a:r>
          <a:r>
            <a:rPr kumimoji="0" lang="en-US" altLang="ja-JP" sz="1100" b="0" i="0" u="none" strike="noStrike" kern="0" cap="none" spc="0" normalizeH="0" baseline="0" noProof="0">
              <a:ln>
                <a:noFill/>
              </a:ln>
              <a:solidFill>
                <a:prstClr val="black"/>
              </a:solidFill>
              <a:effectLst/>
              <a:uLnTx/>
              <a:uFillTx/>
              <a:latin typeface="+mn-lt"/>
              <a:ea typeface="+mn-ea"/>
              <a:cs typeface="+mn-cs"/>
            </a:rPr>
            <a:t>2,025</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6.7</a:t>
          </a:r>
          <a:r>
            <a:rPr kumimoji="0" lang="ja-JP" altLang="ja-JP" sz="1100" b="0" i="0" u="none" strike="noStrike" kern="0" cap="none" spc="0" normalizeH="0" baseline="0" noProof="0">
              <a:ln>
                <a:noFill/>
              </a:ln>
              <a:solidFill>
                <a:prstClr val="black"/>
              </a:solidFill>
              <a:effectLst/>
              <a:uLnTx/>
              <a:uFillTx/>
              <a:latin typeface="+mn-lt"/>
              <a:ea typeface="+mn-ea"/>
              <a:cs typeface="+mn-cs"/>
            </a:rPr>
            <a:t>％）の減となった。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35560</xdr:rowOff>
    </xdr:to>
    <xdr:cxnSp macro="">
      <xdr:nvCxnSpPr>
        <xdr:cNvPr id="382" name="直線コネクタ 381"/>
        <xdr:cNvCxnSpPr/>
      </xdr:nvCxnSpPr>
      <xdr:spPr>
        <a:xfrm flipV="1">
          <a:off x="16179800" y="650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122428</xdr:rowOff>
    </xdr:to>
    <xdr:cxnSp macro="">
      <xdr:nvCxnSpPr>
        <xdr:cNvPr id="385" name="直線コネクタ 384"/>
        <xdr:cNvCxnSpPr/>
      </xdr:nvCxnSpPr>
      <xdr:spPr>
        <a:xfrm flipV="1">
          <a:off x="15290800" y="655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18542</xdr:rowOff>
    </xdr:to>
    <xdr:cxnSp macro="">
      <xdr:nvCxnSpPr>
        <xdr:cNvPr id="388" name="直線コネクタ 387"/>
        <xdr:cNvCxnSpPr/>
      </xdr:nvCxnSpPr>
      <xdr:spPr>
        <a:xfrm flipV="1">
          <a:off x="14401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86106</xdr:rowOff>
    </xdr:to>
    <xdr:cxnSp macro="">
      <xdr:nvCxnSpPr>
        <xdr:cNvPr id="391" name="直線コネクタ 390"/>
        <xdr:cNvCxnSpPr/>
      </xdr:nvCxnSpPr>
      <xdr:spPr>
        <a:xfrm flipV="1">
          <a:off x="13512800" y="670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1" name="楕円 400"/>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2"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3" name="楕円 402"/>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4" name="テキスト ボックス 403"/>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5" name="楕円 404"/>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6" name="テキスト ボックス 405"/>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7" name="楕円 406"/>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8" name="テキスト ボックス 407"/>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9" name="楕円 408"/>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0" name="テキスト ボックス 409"/>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将来負担比率は、昨年度に引き続き、</a:t>
          </a:r>
          <a:r>
            <a:rPr kumimoji="0" lang="en-US" altLang="ja-JP" sz="1100" b="0" i="0" u="none" strike="noStrike" kern="0" cap="none" spc="0" normalizeH="0" baseline="0" noProof="0">
              <a:ln>
                <a:noFill/>
              </a:ln>
              <a:solidFill>
                <a:prstClr val="black"/>
              </a:solidFill>
              <a:effectLst/>
              <a:uLnTx/>
              <a:uFillTx/>
              <a:latin typeface="+mn-lt"/>
              <a:ea typeface="+mn-ea"/>
              <a:cs typeface="+mn-cs"/>
            </a:rPr>
            <a:t>5.6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a:t>
          </a:r>
          <a:r>
            <a:rPr kumimoji="0" lang="en-US" altLang="ja-JP" sz="1100" b="0" i="0" u="none" strike="noStrike" kern="0" cap="none" spc="0" normalizeH="0" baseline="0" noProof="0">
              <a:ln>
                <a:noFill/>
              </a:ln>
              <a:solidFill>
                <a:prstClr val="black"/>
              </a:solidFill>
              <a:effectLst/>
              <a:uLnTx/>
              <a:uFillTx/>
              <a:latin typeface="+mn-lt"/>
              <a:ea typeface="+mn-ea"/>
              <a:cs typeface="+mn-cs"/>
            </a:rPr>
            <a:t>17.9</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分母</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標準財政規模は２億</a:t>
          </a:r>
          <a:r>
            <a:rPr kumimoji="0" lang="en-US" altLang="ja-JP" sz="1100" b="0" i="0" u="none" strike="noStrike" kern="0" cap="none" spc="0" normalizeH="0" baseline="0" noProof="0">
              <a:ln>
                <a:noFill/>
              </a:ln>
              <a:solidFill>
                <a:prstClr val="black"/>
              </a:solidFill>
              <a:effectLst/>
              <a:uLnTx/>
              <a:uFillTx/>
              <a:latin typeface="+mn-lt"/>
              <a:ea typeface="+mn-ea"/>
              <a:cs typeface="+mn-cs"/>
            </a:rPr>
            <a:t>782</a:t>
          </a:r>
          <a:r>
            <a:rPr kumimoji="0" lang="ja-JP" altLang="ja-JP" sz="1100" b="0" i="0" u="none" strike="noStrike" kern="0" cap="none" spc="0" normalizeH="0" baseline="0" noProof="0">
              <a:ln>
                <a:noFill/>
              </a:ln>
              <a:solidFill>
                <a:prstClr val="black"/>
              </a:solidFill>
              <a:effectLst/>
              <a:uLnTx/>
              <a:uFillTx/>
              <a:latin typeface="+mn-lt"/>
              <a:ea typeface="+mn-ea"/>
              <a:cs typeface="+mn-cs"/>
            </a:rPr>
            <a:t>万円（</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％）の増となり、分母としては</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5,862</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分子</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将来負担額は全て</a:t>
          </a:r>
          <a:r>
            <a:rPr kumimoji="0" lang="ja-JP" altLang="en-US" sz="1100" b="0" i="0" u="none" strike="noStrike" kern="0" cap="none" spc="0" normalizeH="0" baseline="0" noProof="0">
              <a:ln>
                <a:noFill/>
              </a:ln>
              <a:solidFill>
                <a:prstClr val="black"/>
              </a:solidFill>
              <a:effectLst/>
              <a:uLnTx/>
              <a:uFillTx/>
              <a:latin typeface="+mn-lt"/>
              <a:ea typeface="+mn-ea"/>
              <a:cs typeface="+mn-cs"/>
            </a:rPr>
            <a:t>の項目で</a:t>
          </a:r>
          <a:r>
            <a:rPr kumimoji="0" lang="ja-JP" altLang="ja-JP" sz="1100" b="0" i="0" u="none" strike="noStrike" kern="0" cap="none" spc="0" normalizeH="0" baseline="0" noProof="0">
              <a:ln>
                <a:noFill/>
              </a:ln>
              <a:solidFill>
                <a:prstClr val="black"/>
              </a:solidFill>
              <a:effectLst/>
              <a:uLnTx/>
              <a:uFillTx/>
              <a:latin typeface="+mn-lt"/>
              <a:ea typeface="+mn-ea"/>
              <a:cs typeface="+mn-cs"/>
            </a:rPr>
            <a:t>減し、特に地方債の現在高は</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3,722</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％）減。控除額である充当可能財源等の充当可能基金は</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3,475</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17.7</a:t>
          </a:r>
          <a:r>
            <a:rPr kumimoji="0" lang="ja-JP" altLang="ja-JP" sz="1100" b="0" i="0" u="none" strike="noStrike" kern="0" cap="none" spc="0" normalizeH="0" baseline="0" noProof="0">
              <a:ln>
                <a:noFill/>
              </a:ln>
              <a:solidFill>
                <a:prstClr val="black"/>
              </a:solidFill>
              <a:effectLst/>
              <a:uLnTx/>
              <a:uFillTx/>
              <a:latin typeface="+mn-lt"/>
              <a:ea typeface="+mn-ea"/>
              <a:cs typeface="+mn-cs"/>
            </a:rPr>
            <a:t>％）増となったことから、分子が</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5,675</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１千</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23.0</a:t>
          </a:r>
          <a:r>
            <a:rPr kumimoji="0" lang="ja-JP" altLang="ja-JP" sz="1100" b="0" i="0" u="none" strike="noStrike" kern="0" cap="none" spc="0" normalizeH="0" baseline="0" noProof="0">
              <a:ln>
                <a:noFill/>
              </a:ln>
              <a:solidFill>
                <a:prstClr val="black"/>
              </a:solidFill>
              <a:effectLst/>
              <a:uLnTx/>
              <a:uFillTx/>
              <a:latin typeface="+mn-lt"/>
              <a:ea typeface="+mn-ea"/>
              <a:cs typeface="+mn-cs"/>
            </a:rPr>
            <a:t>％）の減となった。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114342</xdr:rowOff>
    </xdr:from>
    <xdr:to>
      <xdr:col>81</xdr:col>
      <xdr:colOff>44450</xdr:colOff>
      <xdr:row>14</xdr:row>
      <xdr:rowOff>159385</xdr:rowOff>
    </xdr:to>
    <xdr:cxnSp macro="">
      <xdr:nvCxnSpPr>
        <xdr:cNvPr id="444" name="直線コネクタ 443"/>
        <xdr:cNvCxnSpPr/>
      </xdr:nvCxnSpPr>
      <xdr:spPr>
        <a:xfrm flipV="1">
          <a:off x="16179800" y="2514642"/>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159385</xdr:rowOff>
    </xdr:from>
    <xdr:to>
      <xdr:col>77</xdr:col>
      <xdr:colOff>44450</xdr:colOff>
      <xdr:row>15</xdr:row>
      <xdr:rowOff>27347</xdr:rowOff>
    </xdr:to>
    <xdr:cxnSp macro="">
      <xdr:nvCxnSpPr>
        <xdr:cNvPr id="447" name="直線コネクタ 446"/>
        <xdr:cNvCxnSpPr/>
      </xdr:nvCxnSpPr>
      <xdr:spPr>
        <a:xfrm flipV="1">
          <a:off x="15290800" y="2559685"/>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27347</xdr:rowOff>
    </xdr:from>
    <xdr:to>
      <xdr:col>72</xdr:col>
      <xdr:colOff>203200</xdr:colOff>
      <xdr:row>15</xdr:row>
      <xdr:rowOff>150410</xdr:rowOff>
    </xdr:to>
    <xdr:cxnSp macro="">
      <xdr:nvCxnSpPr>
        <xdr:cNvPr id="450" name="直線コネクタ 449"/>
        <xdr:cNvCxnSpPr/>
      </xdr:nvCxnSpPr>
      <xdr:spPr>
        <a:xfrm flipV="1">
          <a:off x="14401800" y="2599097"/>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150410</xdr:rowOff>
    </xdr:from>
    <xdr:to>
      <xdr:col>68</xdr:col>
      <xdr:colOff>152400</xdr:colOff>
      <xdr:row>16</xdr:row>
      <xdr:rowOff>14351</xdr:rowOff>
    </xdr:to>
    <xdr:cxnSp macro="">
      <xdr:nvCxnSpPr>
        <xdr:cNvPr id="453" name="直線コネクタ 452"/>
        <xdr:cNvCxnSpPr/>
      </xdr:nvCxnSpPr>
      <xdr:spPr>
        <a:xfrm flipV="1">
          <a:off x="13512800" y="272216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63542</xdr:rowOff>
    </xdr:from>
    <xdr:to>
      <xdr:col>81</xdr:col>
      <xdr:colOff>95250</xdr:colOff>
      <xdr:row>14</xdr:row>
      <xdr:rowOff>165142</xdr:rowOff>
    </xdr:to>
    <xdr:sp macro="" textlink="">
      <xdr:nvSpPr>
        <xdr:cNvPr id="463" name="楕円 462"/>
        <xdr:cNvSpPr/>
      </xdr:nvSpPr>
      <xdr:spPr>
        <a:xfrm>
          <a:off x="169672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80069</xdr:rowOff>
    </xdr:from>
    <xdr:ext cx="762000" cy="259045"/>
    <xdr:sp macro="" textlink="">
      <xdr:nvSpPr>
        <xdr:cNvPr id="464" name="将来負担の状況該当値テキスト"/>
        <xdr:cNvSpPr txBox="1"/>
      </xdr:nvSpPr>
      <xdr:spPr>
        <a:xfrm>
          <a:off x="17106900" y="23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108585</xdr:rowOff>
    </xdr:from>
    <xdr:to>
      <xdr:col>77</xdr:col>
      <xdr:colOff>95250</xdr:colOff>
      <xdr:row>15</xdr:row>
      <xdr:rowOff>38735</xdr:rowOff>
    </xdr:to>
    <xdr:sp macro="" textlink="">
      <xdr:nvSpPr>
        <xdr:cNvPr id="465" name="楕円 464"/>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48912</xdr:rowOff>
    </xdr:from>
    <xdr:ext cx="736600" cy="259045"/>
    <xdr:sp macro="" textlink="">
      <xdr:nvSpPr>
        <xdr:cNvPr id="466" name="テキスト ボックス 465"/>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147997</xdr:rowOff>
    </xdr:from>
    <xdr:to>
      <xdr:col>73</xdr:col>
      <xdr:colOff>44450</xdr:colOff>
      <xdr:row>15</xdr:row>
      <xdr:rowOff>78147</xdr:rowOff>
    </xdr:to>
    <xdr:sp macro="" textlink="">
      <xdr:nvSpPr>
        <xdr:cNvPr id="467" name="楕円 466"/>
        <xdr:cNvSpPr/>
      </xdr:nvSpPr>
      <xdr:spPr>
        <a:xfrm>
          <a:off x="15240000" y="25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88324</xdr:rowOff>
    </xdr:from>
    <xdr:ext cx="762000" cy="259045"/>
    <xdr:sp macro="" textlink="">
      <xdr:nvSpPr>
        <xdr:cNvPr id="468" name="テキスト ボックス 467"/>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69" name="楕円 468"/>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39937</xdr:rowOff>
    </xdr:from>
    <xdr:ext cx="762000" cy="259045"/>
    <xdr:sp macro="" textlink="">
      <xdr:nvSpPr>
        <xdr:cNvPr id="470" name="テキスト ボックス 469"/>
        <xdr:cNvSpPr txBox="1"/>
      </xdr:nvSpPr>
      <xdr:spPr>
        <a:xfrm>
          <a:off x="14020800" y="24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135001</xdr:rowOff>
    </xdr:from>
    <xdr:to>
      <xdr:col>64</xdr:col>
      <xdr:colOff>152400</xdr:colOff>
      <xdr:row>16</xdr:row>
      <xdr:rowOff>65151</xdr:rowOff>
    </xdr:to>
    <xdr:sp macro="" textlink="">
      <xdr:nvSpPr>
        <xdr:cNvPr id="471" name="楕円 470"/>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75328</xdr:rowOff>
    </xdr:from>
    <xdr:ext cx="762000" cy="259045"/>
    <xdr:sp macro="" textlink="">
      <xdr:nvSpPr>
        <xdr:cNvPr id="472" name="テキスト ボックス 471"/>
        <xdr:cNvSpPr txBox="1"/>
      </xdr:nvSpPr>
      <xdr:spPr>
        <a:xfrm>
          <a:off x="13131800" y="247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0.6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a:t>
          </a:r>
          <a:r>
            <a:rPr kumimoji="0" lang="en-US" altLang="ja-JP" sz="1100" b="0" i="0" u="none" strike="noStrike" kern="0" cap="none" spc="0" normalizeH="0" baseline="0" noProof="0">
              <a:ln>
                <a:noFill/>
              </a:ln>
              <a:solidFill>
                <a:prstClr val="black"/>
              </a:solidFill>
              <a:effectLst/>
              <a:uLnTx/>
              <a:uFillTx/>
              <a:latin typeface="+mn-lt"/>
              <a:ea typeface="+mn-ea"/>
              <a:cs typeface="+mn-cs"/>
            </a:rPr>
            <a:t>24.8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人件費は、市立保育園の民営化による嘱託保育士報酬の減があるものの、職員数の増による給料の増</a:t>
          </a:r>
          <a:r>
            <a:rPr kumimoji="0" lang="ja-JP" altLang="en-US" sz="1100" b="0" i="0" u="none" strike="noStrike" kern="0" cap="none" spc="0" normalizeH="0" baseline="0" noProof="0">
              <a:ln>
                <a:noFill/>
              </a:ln>
              <a:solidFill>
                <a:prstClr val="black"/>
              </a:solidFill>
              <a:effectLst/>
              <a:uLnTx/>
              <a:uFillTx/>
              <a:latin typeface="+mn-lt"/>
              <a:ea typeface="+mn-ea"/>
              <a:cs typeface="+mn-cs"/>
            </a:rPr>
            <a:t>や支給月数の増による期末勤勉手当の増</a:t>
          </a:r>
          <a:r>
            <a:rPr kumimoji="0" lang="ja-JP" altLang="ja-JP" sz="1100" b="0" i="0" u="none" strike="noStrike" kern="0" cap="none" spc="0" normalizeH="0" baseline="0" noProof="0">
              <a:ln>
                <a:noFill/>
              </a:ln>
              <a:solidFill>
                <a:prstClr val="black"/>
              </a:solidFill>
              <a:effectLst/>
              <a:uLnTx/>
              <a:uFillTx/>
              <a:latin typeface="+mn-lt"/>
              <a:ea typeface="+mn-ea"/>
              <a:cs typeface="+mn-cs"/>
            </a:rPr>
            <a:t>等により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38</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5,848</a:t>
          </a:r>
          <a:r>
            <a:rPr kumimoji="0" lang="ja-JP" altLang="ja-JP" sz="1100" b="0" i="0" u="none" strike="noStrike" kern="0" cap="none" spc="0" normalizeH="0" baseline="0" noProof="0">
              <a:ln>
                <a:noFill/>
              </a:ln>
              <a:solidFill>
                <a:prstClr val="black"/>
              </a:solidFill>
              <a:effectLst/>
              <a:uLnTx/>
              <a:uFillTx/>
              <a:latin typeface="+mn-lt"/>
              <a:ea typeface="+mn-ea"/>
              <a:cs typeface="+mn-cs"/>
            </a:rPr>
            <a:t>万円、前年度比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2,483</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0.6</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微増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しかしながら、依然として類似団体平均より高くなっているため、引き続き、狛江市第５次行財政改革推進計画【定員適正化編】（平成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年度）を推進し、人件費の抑制に努める。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100330</xdr:rowOff>
    </xdr:to>
    <xdr:cxnSp macro="">
      <xdr:nvCxnSpPr>
        <xdr:cNvPr id="66" name="直線コネクタ 65"/>
        <xdr:cNvCxnSpPr/>
      </xdr:nvCxnSpPr>
      <xdr:spPr>
        <a:xfrm flipV="1">
          <a:off x="3987800" y="639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107950</xdr:rowOff>
    </xdr:to>
    <xdr:cxnSp macro="">
      <xdr:nvCxnSpPr>
        <xdr:cNvPr id="69" name="直線コネクタ 68"/>
        <xdr:cNvCxnSpPr/>
      </xdr:nvCxnSpPr>
      <xdr:spPr>
        <a:xfrm flipV="1">
          <a:off x="3098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xdr:rowOff>
    </xdr:to>
    <xdr:cxnSp macro="">
      <xdr:nvCxnSpPr>
        <xdr:cNvPr id="72" name="直線コネクタ 71"/>
        <xdr:cNvCxnSpPr/>
      </xdr:nvCxnSpPr>
      <xdr:spPr>
        <a:xfrm flipV="1">
          <a:off x="2209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111760</xdr:rowOff>
    </xdr:to>
    <xdr:cxnSp macro="">
      <xdr:nvCxnSpPr>
        <xdr:cNvPr id="75" name="直線コネクタ 74"/>
        <xdr:cNvCxnSpPr/>
      </xdr:nvCxnSpPr>
      <xdr:spPr>
        <a:xfrm flipV="1">
          <a:off x="1320800" y="652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物件費の経常収支比率は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ポイント増し</a:t>
          </a:r>
          <a:r>
            <a:rPr kumimoji="0" lang="en-US" altLang="ja-JP" sz="1100" b="0" i="0" u="none" strike="noStrike" kern="0" cap="none" spc="0" normalizeH="0" baseline="0" noProof="0">
              <a:ln>
                <a:noFill/>
              </a:ln>
              <a:solidFill>
                <a:prstClr val="black"/>
              </a:solidFill>
              <a:effectLst/>
              <a:uLnTx/>
              <a:uFillTx/>
              <a:latin typeface="+mn-lt"/>
              <a:ea typeface="+mn-ea"/>
              <a:cs typeface="+mn-cs"/>
            </a:rPr>
            <a:t>14.8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税システムのサーバー化や４</a:t>
          </a:r>
          <a:r>
            <a:rPr kumimoji="0" lang="ja-JP" altLang="ja-JP" sz="1100" b="0" i="0" u="none" strike="noStrike" kern="0" cap="none" spc="0" normalizeH="0" baseline="0" noProof="0">
              <a:ln>
                <a:noFill/>
              </a:ln>
              <a:solidFill>
                <a:prstClr val="black"/>
              </a:solidFill>
              <a:effectLst/>
              <a:uLnTx/>
              <a:uFillTx/>
              <a:latin typeface="+mn-lt"/>
              <a:ea typeface="+mn-ea"/>
              <a:cs typeface="+mn-cs"/>
            </a:rPr>
            <a:t>校目となる小学校給食調理業務の委託化等により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715</a:t>
          </a:r>
          <a:r>
            <a:rPr kumimoji="0" lang="ja-JP" altLang="ja-JP" sz="1100" b="0" i="0" u="none" strike="noStrike" kern="0" cap="none" spc="0" normalizeH="0" baseline="0" noProof="0">
              <a:ln>
                <a:noFill/>
              </a:ln>
              <a:solidFill>
                <a:prstClr val="black"/>
              </a:solidFill>
              <a:effectLst/>
              <a:uLnTx/>
              <a:uFillTx/>
              <a:latin typeface="+mn-lt"/>
              <a:ea typeface="+mn-ea"/>
              <a:cs typeface="+mn-cs"/>
            </a:rPr>
            <a:t>万円、前年度比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１億</a:t>
          </a:r>
          <a:r>
            <a:rPr kumimoji="0" lang="en-US" altLang="ja-JP" sz="1100" b="0" i="0" u="none" strike="noStrike" kern="0" cap="none" spc="0" normalizeH="0" baseline="0" noProof="0">
              <a:ln>
                <a:noFill/>
              </a:ln>
              <a:solidFill>
                <a:prstClr val="black"/>
              </a:solidFill>
              <a:effectLst/>
              <a:uLnTx/>
              <a:uFillTx/>
              <a:latin typeface="+mn-lt"/>
              <a:ea typeface="+mn-ea"/>
              <a:cs typeface="+mn-cs"/>
            </a:rPr>
            <a:t>2,824</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5.9</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54610</xdr:rowOff>
    </xdr:to>
    <xdr:cxnSp macro="">
      <xdr:nvCxnSpPr>
        <xdr:cNvPr id="127" name="直線コネクタ 126"/>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24130</xdr:rowOff>
    </xdr:to>
    <xdr:cxnSp macro="">
      <xdr:nvCxnSpPr>
        <xdr:cNvPr id="130" name="直線コネクタ 129"/>
        <xdr:cNvCxnSpPr/>
      </xdr:nvCxnSpPr>
      <xdr:spPr>
        <a:xfrm>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24130</xdr:rowOff>
    </xdr:to>
    <xdr:cxnSp macro="">
      <xdr:nvCxnSpPr>
        <xdr:cNvPr id="133" name="直線コネクタ 132"/>
        <xdr:cNvCxnSpPr/>
      </xdr:nvCxnSpPr>
      <xdr:spPr>
        <a:xfrm flipV="1">
          <a:off x="13893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24130</xdr:rowOff>
    </xdr:to>
    <xdr:cxnSp macro="">
      <xdr:nvCxnSpPr>
        <xdr:cNvPr id="136" name="直線コネクタ 135"/>
        <xdr:cNvCxnSpPr/>
      </xdr:nvCxnSpPr>
      <xdr:spPr>
        <a:xfrm>
          <a:off x="13004800" y="2862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3" name="テキスト ボックス 152"/>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扶助費の経常収支比率は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ポイント増の</a:t>
          </a:r>
          <a:r>
            <a:rPr kumimoji="0" lang="en-US" altLang="ja-JP" sz="1100" b="0" i="0" u="none" strike="noStrike" kern="0" cap="none" spc="0" normalizeH="0" baseline="0" noProof="0">
              <a:ln>
                <a:noFill/>
              </a:ln>
              <a:solidFill>
                <a:prstClr val="black"/>
              </a:solidFill>
              <a:effectLst/>
              <a:uLnTx/>
              <a:uFillTx/>
              <a:latin typeface="+mn-lt"/>
              <a:ea typeface="+mn-ea"/>
              <a:cs typeface="+mn-cs"/>
            </a:rPr>
            <a:t>14.6</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私立保育園の新設による保育定員拡大に伴う保育所等児童運営費の増等により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8,209</a:t>
          </a:r>
          <a:r>
            <a:rPr kumimoji="0" lang="ja-JP" altLang="ja-JP" sz="1100" b="0" i="0" u="none" strike="noStrike" kern="0" cap="none" spc="0" normalizeH="0" baseline="0" noProof="0">
              <a:ln>
                <a:noFill/>
              </a:ln>
              <a:solidFill>
                <a:prstClr val="black"/>
              </a:solidFill>
              <a:effectLst/>
              <a:uLnTx/>
              <a:uFillTx/>
              <a:latin typeface="+mn-lt"/>
              <a:ea typeface="+mn-ea"/>
              <a:cs typeface="+mn-cs"/>
            </a:rPr>
            <a:t>万円、前年度比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3,302</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８</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17.1</a:t>
          </a:r>
          <a:r>
            <a:rPr kumimoji="0" lang="ja-JP" altLang="ja-JP" sz="1100" b="0" i="0" u="none" strike="noStrike" kern="0" cap="none" spc="0" normalizeH="0" baseline="0" noProof="0">
              <a:ln>
                <a:noFill/>
              </a:ln>
              <a:solidFill>
                <a:prstClr val="black"/>
              </a:solidFill>
              <a:effectLst/>
              <a:uLnTx/>
              <a:uFillTx/>
              <a:latin typeface="+mn-lt"/>
              <a:ea typeface="+mn-ea"/>
              <a:cs typeface="+mn-cs"/>
            </a:rPr>
            <a:t>％）の大幅増となった。扶助費は増加傾向となる見込みであるものの、あいとぴあレインボープラン（平成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年度）やこまえ子育て応援プラン等（平成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年度）に基づき、過度な財政負担とならないよう、適切な事業実施に努める。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57</xdr:row>
      <xdr:rowOff>39370</xdr:rowOff>
    </xdr:to>
    <xdr:cxnSp macro="">
      <xdr:nvCxnSpPr>
        <xdr:cNvPr id="188" name="直線コネクタ 187"/>
        <xdr:cNvCxnSpPr/>
      </xdr:nvCxnSpPr>
      <xdr:spPr>
        <a:xfrm>
          <a:off x="3987800" y="9682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81280</xdr:rowOff>
    </xdr:to>
    <xdr:cxnSp macro="">
      <xdr:nvCxnSpPr>
        <xdr:cNvPr id="191" name="直線コネクタ 190"/>
        <xdr:cNvCxnSpPr/>
      </xdr:nvCxnSpPr>
      <xdr:spPr>
        <a:xfrm>
          <a:off x="3098800" y="953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107950</xdr:rowOff>
    </xdr:to>
    <xdr:cxnSp macro="">
      <xdr:nvCxnSpPr>
        <xdr:cNvPr id="194" name="直線コネクタ 193"/>
        <xdr:cNvCxnSpPr/>
      </xdr:nvCxnSpPr>
      <xdr:spPr>
        <a:xfrm>
          <a:off x="2209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100330</xdr:rowOff>
    </xdr:to>
    <xdr:cxnSp macro="">
      <xdr:nvCxnSpPr>
        <xdr:cNvPr id="197" name="直線コネクタ 196"/>
        <xdr:cNvCxnSpPr/>
      </xdr:nvCxnSpPr>
      <xdr:spPr>
        <a:xfrm flipV="1">
          <a:off x="1320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7" name="楕円 206"/>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08"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10" name="テキスト ボックス 209"/>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6" name="テキスト ボックス 215"/>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その他の経常収支比率は、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　</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高齢化の進展等によ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り介護保険特別会計や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後期高齢者医療特別会計への繰出金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公共下水道特別会計への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繰出金が増したこと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繰出金は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3,974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千円、前年度比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9,739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一方、分母である経常一般財源総額は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155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8,974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万８千円となり、前年度比４億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7,257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万２千円（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％）の増となり、分子の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増に</a:t>
          </a:r>
          <a:r>
            <a:rPr kumimoji="0" lang="ja-JP" altLang="ja-JP" sz="1100" b="0" i="0" u="none" strike="noStrike" kern="0" cap="none" spc="0" normalizeH="0" baseline="0" noProof="0">
              <a:ln>
                <a:noFill/>
              </a:ln>
              <a:solidFill>
                <a:prstClr val="black"/>
              </a:solidFill>
              <a:effectLst/>
              <a:uLnTx/>
              <a:uFillTx/>
              <a:latin typeface="+mn-lt"/>
              <a:ea typeface="+mn-ea"/>
              <a:cs typeface="+mn-cs"/>
            </a:rPr>
            <a:t>対し、分母の</a:t>
          </a:r>
          <a:r>
            <a:rPr kumimoji="0" lang="ja-JP" altLang="en-US" sz="1100" b="0" i="0" u="none" strike="noStrike" kern="0" cap="none" spc="0" normalizeH="0" baseline="0" noProof="0">
              <a:ln>
                <a:noFill/>
              </a:ln>
              <a:solidFill>
                <a:prstClr val="black"/>
              </a:solidFill>
              <a:effectLst/>
              <a:uLnTx/>
              <a:uFillTx/>
              <a:latin typeface="+mn-lt"/>
              <a:ea typeface="+mn-ea"/>
              <a:cs typeface="+mn-cs"/>
            </a:rPr>
            <a:t>増が小さかったため</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、その他の経常収支比率全体としては増となった。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64951</xdr:rowOff>
    </xdr:to>
    <xdr:cxnSp macro="">
      <xdr:nvCxnSpPr>
        <xdr:cNvPr id="251" name="直線コネクタ 250"/>
        <xdr:cNvCxnSpPr/>
      </xdr:nvCxnSpPr>
      <xdr:spPr>
        <a:xfrm>
          <a:off x="15671800" y="9646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45357</xdr:rowOff>
    </xdr:to>
    <xdr:cxnSp macro="">
      <xdr:nvCxnSpPr>
        <xdr:cNvPr id="254" name="直線コネクタ 253"/>
        <xdr:cNvCxnSpPr/>
      </xdr:nvCxnSpPr>
      <xdr:spPr>
        <a:xfrm>
          <a:off x="14782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38826</xdr:rowOff>
    </xdr:to>
    <xdr:cxnSp macro="">
      <xdr:nvCxnSpPr>
        <xdr:cNvPr id="257" name="直線コネクタ 256"/>
        <xdr:cNvCxnSpPr/>
      </xdr:nvCxnSpPr>
      <xdr:spPr>
        <a:xfrm>
          <a:off x="13893800" y="9640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38826</xdr:rowOff>
    </xdr:to>
    <xdr:cxnSp macro="">
      <xdr:nvCxnSpPr>
        <xdr:cNvPr id="260" name="直線コネクタ 259"/>
        <xdr:cNvCxnSpPr/>
      </xdr:nvCxnSpPr>
      <xdr:spPr>
        <a:xfrm>
          <a:off x="13004800" y="9633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0" name="楕円 269"/>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1"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3" name="テキスト ボックス 272"/>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74403</xdr:rowOff>
    </xdr:from>
    <xdr:ext cx="762000" cy="259045"/>
    <xdr:sp macro="" textlink="">
      <xdr:nvSpPr>
        <xdr:cNvPr id="277" name="テキスト ボックス 276"/>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8" name="楕円 277"/>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67871</xdr:rowOff>
    </xdr:from>
    <xdr:ext cx="762000" cy="259045"/>
    <xdr:sp macro="" textlink="">
      <xdr:nvSpPr>
        <xdr:cNvPr id="279" name="テキスト ボックス 278"/>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補助費等の経常収支比率は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改善</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en-US" altLang="ja-JP" sz="1100" b="0" i="0" u="none" strike="noStrike" kern="0" cap="none" spc="0" normalizeH="0" baseline="0" noProof="0">
              <a:ln>
                <a:noFill/>
              </a:ln>
              <a:solidFill>
                <a:prstClr val="black"/>
              </a:solidFill>
              <a:effectLst/>
              <a:uLnTx/>
              <a:uFillTx/>
              <a:latin typeface="+mn-lt"/>
              <a:ea typeface="+mn-ea"/>
              <a:cs typeface="+mn-cs"/>
            </a:rPr>
            <a:t>9.8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認証保育所運営費補助金等が減したものの、多摩川衛生組合において府中市加入に伴う分担金精算金の皆減により多摩川衛生組合負担金の経常経費の割合が大きくなったことなどから、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15</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3,410</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千円、前年度比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2,819</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12700</xdr:rowOff>
    </xdr:to>
    <xdr:cxnSp macro="">
      <xdr:nvCxnSpPr>
        <xdr:cNvPr id="309" name="直線コネクタ 308"/>
        <xdr:cNvCxnSpPr/>
      </xdr:nvCxnSpPr>
      <xdr:spPr>
        <a:xfrm flipV="1">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12" name="直線コネクタ 311"/>
        <xdr:cNvCxnSpPr/>
      </xdr:nvCxnSpPr>
      <xdr:spPr>
        <a:xfrm>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xdr:rowOff>
    </xdr:to>
    <xdr:cxnSp macro="">
      <xdr:nvCxnSpPr>
        <xdr:cNvPr id="315" name="直線コネクタ 314"/>
        <xdr:cNvCxnSpPr/>
      </xdr:nvCxnSpPr>
      <xdr:spPr>
        <a:xfrm>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18" name="直線コネクタ 317"/>
        <xdr:cNvCxnSpPr/>
      </xdr:nvCxnSpPr>
      <xdr:spPr>
        <a:xfrm>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1" name="テキスト ボックス 330"/>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2" name="楕円 33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33" name="テキスト ボックス 332"/>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0.5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a:t>
          </a:r>
          <a:r>
            <a:rPr kumimoji="0" lang="en-US" altLang="ja-JP" sz="1100" b="0" i="0" u="none" strike="noStrike" kern="0" cap="none" spc="0" normalizeH="0" baseline="0" noProof="0">
              <a:ln>
                <a:noFill/>
              </a:ln>
              <a:solidFill>
                <a:prstClr val="black"/>
              </a:solidFill>
              <a:effectLst/>
              <a:uLnTx/>
              <a:uFillTx/>
              <a:latin typeface="+mn-lt"/>
              <a:ea typeface="+mn-ea"/>
              <a:cs typeface="+mn-cs"/>
            </a:rPr>
            <a:t>12.4</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市道３３・３４号線整備事業債</a:t>
          </a:r>
          <a:r>
            <a:rPr kumimoji="0" lang="ja-JP" altLang="en-US" sz="1100" b="0" i="0" u="none" strike="noStrike" kern="0" cap="none" spc="0" normalizeH="0" baseline="0" noProof="0">
              <a:ln>
                <a:noFill/>
              </a:ln>
              <a:solidFill>
                <a:prstClr val="black"/>
              </a:solidFill>
              <a:effectLst/>
              <a:uLnTx/>
              <a:uFillTx/>
              <a:latin typeface="+mn-lt"/>
              <a:ea typeface="+mn-ea"/>
              <a:cs typeface="+mn-cs"/>
            </a:rPr>
            <a:t>や前原公園整備事業債等の</a:t>
          </a:r>
          <a:r>
            <a:rPr kumimoji="0" lang="ja-JP" altLang="ja-JP" sz="1100" b="0" i="0" u="none" strike="noStrike" kern="0" cap="none" spc="0" normalizeH="0" baseline="0" noProof="0">
              <a:ln>
                <a:noFill/>
              </a:ln>
              <a:solidFill>
                <a:prstClr val="black"/>
              </a:solidFill>
              <a:effectLst/>
              <a:uLnTx/>
              <a:uFillTx/>
              <a:latin typeface="+mn-lt"/>
              <a:ea typeface="+mn-ea"/>
              <a:cs typeface="+mn-cs"/>
            </a:rPr>
            <a:t>償還終了等</a:t>
          </a:r>
          <a:r>
            <a:rPr kumimoji="0" lang="ja-JP" altLang="en-US" sz="1100" b="0" i="0" u="none" strike="noStrike" kern="0" cap="none" spc="0" normalizeH="0" baseline="0" noProof="0">
              <a:ln>
                <a:noFill/>
              </a:ln>
              <a:solidFill>
                <a:prstClr val="black"/>
              </a:solidFill>
              <a:effectLst/>
              <a:uLnTx/>
              <a:uFillTx/>
              <a:latin typeface="+mn-lt"/>
              <a:ea typeface="+mn-ea"/>
              <a:cs typeface="+mn-cs"/>
            </a:rPr>
            <a:t>に伴い</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3,755</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千円、前年度比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1,339</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0.7</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微</a:t>
          </a:r>
          <a:r>
            <a:rPr kumimoji="0" lang="ja-JP" altLang="ja-JP" sz="1100" b="0" i="0" u="none" strike="noStrike" kern="0" cap="none" spc="0" normalizeH="0" baseline="0" noProof="0">
              <a:ln>
                <a:noFill/>
              </a:ln>
              <a:solidFill>
                <a:prstClr val="black"/>
              </a:solidFill>
              <a:effectLst/>
              <a:uLnTx/>
              <a:uFillTx/>
              <a:latin typeface="+mn-lt"/>
              <a:ea typeface="+mn-ea"/>
              <a:cs typeface="+mn-cs"/>
            </a:rPr>
            <a:t>減となった。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過去の都市整備事業債の償還はピークを過ぎたものの、臨時財政対策債の借り入れが膨らんでいることから、今後の公債費は</a:t>
          </a:r>
          <a:r>
            <a:rPr kumimoji="0" lang="ja-JP" altLang="en-US" sz="1100" b="0" i="0" u="none" strike="noStrike" kern="0" cap="none" spc="0" normalizeH="0" baseline="0" noProof="0">
              <a:ln>
                <a:noFill/>
              </a:ln>
              <a:solidFill>
                <a:prstClr val="black"/>
              </a:solidFill>
              <a:effectLst/>
              <a:uLnTx/>
              <a:uFillTx/>
              <a:latin typeface="+mn-lt"/>
              <a:ea typeface="+mn-ea"/>
              <a:cs typeface="+mn-cs"/>
            </a:rPr>
            <a:t>同程度の</a:t>
          </a:r>
          <a:r>
            <a:rPr kumimoji="0" lang="ja-JP" altLang="ja-JP" sz="1100" b="0" i="0" u="none" strike="noStrike" kern="0" cap="none" spc="0" normalizeH="0" baseline="0" noProof="0">
              <a:ln>
                <a:noFill/>
              </a:ln>
              <a:solidFill>
                <a:prstClr val="black"/>
              </a:solidFill>
              <a:effectLst/>
              <a:uLnTx/>
              <a:uFillTx/>
              <a:latin typeface="+mn-lt"/>
              <a:ea typeface="+mn-ea"/>
              <a:cs typeface="+mn-cs"/>
            </a:rPr>
            <a:t>見込み。引き続き、中期財政計画に基づく財政規律の遵守に努める。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6985</xdr:rowOff>
    </xdr:to>
    <xdr:cxnSp macro="">
      <xdr:nvCxnSpPr>
        <xdr:cNvPr id="366" name="直線コネクタ 365"/>
        <xdr:cNvCxnSpPr/>
      </xdr:nvCxnSpPr>
      <xdr:spPr>
        <a:xfrm flipV="1">
          <a:off x="3987800" y="128371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81280</xdr:rowOff>
    </xdr:to>
    <xdr:cxnSp macro="">
      <xdr:nvCxnSpPr>
        <xdr:cNvPr id="369" name="直線コネクタ 368"/>
        <xdr:cNvCxnSpPr/>
      </xdr:nvCxnSpPr>
      <xdr:spPr>
        <a:xfrm flipV="1">
          <a:off x="3098800" y="128657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149861</xdr:rowOff>
    </xdr:to>
    <xdr:cxnSp macro="">
      <xdr:nvCxnSpPr>
        <xdr:cNvPr id="372" name="直線コネクタ 371"/>
        <xdr:cNvCxnSpPr/>
      </xdr:nvCxnSpPr>
      <xdr:spPr>
        <a:xfrm flipV="1">
          <a:off x="2209800" y="129400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81280</xdr:rowOff>
    </xdr:to>
    <xdr:cxnSp macro="">
      <xdr:nvCxnSpPr>
        <xdr:cNvPr id="375" name="直線コネクタ 374"/>
        <xdr:cNvCxnSpPr/>
      </xdr:nvCxnSpPr>
      <xdr:spPr>
        <a:xfrm flipV="1">
          <a:off x="1320800" y="13008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5" name="楕円 384"/>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6"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87" name="楕円 386"/>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88" name="テキスト ボックス 387"/>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9" name="楕円 388"/>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90" name="テキスト ボックス 389"/>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1" name="楕円 390"/>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2" name="テキスト ボックス 391"/>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3" name="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4" name="テキスト ボックス 393"/>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公債費以外の経常収支比率は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1.6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ポイント増の</a:t>
          </a:r>
          <a:r>
            <a:rPr kumimoji="0" lang="en-US" altLang="ja-JP" sz="1100" b="0" i="0" u="none" strike="noStrike" kern="0" cap="none" spc="0" normalizeH="0" baseline="0" noProof="0">
              <a:ln>
                <a:noFill/>
              </a:ln>
              <a:solidFill>
                <a:prstClr val="black"/>
              </a:solidFill>
              <a:effectLst/>
              <a:uLnTx/>
              <a:uFillTx/>
              <a:latin typeface="+mn-lt"/>
              <a:ea typeface="+mn-ea"/>
              <a:cs typeface="+mn-cs"/>
            </a:rPr>
            <a:t>78.8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狛江市の特徴としては類似団体や東京都平均と比較し人件費の割合が高いことが挙げられる。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公債費以外の経常経費充当一般財源等が</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1,239</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en-US" altLang="ja-JP" sz="1100" b="0" i="0" u="none" strike="noStrike" kern="0" cap="none" spc="0" normalizeH="0" baseline="0" noProof="0">
              <a:ln>
                <a:noFill/>
              </a:ln>
              <a:solidFill>
                <a:prstClr val="black"/>
              </a:solidFill>
              <a:effectLst/>
              <a:uLnTx/>
              <a:uFillTx/>
              <a:latin typeface="+mn-lt"/>
              <a:ea typeface="+mn-ea"/>
              <a:cs typeface="+mn-cs"/>
            </a:rPr>
            <a:t>5.2</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％）の増となった。一方で、分母である経常一般財源総額は</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前年度比４億</a:t>
          </a:r>
          <a:r>
            <a:rPr kumimoji="0" lang="en-US" altLang="ja-JP" sz="1100" b="0" i="0" u="none" strike="noStrike" kern="0" cap="none" spc="0" normalizeH="0" baseline="0" noProof="0">
              <a:ln>
                <a:noFill/>
              </a:ln>
              <a:solidFill>
                <a:prstClr val="black"/>
              </a:solidFill>
              <a:effectLst/>
              <a:uLnTx/>
              <a:uFillTx/>
              <a:latin typeface="+mn-lt"/>
              <a:ea typeface="+mn-ea"/>
              <a:cs typeface="+mn-cs"/>
            </a:rPr>
            <a:t>7,257</a:t>
          </a:r>
          <a:r>
            <a:rPr kumimoji="0" lang="ja-JP" altLang="en-US" sz="1100" b="0" i="0" u="none" strike="noStrike" kern="0" cap="none" spc="0" normalizeH="0" baseline="0" noProof="0">
              <a:ln>
                <a:noFill/>
              </a:ln>
              <a:solidFill>
                <a:prstClr val="black"/>
              </a:solidFill>
              <a:effectLst/>
              <a:uLnTx/>
              <a:uFillTx/>
              <a:latin typeface="+mn-lt"/>
              <a:ea typeface="+mn-ea"/>
              <a:cs typeface="+mn-cs"/>
            </a:rPr>
            <a:t>万２千円（</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en-US" sz="1100" b="0" i="0" u="none" strike="noStrike" kern="0" cap="none" spc="0" normalizeH="0" baseline="0" noProof="0">
              <a:ln>
                <a:noFill/>
              </a:ln>
              <a:solidFill>
                <a:prstClr val="black"/>
              </a:solidFill>
              <a:effectLst/>
              <a:uLnTx/>
              <a:uFillTx/>
              <a:latin typeface="+mn-lt"/>
              <a:ea typeface="+mn-ea"/>
              <a:cs typeface="+mn-cs"/>
            </a:rPr>
            <a:t>％）の増となり、分子の増より分母の増の方が小さかったため、全体として増となった。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72137</xdr:rowOff>
    </xdr:to>
    <xdr:cxnSp macro="">
      <xdr:nvCxnSpPr>
        <xdr:cNvPr id="425" name="直線コネクタ 424"/>
        <xdr:cNvCxnSpPr/>
      </xdr:nvCxnSpPr>
      <xdr:spPr>
        <a:xfrm>
          <a:off x="15671800" y="133720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170435</xdr:rowOff>
    </xdr:to>
    <xdr:cxnSp macro="">
      <xdr:nvCxnSpPr>
        <xdr:cNvPr id="428" name="直線コネクタ 427"/>
        <xdr:cNvCxnSpPr/>
      </xdr:nvCxnSpPr>
      <xdr:spPr>
        <a:xfrm>
          <a:off x="14782800" y="132532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97282</xdr:rowOff>
    </xdr:to>
    <xdr:cxnSp macro="">
      <xdr:nvCxnSpPr>
        <xdr:cNvPr id="431" name="直線コネクタ 430"/>
        <xdr:cNvCxnSpPr/>
      </xdr:nvCxnSpPr>
      <xdr:spPr>
        <a:xfrm flipV="1">
          <a:off x="13893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97282</xdr:rowOff>
    </xdr:to>
    <xdr:cxnSp macro="">
      <xdr:nvCxnSpPr>
        <xdr:cNvPr id="434" name="直線コネクタ 433"/>
        <xdr:cNvCxnSpPr/>
      </xdr:nvCxnSpPr>
      <xdr:spPr>
        <a:xfrm>
          <a:off x="13004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4" name="楕円 44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6" name="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7" name="テキスト ボックス 44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8" name="楕円 447"/>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49" name="テキスト ボックス 448"/>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0" name="楕円 449"/>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1" name="テキスト ボックス 450"/>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2" name="楕円 451"/>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3" name="テキスト ボックス 45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49564</xdr:rowOff>
    </xdr:from>
    <xdr:to>
      <xdr:col>29</xdr:col>
      <xdr:colOff>127000</xdr:colOff>
      <xdr:row>19</xdr:row>
      <xdr:rowOff>64979</xdr:rowOff>
    </xdr:to>
    <xdr:cxnSp macro="">
      <xdr:nvCxnSpPr>
        <xdr:cNvPr id="52" name="直線コネクタ 51"/>
        <xdr:cNvCxnSpPr/>
      </xdr:nvCxnSpPr>
      <xdr:spPr bwMode="auto">
        <a:xfrm>
          <a:off x="5003800" y="3354739"/>
          <a:ext cx="6477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23178</xdr:rowOff>
    </xdr:from>
    <xdr:to>
      <xdr:col>26</xdr:col>
      <xdr:colOff>50800</xdr:colOff>
      <xdr:row>19</xdr:row>
      <xdr:rowOff>49564</xdr:rowOff>
    </xdr:to>
    <xdr:cxnSp macro="">
      <xdr:nvCxnSpPr>
        <xdr:cNvPr id="55" name="直線コネクタ 54"/>
        <xdr:cNvCxnSpPr/>
      </xdr:nvCxnSpPr>
      <xdr:spPr bwMode="auto">
        <a:xfrm>
          <a:off x="4305300" y="3328353"/>
          <a:ext cx="698500" cy="2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19422</xdr:rowOff>
    </xdr:from>
    <xdr:to>
      <xdr:col>22</xdr:col>
      <xdr:colOff>114300</xdr:colOff>
      <xdr:row>19</xdr:row>
      <xdr:rowOff>23178</xdr:rowOff>
    </xdr:to>
    <xdr:cxnSp macro="">
      <xdr:nvCxnSpPr>
        <xdr:cNvPr id="58" name="直線コネクタ 57"/>
        <xdr:cNvCxnSpPr/>
      </xdr:nvCxnSpPr>
      <xdr:spPr bwMode="auto">
        <a:xfrm>
          <a:off x="3606800" y="3324597"/>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432</xdr:rowOff>
    </xdr:from>
    <xdr:to>
      <xdr:col>18</xdr:col>
      <xdr:colOff>177800</xdr:colOff>
      <xdr:row>19</xdr:row>
      <xdr:rowOff>19422</xdr:rowOff>
    </xdr:to>
    <xdr:cxnSp macro="">
      <xdr:nvCxnSpPr>
        <xdr:cNvPr id="61" name="直線コネクタ 60"/>
        <xdr:cNvCxnSpPr/>
      </xdr:nvCxnSpPr>
      <xdr:spPr bwMode="auto">
        <a:xfrm>
          <a:off x="2908300" y="3305607"/>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14179</xdr:rowOff>
    </xdr:from>
    <xdr:to>
      <xdr:col>29</xdr:col>
      <xdr:colOff>177800</xdr:colOff>
      <xdr:row>19</xdr:row>
      <xdr:rowOff>115779</xdr:rowOff>
    </xdr:to>
    <xdr:sp macro="" textlink="">
      <xdr:nvSpPr>
        <xdr:cNvPr id="71" name="楕円 70"/>
        <xdr:cNvSpPr/>
      </xdr:nvSpPr>
      <xdr:spPr bwMode="auto">
        <a:xfrm>
          <a:off x="5600700" y="331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94206</xdr:rowOff>
    </xdr:from>
    <xdr:ext cx="762000" cy="259045"/>
    <xdr:sp macro="" textlink="">
      <xdr:nvSpPr>
        <xdr:cNvPr id="72" name="人口1人当たり決算額の推移該当値テキスト130"/>
        <xdr:cNvSpPr txBox="1"/>
      </xdr:nvSpPr>
      <xdr:spPr>
        <a:xfrm>
          <a:off x="5740400" y="322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170214</xdr:rowOff>
    </xdr:from>
    <xdr:to>
      <xdr:col>26</xdr:col>
      <xdr:colOff>101600</xdr:colOff>
      <xdr:row>19</xdr:row>
      <xdr:rowOff>100364</xdr:rowOff>
    </xdr:to>
    <xdr:sp macro="" textlink="">
      <xdr:nvSpPr>
        <xdr:cNvPr id="73" name="楕円 72"/>
        <xdr:cNvSpPr/>
      </xdr:nvSpPr>
      <xdr:spPr bwMode="auto">
        <a:xfrm>
          <a:off x="4953000" y="330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85141</xdr:rowOff>
    </xdr:from>
    <xdr:ext cx="736600" cy="259045"/>
    <xdr:sp macro="" textlink="">
      <xdr:nvSpPr>
        <xdr:cNvPr id="74" name="テキスト ボックス 73"/>
        <xdr:cNvSpPr txBox="1"/>
      </xdr:nvSpPr>
      <xdr:spPr>
        <a:xfrm>
          <a:off x="4622800" y="339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143828</xdr:rowOff>
    </xdr:from>
    <xdr:to>
      <xdr:col>22</xdr:col>
      <xdr:colOff>165100</xdr:colOff>
      <xdr:row>19</xdr:row>
      <xdr:rowOff>73978</xdr:rowOff>
    </xdr:to>
    <xdr:sp macro="" textlink="">
      <xdr:nvSpPr>
        <xdr:cNvPr id="75" name="楕円 74"/>
        <xdr:cNvSpPr/>
      </xdr:nvSpPr>
      <xdr:spPr bwMode="auto">
        <a:xfrm>
          <a:off x="4254500" y="32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58755</xdr:rowOff>
    </xdr:from>
    <xdr:ext cx="762000" cy="259045"/>
    <xdr:sp macro="" textlink="">
      <xdr:nvSpPr>
        <xdr:cNvPr id="76" name="テキスト ボックス 75"/>
        <xdr:cNvSpPr txBox="1"/>
      </xdr:nvSpPr>
      <xdr:spPr>
        <a:xfrm>
          <a:off x="3924300" y="336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140072</xdr:rowOff>
    </xdr:from>
    <xdr:to>
      <xdr:col>19</xdr:col>
      <xdr:colOff>38100</xdr:colOff>
      <xdr:row>19</xdr:row>
      <xdr:rowOff>70222</xdr:rowOff>
    </xdr:to>
    <xdr:sp macro="" textlink="">
      <xdr:nvSpPr>
        <xdr:cNvPr id="77" name="楕円 76"/>
        <xdr:cNvSpPr/>
      </xdr:nvSpPr>
      <xdr:spPr bwMode="auto">
        <a:xfrm>
          <a:off x="3556000" y="327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54999</xdr:rowOff>
    </xdr:from>
    <xdr:ext cx="762000" cy="259045"/>
    <xdr:sp macro="" textlink="">
      <xdr:nvSpPr>
        <xdr:cNvPr id="78" name="テキスト ボックス 77"/>
        <xdr:cNvSpPr txBox="1"/>
      </xdr:nvSpPr>
      <xdr:spPr>
        <a:xfrm>
          <a:off x="3225800" y="336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121082</xdr:rowOff>
    </xdr:from>
    <xdr:to>
      <xdr:col>15</xdr:col>
      <xdr:colOff>101600</xdr:colOff>
      <xdr:row>19</xdr:row>
      <xdr:rowOff>51232</xdr:rowOff>
    </xdr:to>
    <xdr:sp macro="" textlink="">
      <xdr:nvSpPr>
        <xdr:cNvPr id="79" name="楕円 78"/>
        <xdr:cNvSpPr/>
      </xdr:nvSpPr>
      <xdr:spPr bwMode="auto">
        <a:xfrm>
          <a:off x="28575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36009</xdr:rowOff>
    </xdr:from>
    <xdr:ext cx="762000" cy="259045"/>
    <xdr:sp macro="" textlink="">
      <xdr:nvSpPr>
        <xdr:cNvPr id="80" name="テキスト ボックス 79"/>
        <xdr:cNvSpPr txBox="1"/>
      </xdr:nvSpPr>
      <xdr:spPr>
        <a:xfrm>
          <a:off x="2527300" y="33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270126</xdr:rowOff>
    </xdr:from>
    <xdr:to>
      <xdr:col>29</xdr:col>
      <xdr:colOff>127000</xdr:colOff>
      <xdr:row>37</xdr:row>
      <xdr:rowOff>276824</xdr:rowOff>
    </xdr:to>
    <xdr:cxnSp macro="">
      <xdr:nvCxnSpPr>
        <xdr:cNvPr id="112" name="直線コネクタ 111"/>
        <xdr:cNvCxnSpPr/>
      </xdr:nvCxnSpPr>
      <xdr:spPr bwMode="auto">
        <a:xfrm>
          <a:off x="5003800" y="7394826"/>
          <a:ext cx="6477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213388</xdr:rowOff>
    </xdr:from>
    <xdr:to>
      <xdr:col>26</xdr:col>
      <xdr:colOff>50800</xdr:colOff>
      <xdr:row>37</xdr:row>
      <xdr:rowOff>270126</xdr:rowOff>
    </xdr:to>
    <xdr:cxnSp macro="">
      <xdr:nvCxnSpPr>
        <xdr:cNvPr id="115" name="直線コネクタ 114"/>
        <xdr:cNvCxnSpPr/>
      </xdr:nvCxnSpPr>
      <xdr:spPr bwMode="auto">
        <a:xfrm>
          <a:off x="4305300" y="7338088"/>
          <a:ext cx="698500" cy="5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213388</xdr:rowOff>
    </xdr:from>
    <xdr:to>
      <xdr:col>22</xdr:col>
      <xdr:colOff>114300</xdr:colOff>
      <xdr:row>37</xdr:row>
      <xdr:rowOff>230442</xdr:rowOff>
    </xdr:to>
    <xdr:cxnSp macro="">
      <xdr:nvCxnSpPr>
        <xdr:cNvPr id="118" name="直線コネクタ 117"/>
        <xdr:cNvCxnSpPr/>
      </xdr:nvCxnSpPr>
      <xdr:spPr bwMode="auto">
        <a:xfrm flipV="1">
          <a:off x="3606800" y="7338088"/>
          <a:ext cx="698500" cy="1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161221</xdr:rowOff>
    </xdr:from>
    <xdr:to>
      <xdr:col>18</xdr:col>
      <xdr:colOff>177800</xdr:colOff>
      <xdr:row>37</xdr:row>
      <xdr:rowOff>230442</xdr:rowOff>
    </xdr:to>
    <xdr:cxnSp macro="">
      <xdr:nvCxnSpPr>
        <xdr:cNvPr id="121" name="直線コネクタ 120"/>
        <xdr:cNvCxnSpPr/>
      </xdr:nvCxnSpPr>
      <xdr:spPr bwMode="auto">
        <a:xfrm>
          <a:off x="2908300" y="7285921"/>
          <a:ext cx="698500" cy="6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226024</xdr:rowOff>
    </xdr:from>
    <xdr:to>
      <xdr:col>29</xdr:col>
      <xdr:colOff>177800</xdr:colOff>
      <xdr:row>37</xdr:row>
      <xdr:rowOff>327624</xdr:rowOff>
    </xdr:to>
    <xdr:sp macro="" textlink="">
      <xdr:nvSpPr>
        <xdr:cNvPr id="131" name="楕円 130"/>
        <xdr:cNvSpPr/>
      </xdr:nvSpPr>
      <xdr:spPr bwMode="auto">
        <a:xfrm>
          <a:off x="5600700" y="735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134601</xdr:rowOff>
    </xdr:from>
    <xdr:ext cx="762000" cy="259045"/>
    <xdr:sp macro="" textlink="">
      <xdr:nvSpPr>
        <xdr:cNvPr id="132" name="人口1人当たり決算額の推移該当値テキスト445"/>
        <xdr:cNvSpPr txBox="1"/>
      </xdr:nvSpPr>
      <xdr:spPr>
        <a:xfrm>
          <a:off x="5740400" y="72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219326</xdr:rowOff>
    </xdr:from>
    <xdr:to>
      <xdr:col>26</xdr:col>
      <xdr:colOff>101600</xdr:colOff>
      <xdr:row>37</xdr:row>
      <xdr:rowOff>320926</xdr:rowOff>
    </xdr:to>
    <xdr:sp macro="" textlink="">
      <xdr:nvSpPr>
        <xdr:cNvPr id="133" name="楕円 132"/>
        <xdr:cNvSpPr/>
      </xdr:nvSpPr>
      <xdr:spPr bwMode="auto">
        <a:xfrm>
          <a:off x="4953000" y="734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305703</xdr:rowOff>
    </xdr:from>
    <xdr:ext cx="736600" cy="259045"/>
    <xdr:sp macro="" textlink="">
      <xdr:nvSpPr>
        <xdr:cNvPr id="134" name="テキスト ボックス 133"/>
        <xdr:cNvSpPr txBox="1"/>
      </xdr:nvSpPr>
      <xdr:spPr>
        <a:xfrm>
          <a:off x="4622800" y="743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162588</xdr:rowOff>
    </xdr:from>
    <xdr:to>
      <xdr:col>22</xdr:col>
      <xdr:colOff>165100</xdr:colOff>
      <xdr:row>37</xdr:row>
      <xdr:rowOff>264188</xdr:rowOff>
    </xdr:to>
    <xdr:sp macro="" textlink="">
      <xdr:nvSpPr>
        <xdr:cNvPr id="135" name="楕円 134"/>
        <xdr:cNvSpPr/>
      </xdr:nvSpPr>
      <xdr:spPr bwMode="auto">
        <a:xfrm>
          <a:off x="4254500" y="72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248965</xdr:rowOff>
    </xdr:from>
    <xdr:ext cx="762000" cy="259045"/>
    <xdr:sp macro="" textlink="">
      <xdr:nvSpPr>
        <xdr:cNvPr id="136" name="テキスト ボックス 135"/>
        <xdr:cNvSpPr txBox="1"/>
      </xdr:nvSpPr>
      <xdr:spPr>
        <a:xfrm>
          <a:off x="3924300" y="73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179642</xdr:rowOff>
    </xdr:from>
    <xdr:to>
      <xdr:col>19</xdr:col>
      <xdr:colOff>38100</xdr:colOff>
      <xdr:row>37</xdr:row>
      <xdr:rowOff>281242</xdr:rowOff>
    </xdr:to>
    <xdr:sp macro="" textlink="">
      <xdr:nvSpPr>
        <xdr:cNvPr id="137" name="楕円 136"/>
        <xdr:cNvSpPr/>
      </xdr:nvSpPr>
      <xdr:spPr bwMode="auto">
        <a:xfrm>
          <a:off x="3556000" y="73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266019</xdr:rowOff>
    </xdr:from>
    <xdr:ext cx="762000" cy="259045"/>
    <xdr:sp macro="" textlink="">
      <xdr:nvSpPr>
        <xdr:cNvPr id="138" name="テキスト ボックス 137"/>
        <xdr:cNvSpPr txBox="1"/>
      </xdr:nvSpPr>
      <xdr:spPr>
        <a:xfrm>
          <a:off x="3225800" y="73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110421</xdr:rowOff>
    </xdr:from>
    <xdr:to>
      <xdr:col>15</xdr:col>
      <xdr:colOff>101600</xdr:colOff>
      <xdr:row>37</xdr:row>
      <xdr:rowOff>212021</xdr:rowOff>
    </xdr:to>
    <xdr:sp macro="" textlink="">
      <xdr:nvSpPr>
        <xdr:cNvPr id="139" name="楕円 138"/>
        <xdr:cNvSpPr/>
      </xdr:nvSpPr>
      <xdr:spPr bwMode="auto">
        <a:xfrm>
          <a:off x="2857500" y="723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196798</xdr:rowOff>
    </xdr:from>
    <xdr:ext cx="762000" cy="259045"/>
    <xdr:sp macro="" textlink="">
      <xdr:nvSpPr>
        <xdr:cNvPr id="140" name="テキスト ボックス 139"/>
        <xdr:cNvSpPr txBox="1"/>
      </xdr:nvSpPr>
      <xdr:spPr>
        <a:xfrm>
          <a:off x="2527300" y="73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37760</xdr:rowOff>
    </xdr:from>
    <xdr:to>
      <xdr:col>24</xdr:col>
      <xdr:colOff>63500</xdr:colOff>
      <xdr:row>38</xdr:row>
      <xdr:rowOff>47150</xdr:rowOff>
    </xdr:to>
    <xdr:cxnSp macro="">
      <xdr:nvCxnSpPr>
        <xdr:cNvPr id="63" name="直線コネクタ 62"/>
        <xdr:cNvCxnSpPr/>
      </xdr:nvCxnSpPr>
      <xdr:spPr>
        <a:xfrm>
          <a:off x="3797300" y="6552860"/>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10851</xdr:rowOff>
    </xdr:from>
    <xdr:to>
      <xdr:col>19</xdr:col>
      <xdr:colOff>177800</xdr:colOff>
      <xdr:row>38</xdr:row>
      <xdr:rowOff>37760</xdr:rowOff>
    </xdr:to>
    <xdr:cxnSp macro="">
      <xdr:nvCxnSpPr>
        <xdr:cNvPr id="66" name="直線コネクタ 65"/>
        <xdr:cNvCxnSpPr/>
      </xdr:nvCxnSpPr>
      <xdr:spPr>
        <a:xfrm>
          <a:off x="2908300" y="6525951"/>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162772</xdr:rowOff>
    </xdr:from>
    <xdr:to>
      <xdr:col>15</xdr:col>
      <xdr:colOff>50800</xdr:colOff>
      <xdr:row>38</xdr:row>
      <xdr:rowOff>10851</xdr:rowOff>
    </xdr:to>
    <xdr:cxnSp macro="">
      <xdr:nvCxnSpPr>
        <xdr:cNvPr id="69" name="直線コネクタ 68"/>
        <xdr:cNvCxnSpPr/>
      </xdr:nvCxnSpPr>
      <xdr:spPr>
        <a:xfrm>
          <a:off x="2019300" y="650642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137822</xdr:rowOff>
    </xdr:from>
    <xdr:to>
      <xdr:col>10</xdr:col>
      <xdr:colOff>114300</xdr:colOff>
      <xdr:row>37</xdr:row>
      <xdr:rowOff>162772</xdr:rowOff>
    </xdr:to>
    <xdr:cxnSp macro="">
      <xdr:nvCxnSpPr>
        <xdr:cNvPr id="72" name="直線コネクタ 71"/>
        <xdr:cNvCxnSpPr/>
      </xdr:nvCxnSpPr>
      <xdr:spPr>
        <a:xfrm>
          <a:off x="1130300" y="6481472"/>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167800</xdr:rowOff>
    </xdr:from>
    <xdr:to>
      <xdr:col>24</xdr:col>
      <xdr:colOff>114300</xdr:colOff>
      <xdr:row>38</xdr:row>
      <xdr:rowOff>97950</xdr:rowOff>
    </xdr:to>
    <xdr:sp macro="" textlink="">
      <xdr:nvSpPr>
        <xdr:cNvPr id="82" name="楕円 81"/>
        <xdr:cNvSpPr/>
      </xdr:nvSpPr>
      <xdr:spPr>
        <a:xfrm>
          <a:off x="4584700" y="65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82727</xdr:rowOff>
    </xdr:from>
    <xdr:ext cx="534377" cy="259045"/>
    <xdr:sp macro="" textlink="">
      <xdr:nvSpPr>
        <xdr:cNvPr id="83" name="人件費該当値テキスト"/>
        <xdr:cNvSpPr txBox="1"/>
      </xdr:nvSpPr>
      <xdr:spPr>
        <a:xfrm>
          <a:off x="4686300" y="64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158411</xdr:rowOff>
    </xdr:from>
    <xdr:to>
      <xdr:col>20</xdr:col>
      <xdr:colOff>38100</xdr:colOff>
      <xdr:row>38</xdr:row>
      <xdr:rowOff>88560</xdr:rowOff>
    </xdr:to>
    <xdr:sp macro="" textlink="">
      <xdr:nvSpPr>
        <xdr:cNvPr id="84" name="楕円 83"/>
        <xdr:cNvSpPr/>
      </xdr:nvSpPr>
      <xdr:spPr>
        <a:xfrm>
          <a:off x="37465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79687</xdr:rowOff>
    </xdr:from>
    <xdr:ext cx="534377" cy="259045"/>
    <xdr:sp macro="" textlink="">
      <xdr:nvSpPr>
        <xdr:cNvPr id="85" name="テキスト ボックス 84"/>
        <xdr:cNvSpPr txBox="1"/>
      </xdr:nvSpPr>
      <xdr:spPr>
        <a:xfrm>
          <a:off x="3530111" y="65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131501</xdr:rowOff>
    </xdr:from>
    <xdr:to>
      <xdr:col>15</xdr:col>
      <xdr:colOff>101600</xdr:colOff>
      <xdr:row>38</xdr:row>
      <xdr:rowOff>61651</xdr:rowOff>
    </xdr:to>
    <xdr:sp macro="" textlink="">
      <xdr:nvSpPr>
        <xdr:cNvPr id="86" name="楕円 85"/>
        <xdr:cNvSpPr/>
      </xdr:nvSpPr>
      <xdr:spPr>
        <a:xfrm>
          <a:off x="2857500" y="6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52778</xdr:rowOff>
    </xdr:from>
    <xdr:ext cx="534377" cy="259045"/>
    <xdr:sp macro="" textlink="">
      <xdr:nvSpPr>
        <xdr:cNvPr id="87" name="テキスト ボックス 86"/>
        <xdr:cNvSpPr txBox="1"/>
      </xdr:nvSpPr>
      <xdr:spPr>
        <a:xfrm>
          <a:off x="2641111" y="65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111972</xdr:rowOff>
    </xdr:from>
    <xdr:to>
      <xdr:col>10</xdr:col>
      <xdr:colOff>165100</xdr:colOff>
      <xdr:row>38</xdr:row>
      <xdr:rowOff>42122</xdr:rowOff>
    </xdr:to>
    <xdr:sp macro="" textlink="">
      <xdr:nvSpPr>
        <xdr:cNvPr id="88" name="楕円 87"/>
        <xdr:cNvSpPr/>
      </xdr:nvSpPr>
      <xdr:spPr>
        <a:xfrm>
          <a:off x="1968500" y="6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33249</xdr:rowOff>
    </xdr:from>
    <xdr:ext cx="534377" cy="259045"/>
    <xdr:sp macro="" textlink="">
      <xdr:nvSpPr>
        <xdr:cNvPr id="89" name="テキスト ボックス 88"/>
        <xdr:cNvSpPr txBox="1"/>
      </xdr:nvSpPr>
      <xdr:spPr>
        <a:xfrm>
          <a:off x="1752111" y="65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87022</xdr:rowOff>
    </xdr:from>
    <xdr:to>
      <xdr:col>6</xdr:col>
      <xdr:colOff>38100</xdr:colOff>
      <xdr:row>38</xdr:row>
      <xdr:rowOff>17173</xdr:rowOff>
    </xdr:to>
    <xdr:sp macro="" textlink="">
      <xdr:nvSpPr>
        <xdr:cNvPr id="90" name="楕円 89"/>
        <xdr:cNvSpPr/>
      </xdr:nvSpPr>
      <xdr:spPr>
        <a:xfrm>
          <a:off x="1079500" y="6430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8300</xdr:rowOff>
    </xdr:from>
    <xdr:ext cx="534377" cy="259045"/>
    <xdr:sp macro="" textlink="">
      <xdr:nvSpPr>
        <xdr:cNvPr id="91" name="テキスト ボックス 90"/>
        <xdr:cNvSpPr txBox="1"/>
      </xdr:nvSpPr>
      <xdr:spPr>
        <a:xfrm>
          <a:off x="863111" y="65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157008</xdr:rowOff>
    </xdr:from>
    <xdr:to>
      <xdr:col>24</xdr:col>
      <xdr:colOff>63500</xdr:colOff>
      <xdr:row>56</xdr:row>
      <xdr:rowOff>158021</xdr:rowOff>
    </xdr:to>
    <xdr:cxnSp macro="">
      <xdr:nvCxnSpPr>
        <xdr:cNvPr id="123" name="直線コネクタ 122"/>
        <xdr:cNvCxnSpPr/>
      </xdr:nvCxnSpPr>
      <xdr:spPr>
        <a:xfrm>
          <a:off x="3797300" y="9758208"/>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157008</xdr:rowOff>
    </xdr:from>
    <xdr:to>
      <xdr:col>19</xdr:col>
      <xdr:colOff>177800</xdr:colOff>
      <xdr:row>56</xdr:row>
      <xdr:rowOff>158200</xdr:rowOff>
    </xdr:to>
    <xdr:cxnSp macro="">
      <xdr:nvCxnSpPr>
        <xdr:cNvPr id="126" name="直線コネクタ 125"/>
        <xdr:cNvCxnSpPr/>
      </xdr:nvCxnSpPr>
      <xdr:spPr>
        <a:xfrm flipV="1">
          <a:off x="2908300" y="9758208"/>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158200</xdr:rowOff>
    </xdr:from>
    <xdr:to>
      <xdr:col>15</xdr:col>
      <xdr:colOff>50800</xdr:colOff>
      <xdr:row>57</xdr:row>
      <xdr:rowOff>26494</xdr:rowOff>
    </xdr:to>
    <xdr:cxnSp macro="">
      <xdr:nvCxnSpPr>
        <xdr:cNvPr id="129" name="直線コネクタ 128"/>
        <xdr:cNvCxnSpPr/>
      </xdr:nvCxnSpPr>
      <xdr:spPr>
        <a:xfrm flipV="1">
          <a:off x="2019300" y="9759400"/>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26494</xdr:rowOff>
    </xdr:from>
    <xdr:to>
      <xdr:col>10</xdr:col>
      <xdr:colOff>114300</xdr:colOff>
      <xdr:row>57</xdr:row>
      <xdr:rowOff>57421</xdr:rowOff>
    </xdr:to>
    <xdr:cxnSp macro="">
      <xdr:nvCxnSpPr>
        <xdr:cNvPr id="132" name="直線コネクタ 131"/>
        <xdr:cNvCxnSpPr/>
      </xdr:nvCxnSpPr>
      <xdr:spPr>
        <a:xfrm flipV="1">
          <a:off x="1130300" y="9799144"/>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107221</xdr:rowOff>
    </xdr:from>
    <xdr:to>
      <xdr:col>24</xdr:col>
      <xdr:colOff>114300</xdr:colOff>
      <xdr:row>57</xdr:row>
      <xdr:rowOff>37371</xdr:rowOff>
    </xdr:to>
    <xdr:sp macro="" textlink="">
      <xdr:nvSpPr>
        <xdr:cNvPr id="142" name="楕円 141"/>
        <xdr:cNvSpPr/>
      </xdr:nvSpPr>
      <xdr:spPr>
        <a:xfrm>
          <a:off x="4584700" y="97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85648</xdr:rowOff>
    </xdr:from>
    <xdr:ext cx="534377" cy="259045"/>
    <xdr:sp macro="" textlink="">
      <xdr:nvSpPr>
        <xdr:cNvPr id="143" name="物件費該当値テキスト"/>
        <xdr:cNvSpPr txBox="1"/>
      </xdr:nvSpPr>
      <xdr:spPr>
        <a:xfrm>
          <a:off x="4686300" y="96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106208</xdr:rowOff>
    </xdr:from>
    <xdr:to>
      <xdr:col>20</xdr:col>
      <xdr:colOff>38100</xdr:colOff>
      <xdr:row>57</xdr:row>
      <xdr:rowOff>36358</xdr:rowOff>
    </xdr:to>
    <xdr:sp macro="" textlink="">
      <xdr:nvSpPr>
        <xdr:cNvPr id="144" name="楕円 143"/>
        <xdr:cNvSpPr/>
      </xdr:nvSpPr>
      <xdr:spPr>
        <a:xfrm>
          <a:off x="3746500" y="97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27485</xdr:rowOff>
    </xdr:from>
    <xdr:ext cx="534377" cy="259045"/>
    <xdr:sp macro="" textlink="">
      <xdr:nvSpPr>
        <xdr:cNvPr id="145" name="テキスト ボックス 144"/>
        <xdr:cNvSpPr txBox="1"/>
      </xdr:nvSpPr>
      <xdr:spPr>
        <a:xfrm>
          <a:off x="3530111" y="98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107400</xdr:rowOff>
    </xdr:from>
    <xdr:to>
      <xdr:col>15</xdr:col>
      <xdr:colOff>101600</xdr:colOff>
      <xdr:row>57</xdr:row>
      <xdr:rowOff>37550</xdr:rowOff>
    </xdr:to>
    <xdr:sp macro="" textlink="">
      <xdr:nvSpPr>
        <xdr:cNvPr id="146" name="楕円 145"/>
        <xdr:cNvSpPr/>
      </xdr:nvSpPr>
      <xdr:spPr>
        <a:xfrm>
          <a:off x="2857500" y="97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28677</xdr:rowOff>
    </xdr:from>
    <xdr:ext cx="534377" cy="259045"/>
    <xdr:sp macro="" textlink="">
      <xdr:nvSpPr>
        <xdr:cNvPr id="147" name="テキスト ボックス 146"/>
        <xdr:cNvSpPr txBox="1"/>
      </xdr:nvSpPr>
      <xdr:spPr>
        <a:xfrm>
          <a:off x="2641111" y="9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147144</xdr:rowOff>
    </xdr:from>
    <xdr:to>
      <xdr:col>10</xdr:col>
      <xdr:colOff>165100</xdr:colOff>
      <xdr:row>57</xdr:row>
      <xdr:rowOff>77294</xdr:rowOff>
    </xdr:to>
    <xdr:sp macro="" textlink="">
      <xdr:nvSpPr>
        <xdr:cNvPr id="148" name="楕円 147"/>
        <xdr:cNvSpPr/>
      </xdr:nvSpPr>
      <xdr:spPr>
        <a:xfrm>
          <a:off x="1968500" y="97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68421</xdr:rowOff>
    </xdr:from>
    <xdr:ext cx="534377" cy="259045"/>
    <xdr:sp macro="" textlink="">
      <xdr:nvSpPr>
        <xdr:cNvPr id="149" name="テキスト ボックス 148"/>
        <xdr:cNvSpPr txBox="1"/>
      </xdr:nvSpPr>
      <xdr:spPr>
        <a:xfrm>
          <a:off x="1752111" y="98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6621</xdr:rowOff>
    </xdr:from>
    <xdr:to>
      <xdr:col>6</xdr:col>
      <xdr:colOff>38100</xdr:colOff>
      <xdr:row>57</xdr:row>
      <xdr:rowOff>108221</xdr:rowOff>
    </xdr:to>
    <xdr:sp macro="" textlink="">
      <xdr:nvSpPr>
        <xdr:cNvPr id="150" name="楕円 149"/>
        <xdr:cNvSpPr/>
      </xdr:nvSpPr>
      <xdr:spPr>
        <a:xfrm>
          <a:off x="1079500" y="97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99348</xdr:rowOff>
    </xdr:from>
    <xdr:ext cx="534377" cy="259045"/>
    <xdr:sp macro="" textlink="">
      <xdr:nvSpPr>
        <xdr:cNvPr id="151" name="テキスト ボックス 150"/>
        <xdr:cNvSpPr txBox="1"/>
      </xdr:nvSpPr>
      <xdr:spPr>
        <a:xfrm>
          <a:off x="863111" y="987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122189</xdr:rowOff>
    </xdr:from>
    <xdr:to>
      <xdr:col>24</xdr:col>
      <xdr:colOff>63500</xdr:colOff>
      <xdr:row>78</xdr:row>
      <xdr:rowOff>122189</xdr:rowOff>
    </xdr:to>
    <xdr:cxnSp macro="">
      <xdr:nvCxnSpPr>
        <xdr:cNvPr id="178" name="直線コネクタ 177"/>
        <xdr:cNvCxnSpPr/>
      </xdr:nvCxnSpPr>
      <xdr:spPr>
        <a:xfrm>
          <a:off x="3797300" y="13495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121892</xdr:rowOff>
    </xdr:from>
    <xdr:to>
      <xdr:col>19</xdr:col>
      <xdr:colOff>177800</xdr:colOff>
      <xdr:row>78</xdr:row>
      <xdr:rowOff>122189</xdr:rowOff>
    </xdr:to>
    <xdr:cxnSp macro="">
      <xdr:nvCxnSpPr>
        <xdr:cNvPr id="181" name="直線コネクタ 180"/>
        <xdr:cNvCxnSpPr/>
      </xdr:nvCxnSpPr>
      <xdr:spPr>
        <a:xfrm>
          <a:off x="2908300" y="13494992"/>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121115</xdr:rowOff>
    </xdr:from>
    <xdr:to>
      <xdr:col>15</xdr:col>
      <xdr:colOff>50800</xdr:colOff>
      <xdr:row>78</xdr:row>
      <xdr:rowOff>121892</xdr:rowOff>
    </xdr:to>
    <xdr:cxnSp macro="">
      <xdr:nvCxnSpPr>
        <xdr:cNvPr id="184" name="直線コネクタ 183"/>
        <xdr:cNvCxnSpPr/>
      </xdr:nvCxnSpPr>
      <xdr:spPr>
        <a:xfrm>
          <a:off x="2019300" y="1349421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120452</xdr:rowOff>
    </xdr:from>
    <xdr:to>
      <xdr:col>10</xdr:col>
      <xdr:colOff>114300</xdr:colOff>
      <xdr:row>78</xdr:row>
      <xdr:rowOff>121115</xdr:rowOff>
    </xdr:to>
    <xdr:cxnSp macro="">
      <xdr:nvCxnSpPr>
        <xdr:cNvPr id="187" name="直線コネクタ 186"/>
        <xdr:cNvCxnSpPr/>
      </xdr:nvCxnSpPr>
      <xdr:spPr>
        <a:xfrm>
          <a:off x="1130300" y="13493552"/>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71389</xdr:rowOff>
    </xdr:from>
    <xdr:to>
      <xdr:col>24</xdr:col>
      <xdr:colOff>114300</xdr:colOff>
      <xdr:row>79</xdr:row>
      <xdr:rowOff>1539</xdr:rowOff>
    </xdr:to>
    <xdr:sp macro="" textlink="">
      <xdr:nvSpPr>
        <xdr:cNvPr id="197" name="楕円 196"/>
        <xdr:cNvSpPr/>
      </xdr:nvSpPr>
      <xdr:spPr>
        <a:xfrm>
          <a:off x="4584700" y="134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157766</xdr:rowOff>
    </xdr:from>
    <xdr:ext cx="378565" cy="259045"/>
    <xdr:sp macro="" textlink="">
      <xdr:nvSpPr>
        <xdr:cNvPr id="198" name="維持補修費該当値テキスト"/>
        <xdr:cNvSpPr txBox="1"/>
      </xdr:nvSpPr>
      <xdr:spPr>
        <a:xfrm>
          <a:off x="4686300" y="1335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71389</xdr:rowOff>
    </xdr:from>
    <xdr:to>
      <xdr:col>20</xdr:col>
      <xdr:colOff>38100</xdr:colOff>
      <xdr:row>79</xdr:row>
      <xdr:rowOff>1539</xdr:rowOff>
    </xdr:to>
    <xdr:sp macro="" textlink="">
      <xdr:nvSpPr>
        <xdr:cNvPr id="199" name="楕円 198"/>
        <xdr:cNvSpPr/>
      </xdr:nvSpPr>
      <xdr:spPr>
        <a:xfrm>
          <a:off x="3746500" y="134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164116</xdr:rowOff>
    </xdr:from>
    <xdr:ext cx="378565" cy="259045"/>
    <xdr:sp macro="" textlink="">
      <xdr:nvSpPr>
        <xdr:cNvPr id="200" name="テキスト ボックス 199"/>
        <xdr:cNvSpPr txBox="1"/>
      </xdr:nvSpPr>
      <xdr:spPr>
        <a:xfrm>
          <a:off x="3608017" y="13537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71092</xdr:rowOff>
    </xdr:from>
    <xdr:to>
      <xdr:col>15</xdr:col>
      <xdr:colOff>101600</xdr:colOff>
      <xdr:row>79</xdr:row>
      <xdr:rowOff>1242</xdr:rowOff>
    </xdr:to>
    <xdr:sp macro="" textlink="">
      <xdr:nvSpPr>
        <xdr:cNvPr id="201" name="楕円 200"/>
        <xdr:cNvSpPr/>
      </xdr:nvSpPr>
      <xdr:spPr>
        <a:xfrm>
          <a:off x="2857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163819</xdr:rowOff>
    </xdr:from>
    <xdr:ext cx="378565" cy="259045"/>
    <xdr:sp macro="" textlink="">
      <xdr:nvSpPr>
        <xdr:cNvPr id="202" name="テキスト ボックス 201"/>
        <xdr:cNvSpPr txBox="1"/>
      </xdr:nvSpPr>
      <xdr:spPr>
        <a:xfrm>
          <a:off x="2719017" y="1353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70315</xdr:rowOff>
    </xdr:from>
    <xdr:to>
      <xdr:col>10</xdr:col>
      <xdr:colOff>165100</xdr:colOff>
      <xdr:row>79</xdr:row>
      <xdr:rowOff>465</xdr:rowOff>
    </xdr:to>
    <xdr:sp macro="" textlink="">
      <xdr:nvSpPr>
        <xdr:cNvPr id="203" name="楕円 202"/>
        <xdr:cNvSpPr/>
      </xdr:nvSpPr>
      <xdr:spPr>
        <a:xfrm>
          <a:off x="1968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163042</xdr:rowOff>
    </xdr:from>
    <xdr:ext cx="378565" cy="259045"/>
    <xdr:sp macro="" textlink="">
      <xdr:nvSpPr>
        <xdr:cNvPr id="204" name="テキスト ボックス 203"/>
        <xdr:cNvSpPr txBox="1"/>
      </xdr:nvSpPr>
      <xdr:spPr>
        <a:xfrm>
          <a:off x="1830017" y="1353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69652</xdr:rowOff>
    </xdr:from>
    <xdr:to>
      <xdr:col>6</xdr:col>
      <xdr:colOff>38100</xdr:colOff>
      <xdr:row>78</xdr:row>
      <xdr:rowOff>171252</xdr:rowOff>
    </xdr:to>
    <xdr:sp macro="" textlink="">
      <xdr:nvSpPr>
        <xdr:cNvPr id="205" name="楕円 204"/>
        <xdr:cNvSpPr/>
      </xdr:nvSpPr>
      <xdr:spPr>
        <a:xfrm>
          <a:off x="1079500" y="134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162379</xdr:rowOff>
    </xdr:from>
    <xdr:ext cx="378565" cy="259045"/>
    <xdr:sp macro="" textlink="">
      <xdr:nvSpPr>
        <xdr:cNvPr id="206" name="テキスト ボックス 205"/>
        <xdr:cNvSpPr txBox="1"/>
      </xdr:nvSpPr>
      <xdr:spPr>
        <a:xfrm>
          <a:off x="941017" y="13535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115329</xdr:rowOff>
    </xdr:from>
    <xdr:to>
      <xdr:col>24</xdr:col>
      <xdr:colOff>63500</xdr:colOff>
      <xdr:row>97</xdr:row>
      <xdr:rowOff>48997</xdr:rowOff>
    </xdr:to>
    <xdr:cxnSp macro="">
      <xdr:nvCxnSpPr>
        <xdr:cNvPr id="236" name="直線コネクタ 235"/>
        <xdr:cNvCxnSpPr/>
      </xdr:nvCxnSpPr>
      <xdr:spPr>
        <a:xfrm flipV="1">
          <a:off x="3797300" y="16574529"/>
          <a:ext cx="8382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48997</xdr:rowOff>
    </xdr:from>
    <xdr:to>
      <xdr:col>19</xdr:col>
      <xdr:colOff>177800</xdr:colOff>
      <xdr:row>97</xdr:row>
      <xdr:rowOff>148641</xdr:rowOff>
    </xdr:to>
    <xdr:cxnSp macro="">
      <xdr:nvCxnSpPr>
        <xdr:cNvPr id="239" name="直線コネクタ 238"/>
        <xdr:cNvCxnSpPr/>
      </xdr:nvCxnSpPr>
      <xdr:spPr>
        <a:xfrm flipV="1">
          <a:off x="2908300" y="16679647"/>
          <a:ext cx="889000" cy="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148641</xdr:rowOff>
    </xdr:from>
    <xdr:to>
      <xdr:col>15</xdr:col>
      <xdr:colOff>50800</xdr:colOff>
      <xdr:row>98</xdr:row>
      <xdr:rowOff>18898</xdr:rowOff>
    </xdr:to>
    <xdr:cxnSp macro="">
      <xdr:nvCxnSpPr>
        <xdr:cNvPr id="242" name="直線コネクタ 241"/>
        <xdr:cNvCxnSpPr/>
      </xdr:nvCxnSpPr>
      <xdr:spPr>
        <a:xfrm flipV="1">
          <a:off x="2019300" y="16779291"/>
          <a:ext cx="889000" cy="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18898</xdr:rowOff>
    </xdr:from>
    <xdr:to>
      <xdr:col>10</xdr:col>
      <xdr:colOff>114300</xdr:colOff>
      <xdr:row>98</xdr:row>
      <xdr:rowOff>67704</xdr:rowOff>
    </xdr:to>
    <xdr:cxnSp macro="">
      <xdr:nvCxnSpPr>
        <xdr:cNvPr id="245" name="直線コネクタ 244"/>
        <xdr:cNvCxnSpPr/>
      </xdr:nvCxnSpPr>
      <xdr:spPr>
        <a:xfrm flipV="1">
          <a:off x="1130300" y="16820998"/>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64529</xdr:rowOff>
    </xdr:from>
    <xdr:to>
      <xdr:col>24</xdr:col>
      <xdr:colOff>114300</xdr:colOff>
      <xdr:row>96</xdr:row>
      <xdr:rowOff>166129</xdr:rowOff>
    </xdr:to>
    <xdr:sp macro="" textlink="">
      <xdr:nvSpPr>
        <xdr:cNvPr id="255" name="楕円 254"/>
        <xdr:cNvSpPr/>
      </xdr:nvSpPr>
      <xdr:spPr>
        <a:xfrm>
          <a:off x="4584700" y="165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42956</xdr:rowOff>
    </xdr:from>
    <xdr:ext cx="534377" cy="259045"/>
    <xdr:sp macro="" textlink="">
      <xdr:nvSpPr>
        <xdr:cNvPr id="256" name="扶助費該当値テキスト"/>
        <xdr:cNvSpPr txBox="1"/>
      </xdr:nvSpPr>
      <xdr:spPr>
        <a:xfrm>
          <a:off x="4686300" y="165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169647</xdr:rowOff>
    </xdr:from>
    <xdr:to>
      <xdr:col>20</xdr:col>
      <xdr:colOff>38100</xdr:colOff>
      <xdr:row>97</xdr:row>
      <xdr:rowOff>99797</xdr:rowOff>
    </xdr:to>
    <xdr:sp macro="" textlink="">
      <xdr:nvSpPr>
        <xdr:cNvPr id="257" name="楕円 256"/>
        <xdr:cNvSpPr/>
      </xdr:nvSpPr>
      <xdr:spPr>
        <a:xfrm>
          <a:off x="3746500" y="166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90924</xdr:rowOff>
    </xdr:from>
    <xdr:ext cx="534377" cy="259045"/>
    <xdr:sp macro="" textlink="">
      <xdr:nvSpPr>
        <xdr:cNvPr id="258" name="テキスト ボックス 257"/>
        <xdr:cNvSpPr txBox="1"/>
      </xdr:nvSpPr>
      <xdr:spPr>
        <a:xfrm>
          <a:off x="3530111" y="167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97841</xdr:rowOff>
    </xdr:from>
    <xdr:to>
      <xdr:col>15</xdr:col>
      <xdr:colOff>101600</xdr:colOff>
      <xdr:row>98</xdr:row>
      <xdr:rowOff>27991</xdr:rowOff>
    </xdr:to>
    <xdr:sp macro="" textlink="">
      <xdr:nvSpPr>
        <xdr:cNvPr id="259" name="楕円 258"/>
        <xdr:cNvSpPr/>
      </xdr:nvSpPr>
      <xdr:spPr>
        <a:xfrm>
          <a:off x="2857500" y="167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19118</xdr:rowOff>
    </xdr:from>
    <xdr:ext cx="534377" cy="259045"/>
    <xdr:sp macro="" textlink="">
      <xdr:nvSpPr>
        <xdr:cNvPr id="260" name="テキスト ボックス 259"/>
        <xdr:cNvSpPr txBox="1"/>
      </xdr:nvSpPr>
      <xdr:spPr>
        <a:xfrm>
          <a:off x="2641111" y="168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139548</xdr:rowOff>
    </xdr:from>
    <xdr:to>
      <xdr:col>10</xdr:col>
      <xdr:colOff>165100</xdr:colOff>
      <xdr:row>98</xdr:row>
      <xdr:rowOff>69698</xdr:rowOff>
    </xdr:to>
    <xdr:sp macro="" textlink="">
      <xdr:nvSpPr>
        <xdr:cNvPr id="261" name="楕円 260"/>
        <xdr:cNvSpPr/>
      </xdr:nvSpPr>
      <xdr:spPr>
        <a:xfrm>
          <a:off x="1968500" y="16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60825</xdr:rowOff>
    </xdr:from>
    <xdr:ext cx="534377" cy="259045"/>
    <xdr:sp macro="" textlink="">
      <xdr:nvSpPr>
        <xdr:cNvPr id="262" name="テキスト ボックス 261"/>
        <xdr:cNvSpPr txBox="1"/>
      </xdr:nvSpPr>
      <xdr:spPr>
        <a:xfrm>
          <a:off x="1752111" y="168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16904</xdr:rowOff>
    </xdr:from>
    <xdr:to>
      <xdr:col>6</xdr:col>
      <xdr:colOff>38100</xdr:colOff>
      <xdr:row>98</xdr:row>
      <xdr:rowOff>118504</xdr:rowOff>
    </xdr:to>
    <xdr:sp macro="" textlink="">
      <xdr:nvSpPr>
        <xdr:cNvPr id="263" name="楕円 262"/>
        <xdr:cNvSpPr/>
      </xdr:nvSpPr>
      <xdr:spPr>
        <a:xfrm>
          <a:off x="1079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109631</xdr:rowOff>
    </xdr:from>
    <xdr:ext cx="534377" cy="259045"/>
    <xdr:sp macro="" textlink="">
      <xdr:nvSpPr>
        <xdr:cNvPr id="264" name="テキスト ボックス 263"/>
        <xdr:cNvSpPr txBox="1"/>
      </xdr:nvSpPr>
      <xdr:spPr>
        <a:xfrm>
          <a:off x="863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154902</xdr:rowOff>
    </xdr:from>
    <xdr:to>
      <xdr:col>55</xdr:col>
      <xdr:colOff>0</xdr:colOff>
      <xdr:row>38</xdr:row>
      <xdr:rowOff>5480</xdr:rowOff>
    </xdr:to>
    <xdr:cxnSp macro="">
      <xdr:nvCxnSpPr>
        <xdr:cNvPr id="296" name="直線コネクタ 295"/>
        <xdr:cNvCxnSpPr/>
      </xdr:nvCxnSpPr>
      <xdr:spPr>
        <a:xfrm flipV="1">
          <a:off x="9639300" y="6498552"/>
          <a:ext cx="8382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143945</xdr:rowOff>
    </xdr:from>
    <xdr:to>
      <xdr:col>50</xdr:col>
      <xdr:colOff>114300</xdr:colOff>
      <xdr:row>38</xdr:row>
      <xdr:rowOff>5480</xdr:rowOff>
    </xdr:to>
    <xdr:cxnSp macro="">
      <xdr:nvCxnSpPr>
        <xdr:cNvPr id="299" name="直線コネクタ 298"/>
        <xdr:cNvCxnSpPr/>
      </xdr:nvCxnSpPr>
      <xdr:spPr>
        <a:xfrm>
          <a:off x="8750300" y="6487595"/>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143945</xdr:rowOff>
    </xdr:from>
    <xdr:to>
      <xdr:col>45</xdr:col>
      <xdr:colOff>177800</xdr:colOff>
      <xdr:row>38</xdr:row>
      <xdr:rowOff>29842</xdr:rowOff>
    </xdr:to>
    <xdr:cxnSp macro="">
      <xdr:nvCxnSpPr>
        <xdr:cNvPr id="302" name="直線コネクタ 301"/>
        <xdr:cNvCxnSpPr/>
      </xdr:nvCxnSpPr>
      <xdr:spPr>
        <a:xfrm flipV="1">
          <a:off x="7861300" y="6487595"/>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29842</xdr:rowOff>
    </xdr:from>
    <xdr:to>
      <xdr:col>41</xdr:col>
      <xdr:colOff>50800</xdr:colOff>
      <xdr:row>38</xdr:row>
      <xdr:rowOff>31834</xdr:rowOff>
    </xdr:to>
    <xdr:cxnSp macro="">
      <xdr:nvCxnSpPr>
        <xdr:cNvPr id="305" name="直線コネクタ 304"/>
        <xdr:cNvCxnSpPr/>
      </xdr:nvCxnSpPr>
      <xdr:spPr>
        <a:xfrm flipV="1">
          <a:off x="6972300" y="654494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104102</xdr:rowOff>
    </xdr:from>
    <xdr:to>
      <xdr:col>55</xdr:col>
      <xdr:colOff>50800</xdr:colOff>
      <xdr:row>38</xdr:row>
      <xdr:rowOff>34252</xdr:rowOff>
    </xdr:to>
    <xdr:sp macro="" textlink="">
      <xdr:nvSpPr>
        <xdr:cNvPr id="315" name="楕円 314"/>
        <xdr:cNvSpPr/>
      </xdr:nvSpPr>
      <xdr:spPr>
        <a:xfrm>
          <a:off x="10426700" y="64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82529</xdr:rowOff>
    </xdr:from>
    <xdr:ext cx="534377" cy="259045"/>
    <xdr:sp macro="" textlink="">
      <xdr:nvSpPr>
        <xdr:cNvPr id="316" name="補助費等該当値テキスト"/>
        <xdr:cNvSpPr txBox="1"/>
      </xdr:nvSpPr>
      <xdr:spPr>
        <a:xfrm>
          <a:off x="10528300" y="64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126129</xdr:rowOff>
    </xdr:from>
    <xdr:to>
      <xdr:col>50</xdr:col>
      <xdr:colOff>165100</xdr:colOff>
      <xdr:row>38</xdr:row>
      <xdr:rowOff>56279</xdr:rowOff>
    </xdr:to>
    <xdr:sp macro="" textlink="">
      <xdr:nvSpPr>
        <xdr:cNvPr id="317" name="楕円 316"/>
        <xdr:cNvSpPr/>
      </xdr:nvSpPr>
      <xdr:spPr>
        <a:xfrm>
          <a:off x="95885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47407</xdr:rowOff>
    </xdr:from>
    <xdr:ext cx="534377" cy="259045"/>
    <xdr:sp macro="" textlink="">
      <xdr:nvSpPr>
        <xdr:cNvPr id="318" name="テキスト ボックス 317"/>
        <xdr:cNvSpPr txBox="1"/>
      </xdr:nvSpPr>
      <xdr:spPr>
        <a:xfrm>
          <a:off x="9372111" y="65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93145</xdr:rowOff>
    </xdr:from>
    <xdr:to>
      <xdr:col>46</xdr:col>
      <xdr:colOff>38100</xdr:colOff>
      <xdr:row>38</xdr:row>
      <xdr:rowOff>23295</xdr:rowOff>
    </xdr:to>
    <xdr:sp macro="" textlink="">
      <xdr:nvSpPr>
        <xdr:cNvPr id="319" name="楕円 318"/>
        <xdr:cNvSpPr/>
      </xdr:nvSpPr>
      <xdr:spPr>
        <a:xfrm>
          <a:off x="8699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14422</xdr:rowOff>
    </xdr:from>
    <xdr:ext cx="534377" cy="259045"/>
    <xdr:sp macro="" textlink="">
      <xdr:nvSpPr>
        <xdr:cNvPr id="320" name="テキスト ボックス 319"/>
        <xdr:cNvSpPr txBox="1"/>
      </xdr:nvSpPr>
      <xdr:spPr>
        <a:xfrm>
          <a:off x="8483111" y="65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150491</xdr:rowOff>
    </xdr:from>
    <xdr:to>
      <xdr:col>41</xdr:col>
      <xdr:colOff>101600</xdr:colOff>
      <xdr:row>38</xdr:row>
      <xdr:rowOff>80642</xdr:rowOff>
    </xdr:to>
    <xdr:sp macro="" textlink="">
      <xdr:nvSpPr>
        <xdr:cNvPr id="321" name="楕円 320"/>
        <xdr:cNvSpPr/>
      </xdr:nvSpPr>
      <xdr:spPr>
        <a:xfrm>
          <a:off x="7810500" y="6494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71769</xdr:rowOff>
    </xdr:from>
    <xdr:ext cx="534377" cy="259045"/>
    <xdr:sp macro="" textlink="">
      <xdr:nvSpPr>
        <xdr:cNvPr id="322" name="テキスト ボックス 321"/>
        <xdr:cNvSpPr txBox="1"/>
      </xdr:nvSpPr>
      <xdr:spPr>
        <a:xfrm>
          <a:off x="7594111" y="65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152483</xdr:rowOff>
    </xdr:from>
    <xdr:to>
      <xdr:col>36</xdr:col>
      <xdr:colOff>165100</xdr:colOff>
      <xdr:row>38</xdr:row>
      <xdr:rowOff>82634</xdr:rowOff>
    </xdr:to>
    <xdr:sp macro="" textlink="">
      <xdr:nvSpPr>
        <xdr:cNvPr id="323" name="楕円 322"/>
        <xdr:cNvSpPr/>
      </xdr:nvSpPr>
      <xdr:spPr>
        <a:xfrm>
          <a:off x="6921500" y="6496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73761</xdr:rowOff>
    </xdr:from>
    <xdr:ext cx="534377" cy="259045"/>
    <xdr:sp macro="" textlink="">
      <xdr:nvSpPr>
        <xdr:cNvPr id="324" name="テキスト ボックス 323"/>
        <xdr:cNvSpPr txBox="1"/>
      </xdr:nvSpPr>
      <xdr:spPr>
        <a:xfrm>
          <a:off x="6705111" y="65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73297</xdr:rowOff>
    </xdr:from>
    <xdr:to>
      <xdr:col>55</xdr:col>
      <xdr:colOff>0</xdr:colOff>
      <xdr:row>57</xdr:row>
      <xdr:rowOff>165053</xdr:rowOff>
    </xdr:to>
    <xdr:cxnSp macro="">
      <xdr:nvCxnSpPr>
        <xdr:cNvPr id="355" name="直線コネクタ 354"/>
        <xdr:cNvCxnSpPr/>
      </xdr:nvCxnSpPr>
      <xdr:spPr>
        <a:xfrm>
          <a:off x="9639300" y="9845947"/>
          <a:ext cx="838200" cy="9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32704</xdr:rowOff>
    </xdr:from>
    <xdr:to>
      <xdr:col>50</xdr:col>
      <xdr:colOff>114300</xdr:colOff>
      <xdr:row>57</xdr:row>
      <xdr:rowOff>73297</xdr:rowOff>
    </xdr:to>
    <xdr:cxnSp macro="">
      <xdr:nvCxnSpPr>
        <xdr:cNvPr id="358" name="直線コネクタ 357"/>
        <xdr:cNvCxnSpPr/>
      </xdr:nvCxnSpPr>
      <xdr:spPr>
        <a:xfrm>
          <a:off x="8750300" y="9805354"/>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32704</xdr:rowOff>
    </xdr:from>
    <xdr:to>
      <xdr:col>45</xdr:col>
      <xdr:colOff>177800</xdr:colOff>
      <xdr:row>57</xdr:row>
      <xdr:rowOff>62662</xdr:rowOff>
    </xdr:to>
    <xdr:cxnSp macro="">
      <xdr:nvCxnSpPr>
        <xdr:cNvPr id="361" name="直線コネクタ 360"/>
        <xdr:cNvCxnSpPr/>
      </xdr:nvCxnSpPr>
      <xdr:spPr>
        <a:xfrm flipV="1">
          <a:off x="7861300" y="9805354"/>
          <a:ext cx="8890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62662</xdr:rowOff>
    </xdr:from>
    <xdr:to>
      <xdr:col>41</xdr:col>
      <xdr:colOff>50800</xdr:colOff>
      <xdr:row>57</xdr:row>
      <xdr:rowOff>126322</xdr:rowOff>
    </xdr:to>
    <xdr:cxnSp macro="">
      <xdr:nvCxnSpPr>
        <xdr:cNvPr id="364" name="直線コネクタ 363"/>
        <xdr:cNvCxnSpPr/>
      </xdr:nvCxnSpPr>
      <xdr:spPr>
        <a:xfrm flipV="1">
          <a:off x="6972300" y="9835312"/>
          <a:ext cx="889000" cy="6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114253</xdr:rowOff>
    </xdr:from>
    <xdr:to>
      <xdr:col>55</xdr:col>
      <xdr:colOff>50800</xdr:colOff>
      <xdr:row>58</xdr:row>
      <xdr:rowOff>44403</xdr:rowOff>
    </xdr:to>
    <xdr:sp macro="" textlink="">
      <xdr:nvSpPr>
        <xdr:cNvPr id="374" name="楕円 373"/>
        <xdr:cNvSpPr/>
      </xdr:nvSpPr>
      <xdr:spPr>
        <a:xfrm>
          <a:off x="10426700" y="9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29180</xdr:rowOff>
    </xdr:from>
    <xdr:ext cx="534377" cy="259045"/>
    <xdr:sp macro="" textlink="">
      <xdr:nvSpPr>
        <xdr:cNvPr id="375" name="普通建設事業費該当値テキスト"/>
        <xdr:cNvSpPr txBox="1"/>
      </xdr:nvSpPr>
      <xdr:spPr>
        <a:xfrm>
          <a:off x="10528300" y="98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22497</xdr:rowOff>
    </xdr:from>
    <xdr:to>
      <xdr:col>50</xdr:col>
      <xdr:colOff>165100</xdr:colOff>
      <xdr:row>57</xdr:row>
      <xdr:rowOff>124097</xdr:rowOff>
    </xdr:to>
    <xdr:sp macro="" textlink="">
      <xdr:nvSpPr>
        <xdr:cNvPr id="376" name="楕円 375"/>
        <xdr:cNvSpPr/>
      </xdr:nvSpPr>
      <xdr:spPr>
        <a:xfrm>
          <a:off x="9588500" y="97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115224</xdr:rowOff>
    </xdr:from>
    <xdr:ext cx="534377" cy="259045"/>
    <xdr:sp macro="" textlink="">
      <xdr:nvSpPr>
        <xdr:cNvPr id="377" name="テキスト ボックス 376"/>
        <xdr:cNvSpPr txBox="1"/>
      </xdr:nvSpPr>
      <xdr:spPr>
        <a:xfrm>
          <a:off x="9372111" y="98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153354</xdr:rowOff>
    </xdr:from>
    <xdr:to>
      <xdr:col>46</xdr:col>
      <xdr:colOff>38100</xdr:colOff>
      <xdr:row>57</xdr:row>
      <xdr:rowOff>83504</xdr:rowOff>
    </xdr:to>
    <xdr:sp macro="" textlink="">
      <xdr:nvSpPr>
        <xdr:cNvPr id="378" name="楕円 377"/>
        <xdr:cNvSpPr/>
      </xdr:nvSpPr>
      <xdr:spPr>
        <a:xfrm>
          <a:off x="8699500" y="97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74631</xdr:rowOff>
    </xdr:from>
    <xdr:ext cx="534377" cy="259045"/>
    <xdr:sp macro="" textlink="">
      <xdr:nvSpPr>
        <xdr:cNvPr id="379" name="テキスト ボックス 378"/>
        <xdr:cNvSpPr txBox="1"/>
      </xdr:nvSpPr>
      <xdr:spPr>
        <a:xfrm>
          <a:off x="8483111" y="98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11862</xdr:rowOff>
    </xdr:from>
    <xdr:to>
      <xdr:col>41</xdr:col>
      <xdr:colOff>101600</xdr:colOff>
      <xdr:row>57</xdr:row>
      <xdr:rowOff>113462</xdr:rowOff>
    </xdr:to>
    <xdr:sp macro="" textlink="">
      <xdr:nvSpPr>
        <xdr:cNvPr id="380" name="楕円 379"/>
        <xdr:cNvSpPr/>
      </xdr:nvSpPr>
      <xdr:spPr>
        <a:xfrm>
          <a:off x="7810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104589</xdr:rowOff>
    </xdr:from>
    <xdr:ext cx="534377" cy="259045"/>
    <xdr:sp macro="" textlink="">
      <xdr:nvSpPr>
        <xdr:cNvPr id="381" name="テキスト ボックス 380"/>
        <xdr:cNvSpPr txBox="1"/>
      </xdr:nvSpPr>
      <xdr:spPr>
        <a:xfrm>
          <a:off x="7594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75522</xdr:rowOff>
    </xdr:from>
    <xdr:to>
      <xdr:col>36</xdr:col>
      <xdr:colOff>165100</xdr:colOff>
      <xdr:row>58</xdr:row>
      <xdr:rowOff>5672</xdr:rowOff>
    </xdr:to>
    <xdr:sp macro="" textlink="">
      <xdr:nvSpPr>
        <xdr:cNvPr id="382" name="楕円 381"/>
        <xdr:cNvSpPr/>
      </xdr:nvSpPr>
      <xdr:spPr>
        <a:xfrm>
          <a:off x="6921500" y="98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168249</xdr:rowOff>
    </xdr:from>
    <xdr:ext cx="534377" cy="259045"/>
    <xdr:sp macro="" textlink="">
      <xdr:nvSpPr>
        <xdr:cNvPr id="383" name="テキスト ボックス 382"/>
        <xdr:cNvSpPr txBox="1"/>
      </xdr:nvSpPr>
      <xdr:spPr>
        <a:xfrm>
          <a:off x="6705111" y="99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83573</xdr:rowOff>
    </xdr:from>
    <xdr:to>
      <xdr:col>55</xdr:col>
      <xdr:colOff>0</xdr:colOff>
      <xdr:row>79</xdr:row>
      <xdr:rowOff>98879</xdr:rowOff>
    </xdr:to>
    <xdr:cxnSp macro="">
      <xdr:nvCxnSpPr>
        <xdr:cNvPr id="414" name="直線コネクタ 413"/>
        <xdr:cNvCxnSpPr/>
      </xdr:nvCxnSpPr>
      <xdr:spPr>
        <a:xfrm flipV="1">
          <a:off x="9639300" y="13628123"/>
          <a:ext cx="8382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15287</xdr:rowOff>
    </xdr:from>
    <xdr:to>
      <xdr:col>50</xdr:col>
      <xdr:colOff>114300</xdr:colOff>
      <xdr:row>79</xdr:row>
      <xdr:rowOff>98879</xdr:rowOff>
    </xdr:to>
    <xdr:cxnSp macro="">
      <xdr:nvCxnSpPr>
        <xdr:cNvPr id="417" name="直線コネクタ 416"/>
        <xdr:cNvCxnSpPr/>
      </xdr:nvCxnSpPr>
      <xdr:spPr>
        <a:xfrm>
          <a:off x="8750300" y="13559837"/>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15287</xdr:rowOff>
    </xdr:from>
    <xdr:to>
      <xdr:col>45</xdr:col>
      <xdr:colOff>177800</xdr:colOff>
      <xdr:row>79</xdr:row>
      <xdr:rowOff>40160</xdr:rowOff>
    </xdr:to>
    <xdr:cxnSp macro="">
      <xdr:nvCxnSpPr>
        <xdr:cNvPr id="420" name="直線コネクタ 419"/>
        <xdr:cNvCxnSpPr/>
      </xdr:nvCxnSpPr>
      <xdr:spPr>
        <a:xfrm flipV="1">
          <a:off x="7861300" y="13559837"/>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32773</xdr:rowOff>
    </xdr:from>
    <xdr:to>
      <xdr:col>55</xdr:col>
      <xdr:colOff>50800</xdr:colOff>
      <xdr:row>79</xdr:row>
      <xdr:rowOff>134373</xdr:rowOff>
    </xdr:to>
    <xdr:sp macro="" textlink="">
      <xdr:nvSpPr>
        <xdr:cNvPr id="430" name="楕円 429"/>
        <xdr:cNvSpPr/>
      </xdr:nvSpPr>
      <xdr:spPr>
        <a:xfrm>
          <a:off x="10426700" y="13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119150</xdr:rowOff>
    </xdr:from>
    <xdr:ext cx="469744" cy="259045"/>
    <xdr:sp macro="" textlink="">
      <xdr:nvSpPr>
        <xdr:cNvPr id="431" name="普通建設事業費 （ うち新規整備　）該当値テキスト"/>
        <xdr:cNvSpPr txBox="1"/>
      </xdr:nvSpPr>
      <xdr:spPr>
        <a:xfrm>
          <a:off x="10528300" y="1349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2" name="楕円 431"/>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3" name="テキスト ボックス 432"/>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135937</xdr:rowOff>
    </xdr:from>
    <xdr:to>
      <xdr:col>46</xdr:col>
      <xdr:colOff>38100</xdr:colOff>
      <xdr:row>79</xdr:row>
      <xdr:rowOff>66087</xdr:rowOff>
    </xdr:to>
    <xdr:sp macro="" textlink="">
      <xdr:nvSpPr>
        <xdr:cNvPr id="434" name="楕円 433"/>
        <xdr:cNvSpPr/>
      </xdr:nvSpPr>
      <xdr:spPr>
        <a:xfrm>
          <a:off x="8699500" y="135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57214</xdr:rowOff>
    </xdr:from>
    <xdr:ext cx="469744" cy="259045"/>
    <xdr:sp macro="" textlink="">
      <xdr:nvSpPr>
        <xdr:cNvPr id="435" name="テキスト ボックス 434"/>
        <xdr:cNvSpPr txBox="1"/>
      </xdr:nvSpPr>
      <xdr:spPr>
        <a:xfrm>
          <a:off x="8515428" y="1360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36" name="楕円 435"/>
        <xdr:cNvSpPr/>
      </xdr:nvSpPr>
      <xdr:spPr>
        <a:xfrm>
          <a:off x="7810500" y="135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82087</xdr:rowOff>
    </xdr:from>
    <xdr:ext cx="469744" cy="259045"/>
    <xdr:sp macro="" textlink="">
      <xdr:nvSpPr>
        <xdr:cNvPr id="437" name="テキスト ボックス 436"/>
        <xdr:cNvSpPr txBox="1"/>
      </xdr:nvSpPr>
      <xdr:spPr>
        <a:xfrm>
          <a:off x="7626428" y="136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155702</xdr:rowOff>
    </xdr:from>
    <xdr:to>
      <xdr:col>55</xdr:col>
      <xdr:colOff>0</xdr:colOff>
      <xdr:row>97</xdr:row>
      <xdr:rowOff>161061</xdr:rowOff>
    </xdr:to>
    <xdr:cxnSp macro="">
      <xdr:nvCxnSpPr>
        <xdr:cNvPr id="466" name="直線コネクタ 465"/>
        <xdr:cNvCxnSpPr/>
      </xdr:nvCxnSpPr>
      <xdr:spPr>
        <a:xfrm>
          <a:off x="9639300" y="16786352"/>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155702</xdr:rowOff>
    </xdr:from>
    <xdr:to>
      <xdr:col>50</xdr:col>
      <xdr:colOff>114300</xdr:colOff>
      <xdr:row>98</xdr:row>
      <xdr:rowOff>38391</xdr:rowOff>
    </xdr:to>
    <xdr:cxnSp macro="">
      <xdr:nvCxnSpPr>
        <xdr:cNvPr id="469" name="直線コネクタ 468"/>
        <xdr:cNvCxnSpPr/>
      </xdr:nvCxnSpPr>
      <xdr:spPr>
        <a:xfrm flipV="1">
          <a:off x="8750300" y="16786352"/>
          <a:ext cx="889000" cy="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46507</xdr:rowOff>
    </xdr:from>
    <xdr:to>
      <xdr:col>45</xdr:col>
      <xdr:colOff>177800</xdr:colOff>
      <xdr:row>98</xdr:row>
      <xdr:rowOff>38391</xdr:rowOff>
    </xdr:to>
    <xdr:cxnSp macro="">
      <xdr:nvCxnSpPr>
        <xdr:cNvPr id="472" name="直線コネクタ 471"/>
        <xdr:cNvCxnSpPr/>
      </xdr:nvCxnSpPr>
      <xdr:spPr>
        <a:xfrm>
          <a:off x="7861300" y="16677157"/>
          <a:ext cx="8890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110261</xdr:rowOff>
    </xdr:from>
    <xdr:to>
      <xdr:col>55</xdr:col>
      <xdr:colOff>50800</xdr:colOff>
      <xdr:row>98</xdr:row>
      <xdr:rowOff>40411</xdr:rowOff>
    </xdr:to>
    <xdr:sp macro="" textlink="">
      <xdr:nvSpPr>
        <xdr:cNvPr id="482" name="楕円 481"/>
        <xdr:cNvSpPr/>
      </xdr:nvSpPr>
      <xdr:spPr>
        <a:xfrm>
          <a:off x="10426700" y="167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88688</xdr:rowOff>
    </xdr:from>
    <xdr:ext cx="534377" cy="259045"/>
    <xdr:sp macro="" textlink="">
      <xdr:nvSpPr>
        <xdr:cNvPr id="483" name="普通建設事業費 （ うち更新整備　）該当値テキスト"/>
        <xdr:cNvSpPr txBox="1"/>
      </xdr:nvSpPr>
      <xdr:spPr>
        <a:xfrm>
          <a:off x="10528300" y="167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104902</xdr:rowOff>
    </xdr:from>
    <xdr:to>
      <xdr:col>50</xdr:col>
      <xdr:colOff>165100</xdr:colOff>
      <xdr:row>98</xdr:row>
      <xdr:rowOff>35052</xdr:rowOff>
    </xdr:to>
    <xdr:sp macro="" textlink="">
      <xdr:nvSpPr>
        <xdr:cNvPr id="484" name="楕円 483"/>
        <xdr:cNvSpPr/>
      </xdr:nvSpPr>
      <xdr:spPr>
        <a:xfrm>
          <a:off x="9588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26179</xdr:rowOff>
    </xdr:from>
    <xdr:ext cx="534377" cy="259045"/>
    <xdr:sp macro="" textlink="">
      <xdr:nvSpPr>
        <xdr:cNvPr id="485" name="テキスト ボックス 484"/>
        <xdr:cNvSpPr txBox="1"/>
      </xdr:nvSpPr>
      <xdr:spPr>
        <a:xfrm>
          <a:off x="9372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159041</xdr:rowOff>
    </xdr:from>
    <xdr:to>
      <xdr:col>46</xdr:col>
      <xdr:colOff>38100</xdr:colOff>
      <xdr:row>98</xdr:row>
      <xdr:rowOff>89191</xdr:rowOff>
    </xdr:to>
    <xdr:sp macro="" textlink="">
      <xdr:nvSpPr>
        <xdr:cNvPr id="486" name="楕円 485"/>
        <xdr:cNvSpPr/>
      </xdr:nvSpPr>
      <xdr:spPr>
        <a:xfrm>
          <a:off x="8699500" y="167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80318</xdr:rowOff>
    </xdr:from>
    <xdr:ext cx="534377" cy="259045"/>
    <xdr:sp macro="" textlink="">
      <xdr:nvSpPr>
        <xdr:cNvPr id="487" name="テキスト ボックス 486"/>
        <xdr:cNvSpPr txBox="1"/>
      </xdr:nvSpPr>
      <xdr:spPr>
        <a:xfrm>
          <a:off x="8483111" y="168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167157</xdr:rowOff>
    </xdr:from>
    <xdr:to>
      <xdr:col>41</xdr:col>
      <xdr:colOff>101600</xdr:colOff>
      <xdr:row>97</xdr:row>
      <xdr:rowOff>97307</xdr:rowOff>
    </xdr:to>
    <xdr:sp macro="" textlink="">
      <xdr:nvSpPr>
        <xdr:cNvPr id="488" name="楕円 487"/>
        <xdr:cNvSpPr/>
      </xdr:nvSpPr>
      <xdr:spPr>
        <a:xfrm>
          <a:off x="7810500" y="1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113834</xdr:rowOff>
    </xdr:from>
    <xdr:ext cx="534377" cy="259045"/>
    <xdr:sp macro="" textlink="">
      <xdr:nvSpPr>
        <xdr:cNvPr id="489" name="テキスト ボックス 488"/>
        <xdr:cNvSpPr txBox="1"/>
      </xdr:nvSpPr>
      <xdr:spPr>
        <a:xfrm>
          <a:off x="7594111" y="164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80735</xdr:rowOff>
    </xdr:from>
    <xdr:to>
      <xdr:col>85</xdr:col>
      <xdr:colOff>127000</xdr:colOff>
      <xdr:row>77</xdr:row>
      <xdr:rowOff>86488</xdr:rowOff>
    </xdr:to>
    <xdr:cxnSp macro="">
      <xdr:nvCxnSpPr>
        <xdr:cNvPr id="626" name="直線コネクタ 625"/>
        <xdr:cNvCxnSpPr/>
      </xdr:nvCxnSpPr>
      <xdr:spPr>
        <a:xfrm>
          <a:off x="15481300" y="1328238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39230</xdr:rowOff>
    </xdr:from>
    <xdr:to>
      <xdr:col>81</xdr:col>
      <xdr:colOff>50800</xdr:colOff>
      <xdr:row>77</xdr:row>
      <xdr:rowOff>80735</xdr:rowOff>
    </xdr:to>
    <xdr:cxnSp macro="">
      <xdr:nvCxnSpPr>
        <xdr:cNvPr id="629" name="直線コネクタ 628"/>
        <xdr:cNvCxnSpPr/>
      </xdr:nvCxnSpPr>
      <xdr:spPr>
        <a:xfrm>
          <a:off x="14592300" y="13240880"/>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6325</xdr:rowOff>
    </xdr:from>
    <xdr:to>
      <xdr:col>76</xdr:col>
      <xdr:colOff>114300</xdr:colOff>
      <xdr:row>77</xdr:row>
      <xdr:rowOff>39230</xdr:rowOff>
    </xdr:to>
    <xdr:cxnSp macro="">
      <xdr:nvCxnSpPr>
        <xdr:cNvPr id="632" name="直線コネクタ 631"/>
        <xdr:cNvCxnSpPr/>
      </xdr:nvCxnSpPr>
      <xdr:spPr>
        <a:xfrm>
          <a:off x="13703300" y="1320797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152146</xdr:rowOff>
    </xdr:from>
    <xdr:to>
      <xdr:col>71</xdr:col>
      <xdr:colOff>177800</xdr:colOff>
      <xdr:row>77</xdr:row>
      <xdr:rowOff>6325</xdr:rowOff>
    </xdr:to>
    <xdr:cxnSp macro="">
      <xdr:nvCxnSpPr>
        <xdr:cNvPr id="635" name="直線コネクタ 634"/>
        <xdr:cNvCxnSpPr/>
      </xdr:nvCxnSpPr>
      <xdr:spPr>
        <a:xfrm>
          <a:off x="12814300" y="1318234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35688</xdr:rowOff>
    </xdr:from>
    <xdr:to>
      <xdr:col>85</xdr:col>
      <xdr:colOff>177800</xdr:colOff>
      <xdr:row>77</xdr:row>
      <xdr:rowOff>137288</xdr:rowOff>
    </xdr:to>
    <xdr:sp macro="" textlink="">
      <xdr:nvSpPr>
        <xdr:cNvPr id="645" name="楕円 644"/>
        <xdr:cNvSpPr/>
      </xdr:nvSpPr>
      <xdr:spPr>
        <a:xfrm>
          <a:off x="162687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122065</xdr:rowOff>
    </xdr:from>
    <xdr:ext cx="534377" cy="259045"/>
    <xdr:sp macro="" textlink="">
      <xdr:nvSpPr>
        <xdr:cNvPr id="646" name="公債費該当値テキスト"/>
        <xdr:cNvSpPr txBox="1"/>
      </xdr:nvSpPr>
      <xdr:spPr>
        <a:xfrm>
          <a:off x="16370300" y="131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29935</xdr:rowOff>
    </xdr:from>
    <xdr:to>
      <xdr:col>81</xdr:col>
      <xdr:colOff>101600</xdr:colOff>
      <xdr:row>77</xdr:row>
      <xdr:rowOff>131535</xdr:rowOff>
    </xdr:to>
    <xdr:sp macro="" textlink="">
      <xdr:nvSpPr>
        <xdr:cNvPr id="647" name="楕円 646"/>
        <xdr:cNvSpPr/>
      </xdr:nvSpPr>
      <xdr:spPr>
        <a:xfrm>
          <a:off x="15430500" y="132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122662</xdr:rowOff>
    </xdr:from>
    <xdr:ext cx="534377" cy="259045"/>
    <xdr:sp macro="" textlink="">
      <xdr:nvSpPr>
        <xdr:cNvPr id="648" name="テキスト ボックス 647"/>
        <xdr:cNvSpPr txBox="1"/>
      </xdr:nvSpPr>
      <xdr:spPr>
        <a:xfrm>
          <a:off x="15214111" y="133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159880</xdr:rowOff>
    </xdr:from>
    <xdr:to>
      <xdr:col>76</xdr:col>
      <xdr:colOff>165100</xdr:colOff>
      <xdr:row>77</xdr:row>
      <xdr:rowOff>90030</xdr:rowOff>
    </xdr:to>
    <xdr:sp macro="" textlink="">
      <xdr:nvSpPr>
        <xdr:cNvPr id="649" name="楕円 648"/>
        <xdr:cNvSpPr/>
      </xdr:nvSpPr>
      <xdr:spPr>
        <a:xfrm>
          <a:off x="14541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81157</xdr:rowOff>
    </xdr:from>
    <xdr:ext cx="534377" cy="259045"/>
    <xdr:sp macro="" textlink="">
      <xdr:nvSpPr>
        <xdr:cNvPr id="650" name="テキスト ボックス 649"/>
        <xdr:cNvSpPr txBox="1"/>
      </xdr:nvSpPr>
      <xdr:spPr>
        <a:xfrm>
          <a:off x="14325111" y="132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126975</xdr:rowOff>
    </xdr:from>
    <xdr:to>
      <xdr:col>72</xdr:col>
      <xdr:colOff>38100</xdr:colOff>
      <xdr:row>77</xdr:row>
      <xdr:rowOff>57125</xdr:rowOff>
    </xdr:to>
    <xdr:sp macro="" textlink="">
      <xdr:nvSpPr>
        <xdr:cNvPr id="651" name="楕円 650"/>
        <xdr:cNvSpPr/>
      </xdr:nvSpPr>
      <xdr:spPr>
        <a:xfrm>
          <a:off x="13652500" y="131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48252</xdr:rowOff>
    </xdr:from>
    <xdr:ext cx="534377" cy="259045"/>
    <xdr:sp macro="" textlink="">
      <xdr:nvSpPr>
        <xdr:cNvPr id="652" name="テキスト ボックス 651"/>
        <xdr:cNvSpPr txBox="1"/>
      </xdr:nvSpPr>
      <xdr:spPr>
        <a:xfrm>
          <a:off x="13436111" y="132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101346</xdr:rowOff>
    </xdr:from>
    <xdr:to>
      <xdr:col>67</xdr:col>
      <xdr:colOff>101600</xdr:colOff>
      <xdr:row>77</xdr:row>
      <xdr:rowOff>31496</xdr:rowOff>
    </xdr:to>
    <xdr:sp macro="" textlink="">
      <xdr:nvSpPr>
        <xdr:cNvPr id="653" name="楕円 652"/>
        <xdr:cNvSpPr/>
      </xdr:nvSpPr>
      <xdr:spPr>
        <a:xfrm>
          <a:off x="127635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22623</xdr:rowOff>
    </xdr:from>
    <xdr:ext cx="534377" cy="259045"/>
    <xdr:sp macro="" textlink="">
      <xdr:nvSpPr>
        <xdr:cNvPr id="654" name="テキスト ボックス 653"/>
        <xdr:cNvSpPr txBox="1"/>
      </xdr:nvSpPr>
      <xdr:spPr>
        <a:xfrm>
          <a:off x="12547111" y="132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21720</xdr:rowOff>
    </xdr:from>
    <xdr:to>
      <xdr:col>85</xdr:col>
      <xdr:colOff>127000</xdr:colOff>
      <xdr:row>97</xdr:row>
      <xdr:rowOff>120086</xdr:rowOff>
    </xdr:to>
    <xdr:cxnSp macro="">
      <xdr:nvCxnSpPr>
        <xdr:cNvPr id="681" name="直線コネクタ 680"/>
        <xdr:cNvCxnSpPr/>
      </xdr:nvCxnSpPr>
      <xdr:spPr>
        <a:xfrm flipV="1">
          <a:off x="15481300" y="16652370"/>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132911</xdr:rowOff>
    </xdr:from>
    <xdr:to>
      <xdr:col>81</xdr:col>
      <xdr:colOff>50800</xdr:colOff>
      <xdr:row>97</xdr:row>
      <xdr:rowOff>120086</xdr:rowOff>
    </xdr:to>
    <xdr:cxnSp macro="">
      <xdr:nvCxnSpPr>
        <xdr:cNvPr id="684" name="直線コネクタ 683"/>
        <xdr:cNvCxnSpPr/>
      </xdr:nvCxnSpPr>
      <xdr:spPr>
        <a:xfrm>
          <a:off x="14592300" y="16420661"/>
          <a:ext cx="889000" cy="3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132911</xdr:rowOff>
    </xdr:from>
    <xdr:to>
      <xdr:col>76</xdr:col>
      <xdr:colOff>114300</xdr:colOff>
      <xdr:row>97</xdr:row>
      <xdr:rowOff>49586</xdr:rowOff>
    </xdr:to>
    <xdr:cxnSp macro="">
      <xdr:nvCxnSpPr>
        <xdr:cNvPr id="687" name="直線コネクタ 686"/>
        <xdr:cNvCxnSpPr/>
      </xdr:nvCxnSpPr>
      <xdr:spPr>
        <a:xfrm flipV="1">
          <a:off x="13703300" y="16420661"/>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49586</xdr:rowOff>
    </xdr:from>
    <xdr:to>
      <xdr:col>71</xdr:col>
      <xdr:colOff>177800</xdr:colOff>
      <xdr:row>97</xdr:row>
      <xdr:rowOff>143266</xdr:rowOff>
    </xdr:to>
    <xdr:cxnSp macro="">
      <xdr:nvCxnSpPr>
        <xdr:cNvPr id="690" name="直線コネクタ 689"/>
        <xdr:cNvCxnSpPr/>
      </xdr:nvCxnSpPr>
      <xdr:spPr>
        <a:xfrm flipV="1">
          <a:off x="12814300" y="16680236"/>
          <a:ext cx="8890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142370</xdr:rowOff>
    </xdr:from>
    <xdr:to>
      <xdr:col>85</xdr:col>
      <xdr:colOff>177800</xdr:colOff>
      <xdr:row>97</xdr:row>
      <xdr:rowOff>72520</xdr:rowOff>
    </xdr:to>
    <xdr:sp macro="" textlink="">
      <xdr:nvSpPr>
        <xdr:cNvPr id="700" name="楕円 699"/>
        <xdr:cNvSpPr/>
      </xdr:nvSpPr>
      <xdr:spPr>
        <a:xfrm>
          <a:off x="16268700" y="166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120797</xdr:rowOff>
    </xdr:from>
    <xdr:ext cx="534377" cy="259045"/>
    <xdr:sp macro="" textlink="">
      <xdr:nvSpPr>
        <xdr:cNvPr id="701" name="積立金該当値テキスト"/>
        <xdr:cNvSpPr txBox="1"/>
      </xdr:nvSpPr>
      <xdr:spPr>
        <a:xfrm>
          <a:off x="16370300" y="165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69286</xdr:rowOff>
    </xdr:from>
    <xdr:to>
      <xdr:col>81</xdr:col>
      <xdr:colOff>101600</xdr:colOff>
      <xdr:row>97</xdr:row>
      <xdr:rowOff>170886</xdr:rowOff>
    </xdr:to>
    <xdr:sp macro="" textlink="">
      <xdr:nvSpPr>
        <xdr:cNvPr id="702" name="楕円 701"/>
        <xdr:cNvSpPr/>
      </xdr:nvSpPr>
      <xdr:spPr>
        <a:xfrm>
          <a:off x="15430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162013</xdr:rowOff>
    </xdr:from>
    <xdr:ext cx="469744" cy="259045"/>
    <xdr:sp macro="" textlink="">
      <xdr:nvSpPr>
        <xdr:cNvPr id="703" name="テキスト ボックス 702"/>
        <xdr:cNvSpPr txBox="1"/>
      </xdr:nvSpPr>
      <xdr:spPr>
        <a:xfrm>
          <a:off x="15246428" y="167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82111</xdr:rowOff>
    </xdr:from>
    <xdr:to>
      <xdr:col>76</xdr:col>
      <xdr:colOff>165100</xdr:colOff>
      <xdr:row>96</xdr:row>
      <xdr:rowOff>12261</xdr:rowOff>
    </xdr:to>
    <xdr:sp macro="" textlink="">
      <xdr:nvSpPr>
        <xdr:cNvPr id="704" name="楕円 703"/>
        <xdr:cNvSpPr/>
      </xdr:nvSpPr>
      <xdr:spPr>
        <a:xfrm>
          <a:off x="14541500" y="163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28788</xdr:rowOff>
    </xdr:from>
    <xdr:ext cx="534377" cy="259045"/>
    <xdr:sp macro="" textlink="">
      <xdr:nvSpPr>
        <xdr:cNvPr id="705" name="テキスト ボックス 704"/>
        <xdr:cNvSpPr txBox="1"/>
      </xdr:nvSpPr>
      <xdr:spPr>
        <a:xfrm>
          <a:off x="14325111" y="161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170236</xdr:rowOff>
    </xdr:from>
    <xdr:to>
      <xdr:col>72</xdr:col>
      <xdr:colOff>38100</xdr:colOff>
      <xdr:row>97</xdr:row>
      <xdr:rowOff>100386</xdr:rowOff>
    </xdr:to>
    <xdr:sp macro="" textlink="">
      <xdr:nvSpPr>
        <xdr:cNvPr id="706" name="楕円 705"/>
        <xdr:cNvSpPr/>
      </xdr:nvSpPr>
      <xdr:spPr>
        <a:xfrm>
          <a:off x="13652500" y="166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91513</xdr:rowOff>
    </xdr:from>
    <xdr:ext cx="534377" cy="259045"/>
    <xdr:sp macro="" textlink="">
      <xdr:nvSpPr>
        <xdr:cNvPr id="707" name="テキスト ボックス 706"/>
        <xdr:cNvSpPr txBox="1"/>
      </xdr:nvSpPr>
      <xdr:spPr>
        <a:xfrm>
          <a:off x="13436111" y="167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92466</xdr:rowOff>
    </xdr:from>
    <xdr:to>
      <xdr:col>67</xdr:col>
      <xdr:colOff>101600</xdr:colOff>
      <xdr:row>98</xdr:row>
      <xdr:rowOff>22616</xdr:rowOff>
    </xdr:to>
    <xdr:sp macro="" textlink="">
      <xdr:nvSpPr>
        <xdr:cNvPr id="708" name="楕円 707"/>
        <xdr:cNvSpPr/>
      </xdr:nvSpPr>
      <xdr:spPr>
        <a:xfrm>
          <a:off x="12763500" y="167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13743</xdr:rowOff>
    </xdr:from>
    <xdr:ext cx="469744" cy="259045"/>
    <xdr:sp macro="" textlink="">
      <xdr:nvSpPr>
        <xdr:cNvPr id="709" name="テキスト ボックス 708"/>
        <xdr:cNvSpPr txBox="1"/>
      </xdr:nvSpPr>
      <xdr:spPr>
        <a:xfrm>
          <a:off x="12579428" y="16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44450</xdr:rowOff>
    </xdr:to>
    <xdr:cxnSp macro="">
      <xdr:nvCxnSpPr>
        <xdr:cNvPr id="795" name="直線コネクタ 794"/>
        <xdr:cNvCxnSpPr/>
      </xdr:nvCxnSpPr>
      <xdr:spPr>
        <a:xfrm>
          <a:off x="21323300" y="10159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44297</xdr:rowOff>
    </xdr:from>
    <xdr:to>
      <xdr:col>111</xdr:col>
      <xdr:colOff>177800</xdr:colOff>
      <xdr:row>59</xdr:row>
      <xdr:rowOff>44374</xdr:rowOff>
    </xdr:to>
    <xdr:cxnSp macro="">
      <xdr:nvCxnSpPr>
        <xdr:cNvPr id="798" name="直線コネクタ 797"/>
        <xdr:cNvCxnSpPr/>
      </xdr:nvCxnSpPr>
      <xdr:spPr>
        <a:xfrm>
          <a:off x="20434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44221</xdr:rowOff>
    </xdr:from>
    <xdr:to>
      <xdr:col>107</xdr:col>
      <xdr:colOff>50800</xdr:colOff>
      <xdr:row>59</xdr:row>
      <xdr:rowOff>44297</xdr:rowOff>
    </xdr:to>
    <xdr:cxnSp macro="">
      <xdr:nvCxnSpPr>
        <xdr:cNvPr id="801" name="直線コネクタ 800"/>
        <xdr:cNvCxnSpPr/>
      </xdr:nvCxnSpPr>
      <xdr:spPr>
        <a:xfrm>
          <a:off x="19545300" y="10159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44221</xdr:rowOff>
    </xdr:from>
    <xdr:to>
      <xdr:col>102</xdr:col>
      <xdr:colOff>114300</xdr:colOff>
      <xdr:row>59</xdr:row>
      <xdr:rowOff>44374</xdr:rowOff>
    </xdr:to>
    <xdr:cxnSp macro="">
      <xdr:nvCxnSpPr>
        <xdr:cNvPr id="804" name="直線コネクタ 803"/>
        <xdr:cNvCxnSpPr/>
      </xdr:nvCxnSpPr>
      <xdr:spPr>
        <a:xfrm flipV="1">
          <a:off x="18656300" y="101597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165024</xdr:rowOff>
    </xdr:from>
    <xdr:to>
      <xdr:col>112</xdr:col>
      <xdr:colOff>38100</xdr:colOff>
      <xdr:row>59</xdr:row>
      <xdr:rowOff>95174</xdr:rowOff>
    </xdr:to>
    <xdr:sp macro="" textlink="">
      <xdr:nvSpPr>
        <xdr:cNvPr id="816" name="楕円 815"/>
        <xdr:cNvSpPr/>
      </xdr:nvSpPr>
      <xdr:spPr>
        <a:xfrm>
          <a:off x="21272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86301</xdr:rowOff>
    </xdr:from>
    <xdr:ext cx="249299" cy="259045"/>
    <xdr:sp macro="" textlink="">
      <xdr:nvSpPr>
        <xdr:cNvPr id="817" name="テキスト ボックス 816"/>
        <xdr:cNvSpPr txBox="1"/>
      </xdr:nvSpPr>
      <xdr:spPr>
        <a:xfrm>
          <a:off x="21198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18" name="楕円 817"/>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19" name="テキスト ボックス 818"/>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20" name="楕円 819"/>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21" name="テキスト ボックス 820"/>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2" name="楕円 821"/>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3" name="テキスト ボックス 822"/>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11207</xdr:rowOff>
    </xdr:from>
    <xdr:to>
      <xdr:col>116</xdr:col>
      <xdr:colOff>63500</xdr:colOff>
      <xdr:row>77</xdr:row>
      <xdr:rowOff>17723</xdr:rowOff>
    </xdr:to>
    <xdr:cxnSp macro="">
      <xdr:nvCxnSpPr>
        <xdr:cNvPr id="853" name="直線コネクタ 852"/>
        <xdr:cNvCxnSpPr/>
      </xdr:nvCxnSpPr>
      <xdr:spPr>
        <a:xfrm flipV="1">
          <a:off x="21323300" y="13212857"/>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100533</xdr:rowOff>
    </xdr:from>
    <xdr:to>
      <xdr:col>111</xdr:col>
      <xdr:colOff>177800</xdr:colOff>
      <xdr:row>77</xdr:row>
      <xdr:rowOff>17723</xdr:rowOff>
    </xdr:to>
    <xdr:cxnSp macro="">
      <xdr:nvCxnSpPr>
        <xdr:cNvPr id="856" name="直線コネクタ 855"/>
        <xdr:cNvCxnSpPr/>
      </xdr:nvCxnSpPr>
      <xdr:spPr>
        <a:xfrm>
          <a:off x="20434300" y="13130733"/>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100533</xdr:rowOff>
    </xdr:from>
    <xdr:to>
      <xdr:col>107</xdr:col>
      <xdr:colOff>50800</xdr:colOff>
      <xdr:row>77</xdr:row>
      <xdr:rowOff>18028</xdr:rowOff>
    </xdr:to>
    <xdr:cxnSp macro="">
      <xdr:nvCxnSpPr>
        <xdr:cNvPr id="859" name="直線コネクタ 858"/>
        <xdr:cNvCxnSpPr/>
      </xdr:nvCxnSpPr>
      <xdr:spPr>
        <a:xfrm flipV="1">
          <a:off x="19545300" y="13130733"/>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18028</xdr:rowOff>
    </xdr:from>
    <xdr:to>
      <xdr:col>102</xdr:col>
      <xdr:colOff>114300</xdr:colOff>
      <xdr:row>77</xdr:row>
      <xdr:rowOff>28715</xdr:rowOff>
    </xdr:to>
    <xdr:cxnSp macro="">
      <xdr:nvCxnSpPr>
        <xdr:cNvPr id="862" name="直線コネクタ 861"/>
        <xdr:cNvCxnSpPr/>
      </xdr:nvCxnSpPr>
      <xdr:spPr>
        <a:xfrm flipV="1">
          <a:off x="18656300" y="1321967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131857</xdr:rowOff>
    </xdr:from>
    <xdr:to>
      <xdr:col>116</xdr:col>
      <xdr:colOff>114300</xdr:colOff>
      <xdr:row>77</xdr:row>
      <xdr:rowOff>62007</xdr:rowOff>
    </xdr:to>
    <xdr:sp macro="" textlink="">
      <xdr:nvSpPr>
        <xdr:cNvPr id="872" name="楕円 871"/>
        <xdr:cNvSpPr/>
      </xdr:nvSpPr>
      <xdr:spPr>
        <a:xfrm>
          <a:off x="22110700" y="13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110284</xdr:rowOff>
    </xdr:from>
    <xdr:ext cx="534377" cy="259045"/>
    <xdr:sp macro="" textlink="">
      <xdr:nvSpPr>
        <xdr:cNvPr id="873" name="繰出金該当値テキスト"/>
        <xdr:cNvSpPr txBox="1"/>
      </xdr:nvSpPr>
      <xdr:spPr>
        <a:xfrm>
          <a:off x="22212300" y="131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138373</xdr:rowOff>
    </xdr:from>
    <xdr:to>
      <xdr:col>112</xdr:col>
      <xdr:colOff>38100</xdr:colOff>
      <xdr:row>77</xdr:row>
      <xdr:rowOff>68523</xdr:rowOff>
    </xdr:to>
    <xdr:sp macro="" textlink="">
      <xdr:nvSpPr>
        <xdr:cNvPr id="874" name="楕円 873"/>
        <xdr:cNvSpPr/>
      </xdr:nvSpPr>
      <xdr:spPr>
        <a:xfrm>
          <a:off x="21272500" y="13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59650</xdr:rowOff>
    </xdr:from>
    <xdr:ext cx="534377" cy="259045"/>
    <xdr:sp macro="" textlink="">
      <xdr:nvSpPr>
        <xdr:cNvPr id="875" name="テキスト ボックス 874"/>
        <xdr:cNvSpPr txBox="1"/>
      </xdr:nvSpPr>
      <xdr:spPr>
        <a:xfrm>
          <a:off x="21056111" y="132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49733</xdr:rowOff>
    </xdr:from>
    <xdr:to>
      <xdr:col>107</xdr:col>
      <xdr:colOff>101600</xdr:colOff>
      <xdr:row>76</xdr:row>
      <xdr:rowOff>151333</xdr:rowOff>
    </xdr:to>
    <xdr:sp macro="" textlink="">
      <xdr:nvSpPr>
        <xdr:cNvPr id="876" name="楕円 875"/>
        <xdr:cNvSpPr/>
      </xdr:nvSpPr>
      <xdr:spPr>
        <a:xfrm>
          <a:off x="20383500" y="13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142460</xdr:rowOff>
    </xdr:from>
    <xdr:ext cx="534377" cy="259045"/>
    <xdr:sp macro="" textlink="">
      <xdr:nvSpPr>
        <xdr:cNvPr id="877" name="テキスト ボックス 876"/>
        <xdr:cNvSpPr txBox="1"/>
      </xdr:nvSpPr>
      <xdr:spPr>
        <a:xfrm>
          <a:off x="20167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138678</xdr:rowOff>
    </xdr:from>
    <xdr:to>
      <xdr:col>102</xdr:col>
      <xdr:colOff>165100</xdr:colOff>
      <xdr:row>77</xdr:row>
      <xdr:rowOff>68828</xdr:rowOff>
    </xdr:to>
    <xdr:sp macro="" textlink="">
      <xdr:nvSpPr>
        <xdr:cNvPr id="878" name="楕円 877"/>
        <xdr:cNvSpPr/>
      </xdr:nvSpPr>
      <xdr:spPr>
        <a:xfrm>
          <a:off x="19494500" y="13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59955</xdr:rowOff>
    </xdr:from>
    <xdr:ext cx="534377" cy="259045"/>
    <xdr:sp macro="" textlink="">
      <xdr:nvSpPr>
        <xdr:cNvPr id="879" name="テキスト ボックス 878"/>
        <xdr:cNvSpPr txBox="1"/>
      </xdr:nvSpPr>
      <xdr:spPr>
        <a:xfrm>
          <a:off x="19278111" y="13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149365</xdr:rowOff>
    </xdr:from>
    <xdr:to>
      <xdr:col>98</xdr:col>
      <xdr:colOff>38100</xdr:colOff>
      <xdr:row>77</xdr:row>
      <xdr:rowOff>79515</xdr:rowOff>
    </xdr:to>
    <xdr:sp macro="" textlink="">
      <xdr:nvSpPr>
        <xdr:cNvPr id="880" name="楕円 879"/>
        <xdr:cNvSpPr/>
      </xdr:nvSpPr>
      <xdr:spPr>
        <a:xfrm>
          <a:off x="18605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70642</xdr:rowOff>
    </xdr:from>
    <xdr:ext cx="534377" cy="259045"/>
    <xdr:sp macro="" textlink="">
      <xdr:nvSpPr>
        <xdr:cNvPr id="881" name="テキスト ボックス 880"/>
        <xdr:cNvSpPr txBox="1"/>
      </xdr:nvSpPr>
      <xdr:spPr>
        <a:xfrm>
          <a:off x="18389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歳出決算総額は、住民一人当たり約</a:t>
          </a:r>
          <a:r>
            <a:rPr kumimoji="0" lang="en-US" altLang="ja-JP" sz="1100" b="0" i="0" u="none" strike="noStrike" kern="0" cap="none" spc="0" normalizeH="0" baseline="0" noProof="0">
              <a:ln>
                <a:noFill/>
              </a:ln>
              <a:solidFill>
                <a:prstClr val="black"/>
              </a:solidFill>
              <a:effectLst/>
              <a:uLnTx/>
              <a:uFillTx/>
              <a:latin typeface="+mn-lt"/>
              <a:ea typeface="+mn-ea"/>
              <a:cs typeface="+mn-cs"/>
            </a:rPr>
            <a:t>336,000</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8,277</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9.6%</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a:t>
          </a:r>
          <a:r>
            <a:rPr kumimoji="0" lang="en-US" altLang="ja-JP" sz="1100" b="0" i="0" u="none" strike="noStrike" kern="0" cap="none" spc="0" normalizeH="0" baseline="0" noProof="0">
              <a:ln>
                <a:noFill/>
              </a:ln>
              <a:solidFill>
                <a:prstClr val="black"/>
              </a:solidFill>
              <a:effectLst/>
              <a:uLnTx/>
              <a:uFillTx/>
              <a:latin typeface="+mn-lt"/>
              <a:ea typeface="+mn-ea"/>
              <a:cs typeface="+mn-cs"/>
            </a:rPr>
            <a:t>94,919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年金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生活者等支援臨時福祉給付金の終了による減はあったが、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社会保障関係費の自然増等に伴い、扶助費の増加は続いている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特に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保育園の待機児童対策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のうち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、私立保育園の新設による保育定員拡大に伴う保育所等児童運営費の増が著し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増傾向の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見込み。</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補助費等の住民一人当たりのコストは前年度比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1,349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37,569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円となった。認証保育所運営費補助金や多摩川衛生組合負担金の減等にがあるものの、保育士等キャリアアップ補助金や保育所等賃借料補助金の増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繰出金の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住民一人当たりのコストは前年度比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341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39,745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微増となった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が、高齢化の進展が著し</a:t>
          </a:r>
          <a:r>
            <a:rPr kumimoji="0" lang="ja-JP" altLang="en-US" sz="1100" b="0" i="0" u="none" strike="noStrike" kern="0" cap="none" spc="0" normalizeH="0" baseline="0" noProof="0">
              <a:ln>
                <a:noFill/>
              </a:ln>
              <a:solidFill>
                <a:prstClr val="black"/>
              </a:solidFill>
              <a:effectLst/>
              <a:uLnTx/>
              <a:uFillTx/>
              <a:latin typeface="+mn-lt"/>
              <a:ea typeface="+mn-ea"/>
              <a:cs typeface="+mn-cs"/>
            </a:rPr>
            <a:t>いため</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後期高齢者医療特別会計等への繰出金の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増加が見込まれる。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普通建設事業費（うち新規整備）の住民一人当たりのコストは、前年度比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1,406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仮称</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東野川放課後クラブ、（仮称）北部児童館、（仮称）元和泉運動ひろばの整備に係る経費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が主な要因である。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また、普通建設事業費（うち更新整備）の住民一人当たりのコストは、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あいとぴあセンター・西河原公民館改修工事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による増はあるものの、第一小学校大規模改修工事や新設特別養護老人ホーム施設整備補助金が終了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17,818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普通建設事業費全体で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住民一人あたりのコストは前年度比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8,429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％）減少し、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25,421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円となり、全国平均、東京都平均を下回</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。狛江市公共施設整備計画に基づき、限られた予算の中で計画的</a:t>
          </a:r>
          <a:r>
            <a:rPr kumimoji="0" lang="ja-JP" altLang="ja-JP" sz="1100" b="0" i="0" u="none" strike="noStrike" kern="0" cap="none" spc="0" normalizeH="0" baseline="0" noProof="0">
              <a:ln>
                <a:noFill/>
              </a:ln>
              <a:solidFill>
                <a:prstClr val="black"/>
              </a:solidFill>
              <a:effectLst/>
              <a:uLnTx/>
              <a:uFillTx/>
              <a:latin typeface="+mn-lt"/>
              <a:ea typeface="+mn-ea"/>
              <a:cs typeface="+mn-cs"/>
            </a:rPr>
            <a:t>に整備等を行っている。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453</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a:t>
          </a:r>
          <a:r>
            <a:rPr kumimoji="0" lang="en-US" altLang="ja-JP" sz="1100" b="0" i="0" u="none" strike="noStrike" kern="0" cap="none" spc="0" normalizeH="0" baseline="0" noProof="0">
              <a:ln>
                <a:noFill/>
              </a:ln>
              <a:solidFill>
                <a:prstClr val="black"/>
              </a:solidFill>
              <a:effectLst/>
              <a:uLnTx/>
              <a:uFillTx/>
              <a:latin typeface="+mn-lt"/>
              <a:ea typeface="+mn-ea"/>
              <a:cs typeface="+mn-cs"/>
            </a:rPr>
            <a:t>23,690</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過去の都市整備事業債の償還はピークを過ぎたものの、臨時財政対策債の借り入れが膨らんでいることから、今後の公債費は横ばいの見込み。引き続き、中期財政計画に基づく財政規律の遵守に努める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81,788
80,506
6.39
28,582,754
27,506,704
1,047,653
15,525,298
19,679,600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131013</xdr:rowOff>
    </xdr:from>
    <xdr:to>
      <xdr:col>24</xdr:col>
      <xdr:colOff>63500</xdr:colOff>
      <xdr:row>33</xdr:row>
      <xdr:rowOff>166675</xdr:rowOff>
    </xdr:to>
    <xdr:cxnSp macro="">
      <xdr:nvCxnSpPr>
        <xdr:cNvPr id="59" name="直線コネクタ 58"/>
        <xdr:cNvCxnSpPr/>
      </xdr:nvCxnSpPr>
      <xdr:spPr>
        <a:xfrm>
          <a:off x="3797300" y="5788863"/>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8026</xdr:rowOff>
    </xdr:from>
    <xdr:to>
      <xdr:col>19</xdr:col>
      <xdr:colOff>177800</xdr:colOff>
      <xdr:row>33</xdr:row>
      <xdr:rowOff>131013</xdr:rowOff>
    </xdr:to>
    <xdr:cxnSp macro="">
      <xdr:nvCxnSpPr>
        <xdr:cNvPr id="62" name="直線コネクタ 61"/>
        <xdr:cNvCxnSpPr/>
      </xdr:nvCxnSpPr>
      <xdr:spPr>
        <a:xfrm>
          <a:off x="2908300" y="5665876"/>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8026</xdr:rowOff>
    </xdr:from>
    <xdr:to>
      <xdr:col>15</xdr:col>
      <xdr:colOff>50800</xdr:colOff>
      <xdr:row>33</xdr:row>
      <xdr:rowOff>25857</xdr:rowOff>
    </xdr:to>
    <xdr:cxnSp macro="">
      <xdr:nvCxnSpPr>
        <xdr:cNvPr id="65" name="直線コネクタ 64"/>
        <xdr:cNvCxnSpPr/>
      </xdr:nvCxnSpPr>
      <xdr:spPr>
        <a:xfrm flipV="1">
          <a:off x="2019300" y="566587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18999</xdr:rowOff>
    </xdr:from>
    <xdr:to>
      <xdr:col>10</xdr:col>
      <xdr:colOff>114300</xdr:colOff>
      <xdr:row>33</xdr:row>
      <xdr:rowOff>25857</xdr:rowOff>
    </xdr:to>
    <xdr:cxnSp macro="">
      <xdr:nvCxnSpPr>
        <xdr:cNvPr id="68" name="直線コネクタ 67"/>
        <xdr:cNvCxnSpPr/>
      </xdr:nvCxnSpPr>
      <xdr:spPr>
        <a:xfrm>
          <a:off x="1130300" y="567684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115875</xdr:rowOff>
    </xdr:from>
    <xdr:to>
      <xdr:col>24</xdr:col>
      <xdr:colOff>114300</xdr:colOff>
      <xdr:row>34</xdr:row>
      <xdr:rowOff>46025</xdr:rowOff>
    </xdr:to>
    <xdr:sp macro="" textlink="">
      <xdr:nvSpPr>
        <xdr:cNvPr id="78" name="楕円 77"/>
        <xdr:cNvSpPr/>
      </xdr:nvSpPr>
      <xdr:spPr>
        <a:xfrm>
          <a:off x="45847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138752</xdr:rowOff>
    </xdr:from>
    <xdr:ext cx="469744" cy="259045"/>
    <xdr:sp macro="" textlink="">
      <xdr:nvSpPr>
        <xdr:cNvPr id="79" name="議会費該当値テキスト"/>
        <xdr:cNvSpPr txBox="1"/>
      </xdr:nvSpPr>
      <xdr:spPr>
        <a:xfrm>
          <a:off x="4686300" y="56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80213</xdr:rowOff>
    </xdr:from>
    <xdr:to>
      <xdr:col>20</xdr:col>
      <xdr:colOff>38100</xdr:colOff>
      <xdr:row>34</xdr:row>
      <xdr:rowOff>10363</xdr:rowOff>
    </xdr:to>
    <xdr:sp macro="" textlink="">
      <xdr:nvSpPr>
        <xdr:cNvPr id="80" name="楕円 79"/>
        <xdr:cNvSpPr/>
      </xdr:nvSpPr>
      <xdr:spPr>
        <a:xfrm>
          <a:off x="37465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26890</xdr:rowOff>
    </xdr:from>
    <xdr:ext cx="469744" cy="259045"/>
    <xdr:sp macro="" textlink="">
      <xdr:nvSpPr>
        <xdr:cNvPr id="81" name="テキスト ボックス 80"/>
        <xdr:cNvSpPr txBox="1"/>
      </xdr:nvSpPr>
      <xdr:spPr>
        <a:xfrm>
          <a:off x="3562428" y="55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128676</xdr:rowOff>
    </xdr:from>
    <xdr:to>
      <xdr:col>15</xdr:col>
      <xdr:colOff>101600</xdr:colOff>
      <xdr:row>33</xdr:row>
      <xdr:rowOff>58826</xdr:rowOff>
    </xdr:to>
    <xdr:sp macro="" textlink="">
      <xdr:nvSpPr>
        <xdr:cNvPr id="82" name="楕円 81"/>
        <xdr:cNvSpPr/>
      </xdr:nvSpPr>
      <xdr:spPr>
        <a:xfrm>
          <a:off x="2857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75353</xdr:rowOff>
    </xdr:from>
    <xdr:ext cx="469744" cy="259045"/>
    <xdr:sp macro="" textlink="">
      <xdr:nvSpPr>
        <xdr:cNvPr id="83" name="テキスト ボックス 82"/>
        <xdr:cNvSpPr txBox="1"/>
      </xdr:nvSpPr>
      <xdr:spPr>
        <a:xfrm>
          <a:off x="2673428"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146507</xdr:rowOff>
    </xdr:from>
    <xdr:to>
      <xdr:col>10</xdr:col>
      <xdr:colOff>165100</xdr:colOff>
      <xdr:row>33</xdr:row>
      <xdr:rowOff>76657</xdr:rowOff>
    </xdr:to>
    <xdr:sp macro="" textlink="">
      <xdr:nvSpPr>
        <xdr:cNvPr id="84" name="楕円 83"/>
        <xdr:cNvSpPr/>
      </xdr:nvSpPr>
      <xdr:spPr>
        <a:xfrm>
          <a:off x="1968500" y="56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93184</xdr:rowOff>
    </xdr:from>
    <xdr:ext cx="469744" cy="259045"/>
    <xdr:sp macro="" textlink="">
      <xdr:nvSpPr>
        <xdr:cNvPr id="85" name="テキスト ボックス 84"/>
        <xdr:cNvSpPr txBox="1"/>
      </xdr:nvSpPr>
      <xdr:spPr>
        <a:xfrm>
          <a:off x="1784428" y="54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139649</xdr:rowOff>
    </xdr:from>
    <xdr:to>
      <xdr:col>6</xdr:col>
      <xdr:colOff>38100</xdr:colOff>
      <xdr:row>33</xdr:row>
      <xdr:rowOff>69799</xdr:rowOff>
    </xdr:to>
    <xdr:sp macro="" textlink="">
      <xdr:nvSpPr>
        <xdr:cNvPr id="86" name="楕円 85"/>
        <xdr:cNvSpPr/>
      </xdr:nvSpPr>
      <xdr:spPr>
        <a:xfrm>
          <a:off x="1079500" y="56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86326</xdr:rowOff>
    </xdr:from>
    <xdr:ext cx="469744" cy="259045"/>
    <xdr:sp macro="" textlink="">
      <xdr:nvSpPr>
        <xdr:cNvPr id="87" name="テキスト ボックス 86"/>
        <xdr:cNvSpPr txBox="1"/>
      </xdr:nvSpPr>
      <xdr:spPr>
        <a:xfrm>
          <a:off x="895428" y="54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113805</xdr:rowOff>
    </xdr:from>
    <xdr:to>
      <xdr:col>24</xdr:col>
      <xdr:colOff>63500</xdr:colOff>
      <xdr:row>59</xdr:row>
      <xdr:rowOff>10020</xdr:rowOff>
    </xdr:to>
    <xdr:cxnSp macro="">
      <xdr:nvCxnSpPr>
        <xdr:cNvPr id="117" name="直線コネクタ 116"/>
        <xdr:cNvCxnSpPr/>
      </xdr:nvCxnSpPr>
      <xdr:spPr>
        <a:xfrm flipV="1">
          <a:off x="3797300" y="10057905"/>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8179</xdr:rowOff>
    </xdr:from>
    <xdr:to>
      <xdr:col>19</xdr:col>
      <xdr:colOff>177800</xdr:colOff>
      <xdr:row>59</xdr:row>
      <xdr:rowOff>10020</xdr:rowOff>
    </xdr:to>
    <xdr:cxnSp macro="">
      <xdr:nvCxnSpPr>
        <xdr:cNvPr id="120" name="直線コネクタ 119"/>
        <xdr:cNvCxnSpPr/>
      </xdr:nvCxnSpPr>
      <xdr:spPr>
        <a:xfrm>
          <a:off x="2908300" y="9952279"/>
          <a:ext cx="889000" cy="17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8179</xdr:rowOff>
    </xdr:from>
    <xdr:to>
      <xdr:col>15</xdr:col>
      <xdr:colOff>50800</xdr:colOff>
      <xdr:row>58</xdr:row>
      <xdr:rowOff>28601</xdr:rowOff>
    </xdr:to>
    <xdr:cxnSp macro="">
      <xdr:nvCxnSpPr>
        <xdr:cNvPr id="123" name="直線コネクタ 122"/>
        <xdr:cNvCxnSpPr/>
      </xdr:nvCxnSpPr>
      <xdr:spPr>
        <a:xfrm flipV="1">
          <a:off x="2019300" y="9952279"/>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165202</xdr:rowOff>
    </xdr:from>
    <xdr:to>
      <xdr:col>10</xdr:col>
      <xdr:colOff>114300</xdr:colOff>
      <xdr:row>58</xdr:row>
      <xdr:rowOff>28601</xdr:rowOff>
    </xdr:to>
    <xdr:cxnSp macro="">
      <xdr:nvCxnSpPr>
        <xdr:cNvPr id="126" name="直線コネクタ 125"/>
        <xdr:cNvCxnSpPr/>
      </xdr:nvCxnSpPr>
      <xdr:spPr>
        <a:xfrm>
          <a:off x="1130300" y="9937852"/>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63005</xdr:rowOff>
    </xdr:from>
    <xdr:to>
      <xdr:col>24</xdr:col>
      <xdr:colOff>114300</xdr:colOff>
      <xdr:row>58</xdr:row>
      <xdr:rowOff>164605</xdr:rowOff>
    </xdr:to>
    <xdr:sp macro="" textlink="">
      <xdr:nvSpPr>
        <xdr:cNvPr id="136" name="楕円 135"/>
        <xdr:cNvSpPr/>
      </xdr:nvSpPr>
      <xdr:spPr>
        <a:xfrm>
          <a:off x="4584700" y="100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41432</xdr:rowOff>
    </xdr:from>
    <xdr:ext cx="534377" cy="259045"/>
    <xdr:sp macro="" textlink="">
      <xdr:nvSpPr>
        <xdr:cNvPr id="137" name="総務費該当値テキスト"/>
        <xdr:cNvSpPr txBox="1"/>
      </xdr:nvSpPr>
      <xdr:spPr>
        <a:xfrm>
          <a:off x="4686300" y="99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130670</xdr:rowOff>
    </xdr:from>
    <xdr:to>
      <xdr:col>20</xdr:col>
      <xdr:colOff>38100</xdr:colOff>
      <xdr:row>59</xdr:row>
      <xdr:rowOff>60820</xdr:rowOff>
    </xdr:to>
    <xdr:sp macro="" textlink="">
      <xdr:nvSpPr>
        <xdr:cNvPr id="138" name="楕円 137"/>
        <xdr:cNvSpPr/>
      </xdr:nvSpPr>
      <xdr:spPr>
        <a:xfrm>
          <a:off x="3746500" y="100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51947</xdr:rowOff>
    </xdr:from>
    <xdr:ext cx="534377" cy="259045"/>
    <xdr:sp macro="" textlink="">
      <xdr:nvSpPr>
        <xdr:cNvPr id="139" name="テキスト ボックス 138"/>
        <xdr:cNvSpPr txBox="1"/>
      </xdr:nvSpPr>
      <xdr:spPr>
        <a:xfrm>
          <a:off x="3530111" y="101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128829</xdr:rowOff>
    </xdr:from>
    <xdr:to>
      <xdr:col>15</xdr:col>
      <xdr:colOff>101600</xdr:colOff>
      <xdr:row>58</xdr:row>
      <xdr:rowOff>58979</xdr:rowOff>
    </xdr:to>
    <xdr:sp macro="" textlink="">
      <xdr:nvSpPr>
        <xdr:cNvPr id="140" name="楕円 139"/>
        <xdr:cNvSpPr/>
      </xdr:nvSpPr>
      <xdr:spPr>
        <a:xfrm>
          <a:off x="2857500" y="99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50106</xdr:rowOff>
    </xdr:from>
    <xdr:ext cx="534377" cy="259045"/>
    <xdr:sp macro="" textlink="">
      <xdr:nvSpPr>
        <xdr:cNvPr id="141" name="テキスト ボックス 140"/>
        <xdr:cNvSpPr txBox="1"/>
      </xdr:nvSpPr>
      <xdr:spPr>
        <a:xfrm>
          <a:off x="2641111" y="99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149251</xdr:rowOff>
    </xdr:from>
    <xdr:to>
      <xdr:col>10</xdr:col>
      <xdr:colOff>165100</xdr:colOff>
      <xdr:row>58</xdr:row>
      <xdr:rowOff>79401</xdr:rowOff>
    </xdr:to>
    <xdr:sp macro="" textlink="">
      <xdr:nvSpPr>
        <xdr:cNvPr id="142" name="楕円 141"/>
        <xdr:cNvSpPr/>
      </xdr:nvSpPr>
      <xdr:spPr>
        <a:xfrm>
          <a:off x="1968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70528</xdr:rowOff>
    </xdr:from>
    <xdr:ext cx="534377" cy="259045"/>
    <xdr:sp macro="" textlink="">
      <xdr:nvSpPr>
        <xdr:cNvPr id="143" name="テキスト ボックス 142"/>
        <xdr:cNvSpPr txBox="1"/>
      </xdr:nvSpPr>
      <xdr:spPr>
        <a:xfrm>
          <a:off x="1752111" y="10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114402</xdr:rowOff>
    </xdr:from>
    <xdr:to>
      <xdr:col>6</xdr:col>
      <xdr:colOff>38100</xdr:colOff>
      <xdr:row>58</xdr:row>
      <xdr:rowOff>44552</xdr:rowOff>
    </xdr:to>
    <xdr:sp macro="" textlink="">
      <xdr:nvSpPr>
        <xdr:cNvPr id="144" name="楕円 143"/>
        <xdr:cNvSpPr/>
      </xdr:nvSpPr>
      <xdr:spPr>
        <a:xfrm>
          <a:off x="1079500" y="98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35679</xdr:rowOff>
    </xdr:from>
    <xdr:ext cx="534377" cy="259045"/>
    <xdr:sp macro="" textlink="">
      <xdr:nvSpPr>
        <xdr:cNvPr id="145" name="テキスト ボックス 144"/>
        <xdr:cNvSpPr txBox="1"/>
      </xdr:nvSpPr>
      <xdr:spPr>
        <a:xfrm>
          <a:off x="863111" y="99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35890</xdr:rowOff>
    </xdr:from>
    <xdr:to>
      <xdr:col>24</xdr:col>
      <xdr:colOff>63500</xdr:colOff>
      <xdr:row>75</xdr:row>
      <xdr:rowOff>69952</xdr:rowOff>
    </xdr:to>
    <xdr:cxnSp macro="">
      <xdr:nvCxnSpPr>
        <xdr:cNvPr id="175" name="直線コネクタ 174"/>
        <xdr:cNvCxnSpPr/>
      </xdr:nvCxnSpPr>
      <xdr:spPr>
        <a:xfrm flipV="1">
          <a:off x="3797300" y="12894640"/>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69952</xdr:rowOff>
    </xdr:from>
    <xdr:to>
      <xdr:col>19</xdr:col>
      <xdr:colOff>177800</xdr:colOff>
      <xdr:row>75</xdr:row>
      <xdr:rowOff>116269</xdr:rowOff>
    </xdr:to>
    <xdr:cxnSp macro="">
      <xdr:nvCxnSpPr>
        <xdr:cNvPr id="178" name="直線コネクタ 177"/>
        <xdr:cNvCxnSpPr/>
      </xdr:nvCxnSpPr>
      <xdr:spPr>
        <a:xfrm flipV="1">
          <a:off x="2908300" y="12928702"/>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116269</xdr:rowOff>
    </xdr:from>
    <xdr:to>
      <xdr:col>15</xdr:col>
      <xdr:colOff>50800</xdr:colOff>
      <xdr:row>76</xdr:row>
      <xdr:rowOff>112013</xdr:rowOff>
    </xdr:to>
    <xdr:cxnSp macro="">
      <xdr:nvCxnSpPr>
        <xdr:cNvPr id="181" name="直線コネクタ 180"/>
        <xdr:cNvCxnSpPr/>
      </xdr:nvCxnSpPr>
      <xdr:spPr>
        <a:xfrm flipV="1">
          <a:off x="2019300" y="12975019"/>
          <a:ext cx="889000" cy="16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112013</xdr:rowOff>
    </xdr:from>
    <xdr:to>
      <xdr:col>10</xdr:col>
      <xdr:colOff>114300</xdr:colOff>
      <xdr:row>77</xdr:row>
      <xdr:rowOff>83502</xdr:rowOff>
    </xdr:to>
    <xdr:cxnSp macro="">
      <xdr:nvCxnSpPr>
        <xdr:cNvPr id="184" name="直線コネクタ 183"/>
        <xdr:cNvCxnSpPr/>
      </xdr:nvCxnSpPr>
      <xdr:spPr>
        <a:xfrm flipV="1">
          <a:off x="1130300" y="13142213"/>
          <a:ext cx="889000" cy="1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156540</xdr:rowOff>
    </xdr:from>
    <xdr:to>
      <xdr:col>24</xdr:col>
      <xdr:colOff>114300</xdr:colOff>
      <xdr:row>75</xdr:row>
      <xdr:rowOff>86690</xdr:rowOff>
    </xdr:to>
    <xdr:sp macro="" textlink="">
      <xdr:nvSpPr>
        <xdr:cNvPr id="194" name="楕円 193"/>
        <xdr:cNvSpPr/>
      </xdr:nvSpPr>
      <xdr:spPr>
        <a:xfrm>
          <a:off x="4584700" y="12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7967</xdr:rowOff>
    </xdr:from>
    <xdr:ext cx="599010" cy="259045"/>
    <xdr:sp macro="" textlink="">
      <xdr:nvSpPr>
        <xdr:cNvPr id="195" name="民生費該当値テキスト"/>
        <xdr:cNvSpPr txBox="1"/>
      </xdr:nvSpPr>
      <xdr:spPr>
        <a:xfrm>
          <a:off x="4686300" y="126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19152</xdr:rowOff>
    </xdr:from>
    <xdr:to>
      <xdr:col>20</xdr:col>
      <xdr:colOff>38100</xdr:colOff>
      <xdr:row>75</xdr:row>
      <xdr:rowOff>120752</xdr:rowOff>
    </xdr:to>
    <xdr:sp macro="" textlink="">
      <xdr:nvSpPr>
        <xdr:cNvPr id="196" name="楕円 195"/>
        <xdr:cNvSpPr/>
      </xdr:nvSpPr>
      <xdr:spPr>
        <a:xfrm>
          <a:off x="3746500" y="128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137279</xdr:rowOff>
    </xdr:from>
    <xdr:ext cx="599010" cy="259045"/>
    <xdr:sp macro="" textlink="">
      <xdr:nvSpPr>
        <xdr:cNvPr id="197" name="テキスト ボックス 196"/>
        <xdr:cNvSpPr txBox="1"/>
      </xdr:nvSpPr>
      <xdr:spPr>
        <a:xfrm>
          <a:off x="3497795" y="1265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65469</xdr:rowOff>
    </xdr:from>
    <xdr:to>
      <xdr:col>15</xdr:col>
      <xdr:colOff>101600</xdr:colOff>
      <xdr:row>75</xdr:row>
      <xdr:rowOff>167069</xdr:rowOff>
    </xdr:to>
    <xdr:sp macro="" textlink="">
      <xdr:nvSpPr>
        <xdr:cNvPr id="198" name="楕円 197"/>
        <xdr:cNvSpPr/>
      </xdr:nvSpPr>
      <xdr:spPr>
        <a:xfrm>
          <a:off x="2857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12146</xdr:rowOff>
    </xdr:from>
    <xdr:ext cx="599010" cy="259045"/>
    <xdr:sp macro="" textlink="">
      <xdr:nvSpPr>
        <xdr:cNvPr id="199" name="テキスト ボックス 198"/>
        <xdr:cNvSpPr txBox="1"/>
      </xdr:nvSpPr>
      <xdr:spPr>
        <a:xfrm>
          <a:off x="2608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61213</xdr:rowOff>
    </xdr:from>
    <xdr:to>
      <xdr:col>10</xdr:col>
      <xdr:colOff>165100</xdr:colOff>
      <xdr:row>76</xdr:row>
      <xdr:rowOff>162813</xdr:rowOff>
    </xdr:to>
    <xdr:sp macro="" textlink="">
      <xdr:nvSpPr>
        <xdr:cNvPr id="200" name="楕円 199"/>
        <xdr:cNvSpPr/>
      </xdr:nvSpPr>
      <xdr:spPr>
        <a:xfrm>
          <a:off x="1968500" y="130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7891</xdr:rowOff>
    </xdr:from>
    <xdr:ext cx="599010" cy="259045"/>
    <xdr:sp macro="" textlink="">
      <xdr:nvSpPr>
        <xdr:cNvPr id="201" name="テキスト ボックス 200"/>
        <xdr:cNvSpPr txBox="1"/>
      </xdr:nvSpPr>
      <xdr:spPr>
        <a:xfrm>
          <a:off x="1719795" y="128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32702</xdr:rowOff>
    </xdr:from>
    <xdr:to>
      <xdr:col>6</xdr:col>
      <xdr:colOff>38100</xdr:colOff>
      <xdr:row>77</xdr:row>
      <xdr:rowOff>134302</xdr:rowOff>
    </xdr:to>
    <xdr:sp macro="" textlink="">
      <xdr:nvSpPr>
        <xdr:cNvPr id="202" name="楕円 201"/>
        <xdr:cNvSpPr/>
      </xdr:nvSpPr>
      <xdr:spPr>
        <a:xfrm>
          <a:off x="1079500" y="132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150829</xdr:rowOff>
    </xdr:from>
    <xdr:ext cx="599010" cy="259045"/>
    <xdr:sp macro="" textlink="">
      <xdr:nvSpPr>
        <xdr:cNvPr id="203" name="テキスト ボックス 202"/>
        <xdr:cNvSpPr txBox="1"/>
      </xdr:nvSpPr>
      <xdr:spPr>
        <a:xfrm>
          <a:off x="830795" y="1300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58559</xdr:rowOff>
    </xdr:from>
    <xdr:to>
      <xdr:col>24</xdr:col>
      <xdr:colOff>63500</xdr:colOff>
      <xdr:row>97</xdr:row>
      <xdr:rowOff>105778</xdr:rowOff>
    </xdr:to>
    <xdr:cxnSp macro="">
      <xdr:nvCxnSpPr>
        <xdr:cNvPr id="232" name="直線コネクタ 231"/>
        <xdr:cNvCxnSpPr/>
      </xdr:nvCxnSpPr>
      <xdr:spPr>
        <a:xfrm flipV="1">
          <a:off x="3797300" y="16689209"/>
          <a:ext cx="8382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87288</xdr:rowOff>
    </xdr:from>
    <xdr:to>
      <xdr:col>19</xdr:col>
      <xdr:colOff>177800</xdr:colOff>
      <xdr:row>97</xdr:row>
      <xdr:rowOff>105778</xdr:rowOff>
    </xdr:to>
    <xdr:cxnSp macro="">
      <xdr:nvCxnSpPr>
        <xdr:cNvPr id="235" name="直線コネクタ 234"/>
        <xdr:cNvCxnSpPr/>
      </xdr:nvCxnSpPr>
      <xdr:spPr>
        <a:xfrm>
          <a:off x="2908300" y="16717938"/>
          <a:ext cx="8890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87288</xdr:rowOff>
    </xdr:from>
    <xdr:to>
      <xdr:col>15</xdr:col>
      <xdr:colOff>50800</xdr:colOff>
      <xdr:row>97</xdr:row>
      <xdr:rowOff>89585</xdr:rowOff>
    </xdr:to>
    <xdr:cxnSp macro="">
      <xdr:nvCxnSpPr>
        <xdr:cNvPr id="238" name="直線コネクタ 237"/>
        <xdr:cNvCxnSpPr/>
      </xdr:nvCxnSpPr>
      <xdr:spPr>
        <a:xfrm flipV="1">
          <a:off x="2019300" y="16717938"/>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69062</xdr:rowOff>
    </xdr:from>
    <xdr:to>
      <xdr:col>10</xdr:col>
      <xdr:colOff>114300</xdr:colOff>
      <xdr:row>97</xdr:row>
      <xdr:rowOff>89585</xdr:rowOff>
    </xdr:to>
    <xdr:cxnSp macro="">
      <xdr:nvCxnSpPr>
        <xdr:cNvPr id="241" name="直線コネクタ 240"/>
        <xdr:cNvCxnSpPr/>
      </xdr:nvCxnSpPr>
      <xdr:spPr>
        <a:xfrm>
          <a:off x="1130300" y="16699712"/>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7759</xdr:rowOff>
    </xdr:from>
    <xdr:to>
      <xdr:col>24</xdr:col>
      <xdr:colOff>114300</xdr:colOff>
      <xdr:row>97</xdr:row>
      <xdr:rowOff>109359</xdr:rowOff>
    </xdr:to>
    <xdr:sp macro="" textlink="">
      <xdr:nvSpPr>
        <xdr:cNvPr id="251" name="楕円 250"/>
        <xdr:cNvSpPr/>
      </xdr:nvSpPr>
      <xdr:spPr>
        <a:xfrm>
          <a:off x="4584700" y="166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94136</xdr:rowOff>
    </xdr:from>
    <xdr:ext cx="534377" cy="259045"/>
    <xdr:sp macro="" textlink="">
      <xdr:nvSpPr>
        <xdr:cNvPr id="252" name="衛生費該当値テキスト"/>
        <xdr:cNvSpPr txBox="1"/>
      </xdr:nvSpPr>
      <xdr:spPr>
        <a:xfrm>
          <a:off x="4686300" y="1655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54978</xdr:rowOff>
    </xdr:from>
    <xdr:to>
      <xdr:col>20</xdr:col>
      <xdr:colOff>38100</xdr:colOff>
      <xdr:row>97</xdr:row>
      <xdr:rowOff>156578</xdr:rowOff>
    </xdr:to>
    <xdr:sp macro="" textlink="">
      <xdr:nvSpPr>
        <xdr:cNvPr id="253" name="楕円 252"/>
        <xdr:cNvSpPr/>
      </xdr:nvSpPr>
      <xdr:spPr>
        <a:xfrm>
          <a:off x="3746500" y="16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147705</xdr:rowOff>
    </xdr:from>
    <xdr:ext cx="534377" cy="259045"/>
    <xdr:sp macro="" textlink="">
      <xdr:nvSpPr>
        <xdr:cNvPr id="254" name="テキスト ボックス 253"/>
        <xdr:cNvSpPr txBox="1"/>
      </xdr:nvSpPr>
      <xdr:spPr>
        <a:xfrm>
          <a:off x="3530111" y="167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36488</xdr:rowOff>
    </xdr:from>
    <xdr:to>
      <xdr:col>15</xdr:col>
      <xdr:colOff>101600</xdr:colOff>
      <xdr:row>97</xdr:row>
      <xdr:rowOff>138088</xdr:rowOff>
    </xdr:to>
    <xdr:sp macro="" textlink="">
      <xdr:nvSpPr>
        <xdr:cNvPr id="255" name="楕円 254"/>
        <xdr:cNvSpPr/>
      </xdr:nvSpPr>
      <xdr:spPr>
        <a:xfrm>
          <a:off x="2857500" y="166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129215</xdr:rowOff>
    </xdr:from>
    <xdr:ext cx="534377" cy="259045"/>
    <xdr:sp macro="" textlink="">
      <xdr:nvSpPr>
        <xdr:cNvPr id="256" name="テキスト ボックス 255"/>
        <xdr:cNvSpPr txBox="1"/>
      </xdr:nvSpPr>
      <xdr:spPr>
        <a:xfrm>
          <a:off x="2641111" y="167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38785</xdr:rowOff>
    </xdr:from>
    <xdr:to>
      <xdr:col>10</xdr:col>
      <xdr:colOff>165100</xdr:colOff>
      <xdr:row>97</xdr:row>
      <xdr:rowOff>140385</xdr:rowOff>
    </xdr:to>
    <xdr:sp macro="" textlink="">
      <xdr:nvSpPr>
        <xdr:cNvPr id="257" name="楕円 256"/>
        <xdr:cNvSpPr/>
      </xdr:nvSpPr>
      <xdr:spPr>
        <a:xfrm>
          <a:off x="1968500" y="166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131512</xdr:rowOff>
    </xdr:from>
    <xdr:ext cx="534377" cy="259045"/>
    <xdr:sp macro="" textlink="">
      <xdr:nvSpPr>
        <xdr:cNvPr id="258" name="テキスト ボックス 257"/>
        <xdr:cNvSpPr txBox="1"/>
      </xdr:nvSpPr>
      <xdr:spPr>
        <a:xfrm>
          <a:off x="1752111" y="167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18262</xdr:rowOff>
    </xdr:from>
    <xdr:to>
      <xdr:col>6</xdr:col>
      <xdr:colOff>38100</xdr:colOff>
      <xdr:row>97</xdr:row>
      <xdr:rowOff>119862</xdr:rowOff>
    </xdr:to>
    <xdr:sp macro="" textlink="">
      <xdr:nvSpPr>
        <xdr:cNvPr id="259" name="楕円 258"/>
        <xdr:cNvSpPr/>
      </xdr:nvSpPr>
      <xdr:spPr>
        <a:xfrm>
          <a:off x="1079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110989</xdr:rowOff>
    </xdr:from>
    <xdr:ext cx="534377" cy="259045"/>
    <xdr:sp macro="" textlink="">
      <xdr:nvSpPr>
        <xdr:cNvPr id="260" name="テキスト ボックス 259"/>
        <xdr:cNvSpPr txBox="1"/>
      </xdr:nvSpPr>
      <xdr:spPr>
        <a:xfrm>
          <a:off x="863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121085</xdr:rowOff>
    </xdr:from>
    <xdr:to>
      <xdr:col>55</xdr:col>
      <xdr:colOff>0</xdr:colOff>
      <xdr:row>37</xdr:row>
      <xdr:rowOff>148191</xdr:rowOff>
    </xdr:to>
    <xdr:cxnSp macro="">
      <xdr:nvCxnSpPr>
        <xdr:cNvPr id="291" name="直線コネクタ 290"/>
        <xdr:cNvCxnSpPr/>
      </xdr:nvCxnSpPr>
      <xdr:spPr>
        <a:xfrm flipV="1">
          <a:off x="9639300" y="6464735"/>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148191</xdr:rowOff>
    </xdr:from>
    <xdr:to>
      <xdr:col>50</xdr:col>
      <xdr:colOff>114300</xdr:colOff>
      <xdr:row>37</xdr:row>
      <xdr:rowOff>163866</xdr:rowOff>
    </xdr:to>
    <xdr:cxnSp macro="">
      <xdr:nvCxnSpPr>
        <xdr:cNvPr id="294" name="直線コネクタ 293"/>
        <xdr:cNvCxnSpPr/>
      </xdr:nvCxnSpPr>
      <xdr:spPr>
        <a:xfrm flipV="1">
          <a:off x="8750300" y="649184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94960</xdr:rowOff>
    </xdr:from>
    <xdr:to>
      <xdr:col>45</xdr:col>
      <xdr:colOff>177800</xdr:colOff>
      <xdr:row>37</xdr:row>
      <xdr:rowOff>163866</xdr:rowOff>
    </xdr:to>
    <xdr:cxnSp macro="">
      <xdr:nvCxnSpPr>
        <xdr:cNvPr id="297" name="直線コネクタ 296"/>
        <xdr:cNvCxnSpPr/>
      </xdr:nvCxnSpPr>
      <xdr:spPr>
        <a:xfrm>
          <a:off x="7861300" y="6438610"/>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35524</xdr:rowOff>
    </xdr:from>
    <xdr:to>
      <xdr:col>41</xdr:col>
      <xdr:colOff>50800</xdr:colOff>
      <xdr:row>37</xdr:row>
      <xdr:rowOff>94960</xdr:rowOff>
    </xdr:to>
    <xdr:cxnSp macro="">
      <xdr:nvCxnSpPr>
        <xdr:cNvPr id="300" name="直線コネクタ 299"/>
        <xdr:cNvCxnSpPr/>
      </xdr:nvCxnSpPr>
      <xdr:spPr>
        <a:xfrm>
          <a:off x="6972300" y="637917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70285</xdr:rowOff>
    </xdr:from>
    <xdr:to>
      <xdr:col>55</xdr:col>
      <xdr:colOff>50800</xdr:colOff>
      <xdr:row>38</xdr:row>
      <xdr:rowOff>436</xdr:rowOff>
    </xdr:to>
    <xdr:sp macro="" textlink="">
      <xdr:nvSpPr>
        <xdr:cNvPr id="310" name="楕円 309"/>
        <xdr:cNvSpPr/>
      </xdr:nvSpPr>
      <xdr:spPr>
        <a:xfrm>
          <a:off x="104267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93162</xdr:rowOff>
    </xdr:from>
    <xdr:ext cx="378565" cy="259045"/>
    <xdr:sp macro="" textlink="">
      <xdr:nvSpPr>
        <xdr:cNvPr id="311" name="労働費該当値テキスト"/>
        <xdr:cNvSpPr txBox="1"/>
      </xdr:nvSpPr>
      <xdr:spPr>
        <a:xfrm>
          <a:off x="10528300" y="626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97391</xdr:rowOff>
    </xdr:from>
    <xdr:to>
      <xdr:col>50</xdr:col>
      <xdr:colOff>165100</xdr:colOff>
      <xdr:row>38</xdr:row>
      <xdr:rowOff>27541</xdr:rowOff>
    </xdr:to>
    <xdr:sp macro="" textlink="">
      <xdr:nvSpPr>
        <xdr:cNvPr id="312" name="楕円 311"/>
        <xdr:cNvSpPr/>
      </xdr:nvSpPr>
      <xdr:spPr>
        <a:xfrm>
          <a:off x="9588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44068</xdr:rowOff>
    </xdr:from>
    <xdr:ext cx="378565" cy="259045"/>
    <xdr:sp macro="" textlink="">
      <xdr:nvSpPr>
        <xdr:cNvPr id="313" name="テキスト ボックス 312"/>
        <xdr:cNvSpPr txBox="1"/>
      </xdr:nvSpPr>
      <xdr:spPr>
        <a:xfrm>
          <a:off x="9450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113066</xdr:rowOff>
    </xdr:from>
    <xdr:to>
      <xdr:col>46</xdr:col>
      <xdr:colOff>38100</xdr:colOff>
      <xdr:row>38</xdr:row>
      <xdr:rowOff>43216</xdr:rowOff>
    </xdr:to>
    <xdr:sp macro="" textlink="">
      <xdr:nvSpPr>
        <xdr:cNvPr id="314" name="楕円 313"/>
        <xdr:cNvSpPr/>
      </xdr:nvSpPr>
      <xdr:spPr>
        <a:xfrm>
          <a:off x="86995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34343</xdr:rowOff>
    </xdr:from>
    <xdr:ext cx="378565" cy="259045"/>
    <xdr:sp macro="" textlink="">
      <xdr:nvSpPr>
        <xdr:cNvPr id="315" name="テキスト ボックス 314"/>
        <xdr:cNvSpPr txBox="1"/>
      </xdr:nvSpPr>
      <xdr:spPr>
        <a:xfrm>
          <a:off x="8561017" y="654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44160</xdr:rowOff>
    </xdr:from>
    <xdr:to>
      <xdr:col>41</xdr:col>
      <xdr:colOff>101600</xdr:colOff>
      <xdr:row>37</xdr:row>
      <xdr:rowOff>145760</xdr:rowOff>
    </xdr:to>
    <xdr:sp macro="" textlink="">
      <xdr:nvSpPr>
        <xdr:cNvPr id="316" name="楕円 315"/>
        <xdr:cNvSpPr/>
      </xdr:nvSpPr>
      <xdr:spPr>
        <a:xfrm>
          <a:off x="78105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136887</xdr:rowOff>
    </xdr:from>
    <xdr:ext cx="469744" cy="259045"/>
    <xdr:sp macro="" textlink="">
      <xdr:nvSpPr>
        <xdr:cNvPr id="317" name="テキスト ボックス 316"/>
        <xdr:cNvSpPr txBox="1"/>
      </xdr:nvSpPr>
      <xdr:spPr>
        <a:xfrm>
          <a:off x="7626428" y="648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156174</xdr:rowOff>
    </xdr:from>
    <xdr:to>
      <xdr:col>36</xdr:col>
      <xdr:colOff>165100</xdr:colOff>
      <xdr:row>37</xdr:row>
      <xdr:rowOff>86324</xdr:rowOff>
    </xdr:to>
    <xdr:sp macro="" textlink="">
      <xdr:nvSpPr>
        <xdr:cNvPr id="318" name="楕円 317"/>
        <xdr:cNvSpPr/>
      </xdr:nvSpPr>
      <xdr:spPr>
        <a:xfrm>
          <a:off x="6921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77451</xdr:rowOff>
    </xdr:from>
    <xdr:ext cx="469744" cy="259045"/>
    <xdr:sp macro="" textlink="">
      <xdr:nvSpPr>
        <xdr:cNvPr id="319" name="テキスト ボックス 318"/>
        <xdr:cNvSpPr txBox="1"/>
      </xdr:nvSpPr>
      <xdr:spPr>
        <a:xfrm>
          <a:off x="6737428"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34144</xdr:rowOff>
    </xdr:from>
    <xdr:to>
      <xdr:col>55</xdr:col>
      <xdr:colOff>0</xdr:colOff>
      <xdr:row>59</xdr:row>
      <xdr:rowOff>35954</xdr:rowOff>
    </xdr:to>
    <xdr:cxnSp macro="">
      <xdr:nvCxnSpPr>
        <xdr:cNvPr id="348" name="直線コネクタ 347"/>
        <xdr:cNvCxnSpPr/>
      </xdr:nvCxnSpPr>
      <xdr:spPr>
        <a:xfrm flipV="1">
          <a:off x="9639300" y="10149694"/>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35954</xdr:rowOff>
    </xdr:from>
    <xdr:to>
      <xdr:col>50</xdr:col>
      <xdr:colOff>114300</xdr:colOff>
      <xdr:row>59</xdr:row>
      <xdr:rowOff>37173</xdr:rowOff>
    </xdr:to>
    <xdr:cxnSp macro="">
      <xdr:nvCxnSpPr>
        <xdr:cNvPr id="351" name="直線コネクタ 350"/>
        <xdr:cNvCxnSpPr/>
      </xdr:nvCxnSpPr>
      <xdr:spPr>
        <a:xfrm flipV="1">
          <a:off x="8750300" y="1015150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36544</xdr:rowOff>
    </xdr:from>
    <xdr:to>
      <xdr:col>45</xdr:col>
      <xdr:colOff>177800</xdr:colOff>
      <xdr:row>59</xdr:row>
      <xdr:rowOff>37173</xdr:rowOff>
    </xdr:to>
    <xdr:cxnSp macro="">
      <xdr:nvCxnSpPr>
        <xdr:cNvPr id="354" name="直線コネクタ 353"/>
        <xdr:cNvCxnSpPr/>
      </xdr:nvCxnSpPr>
      <xdr:spPr>
        <a:xfrm>
          <a:off x="7861300" y="1015209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36544</xdr:rowOff>
    </xdr:from>
    <xdr:to>
      <xdr:col>41</xdr:col>
      <xdr:colOff>50800</xdr:colOff>
      <xdr:row>59</xdr:row>
      <xdr:rowOff>37554</xdr:rowOff>
    </xdr:to>
    <xdr:cxnSp macro="">
      <xdr:nvCxnSpPr>
        <xdr:cNvPr id="357" name="直線コネクタ 356"/>
        <xdr:cNvCxnSpPr/>
      </xdr:nvCxnSpPr>
      <xdr:spPr>
        <a:xfrm flipV="1">
          <a:off x="6972300" y="10152094"/>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154794</xdr:rowOff>
    </xdr:from>
    <xdr:to>
      <xdr:col>55</xdr:col>
      <xdr:colOff>50800</xdr:colOff>
      <xdr:row>59</xdr:row>
      <xdr:rowOff>84944</xdr:rowOff>
    </xdr:to>
    <xdr:sp macro="" textlink="">
      <xdr:nvSpPr>
        <xdr:cNvPr id="367" name="楕円 366"/>
        <xdr:cNvSpPr/>
      </xdr:nvSpPr>
      <xdr:spPr>
        <a:xfrm>
          <a:off x="10426700" y="100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69721</xdr:rowOff>
    </xdr:from>
    <xdr:ext cx="378565" cy="259045"/>
    <xdr:sp macro="" textlink="">
      <xdr:nvSpPr>
        <xdr:cNvPr id="368" name="農林水産業費該当値テキスト"/>
        <xdr:cNvSpPr txBox="1"/>
      </xdr:nvSpPr>
      <xdr:spPr>
        <a:xfrm>
          <a:off x="10528300" y="1001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156604</xdr:rowOff>
    </xdr:from>
    <xdr:to>
      <xdr:col>50</xdr:col>
      <xdr:colOff>165100</xdr:colOff>
      <xdr:row>59</xdr:row>
      <xdr:rowOff>86754</xdr:rowOff>
    </xdr:to>
    <xdr:sp macro="" textlink="">
      <xdr:nvSpPr>
        <xdr:cNvPr id="369" name="楕円 368"/>
        <xdr:cNvSpPr/>
      </xdr:nvSpPr>
      <xdr:spPr>
        <a:xfrm>
          <a:off x="9588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77881</xdr:rowOff>
    </xdr:from>
    <xdr:ext cx="378565" cy="259045"/>
    <xdr:sp macro="" textlink="">
      <xdr:nvSpPr>
        <xdr:cNvPr id="370" name="テキスト ボックス 369"/>
        <xdr:cNvSpPr txBox="1"/>
      </xdr:nvSpPr>
      <xdr:spPr>
        <a:xfrm>
          <a:off x="9450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157823</xdr:rowOff>
    </xdr:from>
    <xdr:to>
      <xdr:col>46</xdr:col>
      <xdr:colOff>38100</xdr:colOff>
      <xdr:row>59</xdr:row>
      <xdr:rowOff>87973</xdr:rowOff>
    </xdr:to>
    <xdr:sp macro="" textlink="">
      <xdr:nvSpPr>
        <xdr:cNvPr id="371" name="楕円 370"/>
        <xdr:cNvSpPr/>
      </xdr:nvSpPr>
      <xdr:spPr>
        <a:xfrm>
          <a:off x="8699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79100</xdr:rowOff>
    </xdr:from>
    <xdr:ext cx="378565" cy="259045"/>
    <xdr:sp macro="" textlink="">
      <xdr:nvSpPr>
        <xdr:cNvPr id="372" name="テキスト ボックス 371"/>
        <xdr:cNvSpPr txBox="1"/>
      </xdr:nvSpPr>
      <xdr:spPr>
        <a:xfrm>
          <a:off x="8561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157194</xdr:rowOff>
    </xdr:from>
    <xdr:to>
      <xdr:col>41</xdr:col>
      <xdr:colOff>101600</xdr:colOff>
      <xdr:row>59</xdr:row>
      <xdr:rowOff>87344</xdr:rowOff>
    </xdr:to>
    <xdr:sp macro="" textlink="">
      <xdr:nvSpPr>
        <xdr:cNvPr id="373" name="楕円 372"/>
        <xdr:cNvSpPr/>
      </xdr:nvSpPr>
      <xdr:spPr>
        <a:xfrm>
          <a:off x="7810500" y="101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78471</xdr:rowOff>
    </xdr:from>
    <xdr:ext cx="378565" cy="259045"/>
    <xdr:sp macro="" textlink="">
      <xdr:nvSpPr>
        <xdr:cNvPr id="374" name="テキスト ボックス 373"/>
        <xdr:cNvSpPr txBox="1"/>
      </xdr:nvSpPr>
      <xdr:spPr>
        <a:xfrm>
          <a:off x="7672017" y="1019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158204</xdr:rowOff>
    </xdr:from>
    <xdr:to>
      <xdr:col>36</xdr:col>
      <xdr:colOff>165100</xdr:colOff>
      <xdr:row>59</xdr:row>
      <xdr:rowOff>88354</xdr:rowOff>
    </xdr:to>
    <xdr:sp macro="" textlink="">
      <xdr:nvSpPr>
        <xdr:cNvPr id="375" name="楕円 374"/>
        <xdr:cNvSpPr/>
      </xdr:nvSpPr>
      <xdr:spPr>
        <a:xfrm>
          <a:off x="69215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79481</xdr:rowOff>
    </xdr:from>
    <xdr:ext cx="378565" cy="259045"/>
    <xdr:sp macro="" textlink="">
      <xdr:nvSpPr>
        <xdr:cNvPr id="376" name="テキスト ボックス 375"/>
        <xdr:cNvSpPr txBox="1"/>
      </xdr:nvSpPr>
      <xdr:spPr>
        <a:xfrm>
          <a:off x="6783017" y="1019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110210</xdr:rowOff>
    </xdr:from>
    <xdr:to>
      <xdr:col>55</xdr:col>
      <xdr:colOff>0</xdr:colOff>
      <xdr:row>78</xdr:row>
      <xdr:rowOff>116839</xdr:rowOff>
    </xdr:to>
    <xdr:cxnSp macro="">
      <xdr:nvCxnSpPr>
        <xdr:cNvPr id="403" name="直線コネクタ 402"/>
        <xdr:cNvCxnSpPr/>
      </xdr:nvCxnSpPr>
      <xdr:spPr>
        <a:xfrm flipV="1">
          <a:off x="9639300" y="1348331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88402</xdr:rowOff>
    </xdr:from>
    <xdr:to>
      <xdr:col>50</xdr:col>
      <xdr:colOff>114300</xdr:colOff>
      <xdr:row>78</xdr:row>
      <xdr:rowOff>116839</xdr:rowOff>
    </xdr:to>
    <xdr:cxnSp macro="">
      <xdr:nvCxnSpPr>
        <xdr:cNvPr id="406" name="直線コネクタ 405"/>
        <xdr:cNvCxnSpPr/>
      </xdr:nvCxnSpPr>
      <xdr:spPr>
        <a:xfrm>
          <a:off x="8750300" y="13461502"/>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88402</xdr:rowOff>
    </xdr:from>
    <xdr:to>
      <xdr:col>45</xdr:col>
      <xdr:colOff>177800</xdr:colOff>
      <xdr:row>78</xdr:row>
      <xdr:rowOff>113914</xdr:rowOff>
    </xdr:to>
    <xdr:cxnSp macro="">
      <xdr:nvCxnSpPr>
        <xdr:cNvPr id="409" name="直線コネクタ 408"/>
        <xdr:cNvCxnSpPr/>
      </xdr:nvCxnSpPr>
      <xdr:spPr>
        <a:xfrm flipV="1">
          <a:off x="7861300" y="1346150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113914</xdr:rowOff>
    </xdr:from>
    <xdr:to>
      <xdr:col>41</xdr:col>
      <xdr:colOff>50800</xdr:colOff>
      <xdr:row>78</xdr:row>
      <xdr:rowOff>114348</xdr:rowOff>
    </xdr:to>
    <xdr:cxnSp macro="">
      <xdr:nvCxnSpPr>
        <xdr:cNvPr id="412" name="直線コネクタ 411"/>
        <xdr:cNvCxnSpPr/>
      </xdr:nvCxnSpPr>
      <xdr:spPr>
        <a:xfrm flipV="1">
          <a:off x="6972300" y="1348701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59410</xdr:rowOff>
    </xdr:from>
    <xdr:to>
      <xdr:col>55</xdr:col>
      <xdr:colOff>50800</xdr:colOff>
      <xdr:row>78</xdr:row>
      <xdr:rowOff>161010</xdr:rowOff>
    </xdr:to>
    <xdr:sp macro="" textlink="">
      <xdr:nvSpPr>
        <xdr:cNvPr id="422" name="楕円 421"/>
        <xdr:cNvSpPr/>
      </xdr:nvSpPr>
      <xdr:spPr>
        <a:xfrm>
          <a:off x="104267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145787</xdr:rowOff>
    </xdr:from>
    <xdr:ext cx="469744" cy="259045"/>
    <xdr:sp macro="" textlink="">
      <xdr:nvSpPr>
        <xdr:cNvPr id="423" name="商工費該当値テキスト"/>
        <xdr:cNvSpPr txBox="1"/>
      </xdr:nvSpPr>
      <xdr:spPr>
        <a:xfrm>
          <a:off x="10528300" y="133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66039</xdr:rowOff>
    </xdr:from>
    <xdr:to>
      <xdr:col>50</xdr:col>
      <xdr:colOff>165100</xdr:colOff>
      <xdr:row>78</xdr:row>
      <xdr:rowOff>167639</xdr:rowOff>
    </xdr:to>
    <xdr:sp macro="" textlink="">
      <xdr:nvSpPr>
        <xdr:cNvPr id="424" name="楕円 423"/>
        <xdr:cNvSpPr/>
      </xdr:nvSpPr>
      <xdr:spPr>
        <a:xfrm>
          <a:off x="9588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158766</xdr:rowOff>
    </xdr:from>
    <xdr:ext cx="469744" cy="259045"/>
    <xdr:sp macro="" textlink="">
      <xdr:nvSpPr>
        <xdr:cNvPr id="425" name="テキスト ボックス 424"/>
        <xdr:cNvSpPr txBox="1"/>
      </xdr:nvSpPr>
      <xdr:spPr>
        <a:xfrm>
          <a:off x="9404428"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37602</xdr:rowOff>
    </xdr:from>
    <xdr:to>
      <xdr:col>46</xdr:col>
      <xdr:colOff>38100</xdr:colOff>
      <xdr:row>78</xdr:row>
      <xdr:rowOff>139202</xdr:rowOff>
    </xdr:to>
    <xdr:sp macro="" textlink="">
      <xdr:nvSpPr>
        <xdr:cNvPr id="426" name="楕円 425"/>
        <xdr:cNvSpPr/>
      </xdr:nvSpPr>
      <xdr:spPr>
        <a:xfrm>
          <a:off x="8699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130329</xdr:rowOff>
    </xdr:from>
    <xdr:ext cx="469744" cy="259045"/>
    <xdr:sp macro="" textlink="">
      <xdr:nvSpPr>
        <xdr:cNvPr id="427" name="テキスト ボックス 426"/>
        <xdr:cNvSpPr txBox="1"/>
      </xdr:nvSpPr>
      <xdr:spPr>
        <a:xfrm>
          <a:off x="8515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63114</xdr:rowOff>
    </xdr:from>
    <xdr:to>
      <xdr:col>41</xdr:col>
      <xdr:colOff>101600</xdr:colOff>
      <xdr:row>78</xdr:row>
      <xdr:rowOff>164714</xdr:rowOff>
    </xdr:to>
    <xdr:sp macro="" textlink="">
      <xdr:nvSpPr>
        <xdr:cNvPr id="428" name="楕円 427"/>
        <xdr:cNvSpPr/>
      </xdr:nvSpPr>
      <xdr:spPr>
        <a:xfrm>
          <a:off x="7810500" y="134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155841</xdr:rowOff>
    </xdr:from>
    <xdr:ext cx="469744" cy="259045"/>
    <xdr:sp macro="" textlink="">
      <xdr:nvSpPr>
        <xdr:cNvPr id="429" name="テキスト ボックス 428"/>
        <xdr:cNvSpPr txBox="1"/>
      </xdr:nvSpPr>
      <xdr:spPr>
        <a:xfrm>
          <a:off x="7626428" y="1352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63548</xdr:rowOff>
    </xdr:from>
    <xdr:to>
      <xdr:col>36</xdr:col>
      <xdr:colOff>165100</xdr:colOff>
      <xdr:row>78</xdr:row>
      <xdr:rowOff>165148</xdr:rowOff>
    </xdr:to>
    <xdr:sp macro="" textlink="">
      <xdr:nvSpPr>
        <xdr:cNvPr id="430" name="楕円 429"/>
        <xdr:cNvSpPr/>
      </xdr:nvSpPr>
      <xdr:spPr>
        <a:xfrm>
          <a:off x="6921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156275</xdr:rowOff>
    </xdr:from>
    <xdr:ext cx="469744" cy="259045"/>
    <xdr:sp macro="" textlink="">
      <xdr:nvSpPr>
        <xdr:cNvPr id="431" name="テキスト ボックス 430"/>
        <xdr:cNvSpPr txBox="1"/>
      </xdr:nvSpPr>
      <xdr:spPr>
        <a:xfrm>
          <a:off x="6737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165912</xdr:rowOff>
    </xdr:from>
    <xdr:to>
      <xdr:col>55</xdr:col>
      <xdr:colOff>0</xdr:colOff>
      <xdr:row>98</xdr:row>
      <xdr:rowOff>13219</xdr:rowOff>
    </xdr:to>
    <xdr:cxnSp macro="">
      <xdr:nvCxnSpPr>
        <xdr:cNvPr id="462" name="直線コネクタ 461"/>
        <xdr:cNvCxnSpPr/>
      </xdr:nvCxnSpPr>
      <xdr:spPr>
        <a:xfrm>
          <a:off x="9639300" y="16796562"/>
          <a:ext cx="8382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155125</xdr:rowOff>
    </xdr:from>
    <xdr:to>
      <xdr:col>50</xdr:col>
      <xdr:colOff>114300</xdr:colOff>
      <xdr:row>97</xdr:row>
      <xdr:rowOff>165912</xdr:rowOff>
    </xdr:to>
    <xdr:cxnSp macro="">
      <xdr:nvCxnSpPr>
        <xdr:cNvPr id="465" name="直線コネクタ 464"/>
        <xdr:cNvCxnSpPr/>
      </xdr:nvCxnSpPr>
      <xdr:spPr>
        <a:xfrm>
          <a:off x="8750300" y="16785775"/>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155125</xdr:rowOff>
    </xdr:from>
    <xdr:to>
      <xdr:col>45</xdr:col>
      <xdr:colOff>177800</xdr:colOff>
      <xdr:row>98</xdr:row>
      <xdr:rowOff>59080</xdr:rowOff>
    </xdr:to>
    <xdr:cxnSp macro="">
      <xdr:nvCxnSpPr>
        <xdr:cNvPr id="468" name="直線コネクタ 467"/>
        <xdr:cNvCxnSpPr/>
      </xdr:nvCxnSpPr>
      <xdr:spPr>
        <a:xfrm flipV="1">
          <a:off x="7861300" y="16785775"/>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59080</xdr:rowOff>
    </xdr:from>
    <xdr:to>
      <xdr:col>41</xdr:col>
      <xdr:colOff>50800</xdr:colOff>
      <xdr:row>98</xdr:row>
      <xdr:rowOff>69422</xdr:rowOff>
    </xdr:to>
    <xdr:cxnSp macro="">
      <xdr:nvCxnSpPr>
        <xdr:cNvPr id="471" name="直線コネクタ 470"/>
        <xdr:cNvCxnSpPr/>
      </xdr:nvCxnSpPr>
      <xdr:spPr>
        <a:xfrm flipV="1">
          <a:off x="6972300" y="168611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133869</xdr:rowOff>
    </xdr:from>
    <xdr:to>
      <xdr:col>55</xdr:col>
      <xdr:colOff>50800</xdr:colOff>
      <xdr:row>98</xdr:row>
      <xdr:rowOff>64019</xdr:rowOff>
    </xdr:to>
    <xdr:sp macro="" textlink="">
      <xdr:nvSpPr>
        <xdr:cNvPr id="481" name="楕円 480"/>
        <xdr:cNvSpPr/>
      </xdr:nvSpPr>
      <xdr:spPr>
        <a:xfrm>
          <a:off x="10426700" y="16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48796</xdr:rowOff>
    </xdr:from>
    <xdr:ext cx="534377" cy="259045"/>
    <xdr:sp macro="" textlink="">
      <xdr:nvSpPr>
        <xdr:cNvPr id="482" name="土木費該当値テキスト"/>
        <xdr:cNvSpPr txBox="1"/>
      </xdr:nvSpPr>
      <xdr:spPr>
        <a:xfrm>
          <a:off x="10528300" y="166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115112</xdr:rowOff>
    </xdr:from>
    <xdr:to>
      <xdr:col>50</xdr:col>
      <xdr:colOff>165100</xdr:colOff>
      <xdr:row>98</xdr:row>
      <xdr:rowOff>45262</xdr:rowOff>
    </xdr:to>
    <xdr:sp macro="" textlink="">
      <xdr:nvSpPr>
        <xdr:cNvPr id="483" name="楕円 482"/>
        <xdr:cNvSpPr/>
      </xdr:nvSpPr>
      <xdr:spPr>
        <a:xfrm>
          <a:off x="9588500" y="167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36389</xdr:rowOff>
    </xdr:from>
    <xdr:ext cx="534377" cy="259045"/>
    <xdr:sp macro="" textlink="">
      <xdr:nvSpPr>
        <xdr:cNvPr id="484" name="テキスト ボックス 483"/>
        <xdr:cNvSpPr txBox="1"/>
      </xdr:nvSpPr>
      <xdr:spPr>
        <a:xfrm>
          <a:off x="9372111" y="168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104325</xdr:rowOff>
    </xdr:from>
    <xdr:to>
      <xdr:col>46</xdr:col>
      <xdr:colOff>38100</xdr:colOff>
      <xdr:row>98</xdr:row>
      <xdr:rowOff>34475</xdr:rowOff>
    </xdr:to>
    <xdr:sp macro="" textlink="">
      <xdr:nvSpPr>
        <xdr:cNvPr id="485" name="楕円 484"/>
        <xdr:cNvSpPr/>
      </xdr:nvSpPr>
      <xdr:spPr>
        <a:xfrm>
          <a:off x="8699500" y="167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25602</xdr:rowOff>
    </xdr:from>
    <xdr:ext cx="534377" cy="259045"/>
    <xdr:sp macro="" textlink="">
      <xdr:nvSpPr>
        <xdr:cNvPr id="486" name="テキスト ボックス 485"/>
        <xdr:cNvSpPr txBox="1"/>
      </xdr:nvSpPr>
      <xdr:spPr>
        <a:xfrm>
          <a:off x="8483111" y="168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8280</xdr:rowOff>
    </xdr:from>
    <xdr:to>
      <xdr:col>41</xdr:col>
      <xdr:colOff>101600</xdr:colOff>
      <xdr:row>98</xdr:row>
      <xdr:rowOff>109880</xdr:rowOff>
    </xdr:to>
    <xdr:sp macro="" textlink="">
      <xdr:nvSpPr>
        <xdr:cNvPr id="487" name="楕円 486"/>
        <xdr:cNvSpPr/>
      </xdr:nvSpPr>
      <xdr:spPr>
        <a:xfrm>
          <a:off x="7810500" y="168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101007</xdr:rowOff>
    </xdr:from>
    <xdr:ext cx="534377" cy="259045"/>
    <xdr:sp macro="" textlink="">
      <xdr:nvSpPr>
        <xdr:cNvPr id="488" name="テキスト ボックス 487"/>
        <xdr:cNvSpPr txBox="1"/>
      </xdr:nvSpPr>
      <xdr:spPr>
        <a:xfrm>
          <a:off x="7594111" y="1690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18622</xdr:rowOff>
    </xdr:from>
    <xdr:to>
      <xdr:col>36</xdr:col>
      <xdr:colOff>165100</xdr:colOff>
      <xdr:row>98</xdr:row>
      <xdr:rowOff>120222</xdr:rowOff>
    </xdr:to>
    <xdr:sp macro="" textlink="">
      <xdr:nvSpPr>
        <xdr:cNvPr id="489" name="楕円 488"/>
        <xdr:cNvSpPr/>
      </xdr:nvSpPr>
      <xdr:spPr>
        <a:xfrm>
          <a:off x="6921500" y="16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111349</xdr:rowOff>
    </xdr:from>
    <xdr:ext cx="534377" cy="259045"/>
    <xdr:sp macro="" textlink="">
      <xdr:nvSpPr>
        <xdr:cNvPr id="490" name="テキスト ボックス 489"/>
        <xdr:cNvSpPr txBox="1"/>
      </xdr:nvSpPr>
      <xdr:spPr>
        <a:xfrm>
          <a:off x="6705111" y="169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37150</xdr:rowOff>
    </xdr:from>
    <xdr:to>
      <xdr:col>85</xdr:col>
      <xdr:colOff>127000</xdr:colOff>
      <xdr:row>37</xdr:row>
      <xdr:rowOff>158034</xdr:rowOff>
    </xdr:to>
    <xdr:cxnSp macro="">
      <xdr:nvCxnSpPr>
        <xdr:cNvPr id="518" name="直線コネクタ 517"/>
        <xdr:cNvCxnSpPr/>
      </xdr:nvCxnSpPr>
      <xdr:spPr>
        <a:xfrm>
          <a:off x="15481300" y="6380800"/>
          <a:ext cx="8382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37150</xdr:rowOff>
    </xdr:from>
    <xdr:to>
      <xdr:col>81</xdr:col>
      <xdr:colOff>50800</xdr:colOff>
      <xdr:row>37</xdr:row>
      <xdr:rowOff>118623</xdr:rowOff>
    </xdr:to>
    <xdr:cxnSp macro="">
      <xdr:nvCxnSpPr>
        <xdr:cNvPr id="521" name="直線コネクタ 520"/>
        <xdr:cNvCxnSpPr/>
      </xdr:nvCxnSpPr>
      <xdr:spPr>
        <a:xfrm flipV="1">
          <a:off x="14592300" y="638080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95352</xdr:rowOff>
    </xdr:from>
    <xdr:to>
      <xdr:col>76</xdr:col>
      <xdr:colOff>114300</xdr:colOff>
      <xdr:row>37</xdr:row>
      <xdr:rowOff>118623</xdr:rowOff>
    </xdr:to>
    <xdr:cxnSp macro="">
      <xdr:nvCxnSpPr>
        <xdr:cNvPr id="524" name="直線コネクタ 523"/>
        <xdr:cNvCxnSpPr/>
      </xdr:nvCxnSpPr>
      <xdr:spPr>
        <a:xfrm>
          <a:off x="13703300" y="6439002"/>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95352</xdr:rowOff>
    </xdr:from>
    <xdr:to>
      <xdr:col>71</xdr:col>
      <xdr:colOff>177800</xdr:colOff>
      <xdr:row>37</xdr:row>
      <xdr:rowOff>109068</xdr:rowOff>
    </xdr:to>
    <xdr:cxnSp macro="">
      <xdr:nvCxnSpPr>
        <xdr:cNvPr id="527" name="直線コネクタ 526"/>
        <xdr:cNvCxnSpPr/>
      </xdr:nvCxnSpPr>
      <xdr:spPr>
        <a:xfrm flipV="1">
          <a:off x="12814300" y="64390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107234</xdr:rowOff>
    </xdr:from>
    <xdr:to>
      <xdr:col>85</xdr:col>
      <xdr:colOff>177800</xdr:colOff>
      <xdr:row>38</xdr:row>
      <xdr:rowOff>37384</xdr:rowOff>
    </xdr:to>
    <xdr:sp macro="" textlink="">
      <xdr:nvSpPr>
        <xdr:cNvPr id="537" name="楕円 536"/>
        <xdr:cNvSpPr/>
      </xdr:nvSpPr>
      <xdr:spPr>
        <a:xfrm>
          <a:off x="162687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85661</xdr:rowOff>
    </xdr:from>
    <xdr:ext cx="534377" cy="259045"/>
    <xdr:sp macro="" textlink="">
      <xdr:nvSpPr>
        <xdr:cNvPr id="538" name="消防費該当値テキスト"/>
        <xdr:cNvSpPr txBox="1"/>
      </xdr:nvSpPr>
      <xdr:spPr>
        <a:xfrm>
          <a:off x="16370300" y="64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157800</xdr:rowOff>
    </xdr:from>
    <xdr:to>
      <xdr:col>81</xdr:col>
      <xdr:colOff>101600</xdr:colOff>
      <xdr:row>37</xdr:row>
      <xdr:rowOff>87950</xdr:rowOff>
    </xdr:to>
    <xdr:sp macro="" textlink="">
      <xdr:nvSpPr>
        <xdr:cNvPr id="539" name="楕円 538"/>
        <xdr:cNvSpPr/>
      </xdr:nvSpPr>
      <xdr:spPr>
        <a:xfrm>
          <a:off x="15430500" y="63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79077</xdr:rowOff>
    </xdr:from>
    <xdr:ext cx="534377" cy="259045"/>
    <xdr:sp macro="" textlink="">
      <xdr:nvSpPr>
        <xdr:cNvPr id="540" name="テキスト ボックス 539"/>
        <xdr:cNvSpPr txBox="1"/>
      </xdr:nvSpPr>
      <xdr:spPr>
        <a:xfrm>
          <a:off x="15214111" y="64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67823</xdr:rowOff>
    </xdr:from>
    <xdr:to>
      <xdr:col>76</xdr:col>
      <xdr:colOff>165100</xdr:colOff>
      <xdr:row>37</xdr:row>
      <xdr:rowOff>169423</xdr:rowOff>
    </xdr:to>
    <xdr:sp macro="" textlink="">
      <xdr:nvSpPr>
        <xdr:cNvPr id="541" name="楕円 540"/>
        <xdr:cNvSpPr/>
      </xdr:nvSpPr>
      <xdr:spPr>
        <a:xfrm>
          <a:off x="14541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160550</xdr:rowOff>
    </xdr:from>
    <xdr:ext cx="534377" cy="259045"/>
    <xdr:sp macro="" textlink="">
      <xdr:nvSpPr>
        <xdr:cNvPr id="542" name="テキスト ボックス 541"/>
        <xdr:cNvSpPr txBox="1"/>
      </xdr:nvSpPr>
      <xdr:spPr>
        <a:xfrm>
          <a:off x="14325111" y="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44552</xdr:rowOff>
    </xdr:from>
    <xdr:to>
      <xdr:col>72</xdr:col>
      <xdr:colOff>38100</xdr:colOff>
      <xdr:row>37</xdr:row>
      <xdr:rowOff>146152</xdr:rowOff>
    </xdr:to>
    <xdr:sp macro="" textlink="">
      <xdr:nvSpPr>
        <xdr:cNvPr id="543" name="楕円 542"/>
        <xdr:cNvSpPr/>
      </xdr:nvSpPr>
      <xdr:spPr>
        <a:xfrm>
          <a:off x="13652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137279</xdr:rowOff>
    </xdr:from>
    <xdr:ext cx="534377" cy="259045"/>
    <xdr:sp macro="" textlink="">
      <xdr:nvSpPr>
        <xdr:cNvPr id="544" name="テキスト ボックス 543"/>
        <xdr:cNvSpPr txBox="1"/>
      </xdr:nvSpPr>
      <xdr:spPr>
        <a:xfrm>
          <a:off x="13436111" y="64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58268</xdr:rowOff>
    </xdr:from>
    <xdr:to>
      <xdr:col>67</xdr:col>
      <xdr:colOff>101600</xdr:colOff>
      <xdr:row>37</xdr:row>
      <xdr:rowOff>159868</xdr:rowOff>
    </xdr:to>
    <xdr:sp macro="" textlink="">
      <xdr:nvSpPr>
        <xdr:cNvPr id="545" name="楕円 544"/>
        <xdr:cNvSpPr/>
      </xdr:nvSpPr>
      <xdr:spPr>
        <a:xfrm>
          <a:off x="12763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150995</xdr:rowOff>
    </xdr:from>
    <xdr:ext cx="534377" cy="259045"/>
    <xdr:sp macro="" textlink="">
      <xdr:nvSpPr>
        <xdr:cNvPr id="546" name="テキスト ボックス 545"/>
        <xdr:cNvSpPr txBox="1"/>
      </xdr:nvSpPr>
      <xdr:spPr>
        <a:xfrm>
          <a:off x="12547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140157</xdr:rowOff>
    </xdr:from>
    <xdr:to>
      <xdr:col>85</xdr:col>
      <xdr:colOff>127000</xdr:colOff>
      <xdr:row>58</xdr:row>
      <xdr:rowOff>17228</xdr:rowOff>
    </xdr:to>
    <xdr:cxnSp macro="">
      <xdr:nvCxnSpPr>
        <xdr:cNvPr id="576" name="直線コネクタ 575"/>
        <xdr:cNvCxnSpPr/>
      </xdr:nvCxnSpPr>
      <xdr:spPr>
        <a:xfrm>
          <a:off x="15481300" y="9912807"/>
          <a:ext cx="838200" cy="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15932</xdr:rowOff>
    </xdr:from>
    <xdr:to>
      <xdr:col>81</xdr:col>
      <xdr:colOff>50800</xdr:colOff>
      <xdr:row>57</xdr:row>
      <xdr:rowOff>140157</xdr:rowOff>
    </xdr:to>
    <xdr:cxnSp macro="">
      <xdr:nvCxnSpPr>
        <xdr:cNvPr id="579" name="直線コネクタ 578"/>
        <xdr:cNvCxnSpPr/>
      </xdr:nvCxnSpPr>
      <xdr:spPr>
        <a:xfrm>
          <a:off x="14592300" y="9788582"/>
          <a:ext cx="889000" cy="1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15932</xdr:rowOff>
    </xdr:from>
    <xdr:to>
      <xdr:col>76</xdr:col>
      <xdr:colOff>114300</xdr:colOff>
      <xdr:row>57</xdr:row>
      <xdr:rowOff>101505</xdr:rowOff>
    </xdr:to>
    <xdr:cxnSp macro="">
      <xdr:nvCxnSpPr>
        <xdr:cNvPr id="582" name="直線コネクタ 581"/>
        <xdr:cNvCxnSpPr/>
      </xdr:nvCxnSpPr>
      <xdr:spPr>
        <a:xfrm flipV="1">
          <a:off x="13703300" y="9788582"/>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101505</xdr:rowOff>
    </xdr:from>
    <xdr:to>
      <xdr:col>71</xdr:col>
      <xdr:colOff>177800</xdr:colOff>
      <xdr:row>58</xdr:row>
      <xdr:rowOff>59442</xdr:rowOff>
    </xdr:to>
    <xdr:cxnSp macro="">
      <xdr:nvCxnSpPr>
        <xdr:cNvPr id="585" name="直線コネクタ 584"/>
        <xdr:cNvCxnSpPr/>
      </xdr:nvCxnSpPr>
      <xdr:spPr>
        <a:xfrm flipV="1">
          <a:off x="12814300" y="987415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137878</xdr:rowOff>
    </xdr:from>
    <xdr:to>
      <xdr:col>85</xdr:col>
      <xdr:colOff>177800</xdr:colOff>
      <xdr:row>58</xdr:row>
      <xdr:rowOff>68028</xdr:rowOff>
    </xdr:to>
    <xdr:sp macro="" textlink="">
      <xdr:nvSpPr>
        <xdr:cNvPr id="595" name="楕円 594"/>
        <xdr:cNvSpPr/>
      </xdr:nvSpPr>
      <xdr:spPr>
        <a:xfrm>
          <a:off x="16268700" y="99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52805</xdr:rowOff>
    </xdr:from>
    <xdr:ext cx="534377" cy="259045"/>
    <xdr:sp macro="" textlink="">
      <xdr:nvSpPr>
        <xdr:cNvPr id="596" name="教育費該当値テキスト"/>
        <xdr:cNvSpPr txBox="1"/>
      </xdr:nvSpPr>
      <xdr:spPr>
        <a:xfrm>
          <a:off x="16370300" y="98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89357</xdr:rowOff>
    </xdr:from>
    <xdr:to>
      <xdr:col>81</xdr:col>
      <xdr:colOff>101600</xdr:colOff>
      <xdr:row>58</xdr:row>
      <xdr:rowOff>19507</xdr:rowOff>
    </xdr:to>
    <xdr:sp macro="" textlink="">
      <xdr:nvSpPr>
        <xdr:cNvPr id="597" name="楕円 596"/>
        <xdr:cNvSpPr/>
      </xdr:nvSpPr>
      <xdr:spPr>
        <a:xfrm>
          <a:off x="15430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10634</xdr:rowOff>
    </xdr:from>
    <xdr:ext cx="534377" cy="259045"/>
    <xdr:sp macro="" textlink="">
      <xdr:nvSpPr>
        <xdr:cNvPr id="598" name="テキスト ボックス 597"/>
        <xdr:cNvSpPr txBox="1"/>
      </xdr:nvSpPr>
      <xdr:spPr>
        <a:xfrm>
          <a:off x="15214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136582</xdr:rowOff>
    </xdr:from>
    <xdr:to>
      <xdr:col>76</xdr:col>
      <xdr:colOff>165100</xdr:colOff>
      <xdr:row>57</xdr:row>
      <xdr:rowOff>66732</xdr:rowOff>
    </xdr:to>
    <xdr:sp macro="" textlink="">
      <xdr:nvSpPr>
        <xdr:cNvPr id="599" name="楕円 598"/>
        <xdr:cNvSpPr/>
      </xdr:nvSpPr>
      <xdr:spPr>
        <a:xfrm>
          <a:off x="14541500" y="97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57859</xdr:rowOff>
    </xdr:from>
    <xdr:ext cx="534377" cy="259045"/>
    <xdr:sp macro="" textlink="">
      <xdr:nvSpPr>
        <xdr:cNvPr id="600" name="テキスト ボックス 599"/>
        <xdr:cNvSpPr txBox="1"/>
      </xdr:nvSpPr>
      <xdr:spPr>
        <a:xfrm>
          <a:off x="14325111" y="98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50705</xdr:rowOff>
    </xdr:from>
    <xdr:to>
      <xdr:col>72</xdr:col>
      <xdr:colOff>38100</xdr:colOff>
      <xdr:row>57</xdr:row>
      <xdr:rowOff>152305</xdr:rowOff>
    </xdr:to>
    <xdr:sp macro="" textlink="">
      <xdr:nvSpPr>
        <xdr:cNvPr id="601" name="楕円 600"/>
        <xdr:cNvSpPr/>
      </xdr:nvSpPr>
      <xdr:spPr>
        <a:xfrm>
          <a:off x="13652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143432</xdr:rowOff>
    </xdr:from>
    <xdr:ext cx="534377" cy="259045"/>
    <xdr:sp macro="" textlink="">
      <xdr:nvSpPr>
        <xdr:cNvPr id="602" name="テキスト ボックス 601"/>
        <xdr:cNvSpPr txBox="1"/>
      </xdr:nvSpPr>
      <xdr:spPr>
        <a:xfrm>
          <a:off x="13436111" y="99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8642</xdr:rowOff>
    </xdr:from>
    <xdr:to>
      <xdr:col>67</xdr:col>
      <xdr:colOff>101600</xdr:colOff>
      <xdr:row>58</xdr:row>
      <xdr:rowOff>110242</xdr:rowOff>
    </xdr:to>
    <xdr:sp macro="" textlink="">
      <xdr:nvSpPr>
        <xdr:cNvPr id="603" name="楕円 602"/>
        <xdr:cNvSpPr/>
      </xdr:nvSpPr>
      <xdr:spPr>
        <a:xfrm>
          <a:off x="12763500" y="99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101369</xdr:rowOff>
    </xdr:from>
    <xdr:ext cx="534377" cy="259045"/>
    <xdr:sp macro="" textlink="">
      <xdr:nvSpPr>
        <xdr:cNvPr id="604" name="テキスト ボックス 603"/>
        <xdr:cNvSpPr txBox="1"/>
      </xdr:nvSpPr>
      <xdr:spPr>
        <a:xfrm>
          <a:off x="12547111" y="100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80735</xdr:rowOff>
    </xdr:from>
    <xdr:to>
      <xdr:col>85</xdr:col>
      <xdr:colOff>127000</xdr:colOff>
      <xdr:row>97</xdr:row>
      <xdr:rowOff>86488</xdr:rowOff>
    </xdr:to>
    <xdr:cxnSp macro="">
      <xdr:nvCxnSpPr>
        <xdr:cNvPr id="692" name="直線コネクタ 691"/>
        <xdr:cNvCxnSpPr/>
      </xdr:nvCxnSpPr>
      <xdr:spPr>
        <a:xfrm>
          <a:off x="15481300" y="1671138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39230</xdr:rowOff>
    </xdr:from>
    <xdr:to>
      <xdr:col>81</xdr:col>
      <xdr:colOff>50800</xdr:colOff>
      <xdr:row>97</xdr:row>
      <xdr:rowOff>80735</xdr:rowOff>
    </xdr:to>
    <xdr:cxnSp macro="">
      <xdr:nvCxnSpPr>
        <xdr:cNvPr id="695" name="直線コネクタ 694"/>
        <xdr:cNvCxnSpPr/>
      </xdr:nvCxnSpPr>
      <xdr:spPr>
        <a:xfrm>
          <a:off x="14592300" y="16669880"/>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6325</xdr:rowOff>
    </xdr:from>
    <xdr:to>
      <xdr:col>76</xdr:col>
      <xdr:colOff>114300</xdr:colOff>
      <xdr:row>97</xdr:row>
      <xdr:rowOff>39230</xdr:rowOff>
    </xdr:to>
    <xdr:cxnSp macro="">
      <xdr:nvCxnSpPr>
        <xdr:cNvPr id="698" name="直線コネクタ 697"/>
        <xdr:cNvCxnSpPr/>
      </xdr:nvCxnSpPr>
      <xdr:spPr>
        <a:xfrm>
          <a:off x="13703300" y="1663697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152146</xdr:rowOff>
    </xdr:from>
    <xdr:to>
      <xdr:col>71</xdr:col>
      <xdr:colOff>177800</xdr:colOff>
      <xdr:row>97</xdr:row>
      <xdr:rowOff>6325</xdr:rowOff>
    </xdr:to>
    <xdr:cxnSp macro="">
      <xdr:nvCxnSpPr>
        <xdr:cNvPr id="701" name="直線コネクタ 700"/>
        <xdr:cNvCxnSpPr/>
      </xdr:nvCxnSpPr>
      <xdr:spPr>
        <a:xfrm>
          <a:off x="12814300" y="1661134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35688</xdr:rowOff>
    </xdr:from>
    <xdr:to>
      <xdr:col>85</xdr:col>
      <xdr:colOff>177800</xdr:colOff>
      <xdr:row>97</xdr:row>
      <xdr:rowOff>137288</xdr:rowOff>
    </xdr:to>
    <xdr:sp macro="" textlink="">
      <xdr:nvSpPr>
        <xdr:cNvPr id="711" name="楕円 710"/>
        <xdr:cNvSpPr/>
      </xdr:nvSpPr>
      <xdr:spPr>
        <a:xfrm>
          <a:off x="16268700" y="166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122065</xdr:rowOff>
    </xdr:from>
    <xdr:ext cx="534377" cy="259045"/>
    <xdr:sp macro="" textlink="">
      <xdr:nvSpPr>
        <xdr:cNvPr id="712" name="公債費該当値テキスト"/>
        <xdr:cNvSpPr txBox="1"/>
      </xdr:nvSpPr>
      <xdr:spPr>
        <a:xfrm>
          <a:off x="16370300" y="165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29935</xdr:rowOff>
    </xdr:from>
    <xdr:to>
      <xdr:col>81</xdr:col>
      <xdr:colOff>101600</xdr:colOff>
      <xdr:row>97</xdr:row>
      <xdr:rowOff>131535</xdr:rowOff>
    </xdr:to>
    <xdr:sp macro="" textlink="">
      <xdr:nvSpPr>
        <xdr:cNvPr id="713" name="楕円 712"/>
        <xdr:cNvSpPr/>
      </xdr:nvSpPr>
      <xdr:spPr>
        <a:xfrm>
          <a:off x="15430500" y="166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122662</xdr:rowOff>
    </xdr:from>
    <xdr:ext cx="534377" cy="259045"/>
    <xdr:sp macro="" textlink="">
      <xdr:nvSpPr>
        <xdr:cNvPr id="714" name="テキスト ボックス 713"/>
        <xdr:cNvSpPr txBox="1"/>
      </xdr:nvSpPr>
      <xdr:spPr>
        <a:xfrm>
          <a:off x="15214111" y="167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159880</xdr:rowOff>
    </xdr:from>
    <xdr:to>
      <xdr:col>76</xdr:col>
      <xdr:colOff>165100</xdr:colOff>
      <xdr:row>97</xdr:row>
      <xdr:rowOff>90030</xdr:rowOff>
    </xdr:to>
    <xdr:sp macro="" textlink="">
      <xdr:nvSpPr>
        <xdr:cNvPr id="715" name="楕円 714"/>
        <xdr:cNvSpPr/>
      </xdr:nvSpPr>
      <xdr:spPr>
        <a:xfrm>
          <a:off x="14541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81157</xdr:rowOff>
    </xdr:from>
    <xdr:ext cx="534377" cy="259045"/>
    <xdr:sp macro="" textlink="">
      <xdr:nvSpPr>
        <xdr:cNvPr id="716" name="テキスト ボックス 715"/>
        <xdr:cNvSpPr txBox="1"/>
      </xdr:nvSpPr>
      <xdr:spPr>
        <a:xfrm>
          <a:off x="14325111"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126975</xdr:rowOff>
    </xdr:from>
    <xdr:to>
      <xdr:col>72</xdr:col>
      <xdr:colOff>38100</xdr:colOff>
      <xdr:row>97</xdr:row>
      <xdr:rowOff>57125</xdr:rowOff>
    </xdr:to>
    <xdr:sp macro="" textlink="">
      <xdr:nvSpPr>
        <xdr:cNvPr id="717" name="楕円 716"/>
        <xdr:cNvSpPr/>
      </xdr:nvSpPr>
      <xdr:spPr>
        <a:xfrm>
          <a:off x="13652500" y="165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48252</xdr:rowOff>
    </xdr:from>
    <xdr:ext cx="534377" cy="259045"/>
    <xdr:sp macro="" textlink="">
      <xdr:nvSpPr>
        <xdr:cNvPr id="718" name="テキスト ボックス 717"/>
        <xdr:cNvSpPr txBox="1"/>
      </xdr:nvSpPr>
      <xdr:spPr>
        <a:xfrm>
          <a:off x="13436111" y="166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101346</xdr:rowOff>
    </xdr:from>
    <xdr:to>
      <xdr:col>67</xdr:col>
      <xdr:colOff>101600</xdr:colOff>
      <xdr:row>97</xdr:row>
      <xdr:rowOff>31496</xdr:rowOff>
    </xdr:to>
    <xdr:sp macro="" textlink="">
      <xdr:nvSpPr>
        <xdr:cNvPr id="719" name="楕円 718"/>
        <xdr:cNvSpPr/>
      </xdr:nvSpPr>
      <xdr:spPr>
        <a:xfrm>
          <a:off x="12763500" y="165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22623</xdr:rowOff>
    </xdr:from>
    <xdr:ext cx="534377" cy="259045"/>
    <xdr:sp macro="" textlink="">
      <xdr:nvSpPr>
        <xdr:cNvPr id="720" name="テキスト ボックス 719"/>
        <xdr:cNvSpPr txBox="1"/>
      </xdr:nvSpPr>
      <xdr:spPr>
        <a:xfrm>
          <a:off x="12547111" y="166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歳出決算総額は、住民一人当たり約</a:t>
          </a:r>
          <a:r>
            <a:rPr kumimoji="0" lang="en-US" altLang="ja-JP" sz="1100" b="0" i="0" u="none" strike="noStrike" kern="0" cap="none" spc="0" normalizeH="0" baseline="0" noProof="0">
              <a:ln>
                <a:noFill/>
              </a:ln>
              <a:solidFill>
                <a:prstClr val="black"/>
              </a:solidFill>
              <a:effectLst/>
              <a:uLnTx/>
              <a:uFillTx/>
              <a:latin typeface="+mn-lt"/>
              <a:ea typeface="+mn-ea"/>
              <a:cs typeface="+mn-cs"/>
            </a:rPr>
            <a:t>336,000</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総務</a:t>
          </a:r>
          <a:r>
            <a:rPr kumimoji="0" lang="ja-JP" altLang="ja-JP" sz="1100" b="0" i="0" u="none" strike="noStrike" kern="0" cap="none" spc="0" normalizeH="0" baseline="0" noProof="0">
              <a:ln>
                <a:noFill/>
              </a:ln>
              <a:solidFill>
                <a:prstClr val="black"/>
              </a:solidFill>
              <a:effectLst/>
              <a:uLnTx/>
              <a:uFillTx/>
              <a:latin typeface="+mn-lt"/>
              <a:ea typeface="+mn-ea"/>
              <a:cs typeface="+mn-cs"/>
            </a:rPr>
            <a:t>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5,327</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16.3%</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a:t>
          </a:r>
          <a:r>
            <a:rPr kumimoji="0" lang="en-US" altLang="ja-JP" sz="1100" b="0" i="0" u="none" strike="noStrike" kern="0" cap="none" spc="0" normalizeH="0" baseline="0" noProof="0">
              <a:ln>
                <a:noFill/>
              </a:ln>
              <a:solidFill>
                <a:prstClr val="black"/>
              </a:solidFill>
              <a:effectLst/>
              <a:uLnTx/>
              <a:uFillTx/>
              <a:latin typeface="+mn-lt"/>
              <a:ea typeface="+mn-ea"/>
              <a:cs typeface="+mn-cs"/>
            </a:rPr>
            <a:t>38,039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財政調整基金及び公共施設整備基金への積立金や狛江駅前三角地整備工事の実施等によるものである。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民生</a:t>
          </a:r>
          <a:r>
            <a:rPr kumimoji="0" lang="ja-JP" altLang="ja-JP" sz="1100" b="0" i="0" u="none" strike="noStrike" kern="0" cap="none" spc="0" normalizeH="0" baseline="0" noProof="0">
              <a:ln>
                <a:noFill/>
              </a:ln>
              <a:solidFill>
                <a:prstClr val="black"/>
              </a:solidFill>
              <a:effectLst/>
              <a:uLnTx/>
              <a:uFillTx/>
              <a:latin typeface="+mn-lt"/>
              <a:ea typeface="+mn-ea"/>
              <a:cs typeface="+mn-cs"/>
            </a:rPr>
            <a:t>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2,682</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1.6%</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a:t>
          </a:r>
          <a:r>
            <a:rPr kumimoji="0" lang="en-US" altLang="ja-JP" sz="1100" b="0" i="0" u="none" strike="noStrike" kern="0" cap="none" spc="0" normalizeH="0" baseline="0" noProof="0">
              <a:ln>
                <a:noFill/>
              </a:ln>
              <a:solidFill>
                <a:prstClr val="black"/>
              </a:solidFill>
              <a:effectLst/>
              <a:uLnTx/>
              <a:uFillTx/>
              <a:latin typeface="+mn-lt"/>
              <a:ea typeface="+mn-ea"/>
              <a:cs typeface="+mn-cs"/>
            </a:rPr>
            <a:t>174,674</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円となった。保育園待機児童対策のための新設保育園整備事業補助金や保育定員拡大による保育所運営費負担金の増</a:t>
          </a:r>
          <a:r>
            <a:rPr kumimoji="0" lang="ja-JP" altLang="en-US" sz="1100" b="0" i="0" u="none" strike="noStrike" kern="0" cap="none" spc="0" normalizeH="0" baseline="0" noProof="0">
              <a:ln>
                <a:noFill/>
              </a:ln>
              <a:solidFill>
                <a:prstClr val="black"/>
              </a:solidFill>
              <a:effectLst/>
              <a:uLnTx/>
              <a:uFillTx/>
              <a:latin typeface="+mn-lt"/>
              <a:ea typeface="+mn-ea"/>
              <a:cs typeface="+mn-cs"/>
            </a:rPr>
            <a:t>や、衛生費にも計上したあいとぴあセンター改修工事の実施</a:t>
          </a:r>
          <a:r>
            <a:rPr kumimoji="0" lang="ja-JP" altLang="ja-JP" sz="1100" b="0" i="0" u="none" strike="noStrike" kern="0" cap="none" spc="0" normalizeH="0" baseline="0" noProof="0">
              <a:ln>
                <a:noFill/>
              </a:ln>
              <a:solidFill>
                <a:prstClr val="black"/>
              </a:solidFill>
              <a:effectLst/>
              <a:uLnTx/>
              <a:uFillTx/>
              <a:latin typeface="+mn-lt"/>
              <a:ea typeface="+mn-ea"/>
              <a:cs typeface="+mn-cs"/>
            </a:rPr>
            <a:t>等によるものである。待機児童対策は継続して取り組んでおり、今後も更なる増加が見込まれる。</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衛生費の住民一人当たりのコストは、前年度比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3,718</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16.8%</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a:t>
          </a:r>
          <a:r>
            <a:rPr kumimoji="0" lang="en-US" altLang="ja-JP" sz="1100" b="0" i="0" u="none" strike="noStrike" kern="0" cap="none" spc="0" normalizeH="0" baseline="0" noProof="0">
              <a:ln>
                <a:noFill/>
              </a:ln>
              <a:solidFill>
                <a:prstClr val="black"/>
              </a:solidFill>
              <a:effectLst/>
              <a:uLnTx/>
              <a:uFillTx/>
              <a:latin typeface="+mn-lt"/>
              <a:ea typeface="+mn-ea"/>
              <a:cs typeface="+mn-cs"/>
            </a:rPr>
            <a:t>25,889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ビン・缶リサイクルセンター改修工事や、あいとぴあセンター改修工事の実施等によるものである。なお、あいとぴあセンター改修工事については、施設の使用目的別の面積に応じて、事業費を民生費と衛生費に按分して計上している。</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消防</a:t>
          </a:r>
          <a:r>
            <a:rPr kumimoji="0" lang="ja-JP" altLang="ja-JP" sz="1100" b="0" i="0" u="none" strike="noStrike" kern="0" cap="none" spc="0" normalizeH="0" baseline="0" noProof="0">
              <a:ln>
                <a:noFill/>
              </a:ln>
              <a:solidFill>
                <a:prstClr val="black"/>
              </a:solidFill>
              <a:effectLst/>
              <a:uLnTx/>
              <a:uFillTx/>
              <a:latin typeface="+mn-lt"/>
              <a:ea typeface="+mn-ea"/>
              <a:cs typeface="+mn-cs"/>
            </a:rPr>
            <a:t>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2,644</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16.5%</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a:t>
          </a:r>
          <a:r>
            <a:rPr kumimoji="0" lang="en-US" altLang="ja-JP" sz="1100" b="0" i="0" u="none" strike="noStrike" kern="0" cap="none" spc="0" normalizeH="0" baseline="0" noProof="0">
              <a:ln>
                <a:noFill/>
              </a:ln>
              <a:solidFill>
                <a:prstClr val="black"/>
              </a:solidFill>
              <a:effectLst/>
              <a:uLnTx/>
              <a:uFillTx/>
              <a:latin typeface="+mn-lt"/>
              <a:ea typeface="+mn-ea"/>
              <a:cs typeface="+mn-cs"/>
            </a:rPr>
            <a:t>13,349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前年度に実施した防災行政無線固定系子局及び戸別受信機のデジタル化が終了したこと等によるものである。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教育費の住民一人当たりのコストは、前年度比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2,547</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en-US" altLang="ja-JP" sz="1100" b="0" i="0" u="none" strike="noStrike" kern="0" cap="none" spc="0" normalizeH="0" baseline="0" noProof="0">
              <a:ln>
                <a:noFill/>
              </a:ln>
              <a:solidFill>
                <a:prstClr val="black"/>
              </a:solidFill>
              <a:effectLst/>
              <a:uLnTx/>
              <a:uFillTx/>
              <a:latin typeface="+mn-lt"/>
              <a:ea typeface="+mn-ea"/>
              <a:cs typeface="+mn-cs"/>
            </a:rPr>
            <a:t>7.7%</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a:t>
          </a:r>
          <a:r>
            <a:rPr kumimoji="0" lang="en-US" altLang="ja-JP" sz="1100" b="0" i="0" u="none" strike="noStrike" kern="0" cap="none" spc="0" normalizeH="0" baseline="0" noProof="0">
              <a:ln>
                <a:noFill/>
              </a:ln>
              <a:solidFill>
                <a:prstClr val="black"/>
              </a:solidFill>
              <a:effectLst/>
              <a:uLnTx/>
              <a:uFillTx/>
              <a:latin typeface="+mn-lt"/>
              <a:ea typeface="+mn-ea"/>
              <a:cs typeface="+mn-cs"/>
            </a:rPr>
            <a:t>30,429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西河原公民館改修工事などの増があるものの、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前年度に実施した</a:t>
          </a:r>
          <a:r>
            <a:rPr kumimoji="0" lang="ja-JP" altLang="en-US" sz="1100" b="0" i="0" u="none" strike="noStrike" kern="0" cap="none" spc="0" normalizeH="0" baseline="0" noProof="0">
              <a:ln>
                <a:noFill/>
              </a:ln>
              <a:solidFill>
                <a:prstClr val="black"/>
              </a:solidFill>
              <a:effectLst/>
              <a:uLnTx/>
              <a:uFillTx/>
              <a:latin typeface="+mn-lt"/>
              <a:ea typeface="+mn-ea"/>
              <a:cs typeface="+mn-cs"/>
            </a:rPr>
            <a:t>第一小学校大規模改修工事</a:t>
          </a:r>
          <a:r>
            <a:rPr kumimoji="0" lang="ja-JP" altLang="ja-JP" sz="1100" b="0" i="0" u="none" strike="noStrike" kern="0" cap="none" spc="0" normalizeH="0" baseline="0" noProof="0">
              <a:ln>
                <a:noFill/>
              </a:ln>
              <a:solidFill>
                <a:prstClr val="black"/>
              </a:solidFill>
              <a:effectLst/>
              <a:uLnTx/>
              <a:uFillTx/>
              <a:latin typeface="+mn-lt"/>
              <a:ea typeface="+mn-ea"/>
              <a:cs typeface="+mn-cs"/>
            </a:rPr>
            <a:t>が終了したこと等に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より減少した</a:t>
          </a:r>
          <a:r>
            <a:rPr kumimoji="0" lang="ja-JP" altLang="ja-JP" sz="1100" b="0" i="0" u="none" strike="noStrike" kern="0" cap="none" spc="0" normalizeH="0" baseline="0" noProof="0">
              <a:ln>
                <a:noFill/>
              </a:ln>
              <a:solidFill>
                <a:prstClr val="black"/>
              </a:solidFill>
              <a:effectLst/>
              <a:uLnTx/>
              <a:uFillTx/>
              <a:latin typeface="+mn-lt"/>
              <a:ea typeface="+mn-ea"/>
              <a:cs typeface="+mn-cs"/>
            </a:rPr>
            <a:t>。全国平均、東京都平均を下回っているが、今後、児童数の増に対応した小学校の普通教室整備や給食室等の増築工事を実施するため、増加が見込まれる。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cs typeface="+mn-cs"/>
            </a:rPr>
            <a:t>　実質収支は</a:t>
          </a:r>
          <a:r>
            <a:rPr kumimoji="0" lang="en-US" altLang="ja-JP" sz="1100" b="0" i="0" u="none" strike="noStrike" kern="0" cap="none" spc="0" normalizeH="0" baseline="0" noProof="0">
              <a:ln>
                <a:noFill/>
              </a:ln>
              <a:solidFill>
                <a:prstClr val="black"/>
              </a:solidFill>
              <a:effectLst/>
              <a:uLnTx/>
              <a:uFillTx/>
              <a:latin typeface="+mn-lt"/>
              <a:cs typeface="+mn-cs"/>
            </a:rPr>
            <a:t>10</a:t>
          </a:r>
          <a:r>
            <a:rPr kumimoji="0" lang="ja-JP" altLang="en-US" sz="1100" b="0" i="0" u="none" strike="noStrike" kern="0" cap="none" spc="0" normalizeH="0" baseline="0" noProof="0">
              <a:ln>
                <a:noFill/>
              </a:ln>
              <a:solidFill>
                <a:prstClr val="black"/>
              </a:solidFill>
              <a:effectLst/>
              <a:uLnTx/>
              <a:uFillTx/>
              <a:latin typeface="+mn-lt"/>
              <a:cs typeface="+mn-cs"/>
            </a:rPr>
            <a:t>億</a:t>
          </a:r>
          <a:r>
            <a:rPr kumimoji="0" lang="en-US" altLang="ja-JP" sz="1100" b="0" i="0" u="none" strike="noStrike" kern="0" cap="none" spc="0" normalizeH="0" baseline="0" noProof="0">
              <a:ln>
                <a:noFill/>
              </a:ln>
              <a:solidFill>
                <a:prstClr val="black"/>
              </a:solidFill>
              <a:effectLst/>
              <a:uLnTx/>
              <a:uFillTx/>
              <a:latin typeface="+mn-lt"/>
              <a:cs typeface="+mn-cs"/>
            </a:rPr>
            <a:t>4,765</a:t>
          </a:r>
          <a:r>
            <a:rPr kumimoji="0" lang="ja-JP" altLang="en-US" sz="1100" b="0" i="0" u="none" strike="noStrike" kern="0" cap="none" spc="0" normalizeH="0" baseline="0" noProof="0">
              <a:ln>
                <a:noFill/>
              </a:ln>
              <a:solidFill>
                <a:prstClr val="black"/>
              </a:solidFill>
              <a:effectLst/>
              <a:uLnTx/>
              <a:uFillTx/>
              <a:latin typeface="+mn-lt"/>
              <a:cs typeface="+mn-cs"/>
            </a:rPr>
            <a:t>万３千円（実質収支比率</a:t>
          </a:r>
          <a:r>
            <a:rPr kumimoji="0" lang="en-US" altLang="ja-JP" sz="1100" b="0" i="0" u="none" strike="noStrike" kern="0" cap="none" spc="0" normalizeH="0" baseline="0" noProof="0">
              <a:ln>
                <a:noFill/>
              </a:ln>
              <a:solidFill>
                <a:prstClr val="black"/>
              </a:solidFill>
              <a:effectLst/>
              <a:uLnTx/>
              <a:uFillTx/>
              <a:latin typeface="+mn-lt"/>
              <a:cs typeface="+mn-cs"/>
            </a:rPr>
            <a:t>6.7</a:t>
          </a:r>
          <a:r>
            <a:rPr kumimoji="0" lang="ja-JP" altLang="en-US" sz="1100" b="0" i="0" u="none" strike="noStrike" kern="0" cap="none" spc="0" normalizeH="0" baseline="0" noProof="0">
              <a:ln>
                <a:noFill/>
              </a:ln>
              <a:solidFill>
                <a:prstClr val="black"/>
              </a:solidFill>
              <a:effectLst/>
              <a:uLnTx/>
              <a:uFillTx/>
              <a:latin typeface="+mn-lt"/>
              <a:cs typeface="+mn-cs"/>
            </a:rPr>
            <a:t>％）となり前年度を下回ったため、単年度収支は１億</a:t>
          </a:r>
          <a:r>
            <a:rPr kumimoji="0" lang="en-US" altLang="ja-JP" sz="1100" b="0" i="0" u="none" strike="noStrike" kern="0" cap="none" spc="0" normalizeH="0" baseline="0" noProof="0">
              <a:ln>
                <a:noFill/>
              </a:ln>
              <a:solidFill>
                <a:prstClr val="black"/>
              </a:solidFill>
              <a:effectLst/>
              <a:uLnTx/>
              <a:uFillTx/>
              <a:latin typeface="+mn-lt"/>
              <a:cs typeface="+mn-cs"/>
            </a:rPr>
            <a:t>5,844</a:t>
          </a:r>
          <a:r>
            <a:rPr kumimoji="0" lang="ja-JP" altLang="en-US" sz="1100" b="0" i="0" u="none" strike="noStrike" kern="0" cap="none" spc="0" normalizeH="0" baseline="0" noProof="0">
              <a:ln>
                <a:noFill/>
              </a:ln>
              <a:solidFill>
                <a:prstClr val="black"/>
              </a:solidFill>
              <a:effectLst/>
              <a:uLnTx/>
              <a:uFillTx/>
              <a:latin typeface="+mn-lt"/>
              <a:cs typeface="+mn-cs"/>
            </a:rPr>
            <a:t>万３千円の赤字となったが、財政調整基金の取崩額１億</a:t>
          </a:r>
          <a:r>
            <a:rPr kumimoji="0" lang="en-US" altLang="ja-JP" sz="1100" b="0" i="0" u="none" strike="noStrike" kern="0" cap="none" spc="0" normalizeH="0" baseline="0" noProof="0">
              <a:ln>
                <a:noFill/>
              </a:ln>
              <a:solidFill>
                <a:prstClr val="black"/>
              </a:solidFill>
              <a:effectLst/>
              <a:uLnTx/>
              <a:uFillTx/>
              <a:latin typeface="+mn-lt"/>
              <a:cs typeface="+mn-cs"/>
            </a:rPr>
            <a:t>8,800</a:t>
          </a:r>
          <a:r>
            <a:rPr kumimoji="0" lang="ja-JP" altLang="en-US" sz="1100" b="0" i="0" u="none" strike="noStrike" kern="0" cap="none" spc="0" normalizeH="0" baseline="0" noProof="0">
              <a:ln>
                <a:noFill/>
              </a:ln>
              <a:solidFill>
                <a:prstClr val="black"/>
              </a:solidFill>
              <a:effectLst/>
              <a:uLnTx/>
              <a:uFillTx/>
              <a:latin typeface="+mn-lt"/>
              <a:cs typeface="+mn-cs"/>
            </a:rPr>
            <a:t>万円に対し積立額を４億</a:t>
          </a:r>
          <a:r>
            <a:rPr kumimoji="0" lang="en-US" altLang="ja-JP" sz="1100" b="0" i="0" u="none" strike="noStrike" kern="0" cap="none" spc="0" normalizeH="0" baseline="0" noProof="0">
              <a:ln>
                <a:noFill/>
              </a:ln>
              <a:solidFill>
                <a:prstClr val="black"/>
              </a:solidFill>
              <a:effectLst/>
              <a:uLnTx/>
              <a:uFillTx/>
              <a:latin typeface="+mn-lt"/>
              <a:cs typeface="+mn-cs"/>
            </a:rPr>
            <a:t>7,084</a:t>
          </a:r>
          <a:r>
            <a:rPr kumimoji="0" lang="ja-JP" altLang="en-US" sz="1100" b="0" i="0" u="none" strike="noStrike" kern="0" cap="none" spc="0" normalizeH="0" baseline="0" noProof="0">
              <a:ln>
                <a:noFill/>
              </a:ln>
              <a:solidFill>
                <a:prstClr val="black"/>
              </a:solidFill>
              <a:effectLst/>
              <a:uLnTx/>
              <a:uFillTx/>
              <a:latin typeface="+mn-lt"/>
              <a:cs typeface="+mn-cs"/>
            </a:rPr>
            <a:t>万３千円としたため、実質単年度収支は１億</a:t>
          </a:r>
          <a:r>
            <a:rPr kumimoji="0" lang="en-US" altLang="ja-JP" sz="1100" b="0" i="0" u="none" strike="noStrike" kern="0" cap="none" spc="0" normalizeH="0" baseline="0" noProof="0">
              <a:ln>
                <a:noFill/>
              </a:ln>
              <a:solidFill>
                <a:prstClr val="black"/>
              </a:solidFill>
              <a:effectLst/>
              <a:uLnTx/>
              <a:uFillTx/>
              <a:latin typeface="+mn-lt"/>
              <a:cs typeface="+mn-cs"/>
            </a:rPr>
            <a:t>2,440</a:t>
          </a:r>
          <a:r>
            <a:rPr kumimoji="0" lang="ja-JP" altLang="en-US" sz="1100" b="0" i="0" u="none" strike="noStrike" kern="0" cap="none" spc="0" normalizeH="0" baseline="0" noProof="0">
              <a:ln>
                <a:noFill/>
              </a:ln>
              <a:solidFill>
                <a:prstClr val="black"/>
              </a:solidFill>
              <a:effectLst/>
              <a:uLnTx/>
              <a:uFillTx/>
              <a:latin typeface="+mn-lt"/>
              <a:cs typeface="+mn-cs"/>
            </a:rPr>
            <a:t>万円の黒字となった。</a:t>
          </a:r>
          <a:endParaRPr kumimoji="0" lang="en-US"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cs typeface="+mn-cs"/>
            </a:rPr>
            <a:t>　財政調整基金残高は</a:t>
          </a:r>
          <a:r>
            <a:rPr kumimoji="0" lang="en-US" altLang="ja-JP" sz="1100" b="0" i="0" u="none" strike="noStrike" kern="0" cap="none" spc="0" normalizeH="0" baseline="0" noProof="0">
              <a:ln>
                <a:noFill/>
              </a:ln>
              <a:solidFill>
                <a:prstClr val="black"/>
              </a:solidFill>
              <a:effectLst/>
              <a:uLnTx/>
              <a:uFillTx/>
              <a:latin typeface="+mn-lt"/>
              <a:cs typeface="+mn-cs"/>
            </a:rPr>
            <a:t>17</a:t>
          </a:r>
          <a:r>
            <a:rPr kumimoji="0" lang="ja-JP" altLang="en-US" sz="1100" b="0" i="0" u="none" strike="noStrike" kern="0" cap="none" spc="0" normalizeH="0" baseline="0" noProof="0">
              <a:ln>
                <a:noFill/>
              </a:ln>
              <a:solidFill>
                <a:prstClr val="black"/>
              </a:solidFill>
              <a:effectLst/>
              <a:uLnTx/>
              <a:uFillTx/>
              <a:latin typeface="+mn-lt"/>
              <a:cs typeface="+mn-cs"/>
            </a:rPr>
            <a:t>億</a:t>
          </a:r>
          <a:r>
            <a:rPr kumimoji="0" lang="en-US" altLang="ja-JP" sz="1100" b="0" i="0" u="none" strike="noStrike" kern="0" cap="none" spc="0" normalizeH="0" baseline="0" noProof="0">
              <a:ln>
                <a:noFill/>
              </a:ln>
              <a:solidFill>
                <a:prstClr val="black"/>
              </a:solidFill>
              <a:effectLst/>
              <a:uLnTx/>
              <a:uFillTx/>
              <a:latin typeface="+mn-lt"/>
              <a:cs typeface="+mn-cs"/>
            </a:rPr>
            <a:t>8,383</a:t>
          </a:r>
          <a:r>
            <a:rPr kumimoji="0" lang="ja-JP" altLang="en-US" sz="1100" b="0" i="0" u="none" strike="noStrike" kern="0" cap="none" spc="0" normalizeH="0" baseline="0" noProof="0">
              <a:ln>
                <a:noFill/>
              </a:ln>
              <a:solidFill>
                <a:prstClr val="black"/>
              </a:solidFill>
              <a:effectLst/>
              <a:uLnTx/>
              <a:uFillTx/>
              <a:latin typeface="+mn-lt"/>
              <a:cs typeface="+mn-cs"/>
            </a:rPr>
            <a:t>万５千円で、前年度比２億</a:t>
          </a:r>
          <a:r>
            <a:rPr kumimoji="0" lang="en-US" altLang="ja-JP" sz="1100" b="0" i="0" u="none" strike="noStrike" kern="0" cap="none" spc="0" normalizeH="0" baseline="0" noProof="0">
              <a:ln>
                <a:noFill/>
              </a:ln>
              <a:solidFill>
                <a:prstClr val="black"/>
              </a:solidFill>
              <a:effectLst/>
              <a:uLnTx/>
              <a:uFillTx/>
              <a:latin typeface="+mn-lt"/>
              <a:cs typeface="+mn-cs"/>
            </a:rPr>
            <a:t>8,284</a:t>
          </a:r>
          <a:r>
            <a:rPr kumimoji="0" lang="ja-JP" altLang="en-US" sz="1100" b="0" i="0" u="none" strike="noStrike" kern="0" cap="none" spc="0" normalizeH="0" baseline="0" noProof="0">
              <a:ln>
                <a:noFill/>
              </a:ln>
              <a:solidFill>
                <a:prstClr val="black"/>
              </a:solidFill>
              <a:effectLst/>
              <a:uLnTx/>
              <a:uFillTx/>
              <a:latin typeface="+mn-lt"/>
              <a:cs typeface="+mn-cs"/>
            </a:rPr>
            <a:t>万３千円（</a:t>
          </a:r>
          <a:r>
            <a:rPr kumimoji="0" lang="en-US" altLang="ja-JP" sz="1100" b="0" i="0" u="none" strike="noStrike" kern="0" cap="none" spc="0" normalizeH="0" baseline="0" noProof="0">
              <a:ln>
                <a:noFill/>
              </a:ln>
              <a:solidFill>
                <a:prstClr val="black"/>
              </a:solidFill>
              <a:effectLst/>
              <a:uLnTx/>
              <a:uFillTx/>
              <a:latin typeface="+mn-lt"/>
              <a:cs typeface="+mn-cs"/>
            </a:rPr>
            <a:t>18.8</a:t>
          </a:r>
          <a:r>
            <a:rPr kumimoji="0" lang="ja-JP" altLang="en-US" sz="1100" b="0" i="0" u="none" strike="noStrike" kern="0" cap="none" spc="0" normalizeH="0" baseline="0" noProof="0">
              <a:ln>
                <a:noFill/>
              </a:ln>
              <a:solidFill>
                <a:prstClr val="black"/>
              </a:solidFill>
              <a:effectLst/>
              <a:uLnTx/>
              <a:uFillTx/>
              <a:latin typeface="+mn-lt"/>
              <a:cs typeface="+mn-cs"/>
            </a:rPr>
            <a:t>％）の増、特定目的基金等を併せた基金全体での残高は</a:t>
          </a:r>
          <a:r>
            <a:rPr kumimoji="0" lang="en-US" altLang="ja-JP" sz="1100" b="0" i="0" u="none" strike="noStrike" kern="0" cap="none" spc="0" normalizeH="0" baseline="0" noProof="0">
              <a:ln>
                <a:noFill/>
              </a:ln>
              <a:solidFill>
                <a:prstClr val="black"/>
              </a:solidFill>
              <a:effectLst/>
              <a:uLnTx/>
              <a:uFillTx/>
              <a:latin typeface="+mn-lt"/>
              <a:cs typeface="+mn-cs"/>
            </a:rPr>
            <a:t>39</a:t>
          </a:r>
          <a:r>
            <a:rPr kumimoji="0" lang="ja-JP" altLang="en-US" sz="1100" b="0" i="0" u="none" strike="noStrike" kern="0" cap="none" spc="0" normalizeH="0" baseline="0" noProof="0">
              <a:ln>
                <a:noFill/>
              </a:ln>
              <a:solidFill>
                <a:prstClr val="black"/>
              </a:solidFill>
              <a:effectLst/>
              <a:uLnTx/>
              <a:uFillTx/>
              <a:latin typeface="+mn-lt"/>
              <a:cs typeface="+mn-cs"/>
            </a:rPr>
            <a:t>億</a:t>
          </a:r>
          <a:r>
            <a:rPr kumimoji="0" lang="en-US" altLang="ja-JP" sz="1100" b="0" i="0" u="none" strike="noStrike" kern="0" cap="none" spc="0" normalizeH="0" baseline="0" noProof="0">
              <a:ln>
                <a:noFill/>
              </a:ln>
              <a:solidFill>
                <a:prstClr val="black"/>
              </a:solidFill>
              <a:effectLst/>
              <a:uLnTx/>
              <a:uFillTx/>
              <a:latin typeface="+mn-lt"/>
              <a:cs typeface="+mn-cs"/>
            </a:rPr>
            <a:t>5,613</a:t>
          </a:r>
          <a:r>
            <a:rPr kumimoji="0" lang="ja-JP" altLang="en-US" sz="1100" b="0" i="0" u="none" strike="noStrike" kern="0" cap="none" spc="0" normalizeH="0" baseline="0" noProof="0">
              <a:ln>
                <a:noFill/>
              </a:ln>
              <a:solidFill>
                <a:prstClr val="black"/>
              </a:solidFill>
              <a:effectLst/>
              <a:uLnTx/>
              <a:uFillTx/>
              <a:latin typeface="+mn-lt"/>
              <a:cs typeface="+mn-cs"/>
            </a:rPr>
            <a:t>万６千円、前年度比６億</a:t>
          </a:r>
          <a:r>
            <a:rPr kumimoji="0" lang="en-US" altLang="ja-JP" sz="1100" b="0" i="0" u="none" strike="noStrike" kern="0" cap="none" spc="0" normalizeH="0" baseline="0" noProof="0">
              <a:ln>
                <a:noFill/>
              </a:ln>
              <a:solidFill>
                <a:prstClr val="black"/>
              </a:solidFill>
              <a:effectLst/>
              <a:uLnTx/>
              <a:uFillTx/>
              <a:latin typeface="+mn-lt"/>
              <a:cs typeface="+mn-cs"/>
            </a:rPr>
            <a:t>4,752</a:t>
          </a:r>
          <a:r>
            <a:rPr kumimoji="0" lang="ja-JP" altLang="en-US" sz="1100" b="0" i="0" u="none" strike="noStrike" kern="0" cap="none" spc="0" normalizeH="0" baseline="0" noProof="0">
              <a:ln>
                <a:noFill/>
              </a:ln>
              <a:solidFill>
                <a:prstClr val="black"/>
              </a:solidFill>
              <a:effectLst/>
              <a:uLnTx/>
              <a:uFillTx/>
              <a:latin typeface="+mn-lt"/>
              <a:cs typeface="+mn-cs"/>
            </a:rPr>
            <a:t>万８千円（</a:t>
          </a:r>
          <a:r>
            <a:rPr kumimoji="0" lang="en-US" altLang="ja-JP" sz="1100" b="0" i="0" u="none" strike="noStrike" kern="0" cap="none" spc="0" normalizeH="0" baseline="0" noProof="0">
              <a:ln>
                <a:noFill/>
              </a:ln>
              <a:solidFill>
                <a:prstClr val="black"/>
              </a:solidFill>
              <a:effectLst/>
              <a:uLnTx/>
              <a:uFillTx/>
              <a:latin typeface="+mn-lt"/>
              <a:cs typeface="+mn-cs"/>
            </a:rPr>
            <a:t>19.6</a:t>
          </a:r>
          <a:r>
            <a:rPr kumimoji="0" lang="ja-JP" altLang="en-US" sz="1100" b="0" i="0" u="none" strike="noStrike" kern="0" cap="none" spc="0" normalizeH="0" baseline="0" noProof="0">
              <a:ln>
                <a:noFill/>
              </a:ln>
              <a:solidFill>
                <a:prstClr val="black"/>
              </a:solidFill>
              <a:effectLst/>
              <a:uLnTx/>
              <a:uFillTx/>
              <a:latin typeface="+mn-lt"/>
              <a:cs typeface="+mn-cs"/>
            </a:rPr>
            <a:t>％）の増となった。</a:t>
          </a:r>
          <a:endParaRPr kumimoji="0" lang="en-US"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cs typeface="+mn-cs"/>
            </a:rPr>
            <a:t>　今後も、扶助費、繰出金等の社会保障費の増加傾向は続く見込のため、引き続き将来負担の軽減と財政の健全化に努める。</a:t>
          </a:r>
          <a:endParaRPr kumimoji="0" lang="ja-JP" altLang="ja-JP" sz="11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一般会計、特別会計ともに黒字となった。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しかし、特別会計については、保険税、保険料で賄わなければならない部分を一般会計が赤字繰出しを行うことにより補てんしている。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独立採算の原則からも給付費抑制の取組等を実施するなど、一般会計の負担を減らす必要がある。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O2" sqref="O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
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
76</v>
      </c>
      <c r="C3" s="420"/>
      <c r="D3" s="420"/>
      <c r="E3" s="421"/>
      <c r="F3" s="421"/>
      <c r="G3" s="421"/>
      <c r="H3" s="421"/>
      <c r="I3" s="421"/>
      <c r="J3" s="421"/>
      <c r="K3" s="421"/>
      <c r="L3" s="421" t="s">
        <v>
77</v>
      </c>
      <c r="M3" s="421"/>
      <c r="N3" s="421"/>
      <c r="O3" s="421"/>
      <c r="P3" s="421"/>
      <c r="Q3" s="421"/>
      <c r="R3" s="428"/>
      <c r="S3" s="428"/>
      <c r="T3" s="428"/>
      <c r="U3" s="428"/>
      <c r="V3" s="429"/>
      <c r="W3" s="403" t="s">
        <v>
78</v>
      </c>
      <c r="X3" s="404"/>
      <c r="Y3" s="404"/>
      <c r="Z3" s="404"/>
      <c r="AA3" s="404"/>
      <c r="AB3" s="420"/>
      <c r="AC3" s="428" t="s">
        <v>
79</v>
      </c>
      <c r="AD3" s="404"/>
      <c r="AE3" s="404"/>
      <c r="AF3" s="404"/>
      <c r="AG3" s="404"/>
      <c r="AH3" s="404"/>
      <c r="AI3" s="404"/>
      <c r="AJ3" s="404"/>
      <c r="AK3" s="404"/>
      <c r="AL3" s="405"/>
      <c r="AM3" s="403" t="s">
        <v>
80</v>
      </c>
      <c r="AN3" s="404"/>
      <c r="AO3" s="404"/>
      <c r="AP3" s="404"/>
      <c r="AQ3" s="404"/>
      <c r="AR3" s="404"/>
      <c r="AS3" s="404"/>
      <c r="AT3" s="404"/>
      <c r="AU3" s="404"/>
      <c r="AV3" s="404"/>
      <c r="AW3" s="404"/>
      <c r="AX3" s="405"/>
      <c r="AY3" s="440" t="s">
        <v>
1</v>
      </c>
      <c r="AZ3" s="441"/>
      <c r="BA3" s="441"/>
      <c r="BB3" s="441"/>
      <c r="BC3" s="441"/>
      <c r="BD3" s="441"/>
      <c r="BE3" s="441"/>
      <c r="BF3" s="441"/>
      <c r="BG3" s="441"/>
      <c r="BH3" s="441"/>
      <c r="BI3" s="441"/>
      <c r="BJ3" s="441"/>
      <c r="BK3" s="441"/>
      <c r="BL3" s="441"/>
      <c r="BM3" s="442"/>
      <c r="BN3" s="403" t="s">
        <v>
81</v>
      </c>
      <c r="BO3" s="404"/>
      <c r="BP3" s="404"/>
      <c r="BQ3" s="404"/>
      <c r="BR3" s="404"/>
      <c r="BS3" s="404"/>
      <c r="BT3" s="404"/>
      <c r="BU3" s="405"/>
      <c r="BV3" s="403" t="s">
        <v>
82</v>
      </c>
      <c r="BW3" s="404"/>
      <c r="BX3" s="404"/>
      <c r="BY3" s="404"/>
      <c r="BZ3" s="404"/>
      <c r="CA3" s="404"/>
      <c r="CB3" s="404"/>
      <c r="CC3" s="405"/>
      <c r="CD3" s="440" t="s">
        <v>
1</v>
      </c>
      <c r="CE3" s="441"/>
      <c r="CF3" s="441"/>
      <c r="CG3" s="441"/>
      <c r="CH3" s="441"/>
      <c r="CI3" s="441"/>
      <c r="CJ3" s="441"/>
      <c r="CK3" s="441"/>
      <c r="CL3" s="441"/>
      <c r="CM3" s="441"/>
      <c r="CN3" s="441"/>
      <c r="CO3" s="441"/>
      <c r="CP3" s="441"/>
      <c r="CQ3" s="441"/>
      <c r="CR3" s="441"/>
      <c r="CS3" s="442"/>
      <c r="CT3" s="403" t="s">
        <v>
83</v>
      </c>
      <c r="CU3" s="404"/>
      <c r="CV3" s="404"/>
      <c r="CW3" s="404"/>
      <c r="CX3" s="404"/>
      <c r="CY3" s="404"/>
      <c r="CZ3" s="404"/>
      <c r="DA3" s="405"/>
      <c r="DB3" s="403" t="s">
        <v>
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85</v>
      </c>
      <c r="AZ4" s="407"/>
      <c r="BA4" s="407"/>
      <c r="BB4" s="407"/>
      <c r="BC4" s="407"/>
      <c r="BD4" s="407"/>
      <c r="BE4" s="407"/>
      <c r="BF4" s="407"/>
      <c r="BG4" s="407"/>
      <c r="BH4" s="407"/>
      <c r="BI4" s="407"/>
      <c r="BJ4" s="407"/>
      <c r="BK4" s="407"/>
      <c r="BL4" s="407"/>
      <c r="BM4" s="408"/>
      <c r="BN4" s="409">
        <v>
28582754</v>
      </c>
      <c r="BO4" s="410"/>
      <c r="BP4" s="410"/>
      <c r="BQ4" s="410"/>
      <c r="BR4" s="410"/>
      <c r="BS4" s="410"/>
      <c r="BT4" s="410"/>
      <c r="BU4" s="411"/>
      <c r="BV4" s="409">
        <v>
28044199</v>
      </c>
      <c r="BW4" s="410"/>
      <c r="BX4" s="410"/>
      <c r="BY4" s="410"/>
      <c r="BZ4" s="410"/>
      <c r="CA4" s="410"/>
      <c r="CB4" s="410"/>
      <c r="CC4" s="411"/>
      <c r="CD4" s="412" t="s">
        <v>
86</v>
      </c>
      <c r="CE4" s="413"/>
      <c r="CF4" s="413"/>
      <c r="CG4" s="413"/>
      <c r="CH4" s="413"/>
      <c r="CI4" s="413"/>
      <c r="CJ4" s="413"/>
      <c r="CK4" s="413"/>
      <c r="CL4" s="413"/>
      <c r="CM4" s="413"/>
      <c r="CN4" s="413"/>
      <c r="CO4" s="413"/>
      <c r="CP4" s="413"/>
      <c r="CQ4" s="413"/>
      <c r="CR4" s="413"/>
      <c r="CS4" s="414"/>
      <c r="CT4" s="415">
        <v>
6.7</v>
      </c>
      <c r="CU4" s="416"/>
      <c r="CV4" s="416"/>
      <c r="CW4" s="416"/>
      <c r="CX4" s="416"/>
      <c r="CY4" s="416"/>
      <c r="CZ4" s="416"/>
      <c r="DA4" s="417"/>
      <c r="DB4" s="415">
        <v>
7.9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
87</v>
      </c>
      <c r="AN5" s="476"/>
      <c r="AO5" s="476"/>
      <c r="AP5" s="476"/>
      <c r="AQ5" s="476"/>
      <c r="AR5" s="476"/>
      <c r="AS5" s="476"/>
      <c r="AT5" s="477"/>
      <c r="AU5" s="478" t="s">
        <v>
88</v>
      </c>
      <c r="AV5" s="479"/>
      <c r="AW5" s="479"/>
      <c r="AX5" s="479"/>
      <c r="AY5" s="480" t="s">
        <v>
89</v>
      </c>
      <c r="AZ5" s="481"/>
      <c r="BA5" s="481"/>
      <c r="BB5" s="481"/>
      <c r="BC5" s="481"/>
      <c r="BD5" s="481"/>
      <c r="BE5" s="481"/>
      <c r="BF5" s="481"/>
      <c r="BG5" s="481"/>
      <c r="BH5" s="481"/>
      <c r="BI5" s="481"/>
      <c r="BJ5" s="481"/>
      <c r="BK5" s="481"/>
      <c r="BL5" s="481"/>
      <c r="BM5" s="482"/>
      <c r="BN5" s="446">
        <v>
27506704</v>
      </c>
      <c r="BO5" s="447"/>
      <c r="BP5" s="447"/>
      <c r="BQ5" s="447"/>
      <c r="BR5" s="447"/>
      <c r="BS5" s="447"/>
      <c r="BT5" s="447"/>
      <c r="BU5" s="448"/>
      <c r="BV5" s="446">
        <v>
26792968</v>
      </c>
      <c r="BW5" s="447"/>
      <c r="BX5" s="447"/>
      <c r="BY5" s="447"/>
      <c r="BZ5" s="447"/>
      <c r="CA5" s="447"/>
      <c r="CB5" s="447"/>
      <c r="CC5" s="448"/>
      <c r="CD5" s="449" t="s">
        <v>
90</v>
      </c>
      <c r="CE5" s="450"/>
      <c r="CF5" s="450"/>
      <c r="CG5" s="450"/>
      <c r="CH5" s="450"/>
      <c r="CI5" s="450"/>
      <c r="CJ5" s="450"/>
      <c r="CK5" s="450"/>
      <c r="CL5" s="450"/>
      <c r="CM5" s="450"/>
      <c r="CN5" s="450"/>
      <c r="CO5" s="450"/>
      <c r="CP5" s="450"/>
      <c r="CQ5" s="450"/>
      <c r="CR5" s="450"/>
      <c r="CS5" s="451"/>
      <c r="CT5" s="443">
        <v>
91.2</v>
      </c>
      <c r="CU5" s="444"/>
      <c r="CV5" s="444"/>
      <c r="CW5" s="444"/>
      <c r="CX5" s="444"/>
      <c r="CY5" s="444"/>
      <c r="CZ5" s="444"/>
      <c r="DA5" s="445"/>
      <c r="DB5" s="443">
        <v>
90.1</v>
      </c>
      <c r="DC5" s="444"/>
      <c r="DD5" s="444"/>
      <c r="DE5" s="444"/>
      <c r="DF5" s="444"/>
      <c r="DG5" s="444"/>
      <c r="DH5" s="444"/>
      <c r="DI5" s="445"/>
      <c r="DJ5" s="165"/>
      <c r="DK5" s="165"/>
      <c r="DL5" s="165"/>
      <c r="DM5" s="165"/>
      <c r="DN5" s="165"/>
      <c r="DO5" s="165"/>
    </row>
    <row r="6" spans="1:119" ht="18.75" customHeight="1">
      <c r="A6" s="166"/>
      <c r="B6" s="452" t="s">
        <v>
91</v>
      </c>
      <c r="C6" s="453"/>
      <c r="D6" s="453"/>
      <c r="E6" s="454"/>
      <c r="F6" s="454"/>
      <c r="G6" s="454"/>
      <c r="H6" s="454"/>
      <c r="I6" s="454"/>
      <c r="J6" s="454"/>
      <c r="K6" s="454"/>
      <c r="L6" s="454" t="s">
        <v>
92</v>
      </c>
      <c r="M6" s="454"/>
      <c r="N6" s="454"/>
      <c r="O6" s="454"/>
      <c r="P6" s="454"/>
      <c r="Q6" s="454"/>
      <c r="R6" s="458"/>
      <c r="S6" s="458"/>
      <c r="T6" s="458"/>
      <c r="U6" s="458"/>
      <c r="V6" s="459"/>
      <c r="W6" s="462" t="s">
        <v>
93</v>
      </c>
      <c r="X6" s="463"/>
      <c r="Y6" s="463"/>
      <c r="Z6" s="463"/>
      <c r="AA6" s="463"/>
      <c r="AB6" s="453"/>
      <c r="AC6" s="466" t="s">
        <v>
94</v>
      </c>
      <c r="AD6" s="467"/>
      <c r="AE6" s="467"/>
      <c r="AF6" s="467"/>
      <c r="AG6" s="467"/>
      <c r="AH6" s="467"/>
      <c r="AI6" s="467"/>
      <c r="AJ6" s="467"/>
      <c r="AK6" s="467"/>
      <c r="AL6" s="468"/>
      <c r="AM6" s="475" t="s">
        <v>
95</v>
      </c>
      <c r="AN6" s="476"/>
      <c r="AO6" s="476"/>
      <c r="AP6" s="476"/>
      <c r="AQ6" s="476"/>
      <c r="AR6" s="476"/>
      <c r="AS6" s="476"/>
      <c r="AT6" s="477"/>
      <c r="AU6" s="478" t="s">
        <v>
88</v>
      </c>
      <c r="AV6" s="479"/>
      <c r="AW6" s="479"/>
      <c r="AX6" s="479"/>
      <c r="AY6" s="480" t="s">
        <v>
96</v>
      </c>
      <c r="AZ6" s="481"/>
      <c r="BA6" s="481"/>
      <c r="BB6" s="481"/>
      <c r="BC6" s="481"/>
      <c r="BD6" s="481"/>
      <c r="BE6" s="481"/>
      <c r="BF6" s="481"/>
      <c r="BG6" s="481"/>
      <c r="BH6" s="481"/>
      <c r="BI6" s="481"/>
      <c r="BJ6" s="481"/>
      <c r="BK6" s="481"/>
      <c r="BL6" s="481"/>
      <c r="BM6" s="482"/>
      <c r="BN6" s="446">
        <v>
1076050</v>
      </c>
      <c r="BO6" s="447"/>
      <c r="BP6" s="447"/>
      <c r="BQ6" s="447"/>
      <c r="BR6" s="447"/>
      <c r="BS6" s="447"/>
      <c r="BT6" s="447"/>
      <c r="BU6" s="448"/>
      <c r="BV6" s="446">
        <v>
1251231</v>
      </c>
      <c r="BW6" s="447"/>
      <c r="BX6" s="447"/>
      <c r="BY6" s="447"/>
      <c r="BZ6" s="447"/>
      <c r="CA6" s="447"/>
      <c r="CB6" s="447"/>
      <c r="CC6" s="448"/>
      <c r="CD6" s="449" t="s">
        <v>
97</v>
      </c>
      <c r="CE6" s="450"/>
      <c r="CF6" s="450"/>
      <c r="CG6" s="450"/>
      <c r="CH6" s="450"/>
      <c r="CI6" s="450"/>
      <c r="CJ6" s="450"/>
      <c r="CK6" s="450"/>
      <c r="CL6" s="450"/>
      <c r="CM6" s="450"/>
      <c r="CN6" s="450"/>
      <c r="CO6" s="450"/>
      <c r="CP6" s="450"/>
      <c r="CQ6" s="450"/>
      <c r="CR6" s="450"/>
      <c r="CS6" s="451"/>
      <c r="CT6" s="483">
        <v>
97.1</v>
      </c>
      <c r="CU6" s="484"/>
      <c r="CV6" s="484"/>
      <c r="CW6" s="484"/>
      <c r="CX6" s="484"/>
      <c r="CY6" s="484"/>
      <c r="CZ6" s="484"/>
      <c r="DA6" s="485"/>
      <c r="DB6" s="483">
        <v>
93.8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
98</v>
      </c>
      <c r="AN7" s="476"/>
      <c r="AO7" s="476"/>
      <c r="AP7" s="476"/>
      <c r="AQ7" s="476"/>
      <c r="AR7" s="476"/>
      <c r="AS7" s="476"/>
      <c r="AT7" s="477"/>
      <c r="AU7" s="478" t="s">
        <v>
99</v>
      </c>
      <c r="AV7" s="479"/>
      <c r="AW7" s="479"/>
      <c r="AX7" s="479"/>
      <c r="AY7" s="480" t="s">
        <v>
100</v>
      </c>
      <c r="AZ7" s="481"/>
      <c r="BA7" s="481"/>
      <c r="BB7" s="481"/>
      <c r="BC7" s="481"/>
      <c r="BD7" s="481"/>
      <c r="BE7" s="481"/>
      <c r="BF7" s="481"/>
      <c r="BG7" s="481"/>
      <c r="BH7" s="481"/>
      <c r="BI7" s="481"/>
      <c r="BJ7" s="481"/>
      <c r="BK7" s="481"/>
      <c r="BL7" s="481"/>
      <c r="BM7" s="482"/>
      <c r="BN7" s="446">
        <v>
28397</v>
      </c>
      <c r="BO7" s="447"/>
      <c r="BP7" s="447"/>
      <c r="BQ7" s="447"/>
      <c r="BR7" s="447"/>
      <c r="BS7" s="447"/>
      <c r="BT7" s="447"/>
      <c r="BU7" s="448"/>
      <c r="BV7" s="446">
        <v>
45135</v>
      </c>
      <c r="BW7" s="447"/>
      <c r="BX7" s="447"/>
      <c r="BY7" s="447"/>
      <c r="BZ7" s="447"/>
      <c r="CA7" s="447"/>
      <c r="CB7" s="447"/>
      <c r="CC7" s="448"/>
      <c r="CD7" s="449" t="s">
        <v>
101</v>
      </c>
      <c r="CE7" s="450"/>
      <c r="CF7" s="450"/>
      <c r="CG7" s="450"/>
      <c r="CH7" s="450"/>
      <c r="CI7" s="450"/>
      <c r="CJ7" s="450"/>
      <c r="CK7" s="450"/>
      <c r="CL7" s="450"/>
      <c r="CM7" s="450"/>
      <c r="CN7" s="450"/>
      <c r="CO7" s="450"/>
      <c r="CP7" s="450"/>
      <c r="CQ7" s="450"/>
      <c r="CR7" s="450"/>
      <c r="CS7" s="451"/>
      <c r="CT7" s="446">
        <v>
15525298</v>
      </c>
      <c r="CU7" s="447"/>
      <c r="CV7" s="447"/>
      <c r="CW7" s="447"/>
      <c r="CX7" s="447"/>
      <c r="CY7" s="447"/>
      <c r="CZ7" s="447"/>
      <c r="DA7" s="448"/>
      <c r="DB7" s="446">
        <v>
15317478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
102</v>
      </c>
      <c r="AN8" s="476"/>
      <c r="AO8" s="476"/>
      <c r="AP8" s="476"/>
      <c r="AQ8" s="476"/>
      <c r="AR8" s="476"/>
      <c r="AS8" s="476"/>
      <c r="AT8" s="477"/>
      <c r="AU8" s="478" t="s">
        <v>
103</v>
      </c>
      <c r="AV8" s="479"/>
      <c r="AW8" s="479"/>
      <c r="AX8" s="479"/>
      <c r="AY8" s="480" t="s">
        <v>
104</v>
      </c>
      <c r="AZ8" s="481"/>
      <c r="BA8" s="481"/>
      <c r="BB8" s="481"/>
      <c r="BC8" s="481"/>
      <c r="BD8" s="481"/>
      <c r="BE8" s="481"/>
      <c r="BF8" s="481"/>
      <c r="BG8" s="481"/>
      <c r="BH8" s="481"/>
      <c r="BI8" s="481"/>
      <c r="BJ8" s="481"/>
      <c r="BK8" s="481"/>
      <c r="BL8" s="481"/>
      <c r="BM8" s="482"/>
      <c r="BN8" s="446">
        <v>
1047653</v>
      </c>
      <c r="BO8" s="447"/>
      <c r="BP8" s="447"/>
      <c r="BQ8" s="447"/>
      <c r="BR8" s="447"/>
      <c r="BS8" s="447"/>
      <c r="BT8" s="447"/>
      <c r="BU8" s="448"/>
      <c r="BV8" s="446">
        <v>
1206096</v>
      </c>
      <c r="BW8" s="447"/>
      <c r="BX8" s="447"/>
      <c r="BY8" s="447"/>
      <c r="BZ8" s="447"/>
      <c r="CA8" s="447"/>
      <c r="CB8" s="447"/>
      <c r="CC8" s="448"/>
      <c r="CD8" s="449" t="s">
        <v>
105</v>
      </c>
      <c r="CE8" s="450"/>
      <c r="CF8" s="450"/>
      <c r="CG8" s="450"/>
      <c r="CH8" s="450"/>
      <c r="CI8" s="450"/>
      <c r="CJ8" s="450"/>
      <c r="CK8" s="450"/>
      <c r="CL8" s="450"/>
      <c r="CM8" s="450"/>
      <c r="CN8" s="450"/>
      <c r="CO8" s="450"/>
      <c r="CP8" s="450"/>
      <c r="CQ8" s="450"/>
      <c r="CR8" s="450"/>
      <c r="CS8" s="451"/>
      <c r="CT8" s="486">
        <v>
0.89</v>
      </c>
      <c r="CU8" s="487"/>
      <c r="CV8" s="487"/>
      <c r="CW8" s="487"/>
      <c r="CX8" s="487"/>
      <c r="CY8" s="487"/>
      <c r="CZ8" s="487"/>
      <c r="DA8" s="488"/>
      <c r="DB8" s="486">
        <v>
0.88</v>
      </c>
      <c r="DC8" s="487"/>
      <c r="DD8" s="487"/>
      <c r="DE8" s="487"/>
      <c r="DF8" s="487"/>
      <c r="DG8" s="487"/>
      <c r="DH8" s="487"/>
      <c r="DI8" s="488"/>
      <c r="DJ8" s="165"/>
      <c r="DK8" s="165"/>
      <c r="DL8" s="165"/>
      <c r="DM8" s="165"/>
      <c r="DN8" s="165"/>
      <c r="DO8" s="165"/>
    </row>
    <row r="9" spans="1:119" ht="18.75" customHeight="1" thickBot="1">
      <c r="A9" s="166"/>
      <c r="B9" s="440" t="s">
        <v>
106</v>
      </c>
      <c r="C9" s="441"/>
      <c r="D9" s="441"/>
      <c r="E9" s="441"/>
      <c r="F9" s="441"/>
      <c r="G9" s="441"/>
      <c r="H9" s="441"/>
      <c r="I9" s="441"/>
      <c r="J9" s="441"/>
      <c r="K9" s="489"/>
      <c r="L9" s="490" t="s">
        <v>
107</v>
      </c>
      <c r="M9" s="491"/>
      <c r="N9" s="491"/>
      <c r="O9" s="491"/>
      <c r="P9" s="491"/>
      <c r="Q9" s="492"/>
      <c r="R9" s="493">
        <v>
80249</v>
      </c>
      <c r="S9" s="494"/>
      <c r="T9" s="494"/>
      <c r="U9" s="494"/>
      <c r="V9" s="495"/>
      <c r="W9" s="403" t="s">
        <v>
108</v>
      </c>
      <c r="X9" s="404"/>
      <c r="Y9" s="404"/>
      <c r="Z9" s="404"/>
      <c r="AA9" s="404"/>
      <c r="AB9" s="404"/>
      <c r="AC9" s="404"/>
      <c r="AD9" s="404"/>
      <c r="AE9" s="404"/>
      <c r="AF9" s="404"/>
      <c r="AG9" s="404"/>
      <c r="AH9" s="404"/>
      <c r="AI9" s="404"/>
      <c r="AJ9" s="404"/>
      <c r="AK9" s="404"/>
      <c r="AL9" s="405"/>
      <c r="AM9" s="475" t="s">
        <v>
109</v>
      </c>
      <c r="AN9" s="476"/>
      <c r="AO9" s="476"/>
      <c r="AP9" s="476"/>
      <c r="AQ9" s="476"/>
      <c r="AR9" s="476"/>
      <c r="AS9" s="476"/>
      <c r="AT9" s="477"/>
      <c r="AU9" s="478" t="s">
        <v>
88</v>
      </c>
      <c r="AV9" s="479"/>
      <c r="AW9" s="479"/>
      <c r="AX9" s="479"/>
      <c r="AY9" s="480" t="s">
        <v>
110</v>
      </c>
      <c r="AZ9" s="481"/>
      <c r="BA9" s="481"/>
      <c r="BB9" s="481"/>
      <c r="BC9" s="481"/>
      <c r="BD9" s="481"/>
      <c r="BE9" s="481"/>
      <c r="BF9" s="481"/>
      <c r="BG9" s="481"/>
      <c r="BH9" s="481"/>
      <c r="BI9" s="481"/>
      <c r="BJ9" s="481"/>
      <c r="BK9" s="481"/>
      <c r="BL9" s="481"/>
      <c r="BM9" s="482"/>
      <c r="BN9" s="446">
        <v>
-158443</v>
      </c>
      <c r="BO9" s="447"/>
      <c r="BP9" s="447"/>
      <c r="BQ9" s="447"/>
      <c r="BR9" s="447"/>
      <c r="BS9" s="447"/>
      <c r="BT9" s="447"/>
      <c r="BU9" s="448"/>
      <c r="BV9" s="446">
        <v>
207748</v>
      </c>
      <c r="BW9" s="447"/>
      <c r="BX9" s="447"/>
      <c r="BY9" s="447"/>
      <c r="BZ9" s="447"/>
      <c r="CA9" s="447"/>
      <c r="CB9" s="447"/>
      <c r="CC9" s="448"/>
      <c r="CD9" s="449" t="s">
        <v>
111</v>
      </c>
      <c r="CE9" s="450"/>
      <c r="CF9" s="450"/>
      <c r="CG9" s="450"/>
      <c r="CH9" s="450"/>
      <c r="CI9" s="450"/>
      <c r="CJ9" s="450"/>
      <c r="CK9" s="450"/>
      <c r="CL9" s="450"/>
      <c r="CM9" s="450"/>
      <c r="CN9" s="450"/>
      <c r="CO9" s="450"/>
      <c r="CP9" s="450"/>
      <c r="CQ9" s="450"/>
      <c r="CR9" s="450"/>
      <c r="CS9" s="451"/>
      <c r="CT9" s="443">
        <v>
10.6</v>
      </c>
      <c r="CU9" s="444"/>
      <c r="CV9" s="444"/>
      <c r="CW9" s="444"/>
      <c r="CX9" s="444"/>
      <c r="CY9" s="444"/>
      <c r="CZ9" s="444"/>
      <c r="DA9" s="445"/>
      <c r="DB9" s="443">
        <v>
10.8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
112</v>
      </c>
      <c r="M10" s="476"/>
      <c r="N10" s="476"/>
      <c r="O10" s="476"/>
      <c r="P10" s="476"/>
      <c r="Q10" s="477"/>
      <c r="R10" s="497">
        <v>
78751</v>
      </c>
      <c r="S10" s="498"/>
      <c r="T10" s="498"/>
      <c r="U10" s="498"/>
      <c r="V10" s="499"/>
      <c r="W10" s="434"/>
      <c r="X10" s="435"/>
      <c r="Y10" s="435"/>
      <c r="Z10" s="435"/>
      <c r="AA10" s="435"/>
      <c r="AB10" s="435"/>
      <c r="AC10" s="435"/>
      <c r="AD10" s="435"/>
      <c r="AE10" s="435"/>
      <c r="AF10" s="435"/>
      <c r="AG10" s="435"/>
      <c r="AH10" s="435"/>
      <c r="AI10" s="435"/>
      <c r="AJ10" s="435"/>
      <c r="AK10" s="435"/>
      <c r="AL10" s="438"/>
      <c r="AM10" s="475" t="s">
        <v>
113</v>
      </c>
      <c r="AN10" s="476"/>
      <c r="AO10" s="476"/>
      <c r="AP10" s="476"/>
      <c r="AQ10" s="476"/>
      <c r="AR10" s="476"/>
      <c r="AS10" s="476"/>
      <c r="AT10" s="477"/>
      <c r="AU10" s="478" t="s">
        <v>
88</v>
      </c>
      <c r="AV10" s="479"/>
      <c r="AW10" s="479"/>
      <c r="AX10" s="479"/>
      <c r="AY10" s="480" t="s">
        <v>
114</v>
      </c>
      <c r="AZ10" s="481"/>
      <c r="BA10" s="481"/>
      <c r="BB10" s="481"/>
      <c r="BC10" s="481"/>
      <c r="BD10" s="481"/>
      <c r="BE10" s="481"/>
      <c r="BF10" s="481"/>
      <c r="BG10" s="481"/>
      <c r="BH10" s="481"/>
      <c r="BI10" s="481"/>
      <c r="BJ10" s="481"/>
      <c r="BK10" s="481"/>
      <c r="BL10" s="481"/>
      <c r="BM10" s="482"/>
      <c r="BN10" s="446">
        <v>
470843</v>
      </c>
      <c r="BO10" s="447"/>
      <c r="BP10" s="447"/>
      <c r="BQ10" s="447"/>
      <c r="BR10" s="447"/>
      <c r="BS10" s="447"/>
      <c r="BT10" s="447"/>
      <c r="BU10" s="448"/>
      <c r="BV10" s="446">
        <v>
182050</v>
      </c>
      <c r="BW10" s="447"/>
      <c r="BX10" s="447"/>
      <c r="BY10" s="447"/>
      <c r="BZ10" s="447"/>
      <c r="CA10" s="447"/>
      <c r="CB10" s="447"/>
      <c r="CC10" s="448"/>
      <c r="CD10" s="170" t="s">
        <v>
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
116</v>
      </c>
      <c r="M11" s="501"/>
      <c r="N11" s="501"/>
      <c r="O11" s="501"/>
      <c r="P11" s="501"/>
      <c r="Q11" s="502"/>
      <c r="R11" s="503" t="s">
        <v>
117</v>
      </c>
      <c r="S11" s="504"/>
      <c r="T11" s="504"/>
      <c r="U11" s="504"/>
      <c r="V11" s="505"/>
      <c r="W11" s="434"/>
      <c r="X11" s="435"/>
      <c r="Y11" s="435"/>
      <c r="Z11" s="435"/>
      <c r="AA11" s="435"/>
      <c r="AB11" s="435"/>
      <c r="AC11" s="435"/>
      <c r="AD11" s="435"/>
      <c r="AE11" s="435"/>
      <c r="AF11" s="435"/>
      <c r="AG11" s="435"/>
      <c r="AH11" s="435"/>
      <c r="AI11" s="435"/>
      <c r="AJ11" s="435"/>
      <c r="AK11" s="435"/>
      <c r="AL11" s="438"/>
      <c r="AM11" s="475" t="s">
        <v>
118</v>
      </c>
      <c r="AN11" s="476"/>
      <c r="AO11" s="476"/>
      <c r="AP11" s="476"/>
      <c r="AQ11" s="476"/>
      <c r="AR11" s="476"/>
      <c r="AS11" s="476"/>
      <c r="AT11" s="477"/>
      <c r="AU11" s="478" t="s">
        <v>
119</v>
      </c>
      <c r="AV11" s="479"/>
      <c r="AW11" s="479"/>
      <c r="AX11" s="479"/>
      <c r="AY11" s="480" t="s">
        <v>
120</v>
      </c>
      <c r="AZ11" s="481"/>
      <c r="BA11" s="481"/>
      <c r="BB11" s="481"/>
      <c r="BC11" s="481"/>
      <c r="BD11" s="481"/>
      <c r="BE11" s="481"/>
      <c r="BF11" s="481"/>
      <c r="BG11" s="481"/>
      <c r="BH11" s="481"/>
      <c r="BI11" s="481"/>
      <c r="BJ11" s="481"/>
      <c r="BK11" s="481"/>
      <c r="BL11" s="481"/>
      <c r="BM11" s="482"/>
      <c r="BN11" s="446">
        <v>
0</v>
      </c>
      <c r="BO11" s="447"/>
      <c r="BP11" s="447"/>
      <c r="BQ11" s="447"/>
      <c r="BR11" s="447"/>
      <c r="BS11" s="447"/>
      <c r="BT11" s="447"/>
      <c r="BU11" s="448"/>
      <c r="BV11" s="446">
        <v>
0</v>
      </c>
      <c r="BW11" s="447"/>
      <c r="BX11" s="447"/>
      <c r="BY11" s="447"/>
      <c r="BZ11" s="447"/>
      <c r="CA11" s="447"/>
      <c r="CB11" s="447"/>
      <c r="CC11" s="448"/>
      <c r="CD11" s="449" t="s">
        <v>
121</v>
      </c>
      <c r="CE11" s="450"/>
      <c r="CF11" s="450"/>
      <c r="CG11" s="450"/>
      <c r="CH11" s="450"/>
      <c r="CI11" s="450"/>
      <c r="CJ11" s="450"/>
      <c r="CK11" s="450"/>
      <c r="CL11" s="450"/>
      <c r="CM11" s="450"/>
      <c r="CN11" s="450"/>
      <c r="CO11" s="450"/>
      <c r="CP11" s="450"/>
      <c r="CQ11" s="450"/>
      <c r="CR11" s="450"/>
      <c r="CS11" s="451"/>
      <c r="CT11" s="486" t="s">
        <v>
122</v>
      </c>
      <c r="CU11" s="487"/>
      <c r="CV11" s="487"/>
      <c r="CW11" s="487"/>
      <c r="CX11" s="487"/>
      <c r="CY11" s="487"/>
      <c r="CZ11" s="487"/>
      <c r="DA11" s="488"/>
      <c r="DB11" s="486" t="s">
        <v>
123</v>
      </c>
      <c r="DC11" s="487"/>
      <c r="DD11" s="487"/>
      <c r="DE11" s="487"/>
      <c r="DF11" s="487"/>
      <c r="DG11" s="487"/>
      <c r="DH11" s="487"/>
      <c r="DI11" s="488"/>
      <c r="DJ11" s="165"/>
      <c r="DK11" s="165"/>
      <c r="DL11" s="165"/>
      <c r="DM11" s="165"/>
      <c r="DN11" s="165"/>
      <c r="DO11" s="165"/>
    </row>
    <row r="12" spans="1:119" ht="18.75" customHeight="1">
      <c r="A12" s="166"/>
      <c r="B12" s="506" t="s">
        <v>
124</v>
      </c>
      <c r="C12" s="507"/>
      <c r="D12" s="507"/>
      <c r="E12" s="507"/>
      <c r="F12" s="507"/>
      <c r="G12" s="507"/>
      <c r="H12" s="507"/>
      <c r="I12" s="507"/>
      <c r="J12" s="507"/>
      <c r="K12" s="508"/>
      <c r="L12" s="515" t="s">
        <v>
125</v>
      </c>
      <c r="M12" s="516"/>
      <c r="N12" s="516"/>
      <c r="O12" s="516"/>
      <c r="P12" s="516"/>
      <c r="Q12" s="517"/>
      <c r="R12" s="518">
        <v>
81788</v>
      </c>
      <c r="S12" s="519"/>
      <c r="T12" s="519"/>
      <c r="U12" s="519"/>
      <c r="V12" s="520"/>
      <c r="W12" s="521" t="s">
        <v>
1</v>
      </c>
      <c r="X12" s="479"/>
      <c r="Y12" s="479"/>
      <c r="Z12" s="479"/>
      <c r="AA12" s="479"/>
      <c r="AB12" s="522"/>
      <c r="AC12" s="478" t="s">
        <v>
126</v>
      </c>
      <c r="AD12" s="479"/>
      <c r="AE12" s="479"/>
      <c r="AF12" s="479"/>
      <c r="AG12" s="522"/>
      <c r="AH12" s="478" t="s">
        <v>
127</v>
      </c>
      <c r="AI12" s="479"/>
      <c r="AJ12" s="479"/>
      <c r="AK12" s="479"/>
      <c r="AL12" s="523"/>
      <c r="AM12" s="475" t="s">
        <v>
128</v>
      </c>
      <c r="AN12" s="476"/>
      <c r="AO12" s="476"/>
      <c r="AP12" s="476"/>
      <c r="AQ12" s="476"/>
      <c r="AR12" s="476"/>
      <c r="AS12" s="476"/>
      <c r="AT12" s="477"/>
      <c r="AU12" s="478" t="s">
        <v>
119</v>
      </c>
      <c r="AV12" s="479"/>
      <c r="AW12" s="479"/>
      <c r="AX12" s="479"/>
      <c r="AY12" s="480" t="s">
        <v>
129</v>
      </c>
      <c r="AZ12" s="481"/>
      <c r="BA12" s="481"/>
      <c r="BB12" s="481"/>
      <c r="BC12" s="481"/>
      <c r="BD12" s="481"/>
      <c r="BE12" s="481"/>
      <c r="BF12" s="481"/>
      <c r="BG12" s="481"/>
      <c r="BH12" s="481"/>
      <c r="BI12" s="481"/>
      <c r="BJ12" s="481"/>
      <c r="BK12" s="481"/>
      <c r="BL12" s="481"/>
      <c r="BM12" s="482"/>
      <c r="BN12" s="446">
        <v>
188000</v>
      </c>
      <c r="BO12" s="447"/>
      <c r="BP12" s="447"/>
      <c r="BQ12" s="447"/>
      <c r="BR12" s="447"/>
      <c r="BS12" s="447"/>
      <c r="BT12" s="447"/>
      <c r="BU12" s="448"/>
      <c r="BV12" s="446">
        <v>
375000</v>
      </c>
      <c r="BW12" s="447"/>
      <c r="BX12" s="447"/>
      <c r="BY12" s="447"/>
      <c r="BZ12" s="447"/>
      <c r="CA12" s="447"/>
      <c r="CB12" s="447"/>
      <c r="CC12" s="448"/>
      <c r="CD12" s="449" t="s">
        <v>
130</v>
      </c>
      <c r="CE12" s="450"/>
      <c r="CF12" s="450"/>
      <c r="CG12" s="450"/>
      <c r="CH12" s="450"/>
      <c r="CI12" s="450"/>
      <c r="CJ12" s="450"/>
      <c r="CK12" s="450"/>
      <c r="CL12" s="450"/>
      <c r="CM12" s="450"/>
      <c r="CN12" s="450"/>
      <c r="CO12" s="450"/>
      <c r="CP12" s="450"/>
      <c r="CQ12" s="450"/>
      <c r="CR12" s="450"/>
      <c r="CS12" s="451"/>
      <c r="CT12" s="486" t="s">
        <v>
123</v>
      </c>
      <c r="CU12" s="487"/>
      <c r="CV12" s="487"/>
      <c r="CW12" s="487"/>
      <c r="CX12" s="487"/>
      <c r="CY12" s="487"/>
      <c r="CZ12" s="487"/>
      <c r="DA12" s="488"/>
      <c r="DB12" s="486" t="s">
        <v>
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
131</v>
      </c>
      <c r="N13" s="535"/>
      <c r="O13" s="535"/>
      <c r="P13" s="535"/>
      <c r="Q13" s="536"/>
      <c r="R13" s="527">
        <v>
80506</v>
      </c>
      <c r="S13" s="528"/>
      <c r="T13" s="528"/>
      <c r="U13" s="528"/>
      <c r="V13" s="529"/>
      <c r="W13" s="462" t="s">
        <v>
132</v>
      </c>
      <c r="X13" s="463"/>
      <c r="Y13" s="463"/>
      <c r="Z13" s="463"/>
      <c r="AA13" s="463"/>
      <c r="AB13" s="453"/>
      <c r="AC13" s="497">
        <v>
327</v>
      </c>
      <c r="AD13" s="498"/>
      <c r="AE13" s="498"/>
      <c r="AF13" s="498"/>
      <c r="AG13" s="537"/>
      <c r="AH13" s="497">
        <v>
284</v>
      </c>
      <c r="AI13" s="498"/>
      <c r="AJ13" s="498"/>
      <c r="AK13" s="498"/>
      <c r="AL13" s="499"/>
      <c r="AM13" s="475" t="s">
        <v>
133</v>
      </c>
      <c r="AN13" s="476"/>
      <c r="AO13" s="476"/>
      <c r="AP13" s="476"/>
      <c r="AQ13" s="476"/>
      <c r="AR13" s="476"/>
      <c r="AS13" s="476"/>
      <c r="AT13" s="477"/>
      <c r="AU13" s="478" t="s">
        <v>
99</v>
      </c>
      <c r="AV13" s="479"/>
      <c r="AW13" s="479"/>
      <c r="AX13" s="479"/>
      <c r="AY13" s="480" t="s">
        <v>
134</v>
      </c>
      <c r="AZ13" s="481"/>
      <c r="BA13" s="481"/>
      <c r="BB13" s="481"/>
      <c r="BC13" s="481"/>
      <c r="BD13" s="481"/>
      <c r="BE13" s="481"/>
      <c r="BF13" s="481"/>
      <c r="BG13" s="481"/>
      <c r="BH13" s="481"/>
      <c r="BI13" s="481"/>
      <c r="BJ13" s="481"/>
      <c r="BK13" s="481"/>
      <c r="BL13" s="481"/>
      <c r="BM13" s="482"/>
      <c r="BN13" s="446">
        <v>
124400</v>
      </c>
      <c r="BO13" s="447"/>
      <c r="BP13" s="447"/>
      <c r="BQ13" s="447"/>
      <c r="BR13" s="447"/>
      <c r="BS13" s="447"/>
      <c r="BT13" s="447"/>
      <c r="BU13" s="448"/>
      <c r="BV13" s="446">
        <v>
14798</v>
      </c>
      <c r="BW13" s="447"/>
      <c r="BX13" s="447"/>
      <c r="BY13" s="447"/>
      <c r="BZ13" s="447"/>
      <c r="CA13" s="447"/>
      <c r="CB13" s="447"/>
      <c r="CC13" s="448"/>
      <c r="CD13" s="449" t="s">
        <v>
135</v>
      </c>
      <c r="CE13" s="450"/>
      <c r="CF13" s="450"/>
      <c r="CG13" s="450"/>
      <c r="CH13" s="450"/>
      <c r="CI13" s="450"/>
      <c r="CJ13" s="450"/>
      <c r="CK13" s="450"/>
      <c r="CL13" s="450"/>
      <c r="CM13" s="450"/>
      <c r="CN13" s="450"/>
      <c r="CO13" s="450"/>
      <c r="CP13" s="450"/>
      <c r="CQ13" s="450"/>
      <c r="CR13" s="450"/>
      <c r="CS13" s="451"/>
      <c r="CT13" s="443">
        <v>
2.5</v>
      </c>
      <c r="CU13" s="444"/>
      <c r="CV13" s="444"/>
      <c r="CW13" s="444"/>
      <c r="CX13" s="444"/>
      <c r="CY13" s="444"/>
      <c r="CZ13" s="444"/>
      <c r="DA13" s="445"/>
      <c r="DB13" s="443">
        <v>
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
136</v>
      </c>
      <c r="M14" s="525"/>
      <c r="N14" s="525"/>
      <c r="O14" s="525"/>
      <c r="P14" s="525"/>
      <c r="Q14" s="526"/>
      <c r="R14" s="527">
        <v>
80807</v>
      </c>
      <c r="S14" s="528"/>
      <c r="T14" s="528"/>
      <c r="U14" s="528"/>
      <c r="V14" s="529"/>
      <c r="W14" s="436"/>
      <c r="X14" s="437"/>
      <c r="Y14" s="437"/>
      <c r="Z14" s="437"/>
      <c r="AA14" s="437"/>
      <c r="AB14" s="426"/>
      <c r="AC14" s="530">
        <v>
1</v>
      </c>
      <c r="AD14" s="531"/>
      <c r="AE14" s="531"/>
      <c r="AF14" s="531"/>
      <c r="AG14" s="532"/>
      <c r="AH14" s="530">
        <v>
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
137</v>
      </c>
      <c r="CE14" s="539"/>
      <c r="CF14" s="539"/>
      <c r="CG14" s="539"/>
      <c r="CH14" s="539"/>
      <c r="CI14" s="539"/>
      <c r="CJ14" s="539"/>
      <c r="CK14" s="539"/>
      <c r="CL14" s="539"/>
      <c r="CM14" s="539"/>
      <c r="CN14" s="539"/>
      <c r="CO14" s="539"/>
      <c r="CP14" s="539"/>
      <c r="CQ14" s="539"/>
      <c r="CR14" s="539"/>
      <c r="CS14" s="540"/>
      <c r="CT14" s="541">
        <v>
17.899999999999999</v>
      </c>
      <c r="CU14" s="542"/>
      <c r="CV14" s="542"/>
      <c r="CW14" s="542"/>
      <c r="CX14" s="542"/>
      <c r="CY14" s="542"/>
      <c r="CZ14" s="542"/>
      <c r="DA14" s="543"/>
      <c r="DB14" s="541">
        <v>
23.5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
131</v>
      </c>
      <c r="N15" s="535"/>
      <c r="O15" s="535"/>
      <c r="P15" s="535"/>
      <c r="Q15" s="536"/>
      <c r="R15" s="527">
        <v>
79639</v>
      </c>
      <c r="S15" s="528"/>
      <c r="T15" s="528"/>
      <c r="U15" s="528"/>
      <c r="V15" s="529"/>
      <c r="W15" s="462" t="s">
        <v>
138</v>
      </c>
      <c r="X15" s="463"/>
      <c r="Y15" s="463"/>
      <c r="Z15" s="463"/>
      <c r="AA15" s="463"/>
      <c r="AB15" s="453"/>
      <c r="AC15" s="497">
        <v>
5094</v>
      </c>
      <c r="AD15" s="498"/>
      <c r="AE15" s="498"/>
      <c r="AF15" s="498"/>
      <c r="AG15" s="537"/>
      <c r="AH15" s="497">
        <v>
4971</v>
      </c>
      <c r="AI15" s="498"/>
      <c r="AJ15" s="498"/>
      <c r="AK15" s="498"/>
      <c r="AL15" s="499"/>
      <c r="AM15" s="475"/>
      <c r="AN15" s="476"/>
      <c r="AO15" s="476"/>
      <c r="AP15" s="476"/>
      <c r="AQ15" s="476"/>
      <c r="AR15" s="476"/>
      <c r="AS15" s="476"/>
      <c r="AT15" s="477"/>
      <c r="AU15" s="478"/>
      <c r="AV15" s="479"/>
      <c r="AW15" s="479"/>
      <c r="AX15" s="479"/>
      <c r="AY15" s="406" t="s">
        <v>
139</v>
      </c>
      <c r="AZ15" s="407"/>
      <c r="BA15" s="407"/>
      <c r="BB15" s="407"/>
      <c r="BC15" s="407"/>
      <c r="BD15" s="407"/>
      <c r="BE15" s="407"/>
      <c r="BF15" s="407"/>
      <c r="BG15" s="407"/>
      <c r="BH15" s="407"/>
      <c r="BI15" s="407"/>
      <c r="BJ15" s="407"/>
      <c r="BK15" s="407"/>
      <c r="BL15" s="407"/>
      <c r="BM15" s="408"/>
      <c r="BN15" s="409">
        <v>
10261326</v>
      </c>
      <c r="BO15" s="410"/>
      <c r="BP15" s="410"/>
      <c r="BQ15" s="410"/>
      <c r="BR15" s="410"/>
      <c r="BS15" s="410"/>
      <c r="BT15" s="410"/>
      <c r="BU15" s="411"/>
      <c r="BV15" s="409">
        <v>
10208022</v>
      </c>
      <c r="BW15" s="410"/>
      <c r="BX15" s="410"/>
      <c r="BY15" s="410"/>
      <c r="BZ15" s="410"/>
      <c r="CA15" s="410"/>
      <c r="CB15" s="410"/>
      <c r="CC15" s="411"/>
      <c r="CD15" s="544" t="s">
        <v>
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
141</v>
      </c>
      <c r="M16" s="555"/>
      <c r="N16" s="555"/>
      <c r="O16" s="555"/>
      <c r="P16" s="555"/>
      <c r="Q16" s="556"/>
      <c r="R16" s="547" t="s">
        <v>
142</v>
      </c>
      <c r="S16" s="548"/>
      <c r="T16" s="548"/>
      <c r="U16" s="548"/>
      <c r="V16" s="549"/>
      <c r="W16" s="436"/>
      <c r="X16" s="437"/>
      <c r="Y16" s="437"/>
      <c r="Z16" s="437"/>
      <c r="AA16" s="437"/>
      <c r="AB16" s="426"/>
      <c r="AC16" s="530">
        <v>
15.4</v>
      </c>
      <c r="AD16" s="531"/>
      <c r="AE16" s="531"/>
      <c r="AF16" s="531"/>
      <c r="AG16" s="532"/>
      <c r="AH16" s="530">
        <v>
15.5</v>
      </c>
      <c r="AI16" s="531"/>
      <c r="AJ16" s="531"/>
      <c r="AK16" s="531"/>
      <c r="AL16" s="533"/>
      <c r="AM16" s="475"/>
      <c r="AN16" s="476"/>
      <c r="AO16" s="476"/>
      <c r="AP16" s="476"/>
      <c r="AQ16" s="476"/>
      <c r="AR16" s="476"/>
      <c r="AS16" s="476"/>
      <c r="AT16" s="477"/>
      <c r="AU16" s="478"/>
      <c r="AV16" s="479"/>
      <c r="AW16" s="479"/>
      <c r="AX16" s="479"/>
      <c r="AY16" s="480" t="s">
        <v>
143</v>
      </c>
      <c r="AZ16" s="481"/>
      <c r="BA16" s="481"/>
      <c r="BB16" s="481"/>
      <c r="BC16" s="481"/>
      <c r="BD16" s="481"/>
      <c r="BE16" s="481"/>
      <c r="BF16" s="481"/>
      <c r="BG16" s="481"/>
      <c r="BH16" s="481"/>
      <c r="BI16" s="481"/>
      <c r="BJ16" s="481"/>
      <c r="BK16" s="481"/>
      <c r="BL16" s="481"/>
      <c r="BM16" s="482"/>
      <c r="BN16" s="446">
        <v>
11549890</v>
      </c>
      <c r="BO16" s="447"/>
      <c r="BP16" s="447"/>
      <c r="BQ16" s="447"/>
      <c r="BR16" s="447"/>
      <c r="BS16" s="447"/>
      <c r="BT16" s="447"/>
      <c r="BU16" s="448"/>
      <c r="BV16" s="446">
        <v>
11483772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
144</v>
      </c>
      <c r="N17" s="551"/>
      <c r="O17" s="551"/>
      <c r="P17" s="551"/>
      <c r="Q17" s="552"/>
      <c r="R17" s="547" t="s">
        <v>
145</v>
      </c>
      <c r="S17" s="548"/>
      <c r="T17" s="548"/>
      <c r="U17" s="548"/>
      <c r="V17" s="549"/>
      <c r="W17" s="462" t="s">
        <v>
146</v>
      </c>
      <c r="X17" s="463"/>
      <c r="Y17" s="463"/>
      <c r="Z17" s="463"/>
      <c r="AA17" s="463"/>
      <c r="AB17" s="453"/>
      <c r="AC17" s="497">
        <v>
27591</v>
      </c>
      <c r="AD17" s="498"/>
      <c r="AE17" s="498"/>
      <c r="AF17" s="498"/>
      <c r="AG17" s="537"/>
      <c r="AH17" s="497">
        <v>
26818</v>
      </c>
      <c r="AI17" s="498"/>
      <c r="AJ17" s="498"/>
      <c r="AK17" s="498"/>
      <c r="AL17" s="499"/>
      <c r="AM17" s="475"/>
      <c r="AN17" s="476"/>
      <c r="AO17" s="476"/>
      <c r="AP17" s="476"/>
      <c r="AQ17" s="476"/>
      <c r="AR17" s="476"/>
      <c r="AS17" s="476"/>
      <c r="AT17" s="477"/>
      <c r="AU17" s="478"/>
      <c r="AV17" s="479"/>
      <c r="AW17" s="479"/>
      <c r="AX17" s="479"/>
      <c r="AY17" s="480" t="s">
        <v>
147</v>
      </c>
      <c r="AZ17" s="481"/>
      <c r="BA17" s="481"/>
      <c r="BB17" s="481"/>
      <c r="BC17" s="481"/>
      <c r="BD17" s="481"/>
      <c r="BE17" s="481"/>
      <c r="BF17" s="481"/>
      <c r="BG17" s="481"/>
      <c r="BH17" s="481"/>
      <c r="BI17" s="481"/>
      <c r="BJ17" s="481"/>
      <c r="BK17" s="481"/>
      <c r="BL17" s="481"/>
      <c r="BM17" s="482"/>
      <c r="BN17" s="446">
        <v>
13194632</v>
      </c>
      <c r="BO17" s="447"/>
      <c r="BP17" s="447"/>
      <c r="BQ17" s="447"/>
      <c r="BR17" s="447"/>
      <c r="BS17" s="447"/>
      <c r="BT17" s="447"/>
      <c r="BU17" s="448"/>
      <c r="BV17" s="446">
        <v>
13127607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
148</v>
      </c>
      <c r="C18" s="489"/>
      <c r="D18" s="489"/>
      <c r="E18" s="558"/>
      <c r="F18" s="558"/>
      <c r="G18" s="558"/>
      <c r="H18" s="558"/>
      <c r="I18" s="558"/>
      <c r="J18" s="558"/>
      <c r="K18" s="558"/>
      <c r="L18" s="559">
        <v>
6.39</v>
      </c>
      <c r="M18" s="559"/>
      <c r="N18" s="559"/>
      <c r="O18" s="559"/>
      <c r="P18" s="559"/>
      <c r="Q18" s="559"/>
      <c r="R18" s="560"/>
      <c r="S18" s="560"/>
      <c r="T18" s="560"/>
      <c r="U18" s="560"/>
      <c r="V18" s="561"/>
      <c r="W18" s="464"/>
      <c r="X18" s="465"/>
      <c r="Y18" s="465"/>
      <c r="Z18" s="465"/>
      <c r="AA18" s="465"/>
      <c r="AB18" s="456"/>
      <c r="AC18" s="562">
        <v>
83.6</v>
      </c>
      <c r="AD18" s="563"/>
      <c r="AE18" s="563"/>
      <c r="AF18" s="563"/>
      <c r="AG18" s="564"/>
      <c r="AH18" s="562">
        <v>
83.6</v>
      </c>
      <c r="AI18" s="563"/>
      <c r="AJ18" s="563"/>
      <c r="AK18" s="563"/>
      <c r="AL18" s="565"/>
      <c r="AM18" s="475"/>
      <c r="AN18" s="476"/>
      <c r="AO18" s="476"/>
      <c r="AP18" s="476"/>
      <c r="AQ18" s="476"/>
      <c r="AR18" s="476"/>
      <c r="AS18" s="476"/>
      <c r="AT18" s="477"/>
      <c r="AU18" s="478"/>
      <c r="AV18" s="479"/>
      <c r="AW18" s="479"/>
      <c r="AX18" s="479"/>
      <c r="AY18" s="480" t="s">
        <v>
149</v>
      </c>
      <c r="AZ18" s="481"/>
      <c r="BA18" s="481"/>
      <c r="BB18" s="481"/>
      <c r="BC18" s="481"/>
      <c r="BD18" s="481"/>
      <c r="BE18" s="481"/>
      <c r="BF18" s="481"/>
      <c r="BG18" s="481"/>
      <c r="BH18" s="481"/>
      <c r="BI18" s="481"/>
      <c r="BJ18" s="481"/>
      <c r="BK18" s="481"/>
      <c r="BL18" s="481"/>
      <c r="BM18" s="482"/>
      <c r="BN18" s="446">
        <v>
14221267</v>
      </c>
      <c r="BO18" s="447"/>
      <c r="BP18" s="447"/>
      <c r="BQ18" s="447"/>
      <c r="BR18" s="447"/>
      <c r="BS18" s="447"/>
      <c r="BT18" s="447"/>
      <c r="BU18" s="448"/>
      <c r="BV18" s="446">
        <v>
13622266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
150</v>
      </c>
      <c r="C19" s="489"/>
      <c r="D19" s="489"/>
      <c r="E19" s="558"/>
      <c r="F19" s="558"/>
      <c r="G19" s="558"/>
      <c r="H19" s="558"/>
      <c r="I19" s="558"/>
      <c r="J19" s="558"/>
      <c r="K19" s="558"/>
      <c r="L19" s="566">
        <v>
12559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
151</v>
      </c>
      <c r="AZ19" s="481"/>
      <c r="BA19" s="481"/>
      <c r="BB19" s="481"/>
      <c r="BC19" s="481"/>
      <c r="BD19" s="481"/>
      <c r="BE19" s="481"/>
      <c r="BF19" s="481"/>
      <c r="BG19" s="481"/>
      <c r="BH19" s="481"/>
      <c r="BI19" s="481"/>
      <c r="BJ19" s="481"/>
      <c r="BK19" s="481"/>
      <c r="BL19" s="481"/>
      <c r="BM19" s="482"/>
      <c r="BN19" s="446">
        <v>
18337044</v>
      </c>
      <c r="BO19" s="447"/>
      <c r="BP19" s="447"/>
      <c r="BQ19" s="447"/>
      <c r="BR19" s="447"/>
      <c r="BS19" s="447"/>
      <c r="BT19" s="447"/>
      <c r="BU19" s="448"/>
      <c r="BV19" s="446">
        <v>
18030147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
152</v>
      </c>
      <c r="C20" s="489"/>
      <c r="D20" s="489"/>
      <c r="E20" s="558"/>
      <c r="F20" s="558"/>
      <c r="G20" s="558"/>
      <c r="H20" s="558"/>
      <c r="I20" s="558"/>
      <c r="J20" s="558"/>
      <c r="K20" s="558"/>
      <c r="L20" s="566">
        <v>
39458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
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
154</v>
      </c>
      <c r="C22" s="581"/>
      <c r="D22" s="582"/>
      <c r="E22" s="458" t="s">
        <v>
1</v>
      </c>
      <c r="F22" s="463"/>
      <c r="G22" s="463"/>
      <c r="H22" s="463"/>
      <c r="I22" s="463"/>
      <c r="J22" s="463"/>
      <c r="K22" s="453"/>
      <c r="L22" s="458" t="s">
        <v>
155</v>
      </c>
      <c r="M22" s="463"/>
      <c r="N22" s="463"/>
      <c r="O22" s="463"/>
      <c r="P22" s="453"/>
      <c r="Q22" s="589" t="s">
        <v>
156</v>
      </c>
      <c r="R22" s="590"/>
      <c r="S22" s="590"/>
      <c r="T22" s="590"/>
      <c r="U22" s="590"/>
      <c r="V22" s="591"/>
      <c r="W22" s="595" t="s">
        <v>
157</v>
      </c>
      <c r="X22" s="581"/>
      <c r="Y22" s="582"/>
      <c r="Z22" s="458" t="s">
        <v>
1</v>
      </c>
      <c r="AA22" s="463"/>
      <c r="AB22" s="463"/>
      <c r="AC22" s="463"/>
      <c r="AD22" s="463"/>
      <c r="AE22" s="463"/>
      <c r="AF22" s="463"/>
      <c r="AG22" s="453"/>
      <c r="AH22" s="608" t="s">
        <v>
158</v>
      </c>
      <c r="AI22" s="463"/>
      <c r="AJ22" s="463"/>
      <c r="AK22" s="463"/>
      <c r="AL22" s="453"/>
      <c r="AM22" s="608" t="s">
        <v>
159</v>
      </c>
      <c r="AN22" s="609"/>
      <c r="AO22" s="609"/>
      <c r="AP22" s="609"/>
      <c r="AQ22" s="609"/>
      <c r="AR22" s="610"/>
      <c r="AS22" s="589" t="s">
        <v>
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
160</v>
      </c>
      <c r="AZ23" s="407"/>
      <c r="BA23" s="407"/>
      <c r="BB23" s="407"/>
      <c r="BC23" s="407"/>
      <c r="BD23" s="407"/>
      <c r="BE23" s="407"/>
      <c r="BF23" s="407"/>
      <c r="BG23" s="407"/>
      <c r="BH23" s="407"/>
      <c r="BI23" s="407"/>
      <c r="BJ23" s="407"/>
      <c r="BK23" s="407"/>
      <c r="BL23" s="407"/>
      <c r="BM23" s="408"/>
      <c r="BN23" s="446">
        <v>
19679600</v>
      </c>
      <c r="BO23" s="447"/>
      <c r="BP23" s="447"/>
      <c r="BQ23" s="447"/>
      <c r="BR23" s="447"/>
      <c r="BS23" s="447"/>
      <c r="BT23" s="447"/>
      <c r="BU23" s="448"/>
      <c r="BV23" s="446">
        <v>
19916823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
161</v>
      </c>
      <c r="F24" s="476"/>
      <c r="G24" s="476"/>
      <c r="H24" s="476"/>
      <c r="I24" s="476"/>
      <c r="J24" s="476"/>
      <c r="K24" s="477"/>
      <c r="L24" s="497">
        <v>
1</v>
      </c>
      <c r="M24" s="498"/>
      <c r="N24" s="498"/>
      <c r="O24" s="498"/>
      <c r="P24" s="537"/>
      <c r="Q24" s="497">
        <v>
8980</v>
      </c>
      <c r="R24" s="498"/>
      <c r="S24" s="498"/>
      <c r="T24" s="498"/>
      <c r="U24" s="498"/>
      <c r="V24" s="537"/>
      <c r="W24" s="596"/>
      <c r="X24" s="584"/>
      <c r="Y24" s="585"/>
      <c r="Z24" s="496" t="s">
        <v>
162</v>
      </c>
      <c r="AA24" s="476"/>
      <c r="AB24" s="476"/>
      <c r="AC24" s="476"/>
      <c r="AD24" s="476"/>
      <c r="AE24" s="476"/>
      <c r="AF24" s="476"/>
      <c r="AG24" s="477"/>
      <c r="AH24" s="497">
        <v>
415</v>
      </c>
      <c r="AI24" s="498"/>
      <c r="AJ24" s="498"/>
      <c r="AK24" s="498"/>
      <c r="AL24" s="537"/>
      <c r="AM24" s="497">
        <v>
1286915</v>
      </c>
      <c r="AN24" s="498"/>
      <c r="AO24" s="498"/>
      <c r="AP24" s="498"/>
      <c r="AQ24" s="498"/>
      <c r="AR24" s="537"/>
      <c r="AS24" s="497">
        <v>
3101</v>
      </c>
      <c r="AT24" s="498"/>
      <c r="AU24" s="498"/>
      <c r="AV24" s="498"/>
      <c r="AW24" s="498"/>
      <c r="AX24" s="499"/>
      <c r="AY24" s="616" t="s">
        <v>
163</v>
      </c>
      <c r="AZ24" s="617"/>
      <c r="BA24" s="617"/>
      <c r="BB24" s="617"/>
      <c r="BC24" s="617"/>
      <c r="BD24" s="617"/>
      <c r="BE24" s="617"/>
      <c r="BF24" s="617"/>
      <c r="BG24" s="617"/>
      <c r="BH24" s="617"/>
      <c r="BI24" s="617"/>
      <c r="BJ24" s="617"/>
      <c r="BK24" s="617"/>
      <c r="BL24" s="617"/>
      <c r="BM24" s="618"/>
      <c r="BN24" s="446">
        <v>
16230684</v>
      </c>
      <c r="BO24" s="447"/>
      <c r="BP24" s="447"/>
      <c r="BQ24" s="447"/>
      <c r="BR24" s="447"/>
      <c r="BS24" s="447"/>
      <c r="BT24" s="447"/>
      <c r="BU24" s="448"/>
      <c r="BV24" s="446">
        <v>
15997676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
164</v>
      </c>
      <c r="F25" s="476"/>
      <c r="G25" s="476"/>
      <c r="H25" s="476"/>
      <c r="I25" s="476"/>
      <c r="J25" s="476"/>
      <c r="K25" s="477"/>
      <c r="L25" s="497">
        <v>
1</v>
      </c>
      <c r="M25" s="498"/>
      <c r="N25" s="498"/>
      <c r="O25" s="498"/>
      <c r="P25" s="537"/>
      <c r="Q25" s="497">
        <v>
7740</v>
      </c>
      <c r="R25" s="498"/>
      <c r="S25" s="498"/>
      <c r="T25" s="498"/>
      <c r="U25" s="498"/>
      <c r="V25" s="537"/>
      <c r="W25" s="596"/>
      <c r="X25" s="584"/>
      <c r="Y25" s="585"/>
      <c r="Z25" s="496" t="s">
        <v>
165</v>
      </c>
      <c r="AA25" s="476"/>
      <c r="AB25" s="476"/>
      <c r="AC25" s="476"/>
      <c r="AD25" s="476"/>
      <c r="AE25" s="476"/>
      <c r="AF25" s="476"/>
      <c r="AG25" s="477"/>
      <c r="AH25" s="497" t="s">
        <v>
166</v>
      </c>
      <c r="AI25" s="498"/>
      <c r="AJ25" s="498"/>
      <c r="AK25" s="498"/>
      <c r="AL25" s="537"/>
      <c r="AM25" s="497" t="s">
        <v>
123</v>
      </c>
      <c r="AN25" s="498"/>
      <c r="AO25" s="498"/>
      <c r="AP25" s="498"/>
      <c r="AQ25" s="498"/>
      <c r="AR25" s="537"/>
      <c r="AS25" s="497" t="s">
        <v>
166</v>
      </c>
      <c r="AT25" s="498"/>
      <c r="AU25" s="498"/>
      <c r="AV25" s="498"/>
      <c r="AW25" s="498"/>
      <c r="AX25" s="499"/>
      <c r="AY25" s="406" t="s">
        <v>
167</v>
      </c>
      <c r="AZ25" s="407"/>
      <c r="BA25" s="407"/>
      <c r="BB25" s="407"/>
      <c r="BC25" s="407"/>
      <c r="BD25" s="407"/>
      <c r="BE25" s="407"/>
      <c r="BF25" s="407"/>
      <c r="BG25" s="407"/>
      <c r="BH25" s="407"/>
      <c r="BI25" s="407"/>
      <c r="BJ25" s="407"/>
      <c r="BK25" s="407"/>
      <c r="BL25" s="407"/>
      <c r="BM25" s="408"/>
      <c r="BN25" s="409">
        <v>
1460982</v>
      </c>
      <c r="BO25" s="410"/>
      <c r="BP25" s="410"/>
      <c r="BQ25" s="410"/>
      <c r="BR25" s="410"/>
      <c r="BS25" s="410"/>
      <c r="BT25" s="410"/>
      <c r="BU25" s="411"/>
      <c r="BV25" s="409">
        <v>
1053408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
168</v>
      </c>
      <c r="F26" s="476"/>
      <c r="G26" s="476"/>
      <c r="H26" s="476"/>
      <c r="I26" s="476"/>
      <c r="J26" s="476"/>
      <c r="K26" s="477"/>
      <c r="L26" s="497">
        <v>
1</v>
      </c>
      <c r="M26" s="498"/>
      <c r="N26" s="498"/>
      <c r="O26" s="498"/>
      <c r="P26" s="537"/>
      <c r="Q26" s="497">
        <v>
7210</v>
      </c>
      <c r="R26" s="498"/>
      <c r="S26" s="498"/>
      <c r="T26" s="498"/>
      <c r="U26" s="498"/>
      <c r="V26" s="537"/>
      <c r="W26" s="596"/>
      <c r="X26" s="584"/>
      <c r="Y26" s="585"/>
      <c r="Z26" s="496" t="s">
        <v>
169</v>
      </c>
      <c r="AA26" s="606"/>
      <c r="AB26" s="606"/>
      <c r="AC26" s="606"/>
      <c r="AD26" s="606"/>
      <c r="AE26" s="606"/>
      <c r="AF26" s="606"/>
      <c r="AG26" s="607"/>
      <c r="AH26" s="497">
        <v>
33</v>
      </c>
      <c r="AI26" s="498"/>
      <c r="AJ26" s="498"/>
      <c r="AK26" s="498"/>
      <c r="AL26" s="537"/>
      <c r="AM26" s="497">
        <v>
103158</v>
      </c>
      <c r="AN26" s="498"/>
      <c r="AO26" s="498"/>
      <c r="AP26" s="498"/>
      <c r="AQ26" s="498"/>
      <c r="AR26" s="537"/>
      <c r="AS26" s="497">
        <v>
3126</v>
      </c>
      <c r="AT26" s="498"/>
      <c r="AU26" s="498"/>
      <c r="AV26" s="498"/>
      <c r="AW26" s="498"/>
      <c r="AX26" s="499"/>
      <c r="AY26" s="449" t="s">
        <v>
170</v>
      </c>
      <c r="AZ26" s="450"/>
      <c r="BA26" s="450"/>
      <c r="BB26" s="450"/>
      <c r="BC26" s="450"/>
      <c r="BD26" s="450"/>
      <c r="BE26" s="450"/>
      <c r="BF26" s="450"/>
      <c r="BG26" s="450"/>
      <c r="BH26" s="450"/>
      <c r="BI26" s="450"/>
      <c r="BJ26" s="450"/>
      <c r="BK26" s="450"/>
      <c r="BL26" s="450"/>
      <c r="BM26" s="451"/>
      <c r="BN26" s="446" t="s">
        <v>
166</v>
      </c>
      <c r="BO26" s="447"/>
      <c r="BP26" s="447"/>
      <c r="BQ26" s="447"/>
      <c r="BR26" s="447"/>
      <c r="BS26" s="447"/>
      <c r="BT26" s="447"/>
      <c r="BU26" s="448"/>
      <c r="BV26" s="446" t="s">
        <v>
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
171</v>
      </c>
      <c r="F27" s="476"/>
      <c r="G27" s="476"/>
      <c r="H27" s="476"/>
      <c r="I27" s="476"/>
      <c r="J27" s="476"/>
      <c r="K27" s="477"/>
      <c r="L27" s="497">
        <v>
1</v>
      </c>
      <c r="M27" s="498"/>
      <c r="N27" s="498"/>
      <c r="O27" s="498"/>
      <c r="P27" s="537"/>
      <c r="Q27" s="497">
        <v>
5470</v>
      </c>
      <c r="R27" s="498"/>
      <c r="S27" s="498"/>
      <c r="T27" s="498"/>
      <c r="U27" s="498"/>
      <c r="V27" s="537"/>
      <c r="W27" s="596"/>
      <c r="X27" s="584"/>
      <c r="Y27" s="585"/>
      <c r="Z27" s="496" t="s">
        <v>
172</v>
      </c>
      <c r="AA27" s="476"/>
      <c r="AB27" s="476"/>
      <c r="AC27" s="476"/>
      <c r="AD27" s="476"/>
      <c r="AE27" s="476"/>
      <c r="AF27" s="476"/>
      <c r="AG27" s="477"/>
      <c r="AH27" s="497">
        <v>
2</v>
      </c>
      <c r="AI27" s="498"/>
      <c r="AJ27" s="498"/>
      <c r="AK27" s="498"/>
      <c r="AL27" s="537"/>
      <c r="AM27" s="497" t="s">
        <v>
173</v>
      </c>
      <c r="AN27" s="498"/>
      <c r="AO27" s="498"/>
      <c r="AP27" s="498"/>
      <c r="AQ27" s="498"/>
      <c r="AR27" s="537"/>
      <c r="AS27" s="497" t="s">
        <v>
173</v>
      </c>
      <c r="AT27" s="498"/>
      <c r="AU27" s="498"/>
      <c r="AV27" s="498"/>
      <c r="AW27" s="498"/>
      <c r="AX27" s="499"/>
      <c r="AY27" s="538" t="s">
        <v>
174</v>
      </c>
      <c r="AZ27" s="539"/>
      <c r="BA27" s="539"/>
      <c r="BB27" s="539"/>
      <c r="BC27" s="539"/>
      <c r="BD27" s="539"/>
      <c r="BE27" s="539"/>
      <c r="BF27" s="539"/>
      <c r="BG27" s="539"/>
      <c r="BH27" s="539"/>
      <c r="BI27" s="539"/>
      <c r="BJ27" s="539"/>
      <c r="BK27" s="539"/>
      <c r="BL27" s="539"/>
      <c r="BM27" s="540"/>
      <c r="BN27" s="619">
        <v>
300</v>
      </c>
      <c r="BO27" s="620"/>
      <c r="BP27" s="620"/>
      <c r="BQ27" s="620"/>
      <c r="BR27" s="620"/>
      <c r="BS27" s="620"/>
      <c r="BT27" s="620"/>
      <c r="BU27" s="621"/>
      <c r="BV27" s="619">
        <v>
300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
175</v>
      </c>
      <c r="F28" s="476"/>
      <c r="G28" s="476"/>
      <c r="H28" s="476"/>
      <c r="I28" s="476"/>
      <c r="J28" s="476"/>
      <c r="K28" s="477"/>
      <c r="L28" s="497">
        <v>
1</v>
      </c>
      <c r="M28" s="498"/>
      <c r="N28" s="498"/>
      <c r="O28" s="498"/>
      <c r="P28" s="537"/>
      <c r="Q28" s="497">
        <v>
4890</v>
      </c>
      <c r="R28" s="498"/>
      <c r="S28" s="498"/>
      <c r="T28" s="498"/>
      <c r="U28" s="498"/>
      <c r="V28" s="537"/>
      <c r="W28" s="596"/>
      <c r="X28" s="584"/>
      <c r="Y28" s="585"/>
      <c r="Z28" s="496" t="s">
        <v>
176</v>
      </c>
      <c r="AA28" s="476"/>
      <c r="AB28" s="476"/>
      <c r="AC28" s="476"/>
      <c r="AD28" s="476"/>
      <c r="AE28" s="476"/>
      <c r="AF28" s="476"/>
      <c r="AG28" s="477"/>
      <c r="AH28" s="497" t="s">
        <v>
177</v>
      </c>
      <c r="AI28" s="498"/>
      <c r="AJ28" s="498"/>
      <c r="AK28" s="498"/>
      <c r="AL28" s="537"/>
      <c r="AM28" s="497" t="s">
        <v>
123</v>
      </c>
      <c r="AN28" s="498"/>
      <c r="AO28" s="498"/>
      <c r="AP28" s="498"/>
      <c r="AQ28" s="498"/>
      <c r="AR28" s="537"/>
      <c r="AS28" s="497" t="s">
        <v>
177</v>
      </c>
      <c r="AT28" s="498"/>
      <c r="AU28" s="498"/>
      <c r="AV28" s="498"/>
      <c r="AW28" s="498"/>
      <c r="AX28" s="499"/>
      <c r="AY28" s="622" t="s">
        <v>
178</v>
      </c>
      <c r="AZ28" s="623"/>
      <c r="BA28" s="623"/>
      <c r="BB28" s="624"/>
      <c r="BC28" s="406" t="s">
        <v>
42</v>
      </c>
      <c r="BD28" s="407"/>
      <c r="BE28" s="407"/>
      <c r="BF28" s="407"/>
      <c r="BG28" s="407"/>
      <c r="BH28" s="407"/>
      <c r="BI28" s="407"/>
      <c r="BJ28" s="407"/>
      <c r="BK28" s="407"/>
      <c r="BL28" s="407"/>
      <c r="BM28" s="408"/>
      <c r="BN28" s="409">
        <v>
1783835</v>
      </c>
      <c r="BO28" s="410"/>
      <c r="BP28" s="410"/>
      <c r="BQ28" s="410"/>
      <c r="BR28" s="410"/>
      <c r="BS28" s="410"/>
      <c r="BT28" s="410"/>
      <c r="BU28" s="411"/>
      <c r="BV28" s="409">
        <v>
1500992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
179</v>
      </c>
      <c r="F29" s="476"/>
      <c r="G29" s="476"/>
      <c r="H29" s="476"/>
      <c r="I29" s="476"/>
      <c r="J29" s="476"/>
      <c r="K29" s="477"/>
      <c r="L29" s="497">
        <v>
20</v>
      </c>
      <c r="M29" s="498"/>
      <c r="N29" s="498"/>
      <c r="O29" s="498"/>
      <c r="P29" s="537"/>
      <c r="Q29" s="497">
        <v>
4650</v>
      </c>
      <c r="R29" s="498"/>
      <c r="S29" s="498"/>
      <c r="T29" s="498"/>
      <c r="U29" s="498"/>
      <c r="V29" s="537"/>
      <c r="W29" s="597"/>
      <c r="X29" s="598"/>
      <c r="Y29" s="599"/>
      <c r="Z29" s="496" t="s">
        <v>
180</v>
      </c>
      <c r="AA29" s="476"/>
      <c r="AB29" s="476"/>
      <c r="AC29" s="476"/>
      <c r="AD29" s="476"/>
      <c r="AE29" s="476"/>
      <c r="AF29" s="476"/>
      <c r="AG29" s="477"/>
      <c r="AH29" s="497">
        <v>
417</v>
      </c>
      <c r="AI29" s="498"/>
      <c r="AJ29" s="498"/>
      <c r="AK29" s="498"/>
      <c r="AL29" s="537"/>
      <c r="AM29" s="497">
        <v>
1296144</v>
      </c>
      <c r="AN29" s="498"/>
      <c r="AO29" s="498"/>
      <c r="AP29" s="498"/>
      <c r="AQ29" s="498"/>
      <c r="AR29" s="537"/>
      <c r="AS29" s="497">
        <v>
3108</v>
      </c>
      <c r="AT29" s="498"/>
      <c r="AU29" s="498"/>
      <c r="AV29" s="498"/>
      <c r="AW29" s="498"/>
      <c r="AX29" s="499"/>
      <c r="AY29" s="625"/>
      <c r="AZ29" s="626"/>
      <c r="BA29" s="626"/>
      <c r="BB29" s="627"/>
      <c r="BC29" s="480" t="s">
        <v>
181</v>
      </c>
      <c r="BD29" s="481"/>
      <c r="BE29" s="481"/>
      <c r="BF29" s="481"/>
      <c r="BG29" s="481"/>
      <c r="BH29" s="481"/>
      <c r="BI29" s="481"/>
      <c r="BJ29" s="481"/>
      <c r="BK29" s="481"/>
      <c r="BL29" s="481"/>
      <c r="BM29" s="482"/>
      <c r="BN29" s="446">
        <v>
472</v>
      </c>
      <c r="BO29" s="447"/>
      <c r="BP29" s="447"/>
      <c r="BQ29" s="447"/>
      <c r="BR29" s="447"/>
      <c r="BS29" s="447"/>
      <c r="BT29" s="447"/>
      <c r="BU29" s="448"/>
      <c r="BV29" s="446">
        <v>
471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
182</v>
      </c>
      <c r="X30" s="604"/>
      <c r="Y30" s="604"/>
      <c r="Z30" s="604"/>
      <c r="AA30" s="604"/>
      <c r="AB30" s="604"/>
      <c r="AC30" s="604"/>
      <c r="AD30" s="604"/>
      <c r="AE30" s="604"/>
      <c r="AF30" s="604"/>
      <c r="AG30" s="605"/>
      <c r="AH30" s="562">
        <v>
102.4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
44</v>
      </c>
      <c r="BD30" s="617"/>
      <c r="BE30" s="617"/>
      <c r="BF30" s="617"/>
      <c r="BG30" s="617"/>
      <c r="BH30" s="617"/>
      <c r="BI30" s="617"/>
      <c r="BJ30" s="617"/>
      <c r="BK30" s="617"/>
      <c r="BL30" s="617"/>
      <c r="BM30" s="618"/>
      <c r="BN30" s="619">
        <v>
2171829</v>
      </c>
      <c r="BO30" s="620"/>
      <c r="BP30" s="620"/>
      <c r="BQ30" s="620"/>
      <c r="BR30" s="620"/>
      <c r="BS30" s="620"/>
      <c r="BT30" s="620"/>
      <c r="BU30" s="621"/>
      <c r="BV30" s="619">
        <v>
1807145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183</v>
      </c>
      <c r="D32" s="193"/>
      <c r="E32" s="193"/>
      <c r="F32" s="190"/>
      <c r="G32" s="190"/>
      <c r="H32" s="190"/>
      <c r="I32" s="190"/>
      <c r="J32" s="190"/>
      <c r="K32" s="190"/>
      <c r="L32" s="190"/>
      <c r="M32" s="190"/>
      <c r="N32" s="190"/>
      <c r="O32" s="190"/>
      <c r="P32" s="190"/>
      <c r="Q32" s="190"/>
      <c r="R32" s="190"/>
      <c r="S32" s="190"/>
      <c r="T32" s="190"/>
      <c r="U32" s="190" t="s">
        <v>
184</v>
      </c>
      <c r="V32" s="190"/>
      <c r="W32" s="190"/>
      <c r="X32" s="190"/>
      <c r="Y32" s="190"/>
      <c r="Z32" s="190"/>
      <c r="AA32" s="190"/>
      <c r="AB32" s="190"/>
      <c r="AC32" s="190"/>
      <c r="AD32" s="190"/>
      <c r="AE32" s="190"/>
      <c r="AF32" s="190"/>
      <c r="AG32" s="190"/>
      <c r="AH32" s="190"/>
      <c r="AI32" s="190"/>
      <c r="AJ32" s="190"/>
      <c r="AK32" s="190"/>
      <c r="AL32" s="190"/>
      <c r="AM32" s="194" t="s">
        <v>
185</v>
      </c>
      <c r="AN32" s="190"/>
      <c r="AO32" s="190"/>
      <c r="AP32" s="190"/>
      <c r="AQ32" s="190"/>
      <c r="AR32" s="190"/>
      <c r="AS32" s="194"/>
      <c r="AT32" s="194"/>
      <c r="AU32" s="194"/>
      <c r="AV32" s="194"/>
      <c r="AW32" s="194"/>
      <c r="AX32" s="194"/>
      <c r="AY32" s="194"/>
      <c r="AZ32" s="194"/>
      <c r="BA32" s="194"/>
      <c r="BB32" s="190"/>
      <c r="BC32" s="194"/>
      <c r="BD32" s="190"/>
      <c r="BE32" s="194" t="s">
        <v>
186</v>
      </c>
      <c r="BF32" s="190"/>
      <c r="BG32" s="190"/>
      <c r="BH32" s="190"/>
      <c r="BI32" s="190"/>
      <c r="BJ32" s="194"/>
      <c r="BK32" s="194"/>
      <c r="BL32" s="194"/>
      <c r="BM32" s="194"/>
      <c r="BN32" s="194"/>
      <c r="BO32" s="194"/>
      <c r="BP32" s="194"/>
      <c r="BQ32" s="194"/>
      <c r="BR32" s="190"/>
      <c r="BS32" s="190"/>
      <c r="BT32" s="190"/>
      <c r="BU32" s="190"/>
      <c r="BV32" s="190"/>
      <c r="BW32" s="190" t="s">
        <v>
187</v>
      </c>
      <c r="BX32" s="190"/>
      <c r="BY32" s="190"/>
      <c r="BZ32" s="190"/>
      <c r="CA32" s="190"/>
      <c r="CB32" s="194"/>
      <c r="CC32" s="194"/>
      <c r="CD32" s="194"/>
      <c r="CE32" s="194"/>
      <c r="CF32" s="194"/>
      <c r="CG32" s="194"/>
      <c r="CH32" s="194"/>
      <c r="CI32" s="194"/>
      <c r="CJ32" s="194"/>
      <c r="CK32" s="194"/>
      <c r="CL32" s="194"/>
      <c r="CM32" s="194"/>
      <c r="CN32" s="194"/>
      <c r="CO32" s="194" t="s">
        <v>
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
189</v>
      </c>
      <c r="D33" s="470"/>
      <c r="E33" s="435" t="s">
        <v>
190</v>
      </c>
      <c r="F33" s="435"/>
      <c r="G33" s="435"/>
      <c r="H33" s="435"/>
      <c r="I33" s="435"/>
      <c r="J33" s="435"/>
      <c r="K33" s="435"/>
      <c r="L33" s="435"/>
      <c r="M33" s="435"/>
      <c r="N33" s="435"/>
      <c r="O33" s="435"/>
      <c r="P33" s="435"/>
      <c r="Q33" s="435"/>
      <c r="R33" s="435"/>
      <c r="S33" s="435"/>
      <c r="T33" s="195"/>
      <c r="U33" s="470" t="s">
        <v>
191</v>
      </c>
      <c r="V33" s="470"/>
      <c r="W33" s="435" t="s">
        <v>
192</v>
      </c>
      <c r="X33" s="435"/>
      <c r="Y33" s="435"/>
      <c r="Z33" s="435"/>
      <c r="AA33" s="435"/>
      <c r="AB33" s="435"/>
      <c r="AC33" s="435"/>
      <c r="AD33" s="435"/>
      <c r="AE33" s="435"/>
      <c r="AF33" s="435"/>
      <c r="AG33" s="435"/>
      <c r="AH33" s="435"/>
      <c r="AI33" s="435"/>
      <c r="AJ33" s="435"/>
      <c r="AK33" s="435"/>
      <c r="AL33" s="195"/>
      <c r="AM33" s="470" t="s">
        <v>
193</v>
      </c>
      <c r="AN33" s="470"/>
      <c r="AO33" s="435" t="s">
        <v>
190</v>
      </c>
      <c r="AP33" s="435"/>
      <c r="AQ33" s="435"/>
      <c r="AR33" s="435"/>
      <c r="AS33" s="435"/>
      <c r="AT33" s="435"/>
      <c r="AU33" s="435"/>
      <c r="AV33" s="435"/>
      <c r="AW33" s="435"/>
      <c r="AX33" s="435"/>
      <c r="AY33" s="435"/>
      <c r="AZ33" s="435"/>
      <c r="BA33" s="435"/>
      <c r="BB33" s="435"/>
      <c r="BC33" s="435"/>
      <c r="BD33" s="196"/>
      <c r="BE33" s="435" t="s">
        <v>
194</v>
      </c>
      <c r="BF33" s="435"/>
      <c r="BG33" s="435" t="s">
        <v>
195</v>
      </c>
      <c r="BH33" s="435"/>
      <c r="BI33" s="435"/>
      <c r="BJ33" s="435"/>
      <c r="BK33" s="435"/>
      <c r="BL33" s="435"/>
      <c r="BM33" s="435"/>
      <c r="BN33" s="435"/>
      <c r="BO33" s="435"/>
      <c r="BP33" s="435"/>
      <c r="BQ33" s="435"/>
      <c r="BR33" s="435"/>
      <c r="BS33" s="435"/>
      <c r="BT33" s="435"/>
      <c r="BU33" s="435"/>
      <c r="BV33" s="196"/>
      <c r="BW33" s="470" t="s">
        <v>
194</v>
      </c>
      <c r="BX33" s="470"/>
      <c r="BY33" s="435" t="s">
        <v>
196</v>
      </c>
      <c r="BZ33" s="435"/>
      <c r="CA33" s="435"/>
      <c r="CB33" s="435"/>
      <c r="CC33" s="435"/>
      <c r="CD33" s="435"/>
      <c r="CE33" s="435"/>
      <c r="CF33" s="435"/>
      <c r="CG33" s="435"/>
      <c r="CH33" s="435"/>
      <c r="CI33" s="435"/>
      <c r="CJ33" s="435"/>
      <c r="CK33" s="435"/>
      <c r="CL33" s="435"/>
      <c r="CM33" s="435"/>
      <c r="CN33" s="195"/>
      <c r="CO33" s="470" t="s">
        <v>
189</v>
      </c>
      <c r="CP33" s="470"/>
      <c r="CQ33" s="435" t="s">
        <v>
197</v>
      </c>
      <c r="CR33" s="435"/>
      <c r="CS33" s="435"/>
      <c r="CT33" s="435"/>
      <c r="CU33" s="435"/>
      <c r="CV33" s="435"/>
      <c r="CW33" s="435"/>
      <c r="CX33" s="435"/>
      <c r="CY33" s="435"/>
      <c r="CZ33" s="435"/>
      <c r="DA33" s="435"/>
      <c r="DB33" s="435"/>
      <c r="DC33" s="435"/>
      <c r="DD33" s="435"/>
      <c r="DE33" s="435"/>
      <c r="DF33" s="195"/>
      <c r="DG33" s="631" t="s">
        <v>
198</v>
      </c>
      <c r="DH33" s="631"/>
      <c r="DI33" s="197"/>
      <c r="DJ33" s="165"/>
      <c r="DK33" s="165"/>
      <c r="DL33" s="165"/>
      <c r="DM33" s="165"/>
      <c r="DN33" s="165"/>
      <c r="DO33" s="165"/>
    </row>
    <row r="34" spans="1:119" ht="32.25" customHeight="1">
      <c r="A34" s="166"/>
      <c r="B34" s="192"/>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93"/>
      <c r="U34" s="632">
        <f>
IF(W34="","",MAX(C34:D43)+1)</f>
        <v>
2</v>
      </c>
      <c r="V34" s="632"/>
      <c r="W34" s="633" t="str">
        <f>
IF('各会計、関係団体の財政状況及び健全化判断比率'!B28="","",'各会計、関係団体の財政状況及び健全化判断比率'!B28)</f>
        <v>
国民健康保険特別会計</v>
      </c>
      <c r="X34" s="633"/>
      <c r="Y34" s="633"/>
      <c r="Z34" s="633"/>
      <c r="AA34" s="633"/>
      <c r="AB34" s="633"/>
      <c r="AC34" s="633"/>
      <c r="AD34" s="633"/>
      <c r="AE34" s="633"/>
      <c r="AF34" s="633"/>
      <c r="AG34" s="633"/>
      <c r="AH34" s="633"/>
      <c r="AI34" s="633"/>
      <c r="AJ34" s="633"/>
      <c r="AK34" s="633"/>
      <c r="AL34" s="193"/>
      <c r="AM34" s="632" t="str">
        <f>
IF(AO34="","",MAX(C34:D43,U34:V43)+1)</f>
        <v/>
      </c>
      <c r="AN34" s="632"/>
      <c r="AO34" s="633"/>
      <c r="AP34" s="633"/>
      <c r="AQ34" s="633"/>
      <c r="AR34" s="633"/>
      <c r="AS34" s="633"/>
      <c r="AT34" s="633"/>
      <c r="AU34" s="633"/>
      <c r="AV34" s="633"/>
      <c r="AW34" s="633"/>
      <c r="AX34" s="633"/>
      <c r="AY34" s="633"/>
      <c r="AZ34" s="633"/>
      <c r="BA34" s="633"/>
      <c r="BB34" s="633"/>
      <c r="BC34" s="633"/>
      <c r="BD34" s="193"/>
      <c r="BE34" s="632">
        <f>
IF(BG34="","",MAX(C34:D43,U34:V43,AM34:AN43)+1)</f>
        <v>
6</v>
      </c>
      <c r="BF34" s="632"/>
      <c r="BG34" s="633" t="str">
        <f>
IF('各会計、関係団体の財政状況及び健全化判断比率'!B32="","",'各会計、関係団体の財政状況及び健全化判断比率'!B32)</f>
        <v>
公共下水道特別会計</v>
      </c>
      <c r="BH34" s="633"/>
      <c r="BI34" s="633"/>
      <c r="BJ34" s="633"/>
      <c r="BK34" s="633"/>
      <c r="BL34" s="633"/>
      <c r="BM34" s="633"/>
      <c r="BN34" s="633"/>
      <c r="BO34" s="633"/>
      <c r="BP34" s="633"/>
      <c r="BQ34" s="633"/>
      <c r="BR34" s="633"/>
      <c r="BS34" s="633"/>
      <c r="BT34" s="633"/>
      <c r="BU34" s="633"/>
      <c r="BV34" s="193"/>
      <c r="BW34" s="632">
        <f>
IF(BY34="","",MAX(C34:D43,U34:V43,AM34:AN43,BE34:BF43)+1)</f>
        <v>
7</v>
      </c>
      <c r="BX34" s="632"/>
      <c r="BY34" s="633" t="str">
        <f>
IF('各会計、関係団体の財政状況及び健全化判断比率'!B68="","",'各会計、関係団体の財政状況及び健全化判断比率'!B68)</f>
        <v>
東京たま広域資源循環組合</v>
      </c>
      <c r="BZ34" s="633"/>
      <c r="CA34" s="633"/>
      <c r="CB34" s="633"/>
      <c r="CC34" s="633"/>
      <c r="CD34" s="633"/>
      <c r="CE34" s="633"/>
      <c r="CF34" s="633"/>
      <c r="CG34" s="633"/>
      <c r="CH34" s="633"/>
      <c r="CI34" s="633"/>
      <c r="CJ34" s="633"/>
      <c r="CK34" s="633"/>
      <c r="CL34" s="633"/>
      <c r="CM34" s="633"/>
      <c r="CN34" s="193"/>
      <c r="CO34" s="632">
        <f>
IF(CQ34="","",MAX(C34:D43,U34:V43,AM34:AN43,BE34:BF43,BW34:BX43)+1)</f>
        <v>
15</v>
      </c>
      <c r="CP34" s="632"/>
      <c r="CQ34" s="633" t="str">
        <f>
IF('各会計、関係団体の財政状況及び健全化判断比率'!BS7="","",'各会計、関係団体の財政状況及び健全化判断比率'!BS7)</f>
        <v>
狛江市土地開発公社</v>
      </c>
      <c r="CR34" s="633"/>
      <c r="CS34" s="633"/>
      <c r="CT34" s="633"/>
      <c r="CU34" s="633"/>
      <c r="CV34" s="633"/>
      <c r="CW34" s="633"/>
      <c r="CX34" s="633"/>
      <c r="CY34" s="633"/>
      <c r="CZ34" s="633"/>
      <c r="DA34" s="633"/>
      <c r="DB34" s="633"/>
      <c r="DC34" s="633"/>
      <c r="DD34" s="633"/>
      <c r="DE34" s="633"/>
      <c r="DF34" s="190"/>
      <c r="DG34" s="634" t="str">
        <f>
IF('各会計、関係団体の財政状況及び健全化判断比率'!BR7="","",'各会計、関係団体の財政状況及び健全化判断比率'!BR7)</f>
        <v>
○</v>
      </c>
      <c r="DH34" s="634"/>
      <c r="DI34" s="197"/>
      <c r="DJ34" s="165"/>
      <c r="DK34" s="165"/>
      <c r="DL34" s="165"/>
      <c r="DM34" s="165"/>
      <c r="DN34" s="165"/>
      <c r="DO34" s="165"/>
    </row>
    <row r="35" spans="1:119" ht="32.25" customHeight="1">
      <c r="A35" s="166"/>
      <c r="B35" s="192"/>
      <c r="C35" s="632" t="str">
        <f>
IF(E35="","",C34+1)</f>
        <v/>
      </c>
      <c r="D35" s="632"/>
      <c r="E35" s="633" t="str">
        <f>
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
IF(W35="","",U34+1)</f>
        <v>
3</v>
      </c>
      <c r="V35" s="632"/>
      <c r="W35" s="633" t="str">
        <f>
IF('各会計、関係団体の財政状況及び健全化判断比率'!B29="","",'各会計、関係団体の財政状況及び健全化判断比率'!B29)</f>
        <v>
後期高齢者医療特別会計</v>
      </c>
      <c r="X35" s="633"/>
      <c r="Y35" s="633"/>
      <c r="Z35" s="633"/>
      <c r="AA35" s="633"/>
      <c r="AB35" s="633"/>
      <c r="AC35" s="633"/>
      <c r="AD35" s="633"/>
      <c r="AE35" s="633"/>
      <c r="AF35" s="633"/>
      <c r="AG35" s="633"/>
      <c r="AH35" s="633"/>
      <c r="AI35" s="633"/>
      <c r="AJ35" s="633"/>
      <c r="AK35" s="633"/>
      <c r="AL35" s="193"/>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93"/>
      <c r="BW35" s="632">
        <f t="shared" ref="BW35:BW43" si="2">
IF(BY35="","",BW34+1)</f>
        <v>
8</v>
      </c>
      <c r="BX35" s="632"/>
      <c r="BY35" s="633" t="str">
        <f>
IF('各会計、関係団体の財政状況及び健全化判断比率'!B69="","",'各会計、関係団体の財政状況及び健全化判断比率'!B69)</f>
        <v>
東京都市町村議会議員公務災害補償等組合</v>
      </c>
      <c r="BZ35" s="633"/>
      <c r="CA35" s="633"/>
      <c r="CB35" s="633"/>
      <c r="CC35" s="633"/>
      <c r="CD35" s="633"/>
      <c r="CE35" s="633"/>
      <c r="CF35" s="633"/>
      <c r="CG35" s="633"/>
      <c r="CH35" s="633"/>
      <c r="CI35" s="633"/>
      <c r="CJ35" s="633"/>
      <c r="CK35" s="633"/>
      <c r="CL35" s="633"/>
      <c r="CM35" s="633"/>
      <c r="CN35" s="193"/>
      <c r="CO35" s="632">
        <f t="shared" ref="CO35:CO43" si="3">
IF(CQ35="","",CO34+1)</f>
        <v>
16</v>
      </c>
      <c r="CP35" s="632"/>
      <c r="CQ35" s="633" t="str">
        <f>
IF('各会計、関係団体の財政状況及び健全化判断比率'!BS8="","",'各会計、関係団体の財政状況及び健全化判断比率'!BS8)</f>
        <v>
狛江市文化振興事業団</v>
      </c>
      <c r="CR35" s="633"/>
      <c r="CS35" s="633"/>
      <c r="CT35" s="633"/>
      <c r="CU35" s="633"/>
      <c r="CV35" s="633"/>
      <c r="CW35" s="633"/>
      <c r="CX35" s="633"/>
      <c r="CY35" s="633"/>
      <c r="CZ35" s="633"/>
      <c r="DA35" s="633"/>
      <c r="DB35" s="633"/>
      <c r="DC35" s="633"/>
      <c r="DD35" s="633"/>
      <c r="DE35" s="633"/>
      <c r="DF35" s="190"/>
      <c r="DG35" s="634" t="str">
        <f>
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
IF(W36="","",U35+1)</f>
        <v>
4</v>
      </c>
      <c r="V36" s="632"/>
      <c r="W36" s="633" t="str">
        <f>
IF('各会計、関係団体の財政状況及び健全化判断比率'!B30="","",'各会計、関係団体の財政状況及び健全化判断比率'!B30)</f>
        <v>
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
9</v>
      </c>
      <c r="BX36" s="632"/>
      <c r="BY36" s="633" t="str">
        <f>
IF('各会計、関係団体の財政状況及び健全化判断比率'!B70="","",'各会計、関係団体の財政状況及び健全化判断比率'!B70)</f>
        <v>
東京市町村総合事務組合（一般会計）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
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
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
5</v>
      </c>
      <c r="V37" s="632"/>
      <c r="W37" s="633" t="str">
        <f>
IF('各会計、関係団体の財政状況及び健全化判断比率'!B31="","",'各会計、関係団体の財政状況及び健全化判断比率'!B31)</f>
        <v>
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
10</v>
      </c>
      <c r="BX37" s="632"/>
      <c r="BY37" s="633" t="str">
        <f>
IF('各会計、関係団体の財政状況及び健全化判断比率'!B71="","",'各会計、関係団体の財政状況及び健全化判断比率'!B71)</f>
        <v>
東京市町村総合事務組合（東京都市町村民交通災害共済事業特別会計）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
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
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
11</v>
      </c>
      <c r="BX38" s="632"/>
      <c r="BY38" s="633" t="str">
        <f>
IF('各会計、関係団体の財政状況及び健全化判断比率'!B72="","",'各会計、関係団体の財政状況及び健全化判断比率'!B72)</f>
        <v>
東京都市町村職員退職手当組合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
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
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
12</v>
      </c>
      <c r="BX39" s="632"/>
      <c r="BY39" s="633" t="str">
        <f>
IF('各会計、関係団体の財政状況及び健全化判断比率'!B73="","",'各会計、関係団体の財政状況及び健全化判断比率'!B73)</f>
        <v>
東京都後期高齢者医療広域連合（一般会計）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
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
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
13</v>
      </c>
      <c r="BX40" s="632"/>
      <c r="BY40" s="633" t="str">
        <f>
IF('各会計、関係団体の財政状況及び健全化判断比率'!B74="","",'各会計、関係団体の財政状況及び健全化判断比率'!B74)</f>
        <v>
東京都後期高齢者医療広域連合（後期高齢者医療特別会計）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
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
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
14</v>
      </c>
      <c r="BX41" s="632"/>
      <c r="BY41" s="633" t="str">
        <f>
IF('各会計、関係団体の財政状況及び健全化判断比率'!B75="","",'各会計、関係団体の財政状況及び健全化判断比率'!B75)</f>
        <v>
多摩川衛生組合</v>
      </c>
      <c r="BZ41" s="633"/>
      <c r="CA41" s="633"/>
      <c r="CB41" s="633"/>
      <c r="CC41" s="633"/>
      <c r="CD41" s="633"/>
      <c r="CE41" s="633"/>
      <c r="CF41" s="633"/>
      <c r="CG41" s="633"/>
      <c r="CH41" s="633"/>
      <c r="CI41" s="633"/>
      <c r="CJ41" s="633"/>
      <c r="CK41" s="633"/>
      <c r="CL41" s="633"/>
      <c r="CM41" s="633"/>
      <c r="CN41" s="193"/>
      <c r="CO41" s="632" t="str">
        <f t="shared" si="3"/>
        <v/>
      </c>
      <c r="CP41" s="632"/>
      <c r="CQ41" s="633" t="str">
        <f>
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
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
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
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
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
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
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199</v>
      </c>
      <c r="C46" s="165"/>
      <c r="D46" s="165"/>
      <c r="E46" s="165" t="s">
        <v>
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203</v>
      </c>
    </row>
    <row r="50" spans="5:5">
      <c r="E50" s="167" t="s">
        <v>
204</v>
      </c>
    </row>
    <row r="51" spans="5:5">
      <c r="E51" s="167" t="s">
        <v>
205</v>
      </c>
    </row>
    <row r="52" spans="5:5">
      <c r="E52" s="167" t="s">
        <v>
206</v>
      </c>
    </row>
    <row r="53" spans="5:5">
      <c r="E53" s="167" t="s">
        <v>
207</v>
      </c>
    </row>
    <row r="54" spans="5:5"/>
    <row r="55" spans="5:5"/>
    <row r="56" spans="5:5"/>
    <row r="57" spans="5:5" hidden="1"/>
    <row r="58" spans="5:5" hidden="1"/>
    <row r="59" spans="5:5" hidden="1"/>
  </sheetData>
  <sheetProtection algorithmName="SHA-512" hashValue="8k+ecQGfQcy4MU3iMzzGJrp3tCY2nh8YteZCxppEJQAyV0rxEaj7LuHrKePmFcN9eMwrauKyvCE9lvJzr6dHOA==" saltValue="ReYGFsm3wJ5KPyrHIBH/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45" sqref="L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537</v>
      </c>
      <c r="G33" s="29" t="s">
        <v>
538</v>
      </c>
      <c r="H33" s="29" t="s">
        <v>
539</v>
      </c>
      <c r="I33" s="29" t="s">
        <v>
540</v>
      </c>
      <c r="J33" s="30" t="s">
        <v>
541</v>
      </c>
      <c r="K33" s="22"/>
      <c r="L33" s="22"/>
      <c r="M33" s="22"/>
      <c r="N33" s="22"/>
      <c r="O33" s="22"/>
      <c r="P33" s="22"/>
    </row>
    <row r="34" spans="1:16" ht="39" customHeight="1">
      <c r="A34" s="22"/>
      <c r="B34" s="31"/>
      <c r="C34" s="1224" t="s">
        <v>
542</v>
      </c>
      <c r="D34" s="1224"/>
      <c r="E34" s="1225"/>
      <c r="F34" s="32">
        <v>
7.08</v>
      </c>
      <c r="G34" s="33">
        <v>
6.67</v>
      </c>
      <c r="H34" s="33">
        <v>
6.61</v>
      </c>
      <c r="I34" s="33">
        <v>
7.87</v>
      </c>
      <c r="J34" s="34">
        <v>
6.74</v>
      </c>
      <c r="K34" s="22"/>
      <c r="L34" s="22"/>
      <c r="M34" s="22"/>
      <c r="N34" s="22"/>
      <c r="O34" s="22"/>
      <c r="P34" s="22"/>
    </row>
    <row r="35" spans="1:16" ht="39" customHeight="1">
      <c r="A35" s="22"/>
      <c r="B35" s="35"/>
      <c r="C35" s="1218" t="s">
        <v>
543</v>
      </c>
      <c r="D35" s="1219"/>
      <c r="E35" s="1220"/>
      <c r="F35" s="36" t="s">
        <v>
544</v>
      </c>
      <c r="G35" s="37" t="s">
        <v>
545</v>
      </c>
      <c r="H35" s="37">
        <v>
0.27</v>
      </c>
      <c r="I35" s="37">
        <v>
0.22</v>
      </c>
      <c r="J35" s="38">
        <v>
1.4</v>
      </c>
      <c r="K35" s="22"/>
      <c r="L35" s="22"/>
      <c r="M35" s="22"/>
      <c r="N35" s="22"/>
      <c r="O35" s="22"/>
      <c r="P35" s="22"/>
    </row>
    <row r="36" spans="1:16" ht="39" customHeight="1">
      <c r="A36" s="22"/>
      <c r="B36" s="35"/>
      <c r="C36" s="1218" t="s">
        <v>
546</v>
      </c>
      <c r="D36" s="1219"/>
      <c r="E36" s="1220"/>
      <c r="F36" s="36">
        <v>
0.73</v>
      </c>
      <c r="G36" s="37">
        <v>
1.54</v>
      </c>
      <c r="H36" s="37">
        <v>
1.6</v>
      </c>
      <c r="I36" s="37">
        <v>
1.59</v>
      </c>
      <c r="J36" s="38">
        <v>
1.21</v>
      </c>
      <c r="K36" s="22"/>
      <c r="L36" s="22"/>
      <c r="M36" s="22"/>
      <c r="N36" s="22"/>
      <c r="O36" s="22"/>
      <c r="P36" s="22"/>
    </row>
    <row r="37" spans="1:16" ht="39" customHeight="1">
      <c r="A37" s="22"/>
      <c r="B37" s="35"/>
      <c r="C37" s="1218" t="s">
        <v>
547</v>
      </c>
      <c r="D37" s="1219"/>
      <c r="E37" s="1220"/>
      <c r="F37" s="36">
        <v>
0.75</v>
      </c>
      <c r="G37" s="37">
        <v>
0.44</v>
      </c>
      <c r="H37" s="37">
        <v>
0.13</v>
      </c>
      <c r="I37" s="37">
        <v>
1.45</v>
      </c>
      <c r="J37" s="38">
        <v>
1.1200000000000001</v>
      </c>
      <c r="K37" s="22"/>
      <c r="L37" s="22"/>
      <c r="M37" s="22"/>
      <c r="N37" s="22"/>
      <c r="O37" s="22"/>
      <c r="P37" s="22"/>
    </row>
    <row r="38" spans="1:16" ht="39" customHeight="1">
      <c r="A38" s="22"/>
      <c r="B38" s="35"/>
      <c r="C38" s="1218" t="s">
        <v>
548</v>
      </c>
      <c r="D38" s="1219"/>
      <c r="E38" s="1220"/>
      <c r="F38" s="36">
        <v>
0.03</v>
      </c>
      <c r="G38" s="37">
        <v>
0.02</v>
      </c>
      <c r="H38" s="37">
        <v>
7.0000000000000007E-2</v>
      </c>
      <c r="I38" s="37">
        <v>
0.08</v>
      </c>
      <c r="J38" s="38">
        <v>
0.01</v>
      </c>
      <c r="K38" s="22"/>
      <c r="L38" s="22"/>
      <c r="M38" s="22"/>
      <c r="N38" s="22"/>
      <c r="O38" s="22"/>
      <c r="P38" s="22"/>
    </row>
    <row r="39" spans="1:16" ht="39" customHeight="1">
      <c r="A39" s="22"/>
      <c r="B39" s="35"/>
      <c r="C39" s="1218" t="s">
        <v>
549</v>
      </c>
      <c r="D39" s="1219"/>
      <c r="E39" s="1220"/>
      <c r="F39" s="36">
        <v>
0</v>
      </c>
      <c r="G39" s="37">
        <v>
0</v>
      </c>
      <c r="H39" s="37">
        <v>
0</v>
      </c>
      <c r="I39" s="37">
        <v>
0</v>
      </c>
      <c r="J39" s="38">
        <v>
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550</v>
      </c>
      <c r="D42" s="1219"/>
      <c r="E42" s="1220"/>
      <c r="F42" s="36" t="s">
        <v>
494</v>
      </c>
      <c r="G42" s="37" t="s">
        <v>
494</v>
      </c>
      <c r="H42" s="37" t="s">
        <v>
494</v>
      </c>
      <c r="I42" s="37" t="s">
        <v>
494</v>
      </c>
      <c r="J42" s="38" t="s">
        <v>
494</v>
      </c>
      <c r="K42" s="22"/>
      <c r="L42" s="22"/>
      <c r="M42" s="22"/>
      <c r="N42" s="22"/>
      <c r="O42" s="22"/>
      <c r="P42" s="22"/>
    </row>
    <row r="43" spans="1:16" ht="39" customHeight="1" thickBot="1">
      <c r="A43" s="22"/>
      <c r="B43" s="40"/>
      <c r="C43" s="1221" t="s">
        <v>
551</v>
      </c>
      <c r="D43" s="1222"/>
      <c r="E43" s="1223"/>
      <c r="F43" s="41" t="s">
        <v>
494</v>
      </c>
      <c r="G43" s="42" t="s">
        <v>
494</v>
      </c>
      <c r="H43" s="42" t="s">
        <v>
494</v>
      </c>
      <c r="I43" s="42" t="s">
        <v>
494</v>
      </c>
      <c r="J43" s="43" t="s">
        <v>
494</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y1R55OxnCQrhvEY1FkgE75Sep27G8fFtLMUoMWJERYQ1wsXxWODtWaWJMvcRqeSbzqajMaYkTvM0XlK7ONpBw==" saltValue="bT6khKm9jUUTCknKVpm3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56" sqref="P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537</v>
      </c>
      <c r="L44" s="56" t="s">
        <v>
538</v>
      </c>
      <c r="M44" s="56" t="s">
        <v>
539</v>
      </c>
      <c r="N44" s="56" t="s">
        <v>
540</v>
      </c>
      <c r="O44" s="57" t="s">
        <v>
541</v>
      </c>
      <c r="P44" s="48"/>
      <c r="Q44" s="48"/>
      <c r="R44" s="48"/>
      <c r="S44" s="48"/>
      <c r="T44" s="48"/>
      <c r="U44" s="48"/>
    </row>
    <row r="45" spans="1:21" ht="30.75" customHeight="1">
      <c r="A45" s="48"/>
      <c r="B45" s="1234" t="s">
        <v>
11</v>
      </c>
      <c r="C45" s="1235"/>
      <c r="D45" s="58"/>
      <c r="E45" s="1240" t="s">
        <v>
12</v>
      </c>
      <c r="F45" s="1240"/>
      <c r="G45" s="1240"/>
      <c r="H45" s="1240"/>
      <c r="I45" s="1240"/>
      <c r="J45" s="1241"/>
      <c r="K45" s="59">
        <v>
2495</v>
      </c>
      <c r="L45" s="60">
        <v>
2317</v>
      </c>
      <c r="M45" s="60">
        <v>
2193</v>
      </c>
      <c r="N45" s="60">
        <v>
1951</v>
      </c>
      <c r="O45" s="61">
        <v>
1938</v>
      </c>
      <c r="P45" s="48"/>
      <c r="Q45" s="48"/>
      <c r="R45" s="48"/>
      <c r="S45" s="48"/>
      <c r="T45" s="48"/>
      <c r="U45" s="48"/>
    </row>
    <row r="46" spans="1:21" ht="30.75" customHeight="1">
      <c r="A46" s="48"/>
      <c r="B46" s="1236"/>
      <c r="C46" s="1237"/>
      <c r="D46" s="62"/>
      <c r="E46" s="1228" t="s">
        <v>
13</v>
      </c>
      <c r="F46" s="1228"/>
      <c r="G46" s="1228"/>
      <c r="H46" s="1228"/>
      <c r="I46" s="1228"/>
      <c r="J46" s="1229"/>
      <c r="K46" s="63" t="s">
        <v>
494</v>
      </c>
      <c r="L46" s="64" t="s">
        <v>
494</v>
      </c>
      <c r="M46" s="64" t="s">
        <v>
494</v>
      </c>
      <c r="N46" s="64" t="s">
        <v>
494</v>
      </c>
      <c r="O46" s="65" t="s">
        <v>
494</v>
      </c>
      <c r="P46" s="48"/>
      <c r="Q46" s="48"/>
      <c r="R46" s="48"/>
      <c r="S46" s="48"/>
      <c r="T46" s="48"/>
      <c r="U46" s="48"/>
    </row>
    <row r="47" spans="1:21" ht="30.75" customHeight="1">
      <c r="A47" s="48"/>
      <c r="B47" s="1236"/>
      <c r="C47" s="1237"/>
      <c r="D47" s="62"/>
      <c r="E47" s="1228" t="s">
        <v>
14</v>
      </c>
      <c r="F47" s="1228"/>
      <c r="G47" s="1228"/>
      <c r="H47" s="1228"/>
      <c r="I47" s="1228"/>
      <c r="J47" s="1229"/>
      <c r="K47" s="63" t="s">
        <v>
494</v>
      </c>
      <c r="L47" s="64" t="s">
        <v>
494</v>
      </c>
      <c r="M47" s="64" t="s">
        <v>
494</v>
      </c>
      <c r="N47" s="64" t="s">
        <v>
494</v>
      </c>
      <c r="O47" s="65" t="s">
        <v>
494</v>
      </c>
      <c r="P47" s="48"/>
      <c r="Q47" s="48"/>
      <c r="R47" s="48"/>
      <c r="S47" s="48"/>
      <c r="T47" s="48"/>
      <c r="U47" s="48"/>
    </row>
    <row r="48" spans="1:21" ht="30.75" customHeight="1">
      <c r="A48" s="48"/>
      <c r="B48" s="1236"/>
      <c r="C48" s="1237"/>
      <c r="D48" s="62"/>
      <c r="E48" s="1228" t="s">
        <v>
15</v>
      </c>
      <c r="F48" s="1228"/>
      <c r="G48" s="1228"/>
      <c r="H48" s="1228"/>
      <c r="I48" s="1228"/>
      <c r="J48" s="1229"/>
      <c r="K48" s="63">
        <v>
281</v>
      </c>
      <c r="L48" s="64">
        <v>
271</v>
      </c>
      <c r="M48" s="64">
        <v>
265</v>
      </c>
      <c r="N48" s="64">
        <v>
257</v>
      </c>
      <c r="O48" s="65">
        <v>
245</v>
      </c>
      <c r="P48" s="48"/>
      <c r="Q48" s="48"/>
      <c r="R48" s="48"/>
      <c r="S48" s="48"/>
      <c r="T48" s="48"/>
      <c r="U48" s="48"/>
    </row>
    <row r="49" spans="1:21" ht="30.75" customHeight="1">
      <c r="A49" s="48"/>
      <c r="B49" s="1236"/>
      <c r="C49" s="1237"/>
      <c r="D49" s="62"/>
      <c r="E49" s="1228" t="s">
        <v>
16</v>
      </c>
      <c r="F49" s="1228"/>
      <c r="G49" s="1228"/>
      <c r="H49" s="1228"/>
      <c r="I49" s="1228"/>
      <c r="J49" s="1229"/>
      <c r="K49" s="63" t="s">
        <v>
494</v>
      </c>
      <c r="L49" s="64" t="s">
        <v>
494</v>
      </c>
      <c r="M49" s="64" t="s">
        <v>
494</v>
      </c>
      <c r="N49" s="64" t="s">
        <v>
494</v>
      </c>
      <c r="O49" s="65" t="s">
        <v>
494</v>
      </c>
      <c r="P49" s="48"/>
      <c r="Q49" s="48"/>
      <c r="R49" s="48"/>
      <c r="S49" s="48"/>
      <c r="T49" s="48"/>
      <c r="U49" s="48"/>
    </row>
    <row r="50" spans="1:21" ht="30.75" customHeight="1">
      <c r="A50" s="48"/>
      <c r="B50" s="1236"/>
      <c r="C50" s="1237"/>
      <c r="D50" s="62"/>
      <c r="E50" s="1228" t="s">
        <v>
17</v>
      </c>
      <c r="F50" s="1228"/>
      <c r="G50" s="1228"/>
      <c r="H50" s="1228"/>
      <c r="I50" s="1228"/>
      <c r="J50" s="1229"/>
      <c r="K50" s="63">
        <v>
82</v>
      </c>
      <c r="L50" s="64">
        <v>
78</v>
      </c>
      <c r="M50" s="64">
        <v>
35</v>
      </c>
      <c r="N50" s="64">
        <v>
35</v>
      </c>
      <c r="O50" s="65">
        <v>
35</v>
      </c>
      <c r="P50" s="48"/>
      <c r="Q50" s="48"/>
      <c r="R50" s="48"/>
      <c r="S50" s="48"/>
      <c r="T50" s="48"/>
      <c r="U50" s="48"/>
    </row>
    <row r="51" spans="1:21" ht="30.75" customHeight="1">
      <c r="A51" s="48"/>
      <c r="B51" s="1238"/>
      <c r="C51" s="1239"/>
      <c r="D51" s="66"/>
      <c r="E51" s="1228" t="s">
        <v>
18</v>
      </c>
      <c r="F51" s="1228"/>
      <c r="G51" s="1228"/>
      <c r="H51" s="1228"/>
      <c r="I51" s="1228"/>
      <c r="J51" s="1229"/>
      <c r="K51" s="63" t="s">
        <v>
494</v>
      </c>
      <c r="L51" s="64" t="s">
        <v>
494</v>
      </c>
      <c r="M51" s="64" t="s">
        <v>
494</v>
      </c>
      <c r="N51" s="64" t="s">
        <v>
494</v>
      </c>
      <c r="O51" s="65" t="s">
        <v>
494</v>
      </c>
      <c r="P51" s="48"/>
      <c r="Q51" s="48"/>
      <c r="R51" s="48"/>
      <c r="S51" s="48"/>
      <c r="T51" s="48"/>
      <c r="U51" s="48"/>
    </row>
    <row r="52" spans="1:21" ht="30.75" customHeight="1">
      <c r="A52" s="48"/>
      <c r="B52" s="1226" t="s">
        <v>
19</v>
      </c>
      <c r="C52" s="1227"/>
      <c r="D52" s="66"/>
      <c r="E52" s="1228" t="s">
        <v>
20</v>
      </c>
      <c r="F52" s="1228"/>
      <c r="G52" s="1228"/>
      <c r="H52" s="1228"/>
      <c r="I52" s="1228"/>
      <c r="J52" s="1229"/>
      <c r="K52" s="63">
        <v>
2196</v>
      </c>
      <c r="L52" s="64">
        <v>
2233</v>
      </c>
      <c r="M52" s="64">
        <v>
1996</v>
      </c>
      <c r="N52" s="64">
        <v>
1941</v>
      </c>
      <c r="O52" s="65">
        <v>
1936</v>
      </c>
      <c r="P52" s="48"/>
      <c r="Q52" s="48"/>
      <c r="R52" s="48"/>
      <c r="S52" s="48"/>
      <c r="T52" s="48"/>
      <c r="U52" s="48"/>
    </row>
    <row r="53" spans="1:21" ht="30.75" customHeight="1" thickBot="1">
      <c r="A53" s="48"/>
      <c r="B53" s="1230" t="s">
        <v>
21</v>
      </c>
      <c r="C53" s="1231"/>
      <c r="D53" s="67"/>
      <c r="E53" s="1232" t="s">
        <v>
22</v>
      </c>
      <c r="F53" s="1232"/>
      <c r="G53" s="1232"/>
      <c r="H53" s="1232"/>
      <c r="I53" s="1232"/>
      <c r="J53" s="1233"/>
      <c r="K53" s="68">
        <v>
662</v>
      </c>
      <c r="L53" s="69">
        <v>
433</v>
      </c>
      <c r="M53" s="69">
        <v>
497</v>
      </c>
      <c r="N53" s="69">
        <v>
302</v>
      </c>
      <c r="O53" s="70">
        <v>
282</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QQAoh8o669FLu73edgl9Vmg01JmggEMStjCCnmXUj38WeBedk3on2Pkf+YjoJb63HY0uk6C4b4kN/6Cucosog==" saltValue="oHtmc2WVZTDlxprLed7n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537</v>
      </c>
      <c r="J40" s="79" t="s">
        <v>
538</v>
      </c>
      <c r="K40" s="79" t="s">
        <v>
539</v>
      </c>
      <c r="L40" s="79" t="s">
        <v>
540</v>
      </c>
      <c r="M40" s="80" t="s">
        <v>
541</v>
      </c>
    </row>
    <row r="41" spans="2:13" ht="27.75" customHeight="1">
      <c r="B41" s="1242" t="s">
        <v>
24</v>
      </c>
      <c r="C41" s="1243"/>
      <c r="D41" s="81"/>
      <c r="E41" s="1248" t="s">
        <v>
25</v>
      </c>
      <c r="F41" s="1248"/>
      <c r="G41" s="1248"/>
      <c r="H41" s="1249"/>
      <c r="I41" s="82">
        <v>
21068</v>
      </c>
      <c r="J41" s="83">
        <v>
20719</v>
      </c>
      <c r="K41" s="83">
        <v>
20346</v>
      </c>
      <c r="L41" s="83">
        <v>
19917</v>
      </c>
      <c r="M41" s="84">
        <v>
19680</v>
      </c>
    </row>
    <row r="42" spans="2:13" ht="27.75" customHeight="1">
      <c r="B42" s="1244"/>
      <c r="C42" s="1245"/>
      <c r="D42" s="85"/>
      <c r="E42" s="1250" t="s">
        <v>
26</v>
      </c>
      <c r="F42" s="1250"/>
      <c r="G42" s="1250"/>
      <c r="H42" s="1251"/>
      <c r="I42" s="86">
        <v>
277</v>
      </c>
      <c r="J42" s="87">
        <v>
204</v>
      </c>
      <c r="K42" s="87">
        <v>
174</v>
      </c>
      <c r="L42" s="87">
        <v>
144</v>
      </c>
      <c r="M42" s="88">
        <v>
113</v>
      </c>
    </row>
    <row r="43" spans="2:13" ht="27.75" customHeight="1">
      <c r="B43" s="1244"/>
      <c r="C43" s="1245"/>
      <c r="D43" s="85"/>
      <c r="E43" s="1250" t="s">
        <v>
27</v>
      </c>
      <c r="F43" s="1250"/>
      <c r="G43" s="1250"/>
      <c r="H43" s="1251"/>
      <c r="I43" s="86">
        <v>
3487</v>
      </c>
      <c r="J43" s="87">
        <v>
3359</v>
      </c>
      <c r="K43" s="87">
        <v>
3220</v>
      </c>
      <c r="L43" s="87">
        <v>
3207</v>
      </c>
      <c r="M43" s="88">
        <v>
3199</v>
      </c>
    </row>
    <row r="44" spans="2:13" ht="27.75" customHeight="1">
      <c r="B44" s="1244"/>
      <c r="C44" s="1245"/>
      <c r="D44" s="85"/>
      <c r="E44" s="1250" t="s">
        <v>
28</v>
      </c>
      <c r="F44" s="1250"/>
      <c r="G44" s="1250"/>
      <c r="H44" s="1251"/>
      <c r="I44" s="86">
        <v>
102</v>
      </c>
      <c r="J44" s="87">
        <v>
85</v>
      </c>
      <c r="K44" s="87">
        <v>
170</v>
      </c>
      <c r="L44" s="87">
        <v>
239</v>
      </c>
      <c r="M44" s="88">
        <v>
215</v>
      </c>
    </row>
    <row r="45" spans="2:13" ht="27.75" customHeight="1">
      <c r="B45" s="1244"/>
      <c r="C45" s="1245"/>
      <c r="D45" s="85"/>
      <c r="E45" s="1250" t="s">
        <v>
29</v>
      </c>
      <c r="F45" s="1250"/>
      <c r="G45" s="1250"/>
      <c r="H45" s="1251"/>
      <c r="I45" s="86">
        <v>
4828</v>
      </c>
      <c r="J45" s="87">
        <v>
4724</v>
      </c>
      <c r="K45" s="87">
        <v>
4620</v>
      </c>
      <c r="L45" s="87">
        <v>
4562</v>
      </c>
      <c r="M45" s="88">
        <v>
4496</v>
      </c>
    </row>
    <row r="46" spans="2:13" ht="27.75" customHeight="1">
      <c r="B46" s="1244"/>
      <c r="C46" s="1245"/>
      <c r="D46" s="89"/>
      <c r="E46" s="1250" t="s">
        <v>
30</v>
      </c>
      <c r="F46" s="1250"/>
      <c r="G46" s="1250"/>
      <c r="H46" s="1251"/>
      <c r="I46" s="86" t="s">
        <v>
494</v>
      </c>
      <c r="J46" s="87" t="s">
        <v>
494</v>
      </c>
      <c r="K46" s="87" t="s">
        <v>
494</v>
      </c>
      <c r="L46" s="87" t="s">
        <v>
494</v>
      </c>
      <c r="M46" s="88" t="s">
        <v>
494</v>
      </c>
    </row>
    <row r="47" spans="2:13" ht="27.75" customHeight="1">
      <c r="B47" s="1244"/>
      <c r="C47" s="1245"/>
      <c r="D47" s="90"/>
      <c r="E47" s="1252" t="s">
        <v>
31</v>
      </c>
      <c r="F47" s="1253"/>
      <c r="G47" s="1253"/>
      <c r="H47" s="1254"/>
      <c r="I47" s="86" t="s">
        <v>
494</v>
      </c>
      <c r="J47" s="87" t="s">
        <v>
494</v>
      </c>
      <c r="K47" s="87" t="s">
        <v>
494</v>
      </c>
      <c r="L47" s="87" t="s">
        <v>
494</v>
      </c>
      <c r="M47" s="88" t="s">
        <v>
494</v>
      </c>
    </row>
    <row r="48" spans="2:13" ht="27.75" customHeight="1">
      <c r="B48" s="1244"/>
      <c r="C48" s="1245"/>
      <c r="D48" s="85"/>
      <c r="E48" s="1250" t="s">
        <v>
32</v>
      </c>
      <c r="F48" s="1250"/>
      <c r="G48" s="1250"/>
      <c r="H48" s="1251"/>
      <c r="I48" s="86" t="s">
        <v>
494</v>
      </c>
      <c r="J48" s="87" t="s">
        <v>
494</v>
      </c>
      <c r="K48" s="87" t="s">
        <v>
494</v>
      </c>
      <c r="L48" s="87" t="s">
        <v>
494</v>
      </c>
      <c r="M48" s="88" t="s">
        <v>
494</v>
      </c>
    </row>
    <row r="49" spans="2:13" ht="27.75" customHeight="1">
      <c r="B49" s="1246"/>
      <c r="C49" s="1247"/>
      <c r="D49" s="85"/>
      <c r="E49" s="1250" t="s">
        <v>
33</v>
      </c>
      <c r="F49" s="1250"/>
      <c r="G49" s="1250"/>
      <c r="H49" s="1251"/>
      <c r="I49" s="86" t="s">
        <v>
494</v>
      </c>
      <c r="J49" s="87" t="s">
        <v>
494</v>
      </c>
      <c r="K49" s="87" t="s">
        <v>
494</v>
      </c>
      <c r="L49" s="87" t="s">
        <v>
494</v>
      </c>
      <c r="M49" s="88" t="s">
        <v>
494</v>
      </c>
    </row>
    <row r="50" spans="2:13" ht="27.75" customHeight="1">
      <c r="B50" s="1255" t="s">
        <v>
34</v>
      </c>
      <c r="C50" s="1256"/>
      <c r="D50" s="91"/>
      <c r="E50" s="1250" t="s">
        <v>
35</v>
      </c>
      <c r="F50" s="1250"/>
      <c r="G50" s="1250"/>
      <c r="H50" s="1251"/>
      <c r="I50" s="86">
        <v>
2221</v>
      </c>
      <c r="J50" s="87">
        <v>
1883</v>
      </c>
      <c r="K50" s="87">
        <v>
3336</v>
      </c>
      <c r="L50" s="87">
        <v>
3593</v>
      </c>
      <c r="M50" s="88">
        <v>
4228</v>
      </c>
    </row>
    <row r="51" spans="2:13" ht="27.75" customHeight="1">
      <c r="B51" s="1244"/>
      <c r="C51" s="1245"/>
      <c r="D51" s="85"/>
      <c r="E51" s="1250" t="s">
        <v>
36</v>
      </c>
      <c r="F51" s="1250"/>
      <c r="G51" s="1250"/>
      <c r="H51" s="1251"/>
      <c r="I51" s="86">
        <v>
5084</v>
      </c>
      <c r="J51" s="87">
        <v>
4787</v>
      </c>
      <c r="K51" s="87">
        <v>
4561</v>
      </c>
      <c r="L51" s="87">
        <v>
4327</v>
      </c>
      <c r="M51" s="88">
        <v>
4133</v>
      </c>
    </row>
    <row r="52" spans="2:13" ht="27.75" customHeight="1">
      <c r="B52" s="1246"/>
      <c r="C52" s="1247"/>
      <c r="D52" s="85"/>
      <c r="E52" s="1250" t="s">
        <v>
37</v>
      </c>
      <c r="F52" s="1250"/>
      <c r="G52" s="1250"/>
      <c r="H52" s="1251"/>
      <c r="I52" s="86">
        <v>
16150</v>
      </c>
      <c r="J52" s="87">
        <v>
16665</v>
      </c>
      <c r="K52" s="87">
        <v>
16714</v>
      </c>
      <c r="L52" s="87">
        <v>
16858</v>
      </c>
      <c r="M52" s="88">
        <v>
16809</v>
      </c>
    </row>
    <row r="53" spans="2:13" ht="27.75" customHeight="1" thickBot="1">
      <c r="B53" s="1257" t="s">
        <v>
38</v>
      </c>
      <c r="C53" s="1258"/>
      <c r="D53" s="92"/>
      <c r="E53" s="1259" t="s">
        <v>
39</v>
      </c>
      <c r="F53" s="1259"/>
      <c r="G53" s="1259"/>
      <c r="H53" s="1260"/>
      <c r="I53" s="93">
        <v>
6308</v>
      </c>
      <c r="J53" s="94">
        <v>
5757</v>
      </c>
      <c r="K53" s="94">
        <v>
3920</v>
      </c>
      <c r="L53" s="94">
        <v>
3291</v>
      </c>
      <c r="M53" s="95">
        <v>
2534</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FG0XzQRQw86UQZ7JGSvUS5jQUYH6CFHW+2Fnros13bkOvoyFVfnild6MYqT+Lp7NPNZWhXUEK0B+AepDANIgw==" saltValue="0yDlUMht4mDt20TB5aC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J55" sqref="J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41</v>
      </c>
    </row>
    <row r="54" spans="2:8" ht="29.25" customHeight="1" thickBot="1">
      <c r="B54" s="101" t="s">
        <v>
1</v>
      </c>
      <c r="C54" s="102"/>
      <c r="D54" s="102"/>
      <c r="E54" s="103" t="s">
        <v>
2</v>
      </c>
      <c r="F54" s="104" t="s">
        <v>
539</v>
      </c>
      <c r="G54" s="104" t="s">
        <v>
540</v>
      </c>
      <c r="H54" s="105" t="s">
        <v>
541</v>
      </c>
    </row>
    <row r="55" spans="2:8" ht="52.5" customHeight="1">
      <c r="B55" s="106"/>
      <c r="C55" s="1269" t="s">
        <v>
42</v>
      </c>
      <c r="D55" s="1269"/>
      <c r="E55" s="1270"/>
      <c r="F55" s="107">
        <v>
1694</v>
      </c>
      <c r="G55" s="107">
        <v>
1501</v>
      </c>
      <c r="H55" s="108">
        <v>
1784</v>
      </c>
    </row>
    <row r="56" spans="2:8" ht="52.5" customHeight="1">
      <c r="B56" s="109"/>
      <c r="C56" s="1271" t="s">
        <v>
43</v>
      </c>
      <c r="D56" s="1271"/>
      <c r="E56" s="1272"/>
      <c r="F56" s="110">
        <v>
0</v>
      </c>
      <c r="G56" s="110">
        <v>
0</v>
      </c>
      <c r="H56" s="111">
        <v>
0</v>
      </c>
    </row>
    <row r="57" spans="2:8" ht="53.25" customHeight="1">
      <c r="B57" s="109"/>
      <c r="C57" s="1273" t="s">
        <v>
44</v>
      </c>
      <c r="D57" s="1273"/>
      <c r="E57" s="1274"/>
      <c r="F57" s="112">
        <v>
1314</v>
      </c>
      <c r="G57" s="112">
        <v>
1807</v>
      </c>
      <c r="H57" s="113">
        <v>
2172</v>
      </c>
    </row>
    <row r="58" spans="2:8" ht="45.75" customHeight="1">
      <c r="B58" s="114"/>
      <c r="C58" s="1261" t="s">
        <v>
553</v>
      </c>
      <c r="D58" s="1262"/>
      <c r="E58" s="1263"/>
      <c r="F58" s="115">
        <v>
401</v>
      </c>
      <c r="G58" s="115">
        <v>
651</v>
      </c>
      <c r="H58" s="116">
        <v>
676</v>
      </c>
    </row>
    <row r="59" spans="2:8" ht="45.75" customHeight="1">
      <c r="B59" s="114"/>
      <c r="C59" s="1261" t="s">
        <v>
554</v>
      </c>
      <c r="D59" s="1262"/>
      <c r="E59" s="1263"/>
      <c r="F59" s="115">
        <v>
498</v>
      </c>
      <c r="G59" s="115">
        <v>
548</v>
      </c>
      <c r="H59" s="116">
        <v>
599</v>
      </c>
    </row>
    <row r="60" spans="2:8" ht="45.75" customHeight="1">
      <c r="B60" s="114"/>
      <c r="C60" s="1261" t="s">
        <v>
555</v>
      </c>
      <c r="D60" s="1262"/>
      <c r="E60" s="1263"/>
      <c r="F60" s="115">
        <v>
201</v>
      </c>
      <c r="G60" s="115">
        <v>
251</v>
      </c>
      <c r="H60" s="116">
        <v>
451</v>
      </c>
    </row>
    <row r="61" spans="2:8" ht="45.75" customHeight="1">
      <c r="B61" s="114"/>
      <c r="C61" s="1261" t="s">
        <v>
556</v>
      </c>
      <c r="D61" s="1262"/>
      <c r="E61" s="1263"/>
      <c r="F61" s="115">
        <v>
214</v>
      </c>
      <c r="G61" s="115">
        <v>
358</v>
      </c>
      <c r="H61" s="116">
        <v>
447</v>
      </c>
    </row>
    <row r="62" spans="2:8" ht="45.75" customHeight="1" thickBot="1">
      <c r="B62" s="117"/>
      <c r="C62" s="1264"/>
      <c r="D62" s="1265"/>
      <c r="E62" s="1266"/>
      <c r="F62" s="118"/>
      <c r="G62" s="118"/>
      <c r="H62" s="119"/>
    </row>
    <row r="63" spans="2:8" ht="52.5" customHeight="1" thickBot="1">
      <c r="B63" s="120"/>
      <c r="C63" s="1267" t="s">
        <v>
45</v>
      </c>
      <c r="D63" s="1267"/>
      <c r="E63" s="1268"/>
      <c r="F63" s="121">
        <v>
3008</v>
      </c>
      <c r="G63" s="121">
        <v>
3309</v>
      </c>
      <c r="H63" s="122">
        <v>
3956</v>
      </c>
    </row>
    <row r="64" spans="2:8" ht="15" customHeight="1"/>
    <row r="65" ht="0" hidden="1" customHeight="1"/>
    <row r="66" ht="0" hidden="1" customHeight="1"/>
  </sheetData>
  <sheetProtection algorithmName="SHA-512" hashValue="zzgaTA4W41c6+fh3wP9Exr/GDQldYUVm4kO1FAl4g6M731zKQtmW1iTKmFkauODUbPE5++aTFtpwpbSiQCviQw==" saltValue="oh1Xb43JhKG3CTca00d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25" zoomScaleNormal="100" zoomScaleSheetLayoutView="55" workbookViewId="0">
      <selection activeCell="AN43" sqref="AN43:DC4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
581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
581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
580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
575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6" t="s">
        <v>
582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c r="B44" s="36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c r="B45" s="36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c r="B46" s="36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c r="B47" s="36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
573</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
537</v>
      </c>
      <c r="BQ50" s="1289"/>
      <c r="BR50" s="1289"/>
      <c r="BS50" s="1289"/>
      <c r="BT50" s="1289"/>
      <c r="BU50" s="1289"/>
      <c r="BV50" s="1289"/>
      <c r="BW50" s="1289"/>
      <c r="BX50" s="1289" t="s">
        <v>
538</v>
      </c>
      <c r="BY50" s="1289"/>
      <c r="BZ50" s="1289"/>
      <c r="CA50" s="1289"/>
      <c r="CB50" s="1289"/>
      <c r="CC50" s="1289"/>
      <c r="CD50" s="1289"/>
      <c r="CE50" s="1289"/>
      <c r="CF50" s="1289" t="s">
        <v>
539</v>
      </c>
      <c r="CG50" s="1289"/>
      <c r="CH50" s="1289"/>
      <c r="CI50" s="1289"/>
      <c r="CJ50" s="1289"/>
      <c r="CK50" s="1289"/>
      <c r="CL50" s="1289"/>
      <c r="CM50" s="1289"/>
      <c r="CN50" s="1289" t="s">
        <v>
540</v>
      </c>
      <c r="CO50" s="1289"/>
      <c r="CP50" s="1289"/>
      <c r="CQ50" s="1289"/>
      <c r="CR50" s="1289"/>
      <c r="CS50" s="1289"/>
      <c r="CT50" s="1289"/>
      <c r="CU50" s="1289"/>
      <c r="CV50" s="1289" t="s">
        <v>
541</v>
      </c>
      <c r="CW50" s="1289"/>
      <c r="CX50" s="1289"/>
      <c r="CY50" s="1289"/>
      <c r="CZ50" s="1289"/>
      <c r="DA50" s="1289"/>
      <c r="DB50" s="1289"/>
      <c r="DC50" s="1289"/>
    </row>
    <row r="51" spans="1:109" ht="13.5" customHeight="1">
      <c r="B51" s="366"/>
      <c r="G51" s="1295"/>
      <c r="H51" s="1295"/>
      <c r="I51" s="1293"/>
      <c r="J51" s="1293"/>
      <c r="K51" s="1292"/>
      <c r="L51" s="1292"/>
      <c r="M51" s="1292"/>
      <c r="N51" s="1292"/>
      <c r="AM51" s="373"/>
      <c r="AN51" s="1291" t="s">
        <v>
572</v>
      </c>
      <c r="AO51" s="1291"/>
      <c r="AP51" s="1291"/>
      <c r="AQ51" s="1291"/>
      <c r="AR51" s="1291"/>
      <c r="AS51" s="1291"/>
      <c r="AT51" s="1291"/>
      <c r="AU51" s="1291"/>
      <c r="AV51" s="1291"/>
      <c r="AW51" s="1291"/>
      <c r="AX51" s="1291"/>
      <c r="AY51" s="1291"/>
      <c r="AZ51" s="1291"/>
      <c r="BA51" s="1291"/>
      <c r="BB51" s="1291" t="s">
        <v>
578</v>
      </c>
      <c r="BC51" s="1291"/>
      <c r="BD51" s="1291"/>
      <c r="BE51" s="1291"/>
      <c r="BF51" s="1291"/>
      <c r="BG51" s="1291"/>
      <c r="BH51" s="1291"/>
      <c r="BI51" s="1291"/>
      <c r="BJ51" s="1291"/>
      <c r="BK51" s="1291"/>
      <c r="BL51" s="1291"/>
      <c r="BM51" s="1291"/>
      <c r="BN51" s="1291"/>
      <c r="BO51" s="1291"/>
      <c r="BP51" s="1290"/>
      <c r="BQ51" s="1275"/>
      <c r="BR51" s="1275"/>
      <c r="BS51" s="1275"/>
      <c r="BT51" s="1275"/>
      <c r="BU51" s="1275"/>
      <c r="BV51" s="1275"/>
      <c r="BW51" s="1275"/>
      <c r="BX51" s="1290"/>
      <c r="BY51" s="1275"/>
      <c r="BZ51" s="1275"/>
      <c r="CA51" s="1275"/>
      <c r="CB51" s="1275"/>
      <c r="CC51" s="1275"/>
      <c r="CD51" s="1275"/>
      <c r="CE51" s="1275"/>
      <c r="CF51" s="1290"/>
      <c r="CG51" s="1275"/>
      <c r="CH51" s="1275"/>
      <c r="CI51" s="1275"/>
      <c r="CJ51" s="1275"/>
      <c r="CK51" s="1275"/>
      <c r="CL51" s="1275"/>
      <c r="CM51" s="1275"/>
      <c r="CN51" s="1275">
        <v>
23.5</v>
      </c>
      <c r="CO51" s="1275"/>
      <c r="CP51" s="1275"/>
      <c r="CQ51" s="1275"/>
      <c r="CR51" s="1275"/>
      <c r="CS51" s="1275"/>
      <c r="CT51" s="1275"/>
      <c r="CU51" s="1275"/>
      <c r="CV51" s="1275">
        <v>
17.899999999999999</v>
      </c>
      <c r="CW51" s="1275"/>
      <c r="CX51" s="1275"/>
      <c r="CY51" s="1275"/>
      <c r="CZ51" s="1275"/>
      <c r="DA51" s="1275"/>
      <c r="DB51" s="1275"/>
      <c r="DC51" s="1275"/>
    </row>
    <row r="52" spans="1:109" ht="13.5">
      <c r="B52" s="366"/>
      <c r="G52" s="1295"/>
      <c r="H52" s="1295"/>
      <c r="I52" s="1293"/>
      <c r="J52" s="1293"/>
      <c r="K52" s="1292"/>
      <c r="L52" s="1292"/>
      <c r="M52" s="1292"/>
      <c r="N52" s="1292"/>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95"/>
      <c r="H53" s="1295"/>
      <c r="I53" s="1285"/>
      <c r="J53" s="1285"/>
      <c r="K53" s="1292"/>
      <c r="L53" s="1292"/>
      <c r="M53" s="1292"/>
      <c r="N53" s="1292"/>
      <c r="AM53" s="373"/>
      <c r="AN53" s="1291"/>
      <c r="AO53" s="1291"/>
      <c r="AP53" s="1291"/>
      <c r="AQ53" s="1291"/>
      <c r="AR53" s="1291"/>
      <c r="AS53" s="1291"/>
      <c r="AT53" s="1291"/>
      <c r="AU53" s="1291"/>
      <c r="AV53" s="1291"/>
      <c r="AW53" s="1291"/>
      <c r="AX53" s="1291"/>
      <c r="AY53" s="1291"/>
      <c r="AZ53" s="1291"/>
      <c r="BA53" s="1291"/>
      <c r="BB53" s="1291" t="s">
        <v>
577</v>
      </c>
      <c r="BC53" s="1291"/>
      <c r="BD53" s="1291"/>
      <c r="BE53" s="1291"/>
      <c r="BF53" s="1291"/>
      <c r="BG53" s="1291"/>
      <c r="BH53" s="1291"/>
      <c r="BI53" s="1291"/>
      <c r="BJ53" s="1291"/>
      <c r="BK53" s="1291"/>
      <c r="BL53" s="1291"/>
      <c r="BM53" s="1291"/>
      <c r="BN53" s="1291"/>
      <c r="BO53" s="1291"/>
      <c r="BP53" s="1290"/>
      <c r="BQ53" s="1275"/>
      <c r="BR53" s="1275"/>
      <c r="BS53" s="1275"/>
      <c r="BT53" s="1275"/>
      <c r="BU53" s="1275"/>
      <c r="BV53" s="1275"/>
      <c r="BW53" s="1275"/>
      <c r="BX53" s="1290"/>
      <c r="BY53" s="1275"/>
      <c r="BZ53" s="1275"/>
      <c r="CA53" s="1275"/>
      <c r="CB53" s="1275"/>
      <c r="CC53" s="1275"/>
      <c r="CD53" s="1275"/>
      <c r="CE53" s="1275"/>
      <c r="CF53" s="1290"/>
      <c r="CG53" s="1275"/>
      <c r="CH53" s="1275"/>
      <c r="CI53" s="1275"/>
      <c r="CJ53" s="1275"/>
      <c r="CK53" s="1275"/>
      <c r="CL53" s="1275"/>
      <c r="CM53" s="1275"/>
      <c r="CN53" s="1275">
        <v>
52.8</v>
      </c>
      <c r="CO53" s="1275"/>
      <c r="CP53" s="1275"/>
      <c r="CQ53" s="1275"/>
      <c r="CR53" s="1275"/>
      <c r="CS53" s="1275"/>
      <c r="CT53" s="1275"/>
      <c r="CU53" s="1275"/>
      <c r="CV53" s="1275">
        <v>
54.2</v>
      </c>
      <c r="CW53" s="1275"/>
      <c r="CX53" s="1275"/>
      <c r="CY53" s="1275"/>
      <c r="CZ53" s="1275"/>
      <c r="DA53" s="1275"/>
      <c r="DB53" s="1275"/>
      <c r="DC53" s="1275"/>
    </row>
    <row r="54" spans="1:109" ht="13.5">
      <c r="A54" s="381"/>
      <c r="B54" s="366"/>
      <c r="G54" s="1295"/>
      <c r="H54" s="1295"/>
      <c r="I54" s="1285"/>
      <c r="J54" s="1285"/>
      <c r="K54" s="1292"/>
      <c r="L54" s="1292"/>
      <c r="M54" s="1292"/>
      <c r="N54" s="1292"/>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5"/>
      <c r="H55" s="1285"/>
      <c r="I55" s="1285"/>
      <c r="J55" s="1285"/>
      <c r="K55" s="1292"/>
      <c r="L55" s="1292"/>
      <c r="M55" s="1292"/>
      <c r="N55" s="1292"/>
      <c r="AN55" s="1289" t="s">
        <v>
579</v>
      </c>
      <c r="AO55" s="1289"/>
      <c r="AP55" s="1289"/>
      <c r="AQ55" s="1289"/>
      <c r="AR55" s="1289"/>
      <c r="AS55" s="1289"/>
      <c r="AT55" s="1289"/>
      <c r="AU55" s="1289"/>
      <c r="AV55" s="1289"/>
      <c r="AW55" s="1289"/>
      <c r="AX55" s="1289"/>
      <c r="AY55" s="1289"/>
      <c r="AZ55" s="1289"/>
      <c r="BA55" s="1289"/>
      <c r="BB55" s="1291" t="s">
        <v>
578</v>
      </c>
      <c r="BC55" s="1291"/>
      <c r="BD55" s="1291"/>
      <c r="BE55" s="1291"/>
      <c r="BF55" s="1291"/>
      <c r="BG55" s="1291"/>
      <c r="BH55" s="1291"/>
      <c r="BI55" s="1291"/>
      <c r="BJ55" s="1291"/>
      <c r="BK55" s="1291"/>
      <c r="BL55" s="1291"/>
      <c r="BM55" s="1291"/>
      <c r="BN55" s="1291"/>
      <c r="BO55" s="1291"/>
      <c r="BP55" s="1290"/>
      <c r="BQ55" s="1275"/>
      <c r="BR55" s="1275"/>
      <c r="BS55" s="1275"/>
      <c r="BT55" s="1275"/>
      <c r="BU55" s="1275"/>
      <c r="BV55" s="1275"/>
      <c r="BW55" s="1275"/>
      <c r="BX55" s="1290"/>
      <c r="BY55" s="1275"/>
      <c r="BZ55" s="1275"/>
      <c r="CA55" s="1275"/>
      <c r="CB55" s="1275"/>
      <c r="CC55" s="1275"/>
      <c r="CD55" s="1275"/>
      <c r="CE55" s="1275"/>
      <c r="CF55" s="1290"/>
      <c r="CG55" s="1275"/>
      <c r="CH55" s="1275"/>
      <c r="CI55" s="1275"/>
      <c r="CJ55" s="1275"/>
      <c r="CK55" s="1275"/>
      <c r="CL55" s="1275"/>
      <c r="CM55" s="1275"/>
      <c r="CN55" s="1275">
        <v>
32.5</v>
      </c>
      <c r="CO55" s="1275"/>
      <c r="CP55" s="1275"/>
      <c r="CQ55" s="1275"/>
      <c r="CR55" s="1275"/>
      <c r="CS55" s="1275"/>
      <c r="CT55" s="1275"/>
      <c r="CU55" s="1275"/>
      <c r="CV55" s="1275">
        <v>
30.2</v>
      </c>
      <c r="CW55" s="1275"/>
      <c r="CX55" s="1275"/>
      <c r="CY55" s="1275"/>
      <c r="CZ55" s="1275"/>
      <c r="DA55" s="1275"/>
      <c r="DB55" s="1275"/>
      <c r="DC55" s="1275"/>
    </row>
    <row r="56" spans="1:109" ht="13.5">
      <c r="A56" s="381"/>
      <c r="B56" s="366"/>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1"/>
      <c r="BC56" s="1291"/>
      <c r="BD56" s="1291"/>
      <c r="BE56" s="1291"/>
      <c r="BF56" s="1291"/>
      <c r="BG56" s="1291"/>
      <c r="BH56" s="1291"/>
      <c r="BI56" s="1291"/>
      <c r="BJ56" s="1291"/>
      <c r="BK56" s="1291"/>
      <c r="BL56" s="1291"/>
      <c r="BM56" s="1291"/>
      <c r="BN56" s="1291"/>
      <c r="BO56" s="1291"/>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5"/>
      <c r="H57" s="1285"/>
      <c r="I57" s="1294"/>
      <c r="J57" s="1294"/>
      <c r="K57" s="1292"/>
      <c r="L57" s="1292"/>
      <c r="M57" s="1292"/>
      <c r="N57" s="1292"/>
      <c r="AM57" s="365"/>
      <c r="AN57" s="1289"/>
      <c r="AO57" s="1289"/>
      <c r="AP57" s="1289"/>
      <c r="AQ57" s="1289"/>
      <c r="AR57" s="1289"/>
      <c r="AS57" s="1289"/>
      <c r="AT57" s="1289"/>
      <c r="AU57" s="1289"/>
      <c r="AV57" s="1289"/>
      <c r="AW57" s="1289"/>
      <c r="AX57" s="1289"/>
      <c r="AY57" s="1289"/>
      <c r="AZ57" s="1289"/>
      <c r="BA57" s="1289"/>
      <c r="BB57" s="1291" t="s">
        <v>
577</v>
      </c>
      <c r="BC57" s="1291"/>
      <c r="BD57" s="1291"/>
      <c r="BE57" s="1291"/>
      <c r="BF57" s="1291"/>
      <c r="BG57" s="1291"/>
      <c r="BH57" s="1291"/>
      <c r="BI57" s="1291"/>
      <c r="BJ57" s="1291"/>
      <c r="BK57" s="1291"/>
      <c r="BL57" s="1291"/>
      <c r="BM57" s="1291"/>
      <c r="BN57" s="1291"/>
      <c r="BO57" s="1291"/>
      <c r="BP57" s="1290"/>
      <c r="BQ57" s="1275"/>
      <c r="BR57" s="1275"/>
      <c r="BS57" s="1275"/>
      <c r="BT57" s="1275"/>
      <c r="BU57" s="1275"/>
      <c r="BV57" s="1275"/>
      <c r="BW57" s="1275"/>
      <c r="BX57" s="1290"/>
      <c r="BY57" s="1275"/>
      <c r="BZ57" s="1275"/>
      <c r="CA57" s="1275"/>
      <c r="CB57" s="1275"/>
      <c r="CC57" s="1275"/>
      <c r="CD57" s="1275"/>
      <c r="CE57" s="1275"/>
      <c r="CF57" s="1290"/>
      <c r="CG57" s="1275"/>
      <c r="CH57" s="1275"/>
      <c r="CI57" s="1275"/>
      <c r="CJ57" s="1275"/>
      <c r="CK57" s="1275"/>
      <c r="CL57" s="1275"/>
      <c r="CM57" s="1275"/>
      <c r="CN57" s="1275">
        <v>
57</v>
      </c>
      <c r="CO57" s="1275"/>
      <c r="CP57" s="1275"/>
      <c r="CQ57" s="1275"/>
      <c r="CR57" s="1275"/>
      <c r="CS57" s="1275"/>
      <c r="CT57" s="1275"/>
      <c r="CU57" s="1275"/>
      <c r="CV57" s="1275">
        <v>
57.6</v>
      </c>
      <c r="CW57" s="1275"/>
      <c r="CX57" s="1275"/>
      <c r="CY57" s="1275"/>
      <c r="CZ57" s="1275"/>
      <c r="DA57" s="1275"/>
      <c r="DB57" s="1275"/>
      <c r="DC57" s="1275"/>
      <c r="DD57" s="392"/>
      <c r="DE57" s="387"/>
    </row>
    <row r="58" spans="1:109" s="381" customFormat="1" ht="13.5">
      <c r="A58" s="365"/>
      <c r="B58" s="387"/>
      <c r="G58" s="1285"/>
      <c r="H58" s="1285"/>
      <c r="I58" s="1294"/>
      <c r="J58" s="1294"/>
      <c r="K58" s="1292"/>
      <c r="L58" s="1292"/>
      <c r="M58" s="1292"/>
      <c r="N58" s="1292"/>
      <c r="AM58" s="365"/>
      <c r="AN58" s="1289"/>
      <c r="AO58" s="1289"/>
      <c r="AP58" s="1289"/>
      <c r="AQ58" s="1289"/>
      <c r="AR58" s="1289"/>
      <c r="AS58" s="1289"/>
      <c r="AT58" s="1289"/>
      <c r="AU58" s="1289"/>
      <c r="AV58" s="1289"/>
      <c r="AW58" s="1289"/>
      <c r="AX58" s="1289"/>
      <c r="AY58" s="1289"/>
      <c r="AZ58" s="1289"/>
      <c r="BA58" s="1289"/>
      <c r="BB58" s="1291"/>
      <c r="BC58" s="1291"/>
      <c r="BD58" s="1291"/>
      <c r="BE58" s="1291"/>
      <c r="BF58" s="1291"/>
      <c r="BG58" s="1291"/>
      <c r="BH58" s="1291"/>
      <c r="BI58" s="1291"/>
      <c r="BJ58" s="1291"/>
      <c r="BK58" s="1291"/>
      <c r="BL58" s="1291"/>
      <c r="BM58" s="1291"/>
      <c r="BN58" s="1291"/>
      <c r="BO58" s="1291"/>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
576</v>
      </c>
    </row>
    <row r="64" spans="1:109" ht="13.5">
      <c r="B64" s="366"/>
      <c r="G64" s="382"/>
      <c r="I64" s="384"/>
      <c r="J64" s="384"/>
      <c r="K64" s="384"/>
      <c r="L64" s="384"/>
      <c r="M64" s="384"/>
      <c r="N64" s="383"/>
      <c r="AM64" s="382"/>
      <c r="AN64" s="382" t="s">
        <v>
575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6" t="s">
        <v>
574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c r="B66" s="36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c r="B67" s="36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c r="B68" s="36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c r="B69" s="36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
573</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
537</v>
      </c>
      <c r="BQ72" s="1289"/>
      <c r="BR72" s="1289"/>
      <c r="BS72" s="1289"/>
      <c r="BT72" s="1289"/>
      <c r="BU72" s="1289"/>
      <c r="BV72" s="1289"/>
      <c r="BW72" s="1289"/>
      <c r="BX72" s="1289" t="s">
        <v>
538</v>
      </c>
      <c r="BY72" s="1289"/>
      <c r="BZ72" s="1289"/>
      <c r="CA72" s="1289"/>
      <c r="CB72" s="1289"/>
      <c r="CC72" s="1289"/>
      <c r="CD72" s="1289"/>
      <c r="CE72" s="1289"/>
      <c r="CF72" s="1289" t="s">
        <v>
539</v>
      </c>
      <c r="CG72" s="1289"/>
      <c r="CH72" s="1289"/>
      <c r="CI72" s="1289"/>
      <c r="CJ72" s="1289"/>
      <c r="CK72" s="1289"/>
      <c r="CL72" s="1289"/>
      <c r="CM72" s="1289"/>
      <c r="CN72" s="1289" t="s">
        <v>
540</v>
      </c>
      <c r="CO72" s="1289"/>
      <c r="CP72" s="1289"/>
      <c r="CQ72" s="1289"/>
      <c r="CR72" s="1289"/>
      <c r="CS72" s="1289"/>
      <c r="CT72" s="1289"/>
      <c r="CU72" s="1289"/>
      <c r="CV72" s="1289" t="s">
        <v>
541</v>
      </c>
      <c r="CW72" s="1289"/>
      <c r="CX72" s="1289"/>
      <c r="CY72" s="1289"/>
      <c r="CZ72" s="1289"/>
      <c r="DA72" s="1289"/>
      <c r="DB72" s="1289"/>
      <c r="DC72" s="1289"/>
    </row>
    <row r="73" spans="2:107" ht="13.5">
      <c r="B73" s="366"/>
      <c r="G73" s="1295"/>
      <c r="H73" s="1295"/>
      <c r="I73" s="1295"/>
      <c r="J73" s="1295"/>
      <c r="K73" s="1296"/>
      <c r="L73" s="1296"/>
      <c r="M73" s="1296"/>
      <c r="N73" s="1296"/>
      <c r="AM73" s="373"/>
      <c r="AN73" s="1291" t="s">
        <v>
572</v>
      </c>
      <c r="AO73" s="1291"/>
      <c r="AP73" s="1291"/>
      <c r="AQ73" s="1291"/>
      <c r="AR73" s="1291"/>
      <c r="AS73" s="1291"/>
      <c r="AT73" s="1291"/>
      <c r="AU73" s="1291"/>
      <c r="AV73" s="1291"/>
      <c r="AW73" s="1291"/>
      <c r="AX73" s="1291"/>
      <c r="AY73" s="1291"/>
      <c r="AZ73" s="1291"/>
      <c r="BA73" s="1291"/>
      <c r="BB73" s="1291" t="s">
        <v>
570</v>
      </c>
      <c r="BC73" s="1291"/>
      <c r="BD73" s="1291"/>
      <c r="BE73" s="1291"/>
      <c r="BF73" s="1291"/>
      <c r="BG73" s="1291"/>
      <c r="BH73" s="1291"/>
      <c r="BI73" s="1291"/>
      <c r="BJ73" s="1291"/>
      <c r="BK73" s="1291"/>
      <c r="BL73" s="1291"/>
      <c r="BM73" s="1291"/>
      <c r="BN73" s="1291"/>
      <c r="BO73" s="1291"/>
      <c r="BP73" s="1275">
        <v>
48.1</v>
      </c>
      <c r="BQ73" s="1275"/>
      <c r="BR73" s="1275"/>
      <c r="BS73" s="1275"/>
      <c r="BT73" s="1275"/>
      <c r="BU73" s="1275"/>
      <c r="BV73" s="1275"/>
      <c r="BW73" s="1275"/>
      <c r="BX73" s="1275">
        <v>
43.7</v>
      </c>
      <c r="BY73" s="1275"/>
      <c r="BZ73" s="1275"/>
      <c r="CA73" s="1275"/>
      <c r="CB73" s="1275"/>
      <c r="CC73" s="1275"/>
      <c r="CD73" s="1275"/>
      <c r="CE73" s="1275"/>
      <c r="CF73" s="1275">
        <v>
28.4</v>
      </c>
      <c r="CG73" s="1275"/>
      <c r="CH73" s="1275"/>
      <c r="CI73" s="1275"/>
      <c r="CJ73" s="1275"/>
      <c r="CK73" s="1275"/>
      <c r="CL73" s="1275"/>
      <c r="CM73" s="1275"/>
      <c r="CN73" s="1275">
        <v>
23.5</v>
      </c>
      <c r="CO73" s="1275"/>
      <c r="CP73" s="1275"/>
      <c r="CQ73" s="1275"/>
      <c r="CR73" s="1275"/>
      <c r="CS73" s="1275"/>
      <c r="CT73" s="1275"/>
      <c r="CU73" s="1275"/>
      <c r="CV73" s="1275">
        <v>
17.899999999999999</v>
      </c>
      <c r="CW73" s="1275"/>
      <c r="CX73" s="1275"/>
      <c r="CY73" s="1275"/>
      <c r="CZ73" s="1275"/>
      <c r="DA73" s="1275"/>
      <c r="DB73" s="1275"/>
      <c r="DC73" s="1275"/>
    </row>
    <row r="74" spans="2:107" ht="13.5">
      <c r="B74" s="366"/>
      <c r="G74" s="1295"/>
      <c r="H74" s="1295"/>
      <c r="I74" s="1295"/>
      <c r="J74" s="1295"/>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95"/>
      <c r="H75" s="1295"/>
      <c r="I75" s="1285"/>
      <c r="J75" s="1285"/>
      <c r="K75" s="1292"/>
      <c r="L75" s="1292"/>
      <c r="M75" s="1292"/>
      <c r="N75" s="1292"/>
      <c r="AM75" s="373"/>
      <c r="AN75" s="1291"/>
      <c r="AO75" s="1291"/>
      <c r="AP75" s="1291"/>
      <c r="AQ75" s="1291"/>
      <c r="AR75" s="1291"/>
      <c r="AS75" s="1291"/>
      <c r="AT75" s="1291"/>
      <c r="AU75" s="1291"/>
      <c r="AV75" s="1291"/>
      <c r="AW75" s="1291"/>
      <c r="AX75" s="1291"/>
      <c r="AY75" s="1291"/>
      <c r="AZ75" s="1291"/>
      <c r="BA75" s="1291"/>
      <c r="BB75" s="1291" t="s">
        <v>
569</v>
      </c>
      <c r="BC75" s="1291"/>
      <c r="BD75" s="1291"/>
      <c r="BE75" s="1291"/>
      <c r="BF75" s="1291"/>
      <c r="BG75" s="1291"/>
      <c r="BH75" s="1291"/>
      <c r="BI75" s="1291"/>
      <c r="BJ75" s="1291"/>
      <c r="BK75" s="1291"/>
      <c r="BL75" s="1291"/>
      <c r="BM75" s="1291"/>
      <c r="BN75" s="1291"/>
      <c r="BO75" s="1291"/>
      <c r="BP75" s="1275">
        <v>
5.3</v>
      </c>
      <c r="BQ75" s="1275"/>
      <c r="BR75" s="1275"/>
      <c r="BS75" s="1275"/>
      <c r="BT75" s="1275"/>
      <c r="BU75" s="1275"/>
      <c r="BV75" s="1275"/>
      <c r="BW75" s="1275"/>
      <c r="BX75" s="1275">
        <v>
4.5999999999999996</v>
      </c>
      <c r="BY75" s="1275"/>
      <c r="BZ75" s="1275"/>
      <c r="CA75" s="1275"/>
      <c r="CB75" s="1275"/>
      <c r="CC75" s="1275"/>
      <c r="CD75" s="1275"/>
      <c r="CE75" s="1275"/>
      <c r="CF75" s="1275">
        <v>
3.9</v>
      </c>
      <c r="CG75" s="1275"/>
      <c r="CH75" s="1275"/>
      <c r="CI75" s="1275"/>
      <c r="CJ75" s="1275"/>
      <c r="CK75" s="1275"/>
      <c r="CL75" s="1275"/>
      <c r="CM75" s="1275"/>
      <c r="CN75" s="1275">
        <v>
3</v>
      </c>
      <c r="CO75" s="1275"/>
      <c r="CP75" s="1275"/>
      <c r="CQ75" s="1275"/>
      <c r="CR75" s="1275"/>
      <c r="CS75" s="1275"/>
      <c r="CT75" s="1275"/>
      <c r="CU75" s="1275"/>
      <c r="CV75" s="1275">
        <v>
2.5</v>
      </c>
      <c r="CW75" s="1275"/>
      <c r="CX75" s="1275"/>
      <c r="CY75" s="1275"/>
      <c r="CZ75" s="1275"/>
      <c r="DA75" s="1275"/>
      <c r="DB75" s="1275"/>
      <c r="DC75" s="1275"/>
    </row>
    <row r="76" spans="2:107" ht="13.5">
      <c r="B76" s="366"/>
      <c r="G76" s="1295"/>
      <c r="H76" s="1295"/>
      <c r="I76" s="1285"/>
      <c r="J76" s="1285"/>
      <c r="K76" s="1292"/>
      <c r="L76" s="1292"/>
      <c r="M76" s="1292"/>
      <c r="N76" s="1292"/>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5"/>
      <c r="H77" s="1285"/>
      <c r="I77" s="1285"/>
      <c r="J77" s="1285"/>
      <c r="K77" s="1296"/>
      <c r="L77" s="1296"/>
      <c r="M77" s="1296"/>
      <c r="N77" s="1296"/>
      <c r="AN77" s="1289" t="s">
        <v>
571</v>
      </c>
      <c r="AO77" s="1289"/>
      <c r="AP77" s="1289"/>
      <c r="AQ77" s="1289"/>
      <c r="AR77" s="1289"/>
      <c r="AS77" s="1289"/>
      <c r="AT77" s="1289"/>
      <c r="AU77" s="1289"/>
      <c r="AV77" s="1289"/>
      <c r="AW77" s="1289"/>
      <c r="AX77" s="1289"/>
      <c r="AY77" s="1289"/>
      <c r="AZ77" s="1289"/>
      <c r="BA77" s="1289"/>
      <c r="BB77" s="1291" t="s">
        <v>
570</v>
      </c>
      <c r="BC77" s="1291"/>
      <c r="BD77" s="1291"/>
      <c r="BE77" s="1291"/>
      <c r="BF77" s="1291"/>
      <c r="BG77" s="1291"/>
      <c r="BH77" s="1291"/>
      <c r="BI77" s="1291"/>
      <c r="BJ77" s="1291"/>
      <c r="BK77" s="1291"/>
      <c r="BL77" s="1291"/>
      <c r="BM77" s="1291"/>
      <c r="BN77" s="1291"/>
      <c r="BO77" s="1291"/>
      <c r="BP77" s="1275">
        <v>
50.3</v>
      </c>
      <c r="BQ77" s="1275"/>
      <c r="BR77" s="1275"/>
      <c r="BS77" s="1275"/>
      <c r="BT77" s="1275"/>
      <c r="BU77" s="1275"/>
      <c r="BV77" s="1275"/>
      <c r="BW77" s="1275"/>
      <c r="BX77" s="1275">
        <v>
45.9</v>
      </c>
      <c r="BY77" s="1275"/>
      <c r="BZ77" s="1275"/>
      <c r="CA77" s="1275"/>
      <c r="CB77" s="1275"/>
      <c r="CC77" s="1275"/>
      <c r="CD77" s="1275"/>
      <c r="CE77" s="1275"/>
      <c r="CF77" s="1275">
        <v>
39</v>
      </c>
      <c r="CG77" s="1275"/>
      <c r="CH77" s="1275"/>
      <c r="CI77" s="1275"/>
      <c r="CJ77" s="1275"/>
      <c r="CK77" s="1275"/>
      <c r="CL77" s="1275"/>
      <c r="CM77" s="1275"/>
      <c r="CN77" s="1275">
        <v>
32.5</v>
      </c>
      <c r="CO77" s="1275"/>
      <c r="CP77" s="1275"/>
      <c r="CQ77" s="1275"/>
      <c r="CR77" s="1275"/>
      <c r="CS77" s="1275"/>
      <c r="CT77" s="1275"/>
      <c r="CU77" s="1275"/>
      <c r="CV77" s="1275">
        <v>
30.2</v>
      </c>
      <c r="CW77" s="1275"/>
      <c r="CX77" s="1275"/>
      <c r="CY77" s="1275"/>
      <c r="CZ77" s="1275"/>
      <c r="DA77" s="1275"/>
      <c r="DB77" s="1275"/>
      <c r="DC77" s="1275"/>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1"/>
      <c r="BC78" s="1291"/>
      <c r="BD78" s="1291"/>
      <c r="BE78" s="1291"/>
      <c r="BF78" s="1291"/>
      <c r="BG78" s="1291"/>
      <c r="BH78" s="1291"/>
      <c r="BI78" s="1291"/>
      <c r="BJ78" s="1291"/>
      <c r="BK78" s="1291"/>
      <c r="BL78" s="1291"/>
      <c r="BM78" s="1291"/>
      <c r="BN78" s="1291"/>
      <c r="BO78" s="1291"/>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1" t="s">
        <v>
569</v>
      </c>
      <c r="BC79" s="1291"/>
      <c r="BD79" s="1291"/>
      <c r="BE79" s="1291"/>
      <c r="BF79" s="1291"/>
      <c r="BG79" s="1291"/>
      <c r="BH79" s="1291"/>
      <c r="BI79" s="1291"/>
      <c r="BJ79" s="1291"/>
      <c r="BK79" s="1291"/>
      <c r="BL79" s="1291"/>
      <c r="BM79" s="1291"/>
      <c r="BN79" s="1291"/>
      <c r="BO79" s="1291"/>
      <c r="BP79" s="1275">
        <v>
9.6</v>
      </c>
      <c r="BQ79" s="1275"/>
      <c r="BR79" s="1275"/>
      <c r="BS79" s="1275"/>
      <c r="BT79" s="1275"/>
      <c r="BU79" s="1275"/>
      <c r="BV79" s="1275"/>
      <c r="BW79" s="1275"/>
      <c r="BX79" s="1275">
        <v>
8.8000000000000007</v>
      </c>
      <c r="BY79" s="1275"/>
      <c r="BZ79" s="1275"/>
      <c r="CA79" s="1275"/>
      <c r="CB79" s="1275"/>
      <c r="CC79" s="1275"/>
      <c r="CD79" s="1275"/>
      <c r="CE79" s="1275"/>
      <c r="CF79" s="1275">
        <v>
9</v>
      </c>
      <c r="CG79" s="1275"/>
      <c r="CH79" s="1275"/>
      <c r="CI79" s="1275"/>
      <c r="CJ79" s="1275"/>
      <c r="CK79" s="1275"/>
      <c r="CL79" s="1275"/>
      <c r="CM79" s="1275"/>
      <c r="CN79" s="1275">
        <v>
8.1999999999999993</v>
      </c>
      <c r="CO79" s="1275"/>
      <c r="CP79" s="1275"/>
      <c r="CQ79" s="1275"/>
      <c r="CR79" s="1275"/>
      <c r="CS79" s="1275"/>
      <c r="CT79" s="1275"/>
      <c r="CU79" s="1275"/>
      <c r="CV79" s="1275">
        <v>
8</v>
      </c>
      <c r="CW79" s="1275"/>
      <c r="CX79" s="1275"/>
      <c r="CY79" s="1275"/>
      <c r="CZ79" s="1275"/>
      <c r="DA79" s="1275"/>
      <c r="DB79" s="1275"/>
      <c r="DC79" s="1275"/>
    </row>
    <row r="80" spans="2:107" ht="13.5">
      <c r="B80" s="36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1"/>
      <c r="BC80" s="1291"/>
      <c r="BD80" s="1291"/>
      <c r="BE80" s="1291"/>
      <c r="BF80" s="1291"/>
      <c r="BG80" s="1291"/>
      <c r="BH80" s="1291"/>
      <c r="BI80" s="1291"/>
      <c r="BJ80" s="1291"/>
      <c r="BK80" s="1291"/>
      <c r="BL80" s="1291"/>
      <c r="BM80" s="1291"/>
      <c r="BN80" s="1291"/>
      <c r="BO80" s="1291"/>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C0u89yoP0ZrZDSRnDsX94NqerKmANEKJyDBw4r65BIFOMHZFji/DElRKsTh4vjBuM1az2NjUTFxYBVh72BdwQ==" saltValue="yrULFlnlggtHiDZqQxxV1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482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7YcW+4QzQsH9xyYKaaTCNX0RVrY2jSGFKeu6dnSvHV2n0apRJScobuyRqDzfAHiRRCdVIA0JDgQeUFkrl4dpQ==" saltValue="tDoWi4+ihpouWKoAqAF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482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33irWIA1syhgpM8e6ziAQklo9SW1UTvTgr/LQx1sjQ6eeVdp3jx/K1ETLJjuNMeUf/4UZXHBHnsIFyqBRLag==" saltValue="Bsw/JjPxDauaNnwvWLg9c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46</v>
      </c>
      <c r="E2" s="134"/>
      <c r="F2" s="135" t="s">
        <v>
534</v>
      </c>
      <c r="G2" s="136"/>
      <c r="H2" s="137"/>
    </row>
    <row r="3" spans="1:8">
      <c r="A3" s="133" t="s">
        <v>
527</v>
      </c>
      <c r="B3" s="138"/>
      <c r="C3" s="139"/>
      <c r="D3" s="140">
        <v>
28979</v>
      </c>
      <c r="E3" s="141"/>
      <c r="F3" s="142">
        <v>
63956</v>
      </c>
      <c r="G3" s="143"/>
      <c r="H3" s="144"/>
    </row>
    <row r="4" spans="1:8">
      <c r="A4" s="145"/>
      <c r="B4" s="146"/>
      <c r="C4" s="147"/>
      <c r="D4" s="148">
        <v>
24601</v>
      </c>
      <c r="E4" s="149"/>
      <c r="F4" s="150">
        <v>
29239</v>
      </c>
      <c r="G4" s="151"/>
      <c r="H4" s="152"/>
    </row>
    <row r="5" spans="1:8">
      <c r="A5" s="133" t="s">
        <v>
529</v>
      </c>
      <c r="B5" s="138"/>
      <c r="C5" s="139"/>
      <c r="D5" s="140">
        <v>
34827</v>
      </c>
      <c r="E5" s="141"/>
      <c r="F5" s="142">
        <v>
66255</v>
      </c>
      <c r="G5" s="143"/>
      <c r="H5" s="144"/>
    </row>
    <row r="6" spans="1:8">
      <c r="A6" s="145"/>
      <c r="B6" s="146"/>
      <c r="C6" s="147"/>
      <c r="D6" s="148">
        <v>
32427</v>
      </c>
      <c r="E6" s="149"/>
      <c r="F6" s="150">
        <v>
31822</v>
      </c>
      <c r="G6" s="151"/>
      <c r="H6" s="152"/>
    </row>
    <row r="7" spans="1:8">
      <c r="A7" s="133" t="s">
        <v>
530</v>
      </c>
      <c r="B7" s="138"/>
      <c r="C7" s="139"/>
      <c r="D7" s="140">
        <v>
37579</v>
      </c>
      <c r="E7" s="141"/>
      <c r="F7" s="142">
        <v>
92247</v>
      </c>
      <c r="G7" s="143"/>
      <c r="H7" s="144"/>
    </row>
    <row r="8" spans="1:8">
      <c r="A8" s="145"/>
      <c r="B8" s="146"/>
      <c r="C8" s="147"/>
      <c r="D8" s="148">
        <v>
22402</v>
      </c>
      <c r="E8" s="149"/>
      <c r="F8" s="150">
        <v>
37204</v>
      </c>
      <c r="G8" s="151"/>
      <c r="H8" s="152"/>
    </row>
    <row r="9" spans="1:8">
      <c r="A9" s="133" t="s">
        <v>
531</v>
      </c>
      <c r="B9" s="138"/>
      <c r="C9" s="139"/>
      <c r="D9" s="140">
        <v>
33850</v>
      </c>
      <c r="E9" s="141"/>
      <c r="F9" s="142">
        <v>
67319</v>
      </c>
      <c r="G9" s="143"/>
      <c r="H9" s="144"/>
    </row>
    <row r="10" spans="1:8">
      <c r="A10" s="145"/>
      <c r="B10" s="146"/>
      <c r="C10" s="147"/>
      <c r="D10" s="148">
        <v>
24947</v>
      </c>
      <c r="E10" s="149"/>
      <c r="F10" s="150">
        <v>
38101</v>
      </c>
      <c r="G10" s="151"/>
      <c r="H10" s="152"/>
    </row>
    <row r="11" spans="1:8">
      <c r="A11" s="133" t="s">
        <v>
532</v>
      </c>
      <c r="B11" s="138"/>
      <c r="C11" s="139"/>
      <c r="D11" s="140">
        <v>
25421</v>
      </c>
      <c r="E11" s="141"/>
      <c r="F11" s="142">
        <v>
70615</v>
      </c>
      <c r="G11" s="143"/>
      <c r="H11" s="144"/>
    </row>
    <row r="12" spans="1:8">
      <c r="A12" s="145"/>
      <c r="B12" s="146"/>
      <c r="C12" s="153"/>
      <c r="D12" s="148">
        <v>
20750</v>
      </c>
      <c r="E12" s="149"/>
      <c r="F12" s="150">
        <v>
37382</v>
      </c>
      <c r="G12" s="151"/>
      <c r="H12" s="152"/>
    </row>
    <row r="13" spans="1:8">
      <c r="A13" s="133"/>
      <c r="B13" s="138"/>
      <c r="C13" s="154"/>
      <c r="D13" s="155">
        <v>
32131</v>
      </c>
      <c r="E13" s="156"/>
      <c r="F13" s="157">
        <v>
72078</v>
      </c>
      <c r="G13" s="158"/>
      <c r="H13" s="144"/>
    </row>
    <row r="14" spans="1:8">
      <c r="A14" s="145"/>
      <c r="B14" s="146"/>
      <c r="C14" s="147"/>
      <c r="D14" s="148">
        <v>
25025</v>
      </c>
      <c r="E14" s="149"/>
      <c r="F14" s="150">
        <v>
34750</v>
      </c>
      <c r="G14" s="151"/>
      <c r="H14" s="152"/>
    </row>
    <row r="17" spans="1:11">
      <c r="A17" s="129" t="s">
        <v>
47</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48</v>
      </c>
      <c r="B19" s="159">
        <f>
ROUND(VALUE(SUBSTITUTE(実質収支比率等に係る経年分析!F$48,"▲","-")),2)</f>
        <v>
7.09</v>
      </c>
      <c r="C19" s="159">
        <f>
ROUND(VALUE(SUBSTITUTE(実質収支比率等に係る経年分析!G$48,"▲","-")),2)</f>
        <v>
6.68</v>
      </c>
      <c r="D19" s="159">
        <f>
ROUND(VALUE(SUBSTITUTE(実質収支比率等に係る経年分析!H$48,"▲","-")),2)</f>
        <v>
6.62</v>
      </c>
      <c r="E19" s="159">
        <f>
ROUND(VALUE(SUBSTITUTE(実質収支比率等に係る経年分析!I$48,"▲","-")),2)</f>
        <v>
7.87</v>
      </c>
      <c r="F19" s="159">
        <f>
ROUND(VALUE(SUBSTITUTE(実質収支比率等に係る経年分析!J$48,"▲","-")),2)</f>
        <v>
6.75</v>
      </c>
    </row>
    <row r="20" spans="1:11">
      <c r="A20" s="159" t="s">
        <v>
49</v>
      </c>
      <c r="B20" s="159">
        <f>
ROUND(VALUE(SUBSTITUTE(実質収支比率等に係る経年分析!F$47,"▲","-")),2)</f>
        <v>
7.67</v>
      </c>
      <c r="C20" s="159">
        <f>
ROUND(VALUE(SUBSTITUTE(実質収支比率等に係る経年分析!G$47,"▲","-")),2)</f>
        <v>
7.75</v>
      </c>
      <c r="D20" s="159">
        <f>
ROUND(VALUE(SUBSTITUTE(実質収支比率等に係る経年分析!H$47,"▲","-")),2)</f>
        <v>
11.23</v>
      </c>
      <c r="E20" s="159">
        <f>
ROUND(VALUE(SUBSTITUTE(実質収支比率等に係る経年分析!I$47,"▲","-")),2)</f>
        <v>
9.8000000000000007</v>
      </c>
      <c r="F20" s="159">
        <f>
ROUND(VALUE(SUBSTITUTE(実質収支比率等に係る経年分析!J$47,"▲","-")),2)</f>
        <v>
11.49</v>
      </c>
    </row>
    <row r="21" spans="1:11">
      <c r="A21" s="159" t="s">
        <v>
50</v>
      </c>
      <c r="B21" s="159">
        <f>
IF(ISNUMBER(VALUE(SUBSTITUTE(実質収支比率等に係る経年分析!F$49,"▲","-"))),ROUND(VALUE(SUBSTITUTE(実質収支比率等に係る経年分析!F$49,"▲","-")),2),NA())</f>
        <v>
1.39</v>
      </c>
      <c r="C21" s="159">
        <f>
IF(ISNUMBER(VALUE(SUBSTITUTE(実質収支比率等に係る経年分析!G$49,"▲","-"))),ROUND(VALUE(SUBSTITUTE(実質収支比率等に係る経年分析!G$49,"▲","-")),2),NA())</f>
        <v>
0.21</v>
      </c>
      <c r="D21" s="159">
        <f>
IF(ISNUMBER(VALUE(SUBSTITUTE(実質収支比率等に係る経年分析!H$49,"▲","-"))),ROUND(VALUE(SUBSTITUTE(実質収支比率等に係る経年分析!H$49,"▲","-")),2),NA())</f>
        <v>
3.86</v>
      </c>
      <c r="E21" s="159">
        <f>
IF(ISNUMBER(VALUE(SUBSTITUTE(実質収支比率等に係る経年分析!I$49,"▲","-"))),ROUND(VALUE(SUBSTITUTE(実質収支比率等に係る経年分析!I$49,"▲","-")),2),NA())</f>
        <v>
0.1</v>
      </c>
      <c r="F21" s="159">
        <f>
IF(ISNUMBER(VALUE(SUBSTITUTE(実質収支比率等に係る経年分析!J$49,"▲","-"))),ROUND(VALUE(SUBSTITUTE(実質収支比率等に係る経年分析!J$49,"▲","-")),2),NA())</f>
        <v>
0.8</v>
      </c>
    </row>
    <row r="24" spans="1:11">
      <c r="A24" s="129" t="s">
        <v>
51</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52</v>
      </c>
      <c r="C26" s="160" t="s">
        <v>
53</v>
      </c>
      <c r="D26" s="160" t="s">
        <v>
52</v>
      </c>
      <c r="E26" s="160" t="s">
        <v>
53</v>
      </c>
      <c r="F26" s="160" t="s">
        <v>
52</v>
      </c>
      <c r="G26" s="160" t="s">
        <v>
53</v>
      </c>
      <c r="H26" s="160" t="s">
        <v>
52</v>
      </c>
      <c r="I26" s="160" t="s">
        <v>
53</v>
      </c>
      <c r="J26" s="160" t="s">
        <v>
52</v>
      </c>
      <c r="K26" s="160" t="s">
        <v>
53</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str">
        <f>
IF(連結実質赤字比率に係る赤字・黒字の構成分析!C$39="",NA(),連結実質赤字比率に係る赤字・黒字の構成分析!C$39)</f>
        <v>
駐車場事業特別会計</v>
      </c>
      <c r="B31" s="160" t="e">
        <f>
IF(ROUND(VALUE(SUBSTITUTE(連結実質赤字比率に係る赤字・黒字の構成分析!F$39,"▲", "-")), 2) &lt; 0, ABS(ROUND(VALUE(SUBSTITUTE(連結実質赤字比率に係る赤字・黒字の構成分析!F$39,"▲", "-")), 2)), NA())</f>
        <v>
#N/A</v>
      </c>
      <c r="C31" s="160">
        <f>
IF(ROUND(VALUE(SUBSTITUTE(連結実質赤字比率に係る赤字・黒字の構成分析!F$39,"▲", "-")), 2) &gt;= 0, ABS(ROUND(VALUE(SUBSTITUTE(連結実質赤字比率に係る赤字・黒字の構成分析!F$39,"▲", "-")), 2)), NA())</f>
        <v>
0</v>
      </c>
      <c r="D31" s="160" t="e">
        <f>
IF(ROUND(VALUE(SUBSTITUTE(連結実質赤字比率に係る赤字・黒字の構成分析!G$39,"▲", "-")), 2) &lt; 0, ABS(ROUND(VALUE(SUBSTITUTE(連結実質赤字比率に係る赤字・黒字の構成分析!G$39,"▲", "-")), 2)), NA())</f>
        <v>
#N/A</v>
      </c>
      <c r="E31" s="160">
        <f>
IF(ROUND(VALUE(SUBSTITUTE(連結実質赤字比率に係る赤字・黒字の構成分析!G$39,"▲", "-")), 2) &gt;= 0, ABS(ROUND(VALUE(SUBSTITUTE(連結実質赤字比率に係る赤字・黒字の構成分析!G$39,"▲", "-")), 2)), NA())</f>
        <v>
0</v>
      </c>
      <c r="F31" s="160" t="e">
        <f>
IF(ROUND(VALUE(SUBSTITUTE(連結実質赤字比率に係る赤字・黒字の構成分析!H$39,"▲", "-")), 2) &lt; 0, ABS(ROUND(VALUE(SUBSTITUTE(連結実質赤字比率に係る赤字・黒字の構成分析!H$39,"▲", "-")), 2)), NA())</f>
        <v>
#N/A</v>
      </c>
      <c r="G31" s="160">
        <f>
IF(ROUND(VALUE(SUBSTITUTE(連結実質赤字比率に係る赤字・黒字の構成分析!H$39,"▲", "-")), 2) &gt;= 0, ABS(ROUND(VALUE(SUBSTITUTE(連結実質赤字比率に係る赤字・黒字の構成分析!H$39,"▲", "-")), 2)), NA())</f>
        <v>
0</v>
      </c>
      <c r="H31" s="160" t="e">
        <f>
IF(ROUND(VALUE(SUBSTITUTE(連結実質赤字比率に係る赤字・黒字の構成分析!I$39,"▲", "-")), 2) &lt; 0, ABS(ROUND(VALUE(SUBSTITUTE(連結実質赤字比率に係る赤字・黒字の構成分析!I$39,"▲", "-")), 2)), NA())</f>
        <v>
#N/A</v>
      </c>
      <c r="I31" s="160">
        <f>
IF(ROUND(VALUE(SUBSTITUTE(連結実質赤字比率に係る赤字・黒字の構成分析!I$39,"▲", "-")), 2) &gt;= 0, ABS(ROUND(VALUE(SUBSTITUTE(連結実質赤字比率に係る赤字・黒字の構成分析!I$39,"▲", "-")), 2)), NA())</f>
        <v>
0</v>
      </c>
      <c r="J31" s="160" t="e">
        <f>
IF(ROUND(VALUE(SUBSTITUTE(連結実質赤字比率に係る赤字・黒字の構成分析!J$39,"▲", "-")), 2) &lt; 0, ABS(ROUND(VALUE(SUBSTITUTE(連結実質赤字比率に係る赤字・黒字の構成分析!J$39,"▲", "-")), 2)), NA())</f>
        <v>
#N/A</v>
      </c>
      <c r="K31" s="160">
        <f>
IF(ROUND(VALUE(SUBSTITUTE(連結実質赤字比率に係る赤字・黒字の構成分析!J$39,"▲", "-")), 2) &gt;= 0, ABS(ROUND(VALUE(SUBSTITUTE(連結実質赤字比率に係る赤字・黒字の構成分析!J$39,"▲", "-")), 2)), NA())</f>
        <v>
0</v>
      </c>
    </row>
    <row r="32" spans="1:11">
      <c r="A32" s="160" t="str">
        <f>
IF(連結実質赤字比率に係る赤字・黒字の構成分析!C$38="",NA(),連結実質赤字比率に係る赤字・黒字の構成分析!C$38)</f>
        <v>
後期高齢者医療特別会計</v>
      </c>
      <c r="B32" s="160" t="e">
        <f>
IF(ROUND(VALUE(SUBSTITUTE(連結実質赤字比率に係る赤字・黒字の構成分析!F$38,"▲", "-")), 2) &lt; 0, ABS(ROUND(VALUE(SUBSTITUTE(連結実質赤字比率に係る赤字・黒字の構成分析!F$38,"▲", "-")), 2)), NA())</f>
        <v>
#N/A</v>
      </c>
      <c r="C32" s="160">
        <f>
IF(ROUND(VALUE(SUBSTITUTE(連結実質赤字比率に係る赤字・黒字の構成分析!F$38,"▲", "-")), 2) &gt;= 0, ABS(ROUND(VALUE(SUBSTITUTE(連結実質赤字比率に係る赤字・黒字の構成分析!F$38,"▲", "-")), 2)), NA())</f>
        <v>
0.03</v>
      </c>
      <c r="D32" s="160" t="e">
        <f>
IF(ROUND(VALUE(SUBSTITUTE(連結実質赤字比率に係る赤字・黒字の構成分析!G$38,"▲", "-")), 2) &lt; 0, ABS(ROUND(VALUE(SUBSTITUTE(連結実質赤字比率に係る赤字・黒字の構成分析!G$38,"▲", "-")), 2)), NA())</f>
        <v>
#N/A</v>
      </c>
      <c r="E32" s="160">
        <f>
IF(ROUND(VALUE(SUBSTITUTE(連結実質赤字比率に係る赤字・黒字の構成分析!G$38,"▲", "-")), 2) &gt;= 0, ABS(ROUND(VALUE(SUBSTITUTE(連結実質赤字比率に係る赤字・黒字の構成分析!G$38,"▲", "-")), 2)), NA())</f>
        <v>
0.02</v>
      </c>
      <c r="F32" s="160" t="e">
        <f>
IF(ROUND(VALUE(SUBSTITUTE(連結実質赤字比率に係る赤字・黒字の構成分析!H$38,"▲", "-")), 2) &lt; 0, ABS(ROUND(VALUE(SUBSTITUTE(連結実質赤字比率に係る赤字・黒字の構成分析!H$38,"▲", "-")), 2)), NA())</f>
        <v>
#N/A</v>
      </c>
      <c r="G32" s="160">
        <f>
IF(ROUND(VALUE(SUBSTITUTE(連結実質赤字比率に係る赤字・黒字の構成分析!H$38,"▲", "-")), 2) &gt;= 0, ABS(ROUND(VALUE(SUBSTITUTE(連結実質赤字比率に係る赤字・黒字の構成分析!H$38,"▲", "-")), 2)), NA())</f>
        <v>
7.0000000000000007E-2</v>
      </c>
      <c r="H32" s="160" t="e">
        <f>
IF(ROUND(VALUE(SUBSTITUTE(連結実質赤字比率に係る赤字・黒字の構成分析!I$38,"▲", "-")), 2) &lt; 0, ABS(ROUND(VALUE(SUBSTITUTE(連結実質赤字比率に係る赤字・黒字の構成分析!I$38,"▲", "-")), 2)), NA())</f>
        <v>
#N/A</v>
      </c>
      <c r="I32" s="160">
        <f>
IF(ROUND(VALUE(SUBSTITUTE(連結実質赤字比率に係る赤字・黒字の構成分析!I$38,"▲", "-")), 2) &gt;= 0, ABS(ROUND(VALUE(SUBSTITUTE(連結実質赤字比率に係る赤字・黒字の構成分析!I$38,"▲", "-")), 2)), NA())</f>
        <v>
0.08</v>
      </c>
      <c r="J32" s="160" t="e">
        <f>
IF(ROUND(VALUE(SUBSTITUTE(連結実質赤字比率に係る赤字・黒字の構成分析!J$38,"▲", "-")), 2) &lt; 0, ABS(ROUND(VALUE(SUBSTITUTE(連結実質赤字比率に係る赤字・黒字の構成分析!J$38,"▲", "-")), 2)), NA())</f>
        <v>
#N/A</v>
      </c>
      <c r="K32" s="160">
        <f>
IF(ROUND(VALUE(SUBSTITUTE(連結実質赤字比率に係る赤字・黒字の構成分析!J$38,"▲", "-")), 2) &gt;= 0, ABS(ROUND(VALUE(SUBSTITUTE(連結実質赤字比率に係る赤字・黒字の構成分析!J$38,"▲", "-")), 2)), NA())</f>
        <v>
0.01</v>
      </c>
    </row>
    <row r="33" spans="1:16">
      <c r="A33" s="160" t="str">
        <f>
IF(連結実質赤字比率に係る赤字・黒字の構成分析!C$37="",NA(),連結実質赤字比率に係る赤字・黒字の構成分析!C$37)</f>
        <v>
介護保険特別会計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0.75</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0.44</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0.13</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1.45</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1.1200000000000001</v>
      </c>
    </row>
    <row r="34" spans="1:16">
      <c r="A34" s="160" t="str">
        <f>
IF(連結実質赤字比率に係る赤字・黒字の構成分析!C$36="",NA(),連結実質赤字比率に係る赤字・黒字の構成分析!C$36)</f>
        <v>
公共下水道特別会計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0.73</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1.54</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1.6</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1.59</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1.21</v>
      </c>
    </row>
    <row r="35" spans="1:16">
      <c r="A35" s="160" t="str">
        <f>
IF(連結実質赤字比率に係る赤字・黒字の構成分析!C$35="",NA(),連結実質赤字比率に係る赤字・黒字の構成分析!C$35)</f>
        <v>
国民健康保険特別会計</v>
      </c>
      <c r="B35" s="160">
        <f>
IF(ROUND(VALUE(SUBSTITUTE(連結実質赤字比率に係る赤字・黒字の構成分析!F$35,"▲", "-")), 2) &lt; 0, ABS(ROUND(VALUE(SUBSTITUTE(連結実質赤字比率に係る赤字・黒字の構成分析!F$35,"▲", "-")), 2)), NA())</f>
        <v>
1.05</v>
      </c>
      <c r="C35" s="160" t="e">
        <f>
IF(ROUND(VALUE(SUBSTITUTE(連結実質赤字比率に係る赤字・黒字の構成分析!F$35,"▲", "-")), 2) &gt;= 0, ABS(ROUND(VALUE(SUBSTITUTE(連結実質赤字比率に係る赤字・黒字の構成分析!F$35,"▲", "-")), 2)), NA())</f>
        <v>
#N/A</v>
      </c>
      <c r="D35" s="160">
        <f>
IF(ROUND(VALUE(SUBSTITUTE(連結実質赤字比率に係る赤字・黒字の構成分析!G$35,"▲", "-")), 2) &lt; 0, ABS(ROUND(VALUE(SUBSTITUTE(連結実質赤字比率に係る赤字・黒字の構成分析!G$35,"▲", "-")), 2)), NA())</f>
        <v>
1.64</v>
      </c>
      <c r="E35" s="160" t="e">
        <f>
IF(ROUND(VALUE(SUBSTITUTE(連結実質赤字比率に係る赤字・黒字の構成分析!G$35,"▲", "-")), 2) &gt;= 0, ABS(ROUND(VALUE(SUBSTITUTE(連結実質赤字比率に係る赤字・黒字の構成分析!G$35,"▲", "-")), 2)), NA())</f>
        <v>
#N/A</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0.27</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0.22</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1.4</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7.08</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6.67</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6.61</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7.87</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6.74</v>
      </c>
    </row>
    <row r="39" spans="1:16">
      <c r="A39" s="129" t="s">
        <v>
54</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c r="A42" s="161" t="s">
        <v>
57</v>
      </c>
      <c r="B42" s="161"/>
      <c r="C42" s="161"/>
      <c r="D42" s="161">
        <f>
'実質公債費比率（分子）の構造'!K$52</f>
        <v>
2196</v>
      </c>
      <c r="E42" s="161"/>
      <c r="F42" s="161"/>
      <c r="G42" s="161">
        <f>
'実質公債費比率（分子）の構造'!L$52</f>
        <v>
2233</v>
      </c>
      <c r="H42" s="161"/>
      <c r="I42" s="161"/>
      <c r="J42" s="161">
        <f>
'実質公債費比率（分子）の構造'!M$52</f>
        <v>
1996</v>
      </c>
      <c r="K42" s="161"/>
      <c r="L42" s="161"/>
      <c r="M42" s="161">
        <f>
'実質公債費比率（分子）の構造'!N$52</f>
        <v>
1941</v>
      </c>
      <c r="N42" s="161"/>
      <c r="O42" s="161"/>
      <c r="P42" s="161">
        <f>
'実質公債費比率（分子）の構造'!O$52</f>
        <v>
1936</v>
      </c>
    </row>
    <row r="43" spans="1:16">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c r="A44" s="161" t="s">
        <v>
59</v>
      </c>
      <c r="B44" s="161">
        <f>
'実質公債費比率（分子）の構造'!K$50</f>
        <v>
82</v>
      </c>
      <c r="C44" s="161"/>
      <c r="D44" s="161"/>
      <c r="E44" s="161">
        <f>
'実質公債費比率（分子）の構造'!L$50</f>
        <v>
78</v>
      </c>
      <c r="F44" s="161"/>
      <c r="G44" s="161"/>
      <c r="H44" s="161">
        <f>
'実質公債費比率（分子）の構造'!M$50</f>
        <v>
35</v>
      </c>
      <c r="I44" s="161"/>
      <c r="J44" s="161"/>
      <c r="K44" s="161">
        <f>
'実質公債費比率（分子）の構造'!N$50</f>
        <v>
35</v>
      </c>
      <c r="L44" s="161"/>
      <c r="M44" s="161"/>
      <c r="N44" s="161">
        <f>
'実質公債費比率（分子）の構造'!O$50</f>
        <v>
35</v>
      </c>
      <c r="O44" s="161"/>
      <c r="P44" s="161"/>
    </row>
    <row r="45" spans="1:16">
      <c r="A45" s="161" t="s">
        <v>
60</v>
      </c>
      <c r="B45" s="161" t="str">
        <f>
'実質公債費比率（分子）の構造'!K$49</f>
        <v>
-</v>
      </c>
      <c r="C45" s="161"/>
      <c r="D45" s="161"/>
      <c r="E45" s="161" t="str">
        <f>
'実質公債費比率（分子）の構造'!L$49</f>
        <v>
-</v>
      </c>
      <c r="F45" s="161"/>
      <c r="G45" s="161"/>
      <c r="H45" s="161" t="str">
        <f>
'実質公債費比率（分子）の構造'!M$49</f>
        <v>
-</v>
      </c>
      <c r="I45" s="161"/>
      <c r="J45" s="161"/>
      <c r="K45" s="161" t="str">
        <f>
'実質公債費比率（分子）の構造'!N$49</f>
        <v>
-</v>
      </c>
      <c r="L45" s="161"/>
      <c r="M45" s="161"/>
      <c r="N45" s="161" t="str">
        <f>
'実質公債費比率（分子）の構造'!O$49</f>
        <v>
-</v>
      </c>
      <c r="O45" s="161"/>
      <c r="P45" s="161"/>
    </row>
    <row r="46" spans="1:16">
      <c r="A46" s="161" t="s">
        <v>
61</v>
      </c>
      <c r="B46" s="161">
        <f>
'実質公債費比率（分子）の構造'!K$48</f>
        <v>
281</v>
      </c>
      <c r="C46" s="161"/>
      <c r="D46" s="161"/>
      <c r="E46" s="161">
        <f>
'実質公債費比率（分子）の構造'!L$48</f>
        <v>
271</v>
      </c>
      <c r="F46" s="161"/>
      <c r="G46" s="161"/>
      <c r="H46" s="161">
        <f>
'実質公債費比率（分子）の構造'!M$48</f>
        <v>
265</v>
      </c>
      <c r="I46" s="161"/>
      <c r="J46" s="161"/>
      <c r="K46" s="161">
        <f>
'実質公債費比率（分子）の構造'!N$48</f>
        <v>
257</v>
      </c>
      <c r="L46" s="161"/>
      <c r="M46" s="161"/>
      <c r="N46" s="161">
        <f>
'実質公債費比率（分子）の構造'!O$48</f>
        <v>
245</v>
      </c>
      <c r="O46" s="161"/>
      <c r="P46" s="161"/>
    </row>
    <row r="47" spans="1:16">
      <c r="A47" s="161" t="s">
        <v>
62</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64</v>
      </c>
      <c r="B49" s="161">
        <f>
'実質公債費比率（分子）の構造'!K$45</f>
        <v>
2495</v>
      </c>
      <c r="C49" s="161"/>
      <c r="D49" s="161"/>
      <c r="E49" s="161">
        <f>
'実質公債費比率（分子）の構造'!L$45</f>
        <v>
2317</v>
      </c>
      <c r="F49" s="161"/>
      <c r="G49" s="161"/>
      <c r="H49" s="161">
        <f>
'実質公債費比率（分子）の構造'!M$45</f>
        <v>
2193</v>
      </c>
      <c r="I49" s="161"/>
      <c r="J49" s="161"/>
      <c r="K49" s="161">
        <f>
'実質公債費比率（分子）の構造'!N$45</f>
        <v>
1951</v>
      </c>
      <c r="L49" s="161"/>
      <c r="M49" s="161"/>
      <c r="N49" s="161">
        <f>
'実質公債費比率（分子）の構造'!O$45</f>
        <v>
1938</v>
      </c>
      <c r="O49" s="161"/>
      <c r="P49" s="161"/>
    </row>
    <row r="50" spans="1:16">
      <c r="A50" s="161" t="s">
        <v>
65</v>
      </c>
      <c r="B50" s="161" t="e">
        <f>
NA()</f>
        <v>
#N/A</v>
      </c>
      <c r="C50" s="161">
        <f>
IF(ISNUMBER('実質公債費比率（分子）の構造'!K$53),'実質公債費比率（分子）の構造'!K$53,NA())</f>
        <v>
662</v>
      </c>
      <c r="D50" s="161" t="e">
        <f>
NA()</f>
        <v>
#N/A</v>
      </c>
      <c r="E50" s="161" t="e">
        <f>
NA()</f>
        <v>
#N/A</v>
      </c>
      <c r="F50" s="161">
        <f>
IF(ISNUMBER('実質公債費比率（分子）の構造'!L$53),'実質公債費比率（分子）の構造'!L$53,NA())</f>
        <v>
433</v>
      </c>
      <c r="G50" s="161" t="e">
        <f>
NA()</f>
        <v>
#N/A</v>
      </c>
      <c r="H50" s="161" t="e">
        <f>
NA()</f>
        <v>
#N/A</v>
      </c>
      <c r="I50" s="161">
        <f>
IF(ISNUMBER('実質公債費比率（分子）の構造'!M$53),'実質公債費比率（分子）の構造'!M$53,NA())</f>
        <v>
497</v>
      </c>
      <c r="J50" s="161" t="e">
        <f>
NA()</f>
        <v>
#N/A</v>
      </c>
      <c r="K50" s="161" t="e">
        <f>
NA()</f>
        <v>
#N/A</v>
      </c>
      <c r="L50" s="161">
        <f>
IF(ISNUMBER('実質公債費比率（分子）の構造'!N$53),'実質公債費比率（分子）の構造'!N$53,NA())</f>
        <v>
302</v>
      </c>
      <c r="M50" s="161" t="e">
        <f>
NA()</f>
        <v>
#N/A</v>
      </c>
      <c r="N50" s="161" t="e">
        <f>
NA()</f>
        <v>
#N/A</v>
      </c>
      <c r="O50" s="161">
        <f>
IF(ISNUMBER('実質公債費比率（分子）の構造'!O$53),'実質公債費比率（分子）の構造'!O$53,NA())</f>
        <v>
282</v>
      </c>
      <c r="P50" s="161" t="e">
        <f>
NA()</f>
        <v>
#N/A</v>
      </c>
    </row>
    <row r="53" spans="1:16">
      <c r="A53" s="129" t="s">
        <v>
66</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c r="A56" s="160" t="s">
        <v>
37</v>
      </c>
      <c r="B56" s="160"/>
      <c r="C56" s="160"/>
      <c r="D56" s="160">
        <f>
'将来負担比率（分子）の構造'!I$52</f>
        <v>
16150</v>
      </c>
      <c r="E56" s="160"/>
      <c r="F56" s="160"/>
      <c r="G56" s="160">
        <f>
'将来負担比率（分子）の構造'!J$52</f>
        <v>
16665</v>
      </c>
      <c r="H56" s="160"/>
      <c r="I56" s="160"/>
      <c r="J56" s="160">
        <f>
'将来負担比率（分子）の構造'!K$52</f>
        <v>
16714</v>
      </c>
      <c r="K56" s="160"/>
      <c r="L56" s="160"/>
      <c r="M56" s="160">
        <f>
'将来負担比率（分子）の構造'!L$52</f>
        <v>
16858</v>
      </c>
      <c r="N56" s="160"/>
      <c r="O56" s="160"/>
      <c r="P56" s="160">
        <f>
'将来負担比率（分子）の構造'!M$52</f>
        <v>
16809</v>
      </c>
    </row>
    <row r="57" spans="1:16">
      <c r="A57" s="160" t="s">
        <v>
36</v>
      </c>
      <c r="B57" s="160"/>
      <c r="C57" s="160"/>
      <c r="D57" s="160">
        <f>
'将来負担比率（分子）の構造'!I$51</f>
        <v>
5084</v>
      </c>
      <c r="E57" s="160"/>
      <c r="F57" s="160"/>
      <c r="G57" s="160">
        <f>
'将来負担比率（分子）の構造'!J$51</f>
        <v>
4787</v>
      </c>
      <c r="H57" s="160"/>
      <c r="I57" s="160"/>
      <c r="J57" s="160">
        <f>
'将来負担比率（分子）の構造'!K$51</f>
        <v>
4561</v>
      </c>
      <c r="K57" s="160"/>
      <c r="L57" s="160"/>
      <c r="M57" s="160">
        <f>
'将来負担比率（分子）の構造'!L$51</f>
        <v>
4327</v>
      </c>
      <c r="N57" s="160"/>
      <c r="O57" s="160"/>
      <c r="P57" s="160">
        <f>
'将来負担比率（分子）の構造'!M$51</f>
        <v>
4133</v>
      </c>
    </row>
    <row r="58" spans="1:16">
      <c r="A58" s="160" t="s">
        <v>
35</v>
      </c>
      <c r="B58" s="160"/>
      <c r="C58" s="160"/>
      <c r="D58" s="160">
        <f>
'将来負担比率（分子）の構造'!I$50</f>
        <v>
2221</v>
      </c>
      <c r="E58" s="160"/>
      <c r="F58" s="160"/>
      <c r="G58" s="160">
        <f>
'将来負担比率（分子）の構造'!J$50</f>
        <v>
1883</v>
      </c>
      <c r="H58" s="160"/>
      <c r="I58" s="160"/>
      <c r="J58" s="160">
        <f>
'将来負担比率（分子）の構造'!K$50</f>
        <v>
3336</v>
      </c>
      <c r="K58" s="160"/>
      <c r="L58" s="160"/>
      <c r="M58" s="160">
        <f>
'将来負担比率（分子）の構造'!L$50</f>
        <v>
3593</v>
      </c>
      <c r="N58" s="160"/>
      <c r="O58" s="160"/>
      <c r="P58" s="160">
        <f>
'将来負担比率（分子）の構造'!M$50</f>
        <v>
4228</v>
      </c>
    </row>
    <row r="59" spans="1:16">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t="str">
        <f>
'将来負担比率（分子）の構造'!M$46</f>
        <v>
-</v>
      </c>
      <c r="O61" s="160"/>
      <c r="P61" s="160"/>
    </row>
    <row r="62" spans="1:16">
      <c r="A62" s="160" t="s">
        <v>
29</v>
      </c>
      <c r="B62" s="160">
        <f>
'将来負担比率（分子）の構造'!I$45</f>
        <v>
4828</v>
      </c>
      <c r="C62" s="160"/>
      <c r="D62" s="160"/>
      <c r="E62" s="160">
        <f>
'将来負担比率（分子）の構造'!J$45</f>
        <v>
4724</v>
      </c>
      <c r="F62" s="160"/>
      <c r="G62" s="160"/>
      <c r="H62" s="160">
        <f>
'将来負担比率（分子）の構造'!K$45</f>
        <v>
4620</v>
      </c>
      <c r="I62" s="160"/>
      <c r="J62" s="160"/>
      <c r="K62" s="160">
        <f>
'将来負担比率（分子）の構造'!L$45</f>
        <v>
4562</v>
      </c>
      <c r="L62" s="160"/>
      <c r="M62" s="160"/>
      <c r="N62" s="160">
        <f>
'将来負担比率（分子）の構造'!M$45</f>
        <v>
4496</v>
      </c>
      <c r="O62" s="160"/>
      <c r="P62" s="160"/>
    </row>
    <row r="63" spans="1:16">
      <c r="A63" s="160" t="s">
        <v>
28</v>
      </c>
      <c r="B63" s="160">
        <f>
'将来負担比率（分子）の構造'!I$44</f>
        <v>
102</v>
      </c>
      <c r="C63" s="160"/>
      <c r="D63" s="160"/>
      <c r="E63" s="160">
        <f>
'将来負担比率（分子）の構造'!J$44</f>
        <v>
85</v>
      </c>
      <c r="F63" s="160"/>
      <c r="G63" s="160"/>
      <c r="H63" s="160">
        <f>
'将来負担比率（分子）の構造'!K$44</f>
        <v>
170</v>
      </c>
      <c r="I63" s="160"/>
      <c r="J63" s="160"/>
      <c r="K63" s="160">
        <f>
'将来負担比率（分子）の構造'!L$44</f>
        <v>
239</v>
      </c>
      <c r="L63" s="160"/>
      <c r="M63" s="160"/>
      <c r="N63" s="160">
        <f>
'将来負担比率（分子）の構造'!M$44</f>
        <v>
215</v>
      </c>
      <c r="O63" s="160"/>
      <c r="P63" s="160"/>
    </row>
    <row r="64" spans="1:16">
      <c r="A64" s="160" t="s">
        <v>
27</v>
      </c>
      <c r="B64" s="160">
        <f>
'将来負担比率（分子）の構造'!I$43</f>
        <v>
3487</v>
      </c>
      <c r="C64" s="160"/>
      <c r="D64" s="160"/>
      <c r="E64" s="160">
        <f>
'将来負担比率（分子）の構造'!J$43</f>
        <v>
3359</v>
      </c>
      <c r="F64" s="160"/>
      <c r="G64" s="160"/>
      <c r="H64" s="160">
        <f>
'将来負担比率（分子）の構造'!K$43</f>
        <v>
3220</v>
      </c>
      <c r="I64" s="160"/>
      <c r="J64" s="160"/>
      <c r="K64" s="160">
        <f>
'将来負担比率（分子）の構造'!L$43</f>
        <v>
3207</v>
      </c>
      <c r="L64" s="160"/>
      <c r="M64" s="160"/>
      <c r="N64" s="160">
        <f>
'将来負担比率（分子）の構造'!M$43</f>
        <v>
3199</v>
      </c>
      <c r="O64" s="160"/>
      <c r="P64" s="160"/>
    </row>
    <row r="65" spans="1:16">
      <c r="A65" s="160" t="s">
        <v>
26</v>
      </c>
      <c r="B65" s="160">
        <f>
'将来負担比率（分子）の構造'!I$42</f>
        <v>
277</v>
      </c>
      <c r="C65" s="160"/>
      <c r="D65" s="160"/>
      <c r="E65" s="160">
        <f>
'将来負担比率（分子）の構造'!J$42</f>
        <v>
204</v>
      </c>
      <c r="F65" s="160"/>
      <c r="G65" s="160"/>
      <c r="H65" s="160">
        <f>
'将来負担比率（分子）の構造'!K$42</f>
        <v>
174</v>
      </c>
      <c r="I65" s="160"/>
      <c r="J65" s="160"/>
      <c r="K65" s="160">
        <f>
'将来負担比率（分子）の構造'!L$42</f>
        <v>
144</v>
      </c>
      <c r="L65" s="160"/>
      <c r="M65" s="160"/>
      <c r="N65" s="160">
        <f>
'将来負担比率（分子）の構造'!M$42</f>
        <v>
113</v>
      </c>
      <c r="O65" s="160"/>
      <c r="P65" s="160"/>
    </row>
    <row r="66" spans="1:16">
      <c r="A66" s="160" t="s">
        <v>
25</v>
      </c>
      <c r="B66" s="160">
        <f>
'将来負担比率（分子）の構造'!I$41</f>
        <v>
21068</v>
      </c>
      <c r="C66" s="160"/>
      <c r="D66" s="160"/>
      <c r="E66" s="160">
        <f>
'将来負担比率（分子）の構造'!J$41</f>
        <v>
20719</v>
      </c>
      <c r="F66" s="160"/>
      <c r="G66" s="160"/>
      <c r="H66" s="160">
        <f>
'将来負担比率（分子）の構造'!K$41</f>
        <v>
20346</v>
      </c>
      <c r="I66" s="160"/>
      <c r="J66" s="160"/>
      <c r="K66" s="160">
        <f>
'将来負担比率（分子）の構造'!L$41</f>
        <v>
19917</v>
      </c>
      <c r="L66" s="160"/>
      <c r="M66" s="160"/>
      <c r="N66" s="160">
        <f>
'将来負担比率（分子）の構造'!M$41</f>
        <v>
19680</v>
      </c>
      <c r="O66" s="160"/>
      <c r="P66" s="160"/>
    </row>
    <row r="67" spans="1:16">
      <c r="A67" s="160" t="s">
        <v>
69</v>
      </c>
      <c r="B67" s="160" t="e">
        <f>
NA()</f>
        <v>
#N/A</v>
      </c>
      <c r="C67" s="160">
        <f>
IF(ISNUMBER('将来負担比率（分子）の構造'!I$53), IF('将来負担比率（分子）の構造'!I$53 &lt; 0, 0, '将来負担比率（分子）の構造'!I$53), NA())</f>
        <v>
6308</v>
      </c>
      <c r="D67" s="160" t="e">
        <f>
NA()</f>
        <v>
#N/A</v>
      </c>
      <c r="E67" s="160" t="e">
        <f>
NA()</f>
        <v>
#N/A</v>
      </c>
      <c r="F67" s="160">
        <f>
IF(ISNUMBER('将来負担比率（分子）の構造'!J$53), IF('将来負担比率（分子）の構造'!J$53 &lt; 0, 0, '将来負担比率（分子）の構造'!J$53), NA())</f>
        <v>
5757</v>
      </c>
      <c r="G67" s="160" t="e">
        <f>
NA()</f>
        <v>
#N/A</v>
      </c>
      <c r="H67" s="160" t="e">
        <f>
NA()</f>
        <v>
#N/A</v>
      </c>
      <c r="I67" s="160">
        <f>
IF(ISNUMBER('将来負担比率（分子）の構造'!K$53), IF('将来負担比率（分子）の構造'!K$53 &lt; 0, 0, '将来負担比率（分子）の構造'!K$53), NA())</f>
        <v>
3920</v>
      </c>
      <c r="J67" s="160" t="e">
        <f>
NA()</f>
        <v>
#N/A</v>
      </c>
      <c r="K67" s="160" t="e">
        <f>
NA()</f>
        <v>
#N/A</v>
      </c>
      <c r="L67" s="160">
        <f>
IF(ISNUMBER('将来負担比率（分子）の構造'!L$53), IF('将来負担比率（分子）の構造'!L$53 &lt; 0, 0, '将来負担比率（分子）の構造'!L$53), NA())</f>
        <v>
3291</v>
      </c>
      <c r="M67" s="160" t="e">
        <f>
NA()</f>
        <v>
#N/A</v>
      </c>
      <c r="N67" s="160" t="e">
        <f>
NA()</f>
        <v>
#N/A</v>
      </c>
      <c r="O67" s="160">
        <f>
IF(ISNUMBER('将来負担比率（分子）の構造'!M$53), IF('将来負担比率（分子）の構造'!M$53 &lt; 0, 0, '将来負担比率（分子）の構造'!M$53), NA())</f>
        <v>
2534</v>
      </c>
      <c r="P67" s="160" t="e">
        <f>
NA()</f>
        <v>
#N/A</v>
      </c>
    </row>
    <row r="70" spans="1:16">
      <c r="A70" s="162" t="s">
        <v>
70</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71</v>
      </c>
      <c r="B72" s="164">
        <f>
基金残高に係る経年分析!F55</f>
        <v>
1694</v>
      </c>
      <c r="C72" s="164">
        <f>
基金残高に係る経年分析!G55</f>
        <v>
1501</v>
      </c>
      <c r="D72" s="164">
        <f>
基金残高に係る経年分析!H55</f>
        <v>
1784</v>
      </c>
    </row>
    <row r="73" spans="1:16">
      <c r="A73" s="163" t="s">
        <v>
72</v>
      </c>
      <c r="B73" s="164">
        <f>
基金残高に係る経年分析!F56</f>
        <v>
0</v>
      </c>
      <c r="C73" s="164">
        <f>
基金残高に係る経年分析!G56</f>
        <v>
0</v>
      </c>
      <c r="D73" s="164">
        <f>
基金残高に係る経年分析!H56</f>
        <v>
0</v>
      </c>
    </row>
    <row r="74" spans="1:16">
      <c r="A74" s="163" t="s">
        <v>
73</v>
      </c>
      <c r="B74" s="164">
        <f>
基金残高に係る経年分析!F57</f>
        <v>
1314</v>
      </c>
      <c r="C74" s="164">
        <f>
基金残高に係る経年分析!G57</f>
        <v>
1807</v>
      </c>
      <c r="D74" s="164">
        <f>
基金残高に係る経年分析!H57</f>
        <v>
2172</v>
      </c>
    </row>
  </sheetData>
  <sheetProtection algorithmName="SHA-512" hashValue="yCdMHXhy6K3v0Z0jMl1MrxFee6EMmG5y9vLptaLd7DKYgySlk2wLxCwQLUnO3sFpe28YJriue3zlOL92dwWr3g==" saltValue="FyU4uFrWbqrVSp9Ziggj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
208</v>
      </c>
      <c r="DI1" s="636"/>
      <c r="DJ1" s="636"/>
      <c r="DK1" s="636"/>
      <c r="DL1" s="636"/>
      <c r="DM1" s="636"/>
      <c r="DN1" s="637"/>
      <c r="DO1" s="205"/>
      <c r="DP1" s="635" t="s">
        <v>
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
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
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
1</v>
      </c>
      <c r="C4" s="639"/>
      <c r="D4" s="639"/>
      <c r="E4" s="639"/>
      <c r="F4" s="639"/>
      <c r="G4" s="639"/>
      <c r="H4" s="639"/>
      <c r="I4" s="639"/>
      <c r="J4" s="639"/>
      <c r="K4" s="639"/>
      <c r="L4" s="639"/>
      <c r="M4" s="639"/>
      <c r="N4" s="639"/>
      <c r="O4" s="639"/>
      <c r="P4" s="639"/>
      <c r="Q4" s="640"/>
      <c r="R4" s="638" t="s">
        <v>
214</v>
      </c>
      <c r="S4" s="639"/>
      <c r="T4" s="639"/>
      <c r="U4" s="639"/>
      <c r="V4" s="639"/>
      <c r="W4" s="639"/>
      <c r="X4" s="639"/>
      <c r="Y4" s="640"/>
      <c r="Z4" s="638" t="s">
        <v>
215</v>
      </c>
      <c r="AA4" s="639"/>
      <c r="AB4" s="639"/>
      <c r="AC4" s="640"/>
      <c r="AD4" s="638" t="s">
        <v>
216</v>
      </c>
      <c r="AE4" s="639"/>
      <c r="AF4" s="639"/>
      <c r="AG4" s="639"/>
      <c r="AH4" s="639"/>
      <c r="AI4" s="639"/>
      <c r="AJ4" s="639"/>
      <c r="AK4" s="640"/>
      <c r="AL4" s="638" t="s">
        <v>
215</v>
      </c>
      <c r="AM4" s="639"/>
      <c r="AN4" s="639"/>
      <c r="AO4" s="640"/>
      <c r="AP4" s="644" t="s">
        <v>
217</v>
      </c>
      <c r="AQ4" s="644"/>
      <c r="AR4" s="644"/>
      <c r="AS4" s="644"/>
      <c r="AT4" s="644"/>
      <c r="AU4" s="644"/>
      <c r="AV4" s="644"/>
      <c r="AW4" s="644"/>
      <c r="AX4" s="644"/>
      <c r="AY4" s="644"/>
      <c r="AZ4" s="644"/>
      <c r="BA4" s="644"/>
      <c r="BB4" s="644"/>
      <c r="BC4" s="644"/>
      <c r="BD4" s="644"/>
      <c r="BE4" s="644"/>
      <c r="BF4" s="644"/>
      <c r="BG4" s="644" t="s">
        <v>
218</v>
      </c>
      <c r="BH4" s="644"/>
      <c r="BI4" s="644"/>
      <c r="BJ4" s="644"/>
      <c r="BK4" s="644"/>
      <c r="BL4" s="644"/>
      <c r="BM4" s="644"/>
      <c r="BN4" s="644"/>
      <c r="BO4" s="644" t="s">
        <v>
215</v>
      </c>
      <c r="BP4" s="644"/>
      <c r="BQ4" s="644"/>
      <c r="BR4" s="644"/>
      <c r="BS4" s="644" t="s">
        <v>
219</v>
      </c>
      <c r="BT4" s="644"/>
      <c r="BU4" s="644"/>
      <c r="BV4" s="644"/>
      <c r="BW4" s="644"/>
      <c r="BX4" s="644"/>
      <c r="BY4" s="644"/>
      <c r="BZ4" s="644"/>
      <c r="CA4" s="644"/>
      <c r="CB4" s="644"/>
      <c r="CD4" s="641" t="s">
        <v>
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
221</v>
      </c>
      <c r="C5" s="646"/>
      <c r="D5" s="646"/>
      <c r="E5" s="646"/>
      <c r="F5" s="646"/>
      <c r="G5" s="646"/>
      <c r="H5" s="646"/>
      <c r="I5" s="646"/>
      <c r="J5" s="646"/>
      <c r="K5" s="646"/>
      <c r="L5" s="646"/>
      <c r="M5" s="646"/>
      <c r="N5" s="646"/>
      <c r="O5" s="646"/>
      <c r="P5" s="646"/>
      <c r="Q5" s="647"/>
      <c r="R5" s="648">
        <v>
12076777</v>
      </c>
      <c r="S5" s="649"/>
      <c r="T5" s="649"/>
      <c r="U5" s="649"/>
      <c r="V5" s="649"/>
      <c r="W5" s="649"/>
      <c r="X5" s="649"/>
      <c r="Y5" s="650"/>
      <c r="Z5" s="651">
        <v>
42.3</v>
      </c>
      <c r="AA5" s="651"/>
      <c r="AB5" s="651"/>
      <c r="AC5" s="651"/>
      <c r="AD5" s="652">
        <v>
11219287</v>
      </c>
      <c r="AE5" s="652"/>
      <c r="AF5" s="652"/>
      <c r="AG5" s="652"/>
      <c r="AH5" s="652"/>
      <c r="AI5" s="652"/>
      <c r="AJ5" s="652"/>
      <c r="AK5" s="652"/>
      <c r="AL5" s="653">
        <v>
76.599999999999994</v>
      </c>
      <c r="AM5" s="654"/>
      <c r="AN5" s="654"/>
      <c r="AO5" s="655"/>
      <c r="AP5" s="645" t="s">
        <v>
222</v>
      </c>
      <c r="AQ5" s="646"/>
      <c r="AR5" s="646"/>
      <c r="AS5" s="646"/>
      <c r="AT5" s="646"/>
      <c r="AU5" s="646"/>
      <c r="AV5" s="646"/>
      <c r="AW5" s="646"/>
      <c r="AX5" s="646"/>
      <c r="AY5" s="646"/>
      <c r="AZ5" s="646"/>
      <c r="BA5" s="646"/>
      <c r="BB5" s="646"/>
      <c r="BC5" s="646"/>
      <c r="BD5" s="646"/>
      <c r="BE5" s="646"/>
      <c r="BF5" s="647"/>
      <c r="BG5" s="659">
        <v>
11219287</v>
      </c>
      <c r="BH5" s="660"/>
      <c r="BI5" s="660"/>
      <c r="BJ5" s="660"/>
      <c r="BK5" s="660"/>
      <c r="BL5" s="660"/>
      <c r="BM5" s="660"/>
      <c r="BN5" s="661"/>
      <c r="BO5" s="662">
        <v>
92.9</v>
      </c>
      <c r="BP5" s="662"/>
      <c r="BQ5" s="662"/>
      <c r="BR5" s="662"/>
      <c r="BS5" s="663">
        <v>
12149</v>
      </c>
      <c r="BT5" s="663"/>
      <c r="BU5" s="663"/>
      <c r="BV5" s="663"/>
      <c r="BW5" s="663"/>
      <c r="BX5" s="663"/>
      <c r="BY5" s="663"/>
      <c r="BZ5" s="663"/>
      <c r="CA5" s="663"/>
      <c r="CB5" s="667"/>
      <c r="CD5" s="641" t="s">
        <v>
217</v>
      </c>
      <c r="CE5" s="642"/>
      <c r="CF5" s="642"/>
      <c r="CG5" s="642"/>
      <c r="CH5" s="642"/>
      <c r="CI5" s="642"/>
      <c r="CJ5" s="642"/>
      <c r="CK5" s="642"/>
      <c r="CL5" s="642"/>
      <c r="CM5" s="642"/>
      <c r="CN5" s="642"/>
      <c r="CO5" s="642"/>
      <c r="CP5" s="642"/>
      <c r="CQ5" s="643"/>
      <c r="CR5" s="641" t="s">
        <v>
223</v>
      </c>
      <c r="CS5" s="642"/>
      <c r="CT5" s="642"/>
      <c r="CU5" s="642"/>
      <c r="CV5" s="642"/>
      <c r="CW5" s="642"/>
      <c r="CX5" s="642"/>
      <c r="CY5" s="643"/>
      <c r="CZ5" s="641" t="s">
        <v>
215</v>
      </c>
      <c r="DA5" s="642"/>
      <c r="DB5" s="642"/>
      <c r="DC5" s="643"/>
      <c r="DD5" s="641" t="s">
        <v>
224</v>
      </c>
      <c r="DE5" s="642"/>
      <c r="DF5" s="642"/>
      <c r="DG5" s="642"/>
      <c r="DH5" s="642"/>
      <c r="DI5" s="642"/>
      <c r="DJ5" s="642"/>
      <c r="DK5" s="642"/>
      <c r="DL5" s="642"/>
      <c r="DM5" s="642"/>
      <c r="DN5" s="642"/>
      <c r="DO5" s="642"/>
      <c r="DP5" s="643"/>
      <c r="DQ5" s="641" t="s">
        <v>
225</v>
      </c>
      <c r="DR5" s="642"/>
      <c r="DS5" s="642"/>
      <c r="DT5" s="642"/>
      <c r="DU5" s="642"/>
      <c r="DV5" s="642"/>
      <c r="DW5" s="642"/>
      <c r="DX5" s="642"/>
      <c r="DY5" s="642"/>
      <c r="DZ5" s="642"/>
      <c r="EA5" s="642"/>
      <c r="EB5" s="642"/>
      <c r="EC5" s="643"/>
    </row>
    <row r="6" spans="2:143" ht="11.25" customHeight="1">
      <c r="B6" s="656" t="s">
        <v>
226</v>
      </c>
      <c r="C6" s="657"/>
      <c r="D6" s="657"/>
      <c r="E6" s="657"/>
      <c r="F6" s="657"/>
      <c r="G6" s="657"/>
      <c r="H6" s="657"/>
      <c r="I6" s="657"/>
      <c r="J6" s="657"/>
      <c r="K6" s="657"/>
      <c r="L6" s="657"/>
      <c r="M6" s="657"/>
      <c r="N6" s="657"/>
      <c r="O6" s="657"/>
      <c r="P6" s="657"/>
      <c r="Q6" s="658"/>
      <c r="R6" s="659">
        <v>
110387</v>
      </c>
      <c r="S6" s="660"/>
      <c r="T6" s="660"/>
      <c r="U6" s="660"/>
      <c r="V6" s="660"/>
      <c r="W6" s="660"/>
      <c r="X6" s="660"/>
      <c r="Y6" s="661"/>
      <c r="Z6" s="662">
        <v>
0.4</v>
      </c>
      <c r="AA6" s="662"/>
      <c r="AB6" s="662"/>
      <c r="AC6" s="662"/>
      <c r="AD6" s="663">
        <v>
110387</v>
      </c>
      <c r="AE6" s="663"/>
      <c r="AF6" s="663"/>
      <c r="AG6" s="663"/>
      <c r="AH6" s="663"/>
      <c r="AI6" s="663"/>
      <c r="AJ6" s="663"/>
      <c r="AK6" s="663"/>
      <c r="AL6" s="664">
        <v>
0.8</v>
      </c>
      <c r="AM6" s="665"/>
      <c r="AN6" s="665"/>
      <c r="AO6" s="666"/>
      <c r="AP6" s="656" t="s">
        <v>
227</v>
      </c>
      <c r="AQ6" s="657"/>
      <c r="AR6" s="657"/>
      <c r="AS6" s="657"/>
      <c r="AT6" s="657"/>
      <c r="AU6" s="657"/>
      <c r="AV6" s="657"/>
      <c r="AW6" s="657"/>
      <c r="AX6" s="657"/>
      <c r="AY6" s="657"/>
      <c r="AZ6" s="657"/>
      <c r="BA6" s="657"/>
      <c r="BB6" s="657"/>
      <c r="BC6" s="657"/>
      <c r="BD6" s="657"/>
      <c r="BE6" s="657"/>
      <c r="BF6" s="658"/>
      <c r="BG6" s="659">
        <v>
11219287</v>
      </c>
      <c r="BH6" s="660"/>
      <c r="BI6" s="660"/>
      <c r="BJ6" s="660"/>
      <c r="BK6" s="660"/>
      <c r="BL6" s="660"/>
      <c r="BM6" s="660"/>
      <c r="BN6" s="661"/>
      <c r="BO6" s="662">
        <v>
92.9</v>
      </c>
      <c r="BP6" s="662"/>
      <c r="BQ6" s="662"/>
      <c r="BR6" s="662"/>
      <c r="BS6" s="663">
        <v>
12149</v>
      </c>
      <c r="BT6" s="663"/>
      <c r="BU6" s="663"/>
      <c r="BV6" s="663"/>
      <c r="BW6" s="663"/>
      <c r="BX6" s="663"/>
      <c r="BY6" s="663"/>
      <c r="BZ6" s="663"/>
      <c r="CA6" s="663"/>
      <c r="CB6" s="667"/>
      <c r="CD6" s="670" t="s">
        <v>
228</v>
      </c>
      <c r="CE6" s="671"/>
      <c r="CF6" s="671"/>
      <c r="CG6" s="671"/>
      <c r="CH6" s="671"/>
      <c r="CI6" s="671"/>
      <c r="CJ6" s="671"/>
      <c r="CK6" s="671"/>
      <c r="CL6" s="671"/>
      <c r="CM6" s="671"/>
      <c r="CN6" s="671"/>
      <c r="CO6" s="671"/>
      <c r="CP6" s="671"/>
      <c r="CQ6" s="672"/>
      <c r="CR6" s="659">
        <v>
312095</v>
      </c>
      <c r="CS6" s="660"/>
      <c r="CT6" s="660"/>
      <c r="CU6" s="660"/>
      <c r="CV6" s="660"/>
      <c r="CW6" s="660"/>
      <c r="CX6" s="660"/>
      <c r="CY6" s="661"/>
      <c r="CZ6" s="653">
        <v>
1.1000000000000001</v>
      </c>
      <c r="DA6" s="654"/>
      <c r="DB6" s="654"/>
      <c r="DC6" s="673"/>
      <c r="DD6" s="668" t="s">
        <v>
123</v>
      </c>
      <c r="DE6" s="660"/>
      <c r="DF6" s="660"/>
      <c r="DG6" s="660"/>
      <c r="DH6" s="660"/>
      <c r="DI6" s="660"/>
      <c r="DJ6" s="660"/>
      <c r="DK6" s="660"/>
      <c r="DL6" s="660"/>
      <c r="DM6" s="660"/>
      <c r="DN6" s="660"/>
      <c r="DO6" s="660"/>
      <c r="DP6" s="661"/>
      <c r="DQ6" s="668">
        <v>
312006</v>
      </c>
      <c r="DR6" s="660"/>
      <c r="DS6" s="660"/>
      <c r="DT6" s="660"/>
      <c r="DU6" s="660"/>
      <c r="DV6" s="660"/>
      <c r="DW6" s="660"/>
      <c r="DX6" s="660"/>
      <c r="DY6" s="660"/>
      <c r="DZ6" s="660"/>
      <c r="EA6" s="660"/>
      <c r="EB6" s="660"/>
      <c r="EC6" s="669"/>
    </row>
    <row r="7" spans="2:143" ht="11.25" customHeight="1">
      <c r="B7" s="656" t="s">
        <v>
229</v>
      </c>
      <c r="C7" s="657"/>
      <c r="D7" s="657"/>
      <c r="E7" s="657"/>
      <c r="F7" s="657"/>
      <c r="G7" s="657"/>
      <c r="H7" s="657"/>
      <c r="I7" s="657"/>
      <c r="J7" s="657"/>
      <c r="K7" s="657"/>
      <c r="L7" s="657"/>
      <c r="M7" s="657"/>
      <c r="N7" s="657"/>
      <c r="O7" s="657"/>
      <c r="P7" s="657"/>
      <c r="Q7" s="658"/>
      <c r="R7" s="659">
        <v>
27019</v>
      </c>
      <c r="S7" s="660"/>
      <c r="T7" s="660"/>
      <c r="U7" s="660"/>
      <c r="V7" s="660"/>
      <c r="W7" s="660"/>
      <c r="X7" s="660"/>
      <c r="Y7" s="661"/>
      <c r="Z7" s="662">
        <v>
0.1</v>
      </c>
      <c r="AA7" s="662"/>
      <c r="AB7" s="662"/>
      <c r="AC7" s="662"/>
      <c r="AD7" s="663">
        <v>
27019</v>
      </c>
      <c r="AE7" s="663"/>
      <c r="AF7" s="663"/>
      <c r="AG7" s="663"/>
      <c r="AH7" s="663"/>
      <c r="AI7" s="663"/>
      <c r="AJ7" s="663"/>
      <c r="AK7" s="663"/>
      <c r="AL7" s="664">
        <v>
0.2</v>
      </c>
      <c r="AM7" s="665"/>
      <c r="AN7" s="665"/>
      <c r="AO7" s="666"/>
      <c r="AP7" s="656" t="s">
        <v>
230</v>
      </c>
      <c r="AQ7" s="657"/>
      <c r="AR7" s="657"/>
      <c r="AS7" s="657"/>
      <c r="AT7" s="657"/>
      <c r="AU7" s="657"/>
      <c r="AV7" s="657"/>
      <c r="AW7" s="657"/>
      <c r="AX7" s="657"/>
      <c r="AY7" s="657"/>
      <c r="AZ7" s="657"/>
      <c r="BA7" s="657"/>
      <c r="BB7" s="657"/>
      <c r="BC7" s="657"/>
      <c r="BD7" s="657"/>
      <c r="BE7" s="657"/>
      <c r="BF7" s="658"/>
      <c r="BG7" s="659">
        <v>
6689653</v>
      </c>
      <c r="BH7" s="660"/>
      <c r="BI7" s="660"/>
      <c r="BJ7" s="660"/>
      <c r="BK7" s="660"/>
      <c r="BL7" s="660"/>
      <c r="BM7" s="660"/>
      <c r="BN7" s="661"/>
      <c r="BO7" s="662">
        <v>
55.4</v>
      </c>
      <c r="BP7" s="662"/>
      <c r="BQ7" s="662"/>
      <c r="BR7" s="662"/>
      <c r="BS7" s="663">
        <v>
12149</v>
      </c>
      <c r="BT7" s="663"/>
      <c r="BU7" s="663"/>
      <c r="BV7" s="663"/>
      <c r="BW7" s="663"/>
      <c r="BX7" s="663"/>
      <c r="BY7" s="663"/>
      <c r="BZ7" s="663"/>
      <c r="CA7" s="663"/>
      <c r="CB7" s="667"/>
      <c r="CD7" s="674" t="s">
        <v>
231</v>
      </c>
      <c r="CE7" s="675"/>
      <c r="CF7" s="675"/>
      <c r="CG7" s="675"/>
      <c r="CH7" s="675"/>
      <c r="CI7" s="675"/>
      <c r="CJ7" s="675"/>
      <c r="CK7" s="675"/>
      <c r="CL7" s="675"/>
      <c r="CM7" s="675"/>
      <c r="CN7" s="675"/>
      <c r="CO7" s="675"/>
      <c r="CP7" s="675"/>
      <c r="CQ7" s="676"/>
      <c r="CR7" s="659">
        <v>
3111101</v>
      </c>
      <c r="CS7" s="660"/>
      <c r="CT7" s="660"/>
      <c r="CU7" s="660"/>
      <c r="CV7" s="660"/>
      <c r="CW7" s="660"/>
      <c r="CX7" s="660"/>
      <c r="CY7" s="661"/>
      <c r="CZ7" s="662">
        <v>
11.3</v>
      </c>
      <c r="DA7" s="662"/>
      <c r="DB7" s="662"/>
      <c r="DC7" s="662"/>
      <c r="DD7" s="668">
        <v>
76582</v>
      </c>
      <c r="DE7" s="660"/>
      <c r="DF7" s="660"/>
      <c r="DG7" s="660"/>
      <c r="DH7" s="660"/>
      <c r="DI7" s="660"/>
      <c r="DJ7" s="660"/>
      <c r="DK7" s="660"/>
      <c r="DL7" s="660"/>
      <c r="DM7" s="660"/>
      <c r="DN7" s="660"/>
      <c r="DO7" s="660"/>
      <c r="DP7" s="661"/>
      <c r="DQ7" s="668">
        <v>
2710332</v>
      </c>
      <c r="DR7" s="660"/>
      <c r="DS7" s="660"/>
      <c r="DT7" s="660"/>
      <c r="DU7" s="660"/>
      <c r="DV7" s="660"/>
      <c r="DW7" s="660"/>
      <c r="DX7" s="660"/>
      <c r="DY7" s="660"/>
      <c r="DZ7" s="660"/>
      <c r="EA7" s="660"/>
      <c r="EB7" s="660"/>
      <c r="EC7" s="669"/>
    </row>
    <row r="8" spans="2:143" ht="11.25" customHeight="1">
      <c r="B8" s="656" t="s">
        <v>
232</v>
      </c>
      <c r="C8" s="657"/>
      <c r="D8" s="657"/>
      <c r="E8" s="657"/>
      <c r="F8" s="657"/>
      <c r="G8" s="657"/>
      <c r="H8" s="657"/>
      <c r="I8" s="657"/>
      <c r="J8" s="657"/>
      <c r="K8" s="657"/>
      <c r="L8" s="657"/>
      <c r="M8" s="657"/>
      <c r="N8" s="657"/>
      <c r="O8" s="657"/>
      <c r="P8" s="657"/>
      <c r="Q8" s="658"/>
      <c r="R8" s="659">
        <v>
111386</v>
      </c>
      <c r="S8" s="660"/>
      <c r="T8" s="660"/>
      <c r="U8" s="660"/>
      <c r="V8" s="660"/>
      <c r="W8" s="660"/>
      <c r="X8" s="660"/>
      <c r="Y8" s="661"/>
      <c r="Z8" s="662">
        <v>
0.4</v>
      </c>
      <c r="AA8" s="662"/>
      <c r="AB8" s="662"/>
      <c r="AC8" s="662"/>
      <c r="AD8" s="663">
        <v>
111386</v>
      </c>
      <c r="AE8" s="663"/>
      <c r="AF8" s="663"/>
      <c r="AG8" s="663"/>
      <c r="AH8" s="663"/>
      <c r="AI8" s="663"/>
      <c r="AJ8" s="663"/>
      <c r="AK8" s="663"/>
      <c r="AL8" s="664">
        <v>
0.8</v>
      </c>
      <c r="AM8" s="665"/>
      <c r="AN8" s="665"/>
      <c r="AO8" s="666"/>
      <c r="AP8" s="656" t="s">
        <v>
233</v>
      </c>
      <c r="AQ8" s="657"/>
      <c r="AR8" s="657"/>
      <c r="AS8" s="657"/>
      <c r="AT8" s="657"/>
      <c r="AU8" s="657"/>
      <c r="AV8" s="657"/>
      <c r="AW8" s="657"/>
      <c r="AX8" s="657"/>
      <c r="AY8" s="657"/>
      <c r="AZ8" s="657"/>
      <c r="BA8" s="657"/>
      <c r="BB8" s="657"/>
      <c r="BC8" s="657"/>
      <c r="BD8" s="657"/>
      <c r="BE8" s="657"/>
      <c r="BF8" s="658"/>
      <c r="BG8" s="659">
        <v>
150542</v>
      </c>
      <c r="BH8" s="660"/>
      <c r="BI8" s="660"/>
      <c r="BJ8" s="660"/>
      <c r="BK8" s="660"/>
      <c r="BL8" s="660"/>
      <c r="BM8" s="660"/>
      <c r="BN8" s="661"/>
      <c r="BO8" s="662">
        <v>
1.2</v>
      </c>
      <c r="BP8" s="662"/>
      <c r="BQ8" s="662"/>
      <c r="BR8" s="662"/>
      <c r="BS8" s="668" t="s">
        <v>
123</v>
      </c>
      <c r="BT8" s="660"/>
      <c r="BU8" s="660"/>
      <c r="BV8" s="660"/>
      <c r="BW8" s="660"/>
      <c r="BX8" s="660"/>
      <c r="BY8" s="660"/>
      <c r="BZ8" s="660"/>
      <c r="CA8" s="660"/>
      <c r="CB8" s="669"/>
      <c r="CD8" s="674" t="s">
        <v>
234</v>
      </c>
      <c r="CE8" s="675"/>
      <c r="CF8" s="675"/>
      <c r="CG8" s="675"/>
      <c r="CH8" s="675"/>
      <c r="CI8" s="675"/>
      <c r="CJ8" s="675"/>
      <c r="CK8" s="675"/>
      <c r="CL8" s="675"/>
      <c r="CM8" s="675"/>
      <c r="CN8" s="675"/>
      <c r="CO8" s="675"/>
      <c r="CP8" s="675"/>
      <c r="CQ8" s="676"/>
      <c r="CR8" s="659">
        <v>
14286199</v>
      </c>
      <c r="CS8" s="660"/>
      <c r="CT8" s="660"/>
      <c r="CU8" s="660"/>
      <c r="CV8" s="660"/>
      <c r="CW8" s="660"/>
      <c r="CX8" s="660"/>
      <c r="CY8" s="661"/>
      <c r="CZ8" s="662">
        <v>
51.9</v>
      </c>
      <c r="DA8" s="662"/>
      <c r="DB8" s="662"/>
      <c r="DC8" s="662"/>
      <c r="DD8" s="668">
        <v>
676156</v>
      </c>
      <c r="DE8" s="660"/>
      <c r="DF8" s="660"/>
      <c r="DG8" s="660"/>
      <c r="DH8" s="660"/>
      <c r="DI8" s="660"/>
      <c r="DJ8" s="660"/>
      <c r="DK8" s="660"/>
      <c r="DL8" s="660"/>
      <c r="DM8" s="660"/>
      <c r="DN8" s="660"/>
      <c r="DO8" s="660"/>
      <c r="DP8" s="661"/>
      <c r="DQ8" s="668">
        <v>
6934355</v>
      </c>
      <c r="DR8" s="660"/>
      <c r="DS8" s="660"/>
      <c r="DT8" s="660"/>
      <c r="DU8" s="660"/>
      <c r="DV8" s="660"/>
      <c r="DW8" s="660"/>
      <c r="DX8" s="660"/>
      <c r="DY8" s="660"/>
      <c r="DZ8" s="660"/>
      <c r="EA8" s="660"/>
      <c r="EB8" s="660"/>
      <c r="EC8" s="669"/>
    </row>
    <row r="9" spans="2:143" ht="11.25" customHeight="1">
      <c r="B9" s="656" t="s">
        <v>
235</v>
      </c>
      <c r="C9" s="657"/>
      <c r="D9" s="657"/>
      <c r="E9" s="657"/>
      <c r="F9" s="657"/>
      <c r="G9" s="657"/>
      <c r="H9" s="657"/>
      <c r="I9" s="657"/>
      <c r="J9" s="657"/>
      <c r="K9" s="657"/>
      <c r="L9" s="657"/>
      <c r="M9" s="657"/>
      <c r="N9" s="657"/>
      <c r="O9" s="657"/>
      <c r="P9" s="657"/>
      <c r="Q9" s="658"/>
      <c r="R9" s="659">
        <v>
111835</v>
      </c>
      <c r="S9" s="660"/>
      <c r="T9" s="660"/>
      <c r="U9" s="660"/>
      <c r="V9" s="660"/>
      <c r="W9" s="660"/>
      <c r="X9" s="660"/>
      <c r="Y9" s="661"/>
      <c r="Z9" s="662">
        <v>
0.4</v>
      </c>
      <c r="AA9" s="662"/>
      <c r="AB9" s="662"/>
      <c r="AC9" s="662"/>
      <c r="AD9" s="663">
        <v>
111835</v>
      </c>
      <c r="AE9" s="663"/>
      <c r="AF9" s="663"/>
      <c r="AG9" s="663"/>
      <c r="AH9" s="663"/>
      <c r="AI9" s="663"/>
      <c r="AJ9" s="663"/>
      <c r="AK9" s="663"/>
      <c r="AL9" s="664">
        <v>
0.8</v>
      </c>
      <c r="AM9" s="665"/>
      <c r="AN9" s="665"/>
      <c r="AO9" s="666"/>
      <c r="AP9" s="656" t="s">
        <v>
236</v>
      </c>
      <c r="AQ9" s="657"/>
      <c r="AR9" s="657"/>
      <c r="AS9" s="657"/>
      <c r="AT9" s="657"/>
      <c r="AU9" s="657"/>
      <c r="AV9" s="657"/>
      <c r="AW9" s="657"/>
      <c r="AX9" s="657"/>
      <c r="AY9" s="657"/>
      <c r="AZ9" s="657"/>
      <c r="BA9" s="657"/>
      <c r="BB9" s="657"/>
      <c r="BC9" s="657"/>
      <c r="BD9" s="657"/>
      <c r="BE9" s="657"/>
      <c r="BF9" s="658"/>
      <c r="BG9" s="659">
        <v>
6246787</v>
      </c>
      <c r="BH9" s="660"/>
      <c r="BI9" s="660"/>
      <c r="BJ9" s="660"/>
      <c r="BK9" s="660"/>
      <c r="BL9" s="660"/>
      <c r="BM9" s="660"/>
      <c r="BN9" s="661"/>
      <c r="BO9" s="662">
        <v>
51.7</v>
      </c>
      <c r="BP9" s="662"/>
      <c r="BQ9" s="662"/>
      <c r="BR9" s="662"/>
      <c r="BS9" s="668" t="s">
        <v>
237</v>
      </c>
      <c r="BT9" s="660"/>
      <c r="BU9" s="660"/>
      <c r="BV9" s="660"/>
      <c r="BW9" s="660"/>
      <c r="BX9" s="660"/>
      <c r="BY9" s="660"/>
      <c r="BZ9" s="660"/>
      <c r="CA9" s="660"/>
      <c r="CB9" s="669"/>
      <c r="CD9" s="674" t="s">
        <v>
238</v>
      </c>
      <c r="CE9" s="675"/>
      <c r="CF9" s="675"/>
      <c r="CG9" s="675"/>
      <c r="CH9" s="675"/>
      <c r="CI9" s="675"/>
      <c r="CJ9" s="675"/>
      <c r="CK9" s="675"/>
      <c r="CL9" s="675"/>
      <c r="CM9" s="675"/>
      <c r="CN9" s="675"/>
      <c r="CO9" s="675"/>
      <c r="CP9" s="675"/>
      <c r="CQ9" s="676"/>
      <c r="CR9" s="659">
        <v>
2117435</v>
      </c>
      <c r="CS9" s="660"/>
      <c r="CT9" s="660"/>
      <c r="CU9" s="660"/>
      <c r="CV9" s="660"/>
      <c r="CW9" s="660"/>
      <c r="CX9" s="660"/>
      <c r="CY9" s="661"/>
      <c r="CZ9" s="662">
        <v>
7.7</v>
      </c>
      <c r="DA9" s="662"/>
      <c r="DB9" s="662"/>
      <c r="DC9" s="662"/>
      <c r="DD9" s="668">
        <v>
326915</v>
      </c>
      <c r="DE9" s="660"/>
      <c r="DF9" s="660"/>
      <c r="DG9" s="660"/>
      <c r="DH9" s="660"/>
      <c r="DI9" s="660"/>
      <c r="DJ9" s="660"/>
      <c r="DK9" s="660"/>
      <c r="DL9" s="660"/>
      <c r="DM9" s="660"/>
      <c r="DN9" s="660"/>
      <c r="DO9" s="660"/>
      <c r="DP9" s="661"/>
      <c r="DQ9" s="668">
        <v>
1203328</v>
      </c>
      <c r="DR9" s="660"/>
      <c r="DS9" s="660"/>
      <c r="DT9" s="660"/>
      <c r="DU9" s="660"/>
      <c r="DV9" s="660"/>
      <c r="DW9" s="660"/>
      <c r="DX9" s="660"/>
      <c r="DY9" s="660"/>
      <c r="DZ9" s="660"/>
      <c r="EA9" s="660"/>
      <c r="EB9" s="660"/>
      <c r="EC9" s="669"/>
    </row>
    <row r="10" spans="2:143" ht="11.25" customHeight="1">
      <c r="B10" s="656" t="s">
        <v>
239</v>
      </c>
      <c r="C10" s="657"/>
      <c r="D10" s="657"/>
      <c r="E10" s="657"/>
      <c r="F10" s="657"/>
      <c r="G10" s="657"/>
      <c r="H10" s="657"/>
      <c r="I10" s="657"/>
      <c r="J10" s="657"/>
      <c r="K10" s="657"/>
      <c r="L10" s="657"/>
      <c r="M10" s="657"/>
      <c r="N10" s="657"/>
      <c r="O10" s="657"/>
      <c r="P10" s="657"/>
      <c r="Q10" s="658"/>
      <c r="R10" s="659" t="s">
        <v>
166</v>
      </c>
      <c r="S10" s="660"/>
      <c r="T10" s="660"/>
      <c r="U10" s="660"/>
      <c r="V10" s="660"/>
      <c r="W10" s="660"/>
      <c r="X10" s="660"/>
      <c r="Y10" s="661"/>
      <c r="Z10" s="662" t="s">
        <v>
237</v>
      </c>
      <c r="AA10" s="662"/>
      <c r="AB10" s="662"/>
      <c r="AC10" s="662"/>
      <c r="AD10" s="663" t="s">
        <v>
166</v>
      </c>
      <c r="AE10" s="663"/>
      <c r="AF10" s="663"/>
      <c r="AG10" s="663"/>
      <c r="AH10" s="663"/>
      <c r="AI10" s="663"/>
      <c r="AJ10" s="663"/>
      <c r="AK10" s="663"/>
      <c r="AL10" s="664" t="s">
        <v>
237</v>
      </c>
      <c r="AM10" s="665"/>
      <c r="AN10" s="665"/>
      <c r="AO10" s="666"/>
      <c r="AP10" s="656" t="s">
        <v>
240</v>
      </c>
      <c r="AQ10" s="657"/>
      <c r="AR10" s="657"/>
      <c r="AS10" s="657"/>
      <c r="AT10" s="657"/>
      <c r="AU10" s="657"/>
      <c r="AV10" s="657"/>
      <c r="AW10" s="657"/>
      <c r="AX10" s="657"/>
      <c r="AY10" s="657"/>
      <c r="AZ10" s="657"/>
      <c r="BA10" s="657"/>
      <c r="BB10" s="657"/>
      <c r="BC10" s="657"/>
      <c r="BD10" s="657"/>
      <c r="BE10" s="657"/>
      <c r="BF10" s="658"/>
      <c r="BG10" s="659">
        <v>
146346</v>
      </c>
      <c r="BH10" s="660"/>
      <c r="BI10" s="660"/>
      <c r="BJ10" s="660"/>
      <c r="BK10" s="660"/>
      <c r="BL10" s="660"/>
      <c r="BM10" s="660"/>
      <c r="BN10" s="661"/>
      <c r="BO10" s="662">
        <v>
1.2</v>
      </c>
      <c r="BP10" s="662"/>
      <c r="BQ10" s="662"/>
      <c r="BR10" s="662"/>
      <c r="BS10" s="668" t="s">
        <v>
123</v>
      </c>
      <c r="BT10" s="660"/>
      <c r="BU10" s="660"/>
      <c r="BV10" s="660"/>
      <c r="BW10" s="660"/>
      <c r="BX10" s="660"/>
      <c r="BY10" s="660"/>
      <c r="BZ10" s="660"/>
      <c r="CA10" s="660"/>
      <c r="CB10" s="669"/>
      <c r="CD10" s="674" t="s">
        <v>
241</v>
      </c>
      <c r="CE10" s="675"/>
      <c r="CF10" s="675"/>
      <c r="CG10" s="675"/>
      <c r="CH10" s="675"/>
      <c r="CI10" s="675"/>
      <c r="CJ10" s="675"/>
      <c r="CK10" s="675"/>
      <c r="CL10" s="675"/>
      <c r="CM10" s="675"/>
      <c r="CN10" s="675"/>
      <c r="CO10" s="675"/>
      <c r="CP10" s="675"/>
      <c r="CQ10" s="676"/>
      <c r="CR10" s="659">
        <v>
80333</v>
      </c>
      <c r="CS10" s="660"/>
      <c r="CT10" s="660"/>
      <c r="CU10" s="660"/>
      <c r="CV10" s="660"/>
      <c r="CW10" s="660"/>
      <c r="CX10" s="660"/>
      <c r="CY10" s="661"/>
      <c r="CZ10" s="662">
        <v>
0.3</v>
      </c>
      <c r="DA10" s="662"/>
      <c r="DB10" s="662"/>
      <c r="DC10" s="662"/>
      <c r="DD10" s="668" t="s">
        <v>
123</v>
      </c>
      <c r="DE10" s="660"/>
      <c r="DF10" s="660"/>
      <c r="DG10" s="660"/>
      <c r="DH10" s="660"/>
      <c r="DI10" s="660"/>
      <c r="DJ10" s="660"/>
      <c r="DK10" s="660"/>
      <c r="DL10" s="660"/>
      <c r="DM10" s="660"/>
      <c r="DN10" s="660"/>
      <c r="DO10" s="660"/>
      <c r="DP10" s="661"/>
      <c r="DQ10" s="668">
        <v>
52646</v>
      </c>
      <c r="DR10" s="660"/>
      <c r="DS10" s="660"/>
      <c r="DT10" s="660"/>
      <c r="DU10" s="660"/>
      <c r="DV10" s="660"/>
      <c r="DW10" s="660"/>
      <c r="DX10" s="660"/>
      <c r="DY10" s="660"/>
      <c r="DZ10" s="660"/>
      <c r="EA10" s="660"/>
      <c r="EB10" s="660"/>
      <c r="EC10" s="669"/>
    </row>
    <row r="11" spans="2:143" ht="11.25" customHeight="1">
      <c r="B11" s="656" t="s">
        <v>
242</v>
      </c>
      <c r="C11" s="657"/>
      <c r="D11" s="657"/>
      <c r="E11" s="657"/>
      <c r="F11" s="657"/>
      <c r="G11" s="657"/>
      <c r="H11" s="657"/>
      <c r="I11" s="657"/>
      <c r="J11" s="657"/>
      <c r="K11" s="657"/>
      <c r="L11" s="657"/>
      <c r="M11" s="657"/>
      <c r="N11" s="657"/>
      <c r="O11" s="657"/>
      <c r="P11" s="657"/>
      <c r="Q11" s="658"/>
      <c r="R11" s="659" t="s">
        <v>
123</v>
      </c>
      <c r="S11" s="660"/>
      <c r="T11" s="660"/>
      <c r="U11" s="660"/>
      <c r="V11" s="660"/>
      <c r="W11" s="660"/>
      <c r="X11" s="660"/>
      <c r="Y11" s="661"/>
      <c r="Z11" s="662" t="s">
        <v>
166</v>
      </c>
      <c r="AA11" s="662"/>
      <c r="AB11" s="662"/>
      <c r="AC11" s="662"/>
      <c r="AD11" s="663" t="s">
        <v>
123</v>
      </c>
      <c r="AE11" s="663"/>
      <c r="AF11" s="663"/>
      <c r="AG11" s="663"/>
      <c r="AH11" s="663"/>
      <c r="AI11" s="663"/>
      <c r="AJ11" s="663"/>
      <c r="AK11" s="663"/>
      <c r="AL11" s="664" t="s">
        <v>
123</v>
      </c>
      <c r="AM11" s="665"/>
      <c r="AN11" s="665"/>
      <c r="AO11" s="666"/>
      <c r="AP11" s="656" t="s">
        <v>
243</v>
      </c>
      <c r="AQ11" s="657"/>
      <c r="AR11" s="657"/>
      <c r="AS11" s="657"/>
      <c r="AT11" s="657"/>
      <c r="AU11" s="657"/>
      <c r="AV11" s="657"/>
      <c r="AW11" s="657"/>
      <c r="AX11" s="657"/>
      <c r="AY11" s="657"/>
      <c r="AZ11" s="657"/>
      <c r="BA11" s="657"/>
      <c r="BB11" s="657"/>
      <c r="BC11" s="657"/>
      <c r="BD11" s="657"/>
      <c r="BE11" s="657"/>
      <c r="BF11" s="658"/>
      <c r="BG11" s="659">
        <v>
145978</v>
      </c>
      <c r="BH11" s="660"/>
      <c r="BI11" s="660"/>
      <c r="BJ11" s="660"/>
      <c r="BK11" s="660"/>
      <c r="BL11" s="660"/>
      <c r="BM11" s="660"/>
      <c r="BN11" s="661"/>
      <c r="BO11" s="662">
        <v>
1.2</v>
      </c>
      <c r="BP11" s="662"/>
      <c r="BQ11" s="662"/>
      <c r="BR11" s="662"/>
      <c r="BS11" s="668">
        <v>
12149</v>
      </c>
      <c r="BT11" s="660"/>
      <c r="BU11" s="660"/>
      <c r="BV11" s="660"/>
      <c r="BW11" s="660"/>
      <c r="BX11" s="660"/>
      <c r="BY11" s="660"/>
      <c r="BZ11" s="660"/>
      <c r="CA11" s="660"/>
      <c r="CB11" s="669"/>
      <c r="CD11" s="674" t="s">
        <v>
244</v>
      </c>
      <c r="CE11" s="675"/>
      <c r="CF11" s="675"/>
      <c r="CG11" s="675"/>
      <c r="CH11" s="675"/>
      <c r="CI11" s="675"/>
      <c r="CJ11" s="675"/>
      <c r="CK11" s="675"/>
      <c r="CL11" s="675"/>
      <c r="CM11" s="675"/>
      <c r="CN11" s="675"/>
      <c r="CO11" s="675"/>
      <c r="CP11" s="675"/>
      <c r="CQ11" s="676"/>
      <c r="CR11" s="659">
        <v>
44208</v>
      </c>
      <c r="CS11" s="660"/>
      <c r="CT11" s="660"/>
      <c r="CU11" s="660"/>
      <c r="CV11" s="660"/>
      <c r="CW11" s="660"/>
      <c r="CX11" s="660"/>
      <c r="CY11" s="661"/>
      <c r="CZ11" s="662">
        <v>
0.2</v>
      </c>
      <c r="DA11" s="662"/>
      <c r="DB11" s="662"/>
      <c r="DC11" s="662"/>
      <c r="DD11" s="668" t="s">
        <v>
123</v>
      </c>
      <c r="DE11" s="660"/>
      <c r="DF11" s="660"/>
      <c r="DG11" s="660"/>
      <c r="DH11" s="660"/>
      <c r="DI11" s="660"/>
      <c r="DJ11" s="660"/>
      <c r="DK11" s="660"/>
      <c r="DL11" s="660"/>
      <c r="DM11" s="660"/>
      <c r="DN11" s="660"/>
      <c r="DO11" s="660"/>
      <c r="DP11" s="661"/>
      <c r="DQ11" s="668">
        <v>
41082</v>
      </c>
      <c r="DR11" s="660"/>
      <c r="DS11" s="660"/>
      <c r="DT11" s="660"/>
      <c r="DU11" s="660"/>
      <c r="DV11" s="660"/>
      <c r="DW11" s="660"/>
      <c r="DX11" s="660"/>
      <c r="DY11" s="660"/>
      <c r="DZ11" s="660"/>
      <c r="EA11" s="660"/>
      <c r="EB11" s="660"/>
      <c r="EC11" s="669"/>
    </row>
    <row r="12" spans="2:143" ht="11.25" customHeight="1">
      <c r="B12" s="656" t="s">
        <v>
245</v>
      </c>
      <c r="C12" s="657"/>
      <c r="D12" s="657"/>
      <c r="E12" s="657"/>
      <c r="F12" s="657"/>
      <c r="G12" s="657"/>
      <c r="H12" s="657"/>
      <c r="I12" s="657"/>
      <c r="J12" s="657"/>
      <c r="K12" s="657"/>
      <c r="L12" s="657"/>
      <c r="M12" s="657"/>
      <c r="N12" s="657"/>
      <c r="O12" s="657"/>
      <c r="P12" s="657"/>
      <c r="Q12" s="658"/>
      <c r="R12" s="659">
        <v>
1523561</v>
      </c>
      <c r="S12" s="660"/>
      <c r="T12" s="660"/>
      <c r="U12" s="660"/>
      <c r="V12" s="660"/>
      <c r="W12" s="660"/>
      <c r="X12" s="660"/>
      <c r="Y12" s="661"/>
      <c r="Z12" s="662">
        <v>
5.3</v>
      </c>
      <c r="AA12" s="662"/>
      <c r="AB12" s="662"/>
      <c r="AC12" s="662"/>
      <c r="AD12" s="663">
        <v>
1523561</v>
      </c>
      <c r="AE12" s="663"/>
      <c r="AF12" s="663"/>
      <c r="AG12" s="663"/>
      <c r="AH12" s="663"/>
      <c r="AI12" s="663"/>
      <c r="AJ12" s="663"/>
      <c r="AK12" s="663"/>
      <c r="AL12" s="664">
        <v>
10.4</v>
      </c>
      <c r="AM12" s="665"/>
      <c r="AN12" s="665"/>
      <c r="AO12" s="666"/>
      <c r="AP12" s="656" t="s">
        <v>
246</v>
      </c>
      <c r="AQ12" s="657"/>
      <c r="AR12" s="657"/>
      <c r="AS12" s="657"/>
      <c r="AT12" s="657"/>
      <c r="AU12" s="657"/>
      <c r="AV12" s="657"/>
      <c r="AW12" s="657"/>
      <c r="AX12" s="657"/>
      <c r="AY12" s="657"/>
      <c r="AZ12" s="657"/>
      <c r="BA12" s="657"/>
      <c r="BB12" s="657"/>
      <c r="BC12" s="657"/>
      <c r="BD12" s="657"/>
      <c r="BE12" s="657"/>
      <c r="BF12" s="658"/>
      <c r="BG12" s="659">
        <v>
4146762</v>
      </c>
      <c r="BH12" s="660"/>
      <c r="BI12" s="660"/>
      <c r="BJ12" s="660"/>
      <c r="BK12" s="660"/>
      <c r="BL12" s="660"/>
      <c r="BM12" s="660"/>
      <c r="BN12" s="661"/>
      <c r="BO12" s="662">
        <v>
34.299999999999997</v>
      </c>
      <c r="BP12" s="662"/>
      <c r="BQ12" s="662"/>
      <c r="BR12" s="662"/>
      <c r="BS12" s="668" t="s">
        <v>
166</v>
      </c>
      <c r="BT12" s="660"/>
      <c r="BU12" s="660"/>
      <c r="BV12" s="660"/>
      <c r="BW12" s="660"/>
      <c r="BX12" s="660"/>
      <c r="BY12" s="660"/>
      <c r="BZ12" s="660"/>
      <c r="CA12" s="660"/>
      <c r="CB12" s="669"/>
      <c r="CD12" s="674" t="s">
        <v>
247</v>
      </c>
      <c r="CE12" s="675"/>
      <c r="CF12" s="675"/>
      <c r="CG12" s="675"/>
      <c r="CH12" s="675"/>
      <c r="CI12" s="675"/>
      <c r="CJ12" s="675"/>
      <c r="CK12" s="675"/>
      <c r="CL12" s="675"/>
      <c r="CM12" s="675"/>
      <c r="CN12" s="675"/>
      <c r="CO12" s="675"/>
      <c r="CP12" s="675"/>
      <c r="CQ12" s="676"/>
      <c r="CR12" s="659">
        <v>
105510</v>
      </c>
      <c r="CS12" s="660"/>
      <c r="CT12" s="660"/>
      <c r="CU12" s="660"/>
      <c r="CV12" s="660"/>
      <c r="CW12" s="660"/>
      <c r="CX12" s="660"/>
      <c r="CY12" s="661"/>
      <c r="CZ12" s="662">
        <v>
0.4</v>
      </c>
      <c r="DA12" s="662"/>
      <c r="DB12" s="662"/>
      <c r="DC12" s="662"/>
      <c r="DD12" s="668" t="s">
        <v>
237</v>
      </c>
      <c r="DE12" s="660"/>
      <c r="DF12" s="660"/>
      <c r="DG12" s="660"/>
      <c r="DH12" s="660"/>
      <c r="DI12" s="660"/>
      <c r="DJ12" s="660"/>
      <c r="DK12" s="660"/>
      <c r="DL12" s="660"/>
      <c r="DM12" s="660"/>
      <c r="DN12" s="660"/>
      <c r="DO12" s="660"/>
      <c r="DP12" s="661"/>
      <c r="DQ12" s="668">
        <v>
92488</v>
      </c>
      <c r="DR12" s="660"/>
      <c r="DS12" s="660"/>
      <c r="DT12" s="660"/>
      <c r="DU12" s="660"/>
      <c r="DV12" s="660"/>
      <c r="DW12" s="660"/>
      <c r="DX12" s="660"/>
      <c r="DY12" s="660"/>
      <c r="DZ12" s="660"/>
      <c r="EA12" s="660"/>
      <c r="EB12" s="660"/>
      <c r="EC12" s="669"/>
    </row>
    <row r="13" spans="2:143" ht="11.25" customHeight="1">
      <c r="B13" s="656" t="s">
        <v>
248</v>
      </c>
      <c r="C13" s="657"/>
      <c r="D13" s="657"/>
      <c r="E13" s="657"/>
      <c r="F13" s="657"/>
      <c r="G13" s="657"/>
      <c r="H13" s="657"/>
      <c r="I13" s="657"/>
      <c r="J13" s="657"/>
      <c r="K13" s="657"/>
      <c r="L13" s="657"/>
      <c r="M13" s="657"/>
      <c r="N13" s="657"/>
      <c r="O13" s="657"/>
      <c r="P13" s="657"/>
      <c r="Q13" s="658"/>
      <c r="R13" s="659" t="s">
        <v>
123</v>
      </c>
      <c r="S13" s="660"/>
      <c r="T13" s="660"/>
      <c r="U13" s="660"/>
      <c r="V13" s="660"/>
      <c r="W13" s="660"/>
      <c r="X13" s="660"/>
      <c r="Y13" s="661"/>
      <c r="Z13" s="662" t="s">
        <v>
237</v>
      </c>
      <c r="AA13" s="662"/>
      <c r="AB13" s="662"/>
      <c r="AC13" s="662"/>
      <c r="AD13" s="663" t="s">
        <v>
166</v>
      </c>
      <c r="AE13" s="663"/>
      <c r="AF13" s="663"/>
      <c r="AG13" s="663"/>
      <c r="AH13" s="663"/>
      <c r="AI13" s="663"/>
      <c r="AJ13" s="663"/>
      <c r="AK13" s="663"/>
      <c r="AL13" s="664" t="s">
        <v>
123</v>
      </c>
      <c r="AM13" s="665"/>
      <c r="AN13" s="665"/>
      <c r="AO13" s="666"/>
      <c r="AP13" s="656" t="s">
        <v>
249</v>
      </c>
      <c r="AQ13" s="657"/>
      <c r="AR13" s="657"/>
      <c r="AS13" s="657"/>
      <c r="AT13" s="657"/>
      <c r="AU13" s="657"/>
      <c r="AV13" s="657"/>
      <c r="AW13" s="657"/>
      <c r="AX13" s="657"/>
      <c r="AY13" s="657"/>
      <c r="AZ13" s="657"/>
      <c r="BA13" s="657"/>
      <c r="BB13" s="657"/>
      <c r="BC13" s="657"/>
      <c r="BD13" s="657"/>
      <c r="BE13" s="657"/>
      <c r="BF13" s="658"/>
      <c r="BG13" s="659">
        <v>
4075174</v>
      </c>
      <c r="BH13" s="660"/>
      <c r="BI13" s="660"/>
      <c r="BJ13" s="660"/>
      <c r="BK13" s="660"/>
      <c r="BL13" s="660"/>
      <c r="BM13" s="660"/>
      <c r="BN13" s="661"/>
      <c r="BO13" s="662">
        <v>
33.700000000000003</v>
      </c>
      <c r="BP13" s="662"/>
      <c r="BQ13" s="662"/>
      <c r="BR13" s="662"/>
      <c r="BS13" s="668" t="s">
        <v>
123</v>
      </c>
      <c r="BT13" s="660"/>
      <c r="BU13" s="660"/>
      <c r="BV13" s="660"/>
      <c r="BW13" s="660"/>
      <c r="BX13" s="660"/>
      <c r="BY13" s="660"/>
      <c r="BZ13" s="660"/>
      <c r="CA13" s="660"/>
      <c r="CB13" s="669"/>
      <c r="CD13" s="674" t="s">
        <v>
250</v>
      </c>
      <c r="CE13" s="675"/>
      <c r="CF13" s="675"/>
      <c r="CG13" s="675"/>
      <c r="CH13" s="675"/>
      <c r="CI13" s="675"/>
      <c r="CJ13" s="675"/>
      <c r="CK13" s="675"/>
      <c r="CL13" s="675"/>
      <c r="CM13" s="675"/>
      <c r="CN13" s="675"/>
      <c r="CO13" s="675"/>
      <c r="CP13" s="675"/>
      <c r="CQ13" s="676"/>
      <c r="CR13" s="659">
        <v>
1931757</v>
      </c>
      <c r="CS13" s="660"/>
      <c r="CT13" s="660"/>
      <c r="CU13" s="660"/>
      <c r="CV13" s="660"/>
      <c r="CW13" s="660"/>
      <c r="CX13" s="660"/>
      <c r="CY13" s="661"/>
      <c r="CZ13" s="662">
        <v>
7</v>
      </c>
      <c r="DA13" s="662"/>
      <c r="DB13" s="662"/>
      <c r="DC13" s="662"/>
      <c r="DD13" s="668">
        <v>
622914</v>
      </c>
      <c r="DE13" s="660"/>
      <c r="DF13" s="660"/>
      <c r="DG13" s="660"/>
      <c r="DH13" s="660"/>
      <c r="DI13" s="660"/>
      <c r="DJ13" s="660"/>
      <c r="DK13" s="660"/>
      <c r="DL13" s="660"/>
      <c r="DM13" s="660"/>
      <c r="DN13" s="660"/>
      <c r="DO13" s="660"/>
      <c r="DP13" s="661"/>
      <c r="DQ13" s="668">
        <v>
1288697</v>
      </c>
      <c r="DR13" s="660"/>
      <c r="DS13" s="660"/>
      <c r="DT13" s="660"/>
      <c r="DU13" s="660"/>
      <c r="DV13" s="660"/>
      <c r="DW13" s="660"/>
      <c r="DX13" s="660"/>
      <c r="DY13" s="660"/>
      <c r="DZ13" s="660"/>
      <c r="EA13" s="660"/>
      <c r="EB13" s="660"/>
      <c r="EC13" s="669"/>
    </row>
    <row r="14" spans="2:143" ht="11.25" customHeight="1">
      <c r="B14" s="656" t="s">
        <v>
251</v>
      </c>
      <c r="C14" s="657"/>
      <c r="D14" s="657"/>
      <c r="E14" s="657"/>
      <c r="F14" s="657"/>
      <c r="G14" s="657"/>
      <c r="H14" s="657"/>
      <c r="I14" s="657"/>
      <c r="J14" s="657"/>
      <c r="K14" s="657"/>
      <c r="L14" s="657"/>
      <c r="M14" s="657"/>
      <c r="N14" s="657"/>
      <c r="O14" s="657"/>
      <c r="P14" s="657"/>
      <c r="Q14" s="658"/>
      <c r="R14" s="659" t="s">
        <v>
166</v>
      </c>
      <c r="S14" s="660"/>
      <c r="T14" s="660"/>
      <c r="U14" s="660"/>
      <c r="V14" s="660"/>
      <c r="W14" s="660"/>
      <c r="X14" s="660"/>
      <c r="Y14" s="661"/>
      <c r="Z14" s="662" t="s">
        <v>
237</v>
      </c>
      <c r="AA14" s="662"/>
      <c r="AB14" s="662"/>
      <c r="AC14" s="662"/>
      <c r="AD14" s="663" t="s">
        <v>
123</v>
      </c>
      <c r="AE14" s="663"/>
      <c r="AF14" s="663"/>
      <c r="AG14" s="663"/>
      <c r="AH14" s="663"/>
      <c r="AI14" s="663"/>
      <c r="AJ14" s="663"/>
      <c r="AK14" s="663"/>
      <c r="AL14" s="664" t="s">
        <v>
237</v>
      </c>
      <c r="AM14" s="665"/>
      <c r="AN14" s="665"/>
      <c r="AO14" s="666"/>
      <c r="AP14" s="656" t="s">
        <v>
252</v>
      </c>
      <c r="AQ14" s="657"/>
      <c r="AR14" s="657"/>
      <c r="AS14" s="657"/>
      <c r="AT14" s="657"/>
      <c r="AU14" s="657"/>
      <c r="AV14" s="657"/>
      <c r="AW14" s="657"/>
      <c r="AX14" s="657"/>
      <c r="AY14" s="657"/>
      <c r="AZ14" s="657"/>
      <c r="BA14" s="657"/>
      <c r="BB14" s="657"/>
      <c r="BC14" s="657"/>
      <c r="BD14" s="657"/>
      <c r="BE14" s="657"/>
      <c r="BF14" s="658"/>
      <c r="BG14" s="659">
        <v>
43439</v>
      </c>
      <c r="BH14" s="660"/>
      <c r="BI14" s="660"/>
      <c r="BJ14" s="660"/>
      <c r="BK14" s="660"/>
      <c r="BL14" s="660"/>
      <c r="BM14" s="660"/>
      <c r="BN14" s="661"/>
      <c r="BO14" s="662">
        <v>
0.4</v>
      </c>
      <c r="BP14" s="662"/>
      <c r="BQ14" s="662"/>
      <c r="BR14" s="662"/>
      <c r="BS14" s="668" t="s">
        <v>
237</v>
      </c>
      <c r="BT14" s="660"/>
      <c r="BU14" s="660"/>
      <c r="BV14" s="660"/>
      <c r="BW14" s="660"/>
      <c r="BX14" s="660"/>
      <c r="BY14" s="660"/>
      <c r="BZ14" s="660"/>
      <c r="CA14" s="660"/>
      <c r="CB14" s="669"/>
      <c r="CD14" s="674" t="s">
        <v>
253</v>
      </c>
      <c r="CE14" s="675"/>
      <c r="CF14" s="675"/>
      <c r="CG14" s="675"/>
      <c r="CH14" s="675"/>
      <c r="CI14" s="675"/>
      <c r="CJ14" s="675"/>
      <c r="CK14" s="675"/>
      <c r="CL14" s="675"/>
      <c r="CM14" s="675"/>
      <c r="CN14" s="675"/>
      <c r="CO14" s="675"/>
      <c r="CP14" s="675"/>
      <c r="CQ14" s="676"/>
      <c r="CR14" s="659">
        <v>
1091771</v>
      </c>
      <c r="CS14" s="660"/>
      <c r="CT14" s="660"/>
      <c r="CU14" s="660"/>
      <c r="CV14" s="660"/>
      <c r="CW14" s="660"/>
      <c r="CX14" s="660"/>
      <c r="CY14" s="661"/>
      <c r="CZ14" s="662">
        <v>
4</v>
      </c>
      <c r="DA14" s="662"/>
      <c r="DB14" s="662"/>
      <c r="DC14" s="662"/>
      <c r="DD14" s="668">
        <v>
4620</v>
      </c>
      <c r="DE14" s="660"/>
      <c r="DF14" s="660"/>
      <c r="DG14" s="660"/>
      <c r="DH14" s="660"/>
      <c r="DI14" s="660"/>
      <c r="DJ14" s="660"/>
      <c r="DK14" s="660"/>
      <c r="DL14" s="660"/>
      <c r="DM14" s="660"/>
      <c r="DN14" s="660"/>
      <c r="DO14" s="660"/>
      <c r="DP14" s="661"/>
      <c r="DQ14" s="668">
        <v>
810427</v>
      </c>
      <c r="DR14" s="660"/>
      <c r="DS14" s="660"/>
      <c r="DT14" s="660"/>
      <c r="DU14" s="660"/>
      <c r="DV14" s="660"/>
      <c r="DW14" s="660"/>
      <c r="DX14" s="660"/>
      <c r="DY14" s="660"/>
      <c r="DZ14" s="660"/>
      <c r="EA14" s="660"/>
      <c r="EB14" s="660"/>
      <c r="EC14" s="669"/>
    </row>
    <row r="15" spans="2:143" ht="11.25" customHeight="1">
      <c r="B15" s="656" t="s">
        <v>
254</v>
      </c>
      <c r="C15" s="657"/>
      <c r="D15" s="657"/>
      <c r="E15" s="657"/>
      <c r="F15" s="657"/>
      <c r="G15" s="657"/>
      <c r="H15" s="657"/>
      <c r="I15" s="657"/>
      <c r="J15" s="657"/>
      <c r="K15" s="657"/>
      <c r="L15" s="657"/>
      <c r="M15" s="657"/>
      <c r="N15" s="657"/>
      <c r="O15" s="657"/>
      <c r="P15" s="657"/>
      <c r="Q15" s="658"/>
      <c r="R15" s="659">
        <v>
63079</v>
      </c>
      <c r="S15" s="660"/>
      <c r="T15" s="660"/>
      <c r="U15" s="660"/>
      <c r="V15" s="660"/>
      <c r="W15" s="660"/>
      <c r="X15" s="660"/>
      <c r="Y15" s="661"/>
      <c r="Z15" s="662">
        <v>
0.2</v>
      </c>
      <c r="AA15" s="662"/>
      <c r="AB15" s="662"/>
      <c r="AC15" s="662"/>
      <c r="AD15" s="663">
        <v>
63079</v>
      </c>
      <c r="AE15" s="663"/>
      <c r="AF15" s="663"/>
      <c r="AG15" s="663"/>
      <c r="AH15" s="663"/>
      <c r="AI15" s="663"/>
      <c r="AJ15" s="663"/>
      <c r="AK15" s="663"/>
      <c r="AL15" s="664">
        <v>
0.4</v>
      </c>
      <c r="AM15" s="665"/>
      <c r="AN15" s="665"/>
      <c r="AO15" s="666"/>
      <c r="AP15" s="656" t="s">
        <v>
255</v>
      </c>
      <c r="AQ15" s="657"/>
      <c r="AR15" s="657"/>
      <c r="AS15" s="657"/>
      <c r="AT15" s="657"/>
      <c r="AU15" s="657"/>
      <c r="AV15" s="657"/>
      <c r="AW15" s="657"/>
      <c r="AX15" s="657"/>
      <c r="AY15" s="657"/>
      <c r="AZ15" s="657"/>
      <c r="BA15" s="657"/>
      <c r="BB15" s="657"/>
      <c r="BC15" s="657"/>
      <c r="BD15" s="657"/>
      <c r="BE15" s="657"/>
      <c r="BF15" s="658"/>
      <c r="BG15" s="659">
        <v>
339433</v>
      </c>
      <c r="BH15" s="660"/>
      <c r="BI15" s="660"/>
      <c r="BJ15" s="660"/>
      <c r="BK15" s="660"/>
      <c r="BL15" s="660"/>
      <c r="BM15" s="660"/>
      <c r="BN15" s="661"/>
      <c r="BO15" s="662">
        <v>
2.8</v>
      </c>
      <c r="BP15" s="662"/>
      <c r="BQ15" s="662"/>
      <c r="BR15" s="662"/>
      <c r="BS15" s="668" t="s">
        <v>
123</v>
      </c>
      <c r="BT15" s="660"/>
      <c r="BU15" s="660"/>
      <c r="BV15" s="660"/>
      <c r="BW15" s="660"/>
      <c r="BX15" s="660"/>
      <c r="BY15" s="660"/>
      <c r="BZ15" s="660"/>
      <c r="CA15" s="660"/>
      <c r="CB15" s="669"/>
      <c r="CD15" s="674" t="s">
        <v>
256</v>
      </c>
      <c r="CE15" s="675"/>
      <c r="CF15" s="675"/>
      <c r="CG15" s="675"/>
      <c r="CH15" s="675"/>
      <c r="CI15" s="675"/>
      <c r="CJ15" s="675"/>
      <c r="CK15" s="675"/>
      <c r="CL15" s="675"/>
      <c r="CM15" s="675"/>
      <c r="CN15" s="675"/>
      <c r="CO15" s="675"/>
      <c r="CP15" s="675"/>
      <c r="CQ15" s="676"/>
      <c r="CR15" s="659">
        <v>
2488738</v>
      </c>
      <c r="CS15" s="660"/>
      <c r="CT15" s="660"/>
      <c r="CU15" s="660"/>
      <c r="CV15" s="660"/>
      <c r="CW15" s="660"/>
      <c r="CX15" s="660"/>
      <c r="CY15" s="661"/>
      <c r="CZ15" s="662">
        <v>
9</v>
      </c>
      <c r="DA15" s="662"/>
      <c r="DB15" s="662"/>
      <c r="DC15" s="662"/>
      <c r="DD15" s="668">
        <v>
371975</v>
      </c>
      <c r="DE15" s="660"/>
      <c r="DF15" s="660"/>
      <c r="DG15" s="660"/>
      <c r="DH15" s="660"/>
      <c r="DI15" s="660"/>
      <c r="DJ15" s="660"/>
      <c r="DK15" s="660"/>
      <c r="DL15" s="660"/>
      <c r="DM15" s="660"/>
      <c r="DN15" s="660"/>
      <c r="DO15" s="660"/>
      <c r="DP15" s="661"/>
      <c r="DQ15" s="668">
        <v>
1878076</v>
      </c>
      <c r="DR15" s="660"/>
      <c r="DS15" s="660"/>
      <c r="DT15" s="660"/>
      <c r="DU15" s="660"/>
      <c r="DV15" s="660"/>
      <c r="DW15" s="660"/>
      <c r="DX15" s="660"/>
      <c r="DY15" s="660"/>
      <c r="DZ15" s="660"/>
      <c r="EA15" s="660"/>
      <c r="EB15" s="660"/>
      <c r="EC15" s="669"/>
    </row>
    <row r="16" spans="2:143" ht="11.25" customHeight="1">
      <c r="B16" s="656" t="s">
        <v>
257</v>
      </c>
      <c r="C16" s="657"/>
      <c r="D16" s="657"/>
      <c r="E16" s="657"/>
      <c r="F16" s="657"/>
      <c r="G16" s="657"/>
      <c r="H16" s="657"/>
      <c r="I16" s="657"/>
      <c r="J16" s="657"/>
      <c r="K16" s="657"/>
      <c r="L16" s="657"/>
      <c r="M16" s="657"/>
      <c r="N16" s="657"/>
      <c r="O16" s="657"/>
      <c r="P16" s="657"/>
      <c r="Q16" s="658"/>
      <c r="R16" s="659" t="s">
        <v>
123</v>
      </c>
      <c r="S16" s="660"/>
      <c r="T16" s="660"/>
      <c r="U16" s="660"/>
      <c r="V16" s="660"/>
      <c r="W16" s="660"/>
      <c r="X16" s="660"/>
      <c r="Y16" s="661"/>
      <c r="Z16" s="662" t="s">
        <v>
123</v>
      </c>
      <c r="AA16" s="662"/>
      <c r="AB16" s="662"/>
      <c r="AC16" s="662"/>
      <c r="AD16" s="663" t="s">
        <v>
123</v>
      </c>
      <c r="AE16" s="663"/>
      <c r="AF16" s="663"/>
      <c r="AG16" s="663"/>
      <c r="AH16" s="663"/>
      <c r="AI16" s="663"/>
      <c r="AJ16" s="663"/>
      <c r="AK16" s="663"/>
      <c r="AL16" s="664" t="s">
        <v>
123</v>
      </c>
      <c r="AM16" s="665"/>
      <c r="AN16" s="665"/>
      <c r="AO16" s="666"/>
      <c r="AP16" s="656" t="s">
        <v>
258</v>
      </c>
      <c r="AQ16" s="657"/>
      <c r="AR16" s="657"/>
      <c r="AS16" s="657"/>
      <c r="AT16" s="657"/>
      <c r="AU16" s="657"/>
      <c r="AV16" s="657"/>
      <c r="AW16" s="657"/>
      <c r="AX16" s="657"/>
      <c r="AY16" s="657"/>
      <c r="AZ16" s="657"/>
      <c r="BA16" s="657"/>
      <c r="BB16" s="657"/>
      <c r="BC16" s="657"/>
      <c r="BD16" s="657"/>
      <c r="BE16" s="657"/>
      <c r="BF16" s="658"/>
      <c r="BG16" s="659" t="s">
        <v>
237</v>
      </c>
      <c r="BH16" s="660"/>
      <c r="BI16" s="660"/>
      <c r="BJ16" s="660"/>
      <c r="BK16" s="660"/>
      <c r="BL16" s="660"/>
      <c r="BM16" s="660"/>
      <c r="BN16" s="661"/>
      <c r="BO16" s="662" t="s">
        <v>
123</v>
      </c>
      <c r="BP16" s="662"/>
      <c r="BQ16" s="662"/>
      <c r="BR16" s="662"/>
      <c r="BS16" s="668" t="s">
        <v>
123</v>
      </c>
      <c r="BT16" s="660"/>
      <c r="BU16" s="660"/>
      <c r="BV16" s="660"/>
      <c r="BW16" s="660"/>
      <c r="BX16" s="660"/>
      <c r="BY16" s="660"/>
      <c r="BZ16" s="660"/>
      <c r="CA16" s="660"/>
      <c r="CB16" s="669"/>
      <c r="CD16" s="674" t="s">
        <v>
259</v>
      </c>
      <c r="CE16" s="675"/>
      <c r="CF16" s="675"/>
      <c r="CG16" s="675"/>
      <c r="CH16" s="675"/>
      <c r="CI16" s="675"/>
      <c r="CJ16" s="675"/>
      <c r="CK16" s="675"/>
      <c r="CL16" s="675"/>
      <c r="CM16" s="675"/>
      <c r="CN16" s="675"/>
      <c r="CO16" s="675"/>
      <c r="CP16" s="675"/>
      <c r="CQ16" s="676"/>
      <c r="CR16" s="659" t="s">
        <v>
166</v>
      </c>
      <c r="CS16" s="660"/>
      <c r="CT16" s="660"/>
      <c r="CU16" s="660"/>
      <c r="CV16" s="660"/>
      <c r="CW16" s="660"/>
      <c r="CX16" s="660"/>
      <c r="CY16" s="661"/>
      <c r="CZ16" s="662" t="s">
        <v>
123</v>
      </c>
      <c r="DA16" s="662"/>
      <c r="DB16" s="662"/>
      <c r="DC16" s="662"/>
      <c r="DD16" s="668" t="s">
        <v>
123</v>
      </c>
      <c r="DE16" s="660"/>
      <c r="DF16" s="660"/>
      <c r="DG16" s="660"/>
      <c r="DH16" s="660"/>
      <c r="DI16" s="660"/>
      <c r="DJ16" s="660"/>
      <c r="DK16" s="660"/>
      <c r="DL16" s="660"/>
      <c r="DM16" s="660"/>
      <c r="DN16" s="660"/>
      <c r="DO16" s="660"/>
      <c r="DP16" s="661"/>
      <c r="DQ16" s="668" t="s">
        <v>
123</v>
      </c>
      <c r="DR16" s="660"/>
      <c r="DS16" s="660"/>
      <c r="DT16" s="660"/>
      <c r="DU16" s="660"/>
      <c r="DV16" s="660"/>
      <c r="DW16" s="660"/>
      <c r="DX16" s="660"/>
      <c r="DY16" s="660"/>
      <c r="DZ16" s="660"/>
      <c r="EA16" s="660"/>
      <c r="EB16" s="660"/>
      <c r="EC16" s="669"/>
    </row>
    <row r="17" spans="2:133" ht="11.25" customHeight="1">
      <c r="B17" s="656" t="s">
        <v>
260</v>
      </c>
      <c r="C17" s="657"/>
      <c r="D17" s="657"/>
      <c r="E17" s="657"/>
      <c r="F17" s="657"/>
      <c r="G17" s="657"/>
      <c r="H17" s="657"/>
      <c r="I17" s="657"/>
      <c r="J17" s="657"/>
      <c r="K17" s="657"/>
      <c r="L17" s="657"/>
      <c r="M17" s="657"/>
      <c r="N17" s="657"/>
      <c r="O17" s="657"/>
      <c r="P17" s="657"/>
      <c r="Q17" s="658"/>
      <c r="R17" s="659">
        <v>
58083</v>
      </c>
      <c r="S17" s="660"/>
      <c r="T17" s="660"/>
      <c r="U17" s="660"/>
      <c r="V17" s="660"/>
      <c r="W17" s="660"/>
      <c r="X17" s="660"/>
      <c r="Y17" s="661"/>
      <c r="Z17" s="662">
        <v>
0.2</v>
      </c>
      <c r="AA17" s="662"/>
      <c r="AB17" s="662"/>
      <c r="AC17" s="662"/>
      <c r="AD17" s="663">
        <v>
58083</v>
      </c>
      <c r="AE17" s="663"/>
      <c r="AF17" s="663"/>
      <c r="AG17" s="663"/>
      <c r="AH17" s="663"/>
      <c r="AI17" s="663"/>
      <c r="AJ17" s="663"/>
      <c r="AK17" s="663"/>
      <c r="AL17" s="664">
        <v>
0.4</v>
      </c>
      <c r="AM17" s="665"/>
      <c r="AN17" s="665"/>
      <c r="AO17" s="666"/>
      <c r="AP17" s="656" t="s">
        <v>
261</v>
      </c>
      <c r="AQ17" s="657"/>
      <c r="AR17" s="657"/>
      <c r="AS17" s="657"/>
      <c r="AT17" s="657"/>
      <c r="AU17" s="657"/>
      <c r="AV17" s="657"/>
      <c r="AW17" s="657"/>
      <c r="AX17" s="657"/>
      <c r="AY17" s="657"/>
      <c r="AZ17" s="657"/>
      <c r="BA17" s="657"/>
      <c r="BB17" s="657"/>
      <c r="BC17" s="657"/>
      <c r="BD17" s="657"/>
      <c r="BE17" s="657"/>
      <c r="BF17" s="658"/>
      <c r="BG17" s="659" t="s">
        <v>
166</v>
      </c>
      <c r="BH17" s="660"/>
      <c r="BI17" s="660"/>
      <c r="BJ17" s="660"/>
      <c r="BK17" s="660"/>
      <c r="BL17" s="660"/>
      <c r="BM17" s="660"/>
      <c r="BN17" s="661"/>
      <c r="BO17" s="662" t="s">
        <v>
123</v>
      </c>
      <c r="BP17" s="662"/>
      <c r="BQ17" s="662"/>
      <c r="BR17" s="662"/>
      <c r="BS17" s="668" t="s">
        <v>
123</v>
      </c>
      <c r="BT17" s="660"/>
      <c r="BU17" s="660"/>
      <c r="BV17" s="660"/>
      <c r="BW17" s="660"/>
      <c r="BX17" s="660"/>
      <c r="BY17" s="660"/>
      <c r="BZ17" s="660"/>
      <c r="CA17" s="660"/>
      <c r="CB17" s="669"/>
      <c r="CD17" s="674" t="s">
        <v>
262</v>
      </c>
      <c r="CE17" s="675"/>
      <c r="CF17" s="675"/>
      <c r="CG17" s="675"/>
      <c r="CH17" s="675"/>
      <c r="CI17" s="675"/>
      <c r="CJ17" s="675"/>
      <c r="CK17" s="675"/>
      <c r="CL17" s="675"/>
      <c r="CM17" s="675"/>
      <c r="CN17" s="675"/>
      <c r="CO17" s="675"/>
      <c r="CP17" s="675"/>
      <c r="CQ17" s="676"/>
      <c r="CR17" s="659">
        <v>
1937557</v>
      </c>
      <c r="CS17" s="660"/>
      <c r="CT17" s="660"/>
      <c r="CU17" s="660"/>
      <c r="CV17" s="660"/>
      <c r="CW17" s="660"/>
      <c r="CX17" s="660"/>
      <c r="CY17" s="661"/>
      <c r="CZ17" s="662">
        <v>
7</v>
      </c>
      <c r="DA17" s="662"/>
      <c r="DB17" s="662"/>
      <c r="DC17" s="662"/>
      <c r="DD17" s="668" t="s">
        <v>
123</v>
      </c>
      <c r="DE17" s="660"/>
      <c r="DF17" s="660"/>
      <c r="DG17" s="660"/>
      <c r="DH17" s="660"/>
      <c r="DI17" s="660"/>
      <c r="DJ17" s="660"/>
      <c r="DK17" s="660"/>
      <c r="DL17" s="660"/>
      <c r="DM17" s="660"/>
      <c r="DN17" s="660"/>
      <c r="DO17" s="660"/>
      <c r="DP17" s="661"/>
      <c r="DQ17" s="668">
        <v>
1937557</v>
      </c>
      <c r="DR17" s="660"/>
      <c r="DS17" s="660"/>
      <c r="DT17" s="660"/>
      <c r="DU17" s="660"/>
      <c r="DV17" s="660"/>
      <c r="DW17" s="660"/>
      <c r="DX17" s="660"/>
      <c r="DY17" s="660"/>
      <c r="DZ17" s="660"/>
      <c r="EA17" s="660"/>
      <c r="EB17" s="660"/>
      <c r="EC17" s="669"/>
    </row>
    <row r="18" spans="2:133" ht="11.25" customHeight="1">
      <c r="B18" s="656" t="s">
        <v>
263</v>
      </c>
      <c r="C18" s="657"/>
      <c r="D18" s="657"/>
      <c r="E18" s="657"/>
      <c r="F18" s="657"/>
      <c r="G18" s="657"/>
      <c r="H18" s="657"/>
      <c r="I18" s="657"/>
      <c r="J18" s="657"/>
      <c r="K18" s="657"/>
      <c r="L18" s="657"/>
      <c r="M18" s="657"/>
      <c r="N18" s="657"/>
      <c r="O18" s="657"/>
      <c r="P18" s="657"/>
      <c r="Q18" s="658"/>
      <c r="R18" s="659">
        <v>
1545618</v>
      </c>
      <c r="S18" s="660"/>
      <c r="T18" s="660"/>
      <c r="U18" s="660"/>
      <c r="V18" s="660"/>
      <c r="W18" s="660"/>
      <c r="X18" s="660"/>
      <c r="Y18" s="661"/>
      <c r="Z18" s="662">
        <v>
5.4</v>
      </c>
      <c r="AA18" s="662"/>
      <c r="AB18" s="662"/>
      <c r="AC18" s="662"/>
      <c r="AD18" s="663">
        <v>
1287973</v>
      </c>
      <c r="AE18" s="663"/>
      <c r="AF18" s="663"/>
      <c r="AG18" s="663"/>
      <c r="AH18" s="663"/>
      <c r="AI18" s="663"/>
      <c r="AJ18" s="663"/>
      <c r="AK18" s="663"/>
      <c r="AL18" s="664">
        <v>
8.8000000000000007</v>
      </c>
      <c r="AM18" s="665"/>
      <c r="AN18" s="665"/>
      <c r="AO18" s="666"/>
      <c r="AP18" s="656" t="s">
        <v>
264</v>
      </c>
      <c r="AQ18" s="657"/>
      <c r="AR18" s="657"/>
      <c r="AS18" s="657"/>
      <c r="AT18" s="657"/>
      <c r="AU18" s="657"/>
      <c r="AV18" s="657"/>
      <c r="AW18" s="657"/>
      <c r="AX18" s="657"/>
      <c r="AY18" s="657"/>
      <c r="AZ18" s="657"/>
      <c r="BA18" s="657"/>
      <c r="BB18" s="657"/>
      <c r="BC18" s="657"/>
      <c r="BD18" s="657"/>
      <c r="BE18" s="657"/>
      <c r="BF18" s="658"/>
      <c r="BG18" s="659" t="s">
        <v>
123</v>
      </c>
      <c r="BH18" s="660"/>
      <c r="BI18" s="660"/>
      <c r="BJ18" s="660"/>
      <c r="BK18" s="660"/>
      <c r="BL18" s="660"/>
      <c r="BM18" s="660"/>
      <c r="BN18" s="661"/>
      <c r="BO18" s="662" t="s">
        <v>
123</v>
      </c>
      <c r="BP18" s="662"/>
      <c r="BQ18" s="662"/>
      <c r="BR18" s="662"/>
      <c r="BS18" s="668" t="s">
        <v>
166</v>
      </c>
      <c r="BT18" s="660"/>
      <c r="BU18" s="660"/>
      <c r="BV18" s="660"/>
      <c r="BW18" s="660"/>
      <c r="BX18" s="660"/>
      <c r="BY18" s="660"/>
      <c r="BZ18" s="660"/>
      <c r="CA18" s="660"/>
      <c r="CB18" s="669"/>
      <c r="CD18" s="674" t="s">
        <v>
265</v>
      </c>
      <c r="CE18" s="675"/>
      <c r="CF18" s="675"/>
      <c r="CG18" s="675"/>
      <c r="CH18" s="675"/>
      <c r="CI18" s="675"/>
      <c r="CJ18" s="675"/>
      <c r="CK18" s="675"/>
      <c r="CL18" s="675"/>
      <c r="CM18" s="675"/>
      <c r="CN18" s="675"/>
      <c r="CO18" s="675"/>
      <c r="CP18" s="675"/>
      <c r="CQ18" s="676"/>
      <c r="CR18" s="659" t="s">
        <v>
123</v>
      </c>
      <c r="CS18" s="660"/>
      <c r="CT18" s="660"/>
      <c r="CU18" s="660"/>
      <c r="CV18" s="660"/>
      <c r="CW18" s="660"/>
      <c r="CX18" s="660"/>
      <c r="CY18" s="661"/>
      <c r="CZ18" s="662" t="s">
        <v>
123</v>
      </c>
      <c r="DA18" s="662"/>
      <c r="DB18" s="662"/>
      <c r="DC18" s="662"/>
      <c r="DD18" s="668" t="s">
        <v>
123</v>
      </c>
      <c r="DE18" s="660"/>
      <c r="DF18" s="660"/>
      <c r="DG18" s="660"/>
      <c r="DH18" s="660"/>
      <c r="DI18" s="660"/>
      <c r="DJ18" s="660"/>
      <c r="DK18" s="660"/>
      <c r="DL18" s="660"/>
      <c r="DM18" s="660"/>
      <c r="DN18" s="660"/>
      <c r="DO18" s="660"/>
      <c r="DP18" s="661"/>
      <c r="DQ18" s="668" t="s">
        <v>
123</v>
      </c>
      <c r="DR18" s="660"/>
      <c r="DS18" s="660"/>
      <c r="DT18" s="660"/>
      <c r="DU18" s="660"/>
      <c r="DV18" s="660"/>
      <c r="DW18" s="660"/>
      <c r="DX18" s="660"/>
      <c r="DY18" s="660"/>
      <c r="DZ18" s="660"/>
      <c r="EA18" s="660"/>
      <c r="EB18" s="660"/>
      <c r="EC18" s="669"/>
    </row>
    <row r="19" spans="2:133" ht="11.25" customHeight="1">
      <c r="B19" s="656" t="s">
        <v>
266</v>
      </c>
      <c r="C19" s="657"/>
      <c r="D19" s="657"/>
      <c r="E19" s="657"/>
      <c r="F19" s="657"/>
      <c r="G19" s="657"/>
      <c r="H19" s="657"/>
      <c r="I19" s="657"/>
      <c r="J19" s="657"/>
      <c r="K19" s="657"/>
      <c r="L19" s="657"/>
      <c r="M19" s="657"/>
      <c r="N19" s="657"/>
      <c r="O19" s="657"/>
      <c r="P19" s="657"/>
      <c r="Q19" s="658"/>
      <c r="R19" s="659">
        <v>
1287973</v>
      </c>
      <c r="S19" s="660"/>
      <c r="T19" s="660"/>
      <c r="U19" s="660"/>
      <c r="V19" s="660"/>
      <c r="W19" s="660"/>
      <c r="X19" s="660"/>
      <c r="Y19" s="661"/>
      <c r="Z19" s="662">
        <v>
4.5</v>
      </c>
      <c r="AA19" s="662"/>
      <c r="AB19" s="662"/>
      <c r="AC19" s="662"/>
      <c r="AD19" s="663">
        <v>
1287973</v>
      </c>
      <c r="AE19" s="663"/>
      <c r="AF19" s="663"/>
      <c r="AG19" s="663"/>
      <c r="AH19" s="663"/>
      <c r="AI19" s="663"/>
      <c r="AJ19" s="663"/>
      <c r="AK19" s="663"/>
      <c r="AL19" s="664">
        <v>
8.8000000000000007</v>
      </c>
      <c r="AM19" s="665"/>
      <c r="AN19" s="665"/>
      <c r="AO19" s="666"/>
      <c r="AP19" s="656" t="s">
        <v>
267</v>
      </c>
      <c r="AQ19" s="657"/>
      <c r="AR19" s="657"/>
      <c r="AS19" s="657"/>
      <c r="AT19" s="657"/>
      <c r="AU19" s="657"/>
      <c r="AV19" s="657"/>
      <c r="AW19" s="657"/>
      <c r="AX19" s="657"/>
      <c r="AY19" s="657"/>
      <c r="AZ19" s="657"/>
      <c r="BA19" s="657"/>
      <c r="BB19" s="657"/>
      <c r="BC19" s="657"/>
      <c r="BD19" s="657"/>
      <c r="BE19" s="657"/>
      <c r="BF19" s="658"/>
      <c r="BG19" s="659">
        <v>
857490</v>
      </c>
      <c r="BH19" s="660"/>
      <c r="BI19" s="660"/>
      <c r="BJ19" s="660"/>
      <c r="BK19" s="660"/>
      <c r="BL19" s="660"/>
      <c r="BM19" s="660"/>
      <c r="BN19" s="661"/>
      <c r="BO19" s="662">
        <v>
7.1</v>
      </c>
      <c r="BP19" s="662"/>
      <c r="BQ19" s="662"/>
      <c r="BR19" s="662"/>
      <c r="BS19" s="668" t="s">
        <v>
166</v>
      </c>
      <c r="BT19" s="660"/>
      <c r="BU19" s="660"/>
      <c r="BV19" s="660"/>
      <c r="BW19" s="660"/>
      <c r="BX19" s="660"/>
      <c r="BY19" s="660"/>
      <c r="BZ19" s="660"/>
      <c r="CA19" s="660"/>
      <c r="CB19" s="669"/>
      <c r="CD19" s="674" t="s">
        <v>
268</v>
      </c>
      <c r="CE19" s="675"/>
      <c r="CF19" s="675"/>
      <c r="CG19" s="675"/>
      <c r="CH19" s="675"/>
      <c r="CI19" s="675"/>
      <c r="CJ19" s="675"/>
      <c r="CK19" s="675"/>
      <c r="CL19" s="675"/>
      <c r="CM19" s="675"/>
      <c r="CN19" s="675"/>
      <c r="CO19" s="675"/>
      <c r="CP19" s="675"/>
      <c r="CQ19" s="676"/>
      <c r="CR19" s="659" t="s">
        <v>
123</v>
      </c>
      <c r="CS19" s="660"/>
      <c r="CT19" s="660"/>
      <c r="CU19" s="660"/>
      <c r="CV19" s="660"/>
      <c r="CW19" s="660"/>
      <c r="CX19" s="660"/>
      <c r="CY19" s="661"/>
      <c r="CZ19" s="662" t="s">
        <v>
123</v>
      </c>
      <c r="DA19" s="662"/>
      <c r="DB19" s="662"/>
      <c r="DC19" s="662"/>
      <c r="DD19" s="668" t="s">
        <v>
123</v>
      </c>
      <c r="DE19" s="660"/>
      <c r="DF19" s="660"/>
      <c r="DG19" s="660"/>
      <c r="DH19" s="660"/>
      <c r="DI19" s="660"/>
      <c r="DJ19" s="660"/>
      <c r="DK19" s="660"/>
      <c r="DL19" s="660"/>
      <c r="DM19" s="660"/>
      <c r="DN19" s="660"/>
      <c r="DO19" s="660"/>
      <c r="DP19" s="661"/>
      <c r="DQ19" s="668" t="s">
        <v>
123</v>
      </c>
      <c r="DR19" s="660"/>
      <c r="DS19" s="660"/>
      <c r="DT19" s="660"/>
      <c r="DU19" s="660"/>
      <c r="DV19" s="660"/>
      <c r="DW19" s="660"/>
      <c r="DX19" s="660"/>
      <c r="DY19" s="660"/>
      <c r="DZ19" s="660"/>
      <c r="EA19" s="660"/>
      <c r="EB19" s="660"/>
      <c r="EC19" s="669"/>
    </row>
    <row r="20" spans="2:133" ht="11.25" customHeight="1">
      <c r="B20" s="656" t="s">
        <v>
269</v>
      </c>
      <c r="C20" s="657"/>
      <c r="D20" s="657"/>
      <c r="E20" s="657"/>
      <c r="F20" s="657"/>
      <c r="G20" s="657"/>
      <c r="H20" s="657"/>
      <c r="I20" s="657"/>
      <c r="J20" s="657"/>
      <c r="K20" s="657"/>
      <c r="L20" s="657"/>
      <c r="M20" s="657"/>
      <c r="N20" s="657"/>
      <c r="O20" s="657"/>
      <c r="P20" s="657"/>
      <c r="Q20" s="658"/>
      <c r="R20" s="659">
        <v>
257631</v>
      </c>
      <c r="S20" s="660"/>
      <c r="T20" s="660"/>
      <c r="U20" s="660"/>
      <c r="V20" s="660"/>
      <c r="W20" s="660"/>
      <c r="X20" s="660"/>
      <c r="Y20" s="661"/>
      <c r="Z20" s="662">
        <v>
0.9</v>
      </c>
      <c r="AA20" s="662"/>
      <c r="AB20" s="662"/>
      <c r="AC20" s="662"/>
      <c r="AD20" s="663" t="s">
        <v>
123</v>
      </c>
      <c r="AE20" s="663"/>
      <c r="AF20" s="663"/>
      <c r="AG20" s="663"/>
      <c r="AH20" s="663"/>
      <c r="AI20" s="663"/>
      <c r="AJ20" s="663"/>
      <c r="AK20" s="663"/>
      <c r="AL20" s="664" t="s">
        <v>
123</v>
      </c>
      <c r="AM20" s="665"/>
      <c r="AN20" s="665"/>
      <c r="AO20" s="666"/>
      <c r="AP20" s="656" t="s">
        <v>
270</v>
      </c>
      <c r="AQ20" s="657"/>
      <c r="AR20" s="657"/>
      <c r="AS20" s="657"/>
      <c r="AT20" s="657"/>
      <c r="AU20" s="657"/>
      <c r="AV20" s="657"/>
      <c r="AW20" s="657"/>
      <c r="AX20" s="657"/>
      <c r="AY20" s="657"/>
      <c r="AZ20" s="657"/>
      <c r="BA20" s="657"/>
      <c r="BB20" s="657"/>
      <c r="BC20" s="657"/>
      <c r="BD20" s="657"/>
      <c r="BE20" s="657"/>
      <c r="BF20" s="658"/>
      <c r="BG20" s="659">
        <v>
857490</v>
      </c>
      <c r="BH20" s="660"/>
      <c r="BI20" s="660"/>
      <c r="BJ20" s="660"/>
      <c r="BK20" s="660"/>
      <c r="BL20" s="660"/>
      <c r="BM20" s="660"/>
      <c r="BN20" s="661"/>
      <c r="BO20" s="662">
        <v>
7.1</v>
      </c>
      <c r="BP20" s="662"/>
      <c r="BQ20" s="662"/>
      <c r="BR20" s="662"/>
      <c r="BS20" s="668" t="s">
        <v>
123</v>
      </c>
      <c r="BT20" s="660"/>
      <c r="BU20" s="660"/>
      <c r="BV20" s="660"/>
      <c r="BW20" s="660"/>
      <c r="BX20" s="660"/>
      <c r="BY20" s="660"/>
      <c r="BZ20" s="660"/>
      <c r="CA20" s="660"/>
      <c r="CB20" s="669"/>
      <c r="CD20" s="674" t="s">
        <v>
271</v>
      </c>
      <c r="CE20" s="675"/>
      <c r="CF20" s="675"/>
      <c r="CG20" s="675"/>
      <c r="CH20" s="675"/>
      <c r="CI20" s="675"/>
      <c r="CJ20" s="675"/>
      <c r="CK20" s="675"/>
      <c r="CL20" s="675"/>
      <c r="CM20" s="675"/>
      <c r="CN20" s="675"/>
      <c r="CO20" s="675"/>
      <c r="CP20" s="675"/>
      <c r="CQ20" s="676"/>
      <c r="CR20" s="659">
        <v>
27506704</v>
      </c>
      <c r="CS20" s="660"/>
      <c r="CT20" s="660"/>
      <c r="CU20" s="660"/>
      <c r="CV20" s="660"/>
      <c r="CW20" s="660"/>
      <c r="CX20" s="660"/>
      <c r="CY20" s="661"/>
      <c r="CZ20" s="662">
        <v>
100</v>
      </c>
      <c r="DA20" s="662"/>
      <c r="DB20" s="662"/>
      <c r="DC20" s="662"/>
      <c r="DD20" s="668">
        <v>
2079162</v>
      </c>
      <c r="DE20" s="660"/>
      <c r="DF20" s="660"/>
      <c r="DG20" s="660"/>
      <c r="DH20" s="660"/>
      <c r="DI20" s="660"/>
      <c r="DJ20" s="660"/>
      <c r="DK20" s="660"/>
      <c r="DL20" s="660"/>
      <c r="DM20" s="660"/>
      <c r="DN20" s="660"/>
      <c r="DO20" s="660"/>
      <c r="DP20" s="661"/>
      <c r="DQ20" s="668">
        <v>
17260994</v>
      </c>
      <c r="DR20" s="660"/>
      <c r="DS20" s="660"/>
      <c r="DT20" s="660"/>
      <c r="DU20" s="660"/>
      <c r="DV20" s="660"/>
      <c r="DW20" s="660"/>
      <c r="DX20" s="660"/>
      <c r="DY20" s="660"/>
      <c r="DZ20" s="660"/>
      <c r="EA20" s="660"/>
      <c r="EB20" s="660"/>
      <c r="EC20" s="669"/>
    </row>
    <row r="21" spans="2:133" ht="11.25" customHeight="1">
      <c r="B21" s="656" t="s">
        <v>
272</v>
      </c>
      <c r="C21" s="657"/>
      <c r="D21" s="657"/>
      <c r="E21" s="657"/>
      <c r="F21" s="657"/>
      <c r="G21" s="657"/>
      <c r="H21" s="657"/>
      <c r="I21" s="657"/>
      <c r="J21" s="657"/>
      <c r="K21" s="657"/>
      <c r="L21" s="657"/>
      <c r="M21" s="657"/>
      <c r="N21" s="657"/>
      <c r="O21" s="657"/>
      <c r="P21" s="657"/>
      <c r="Q21" s="658"/>
      <c r="R21" s="659">
        <v>
14</v>
      </c>
      <c r="S21" s="660"/>
      <c r="T21" s="660"/>
      <c r="U21" s="660"/>
      <c r="V21" s="660"/>
      <c r="W21" s="660"/>
      <c r="X21" s="660"/>
      <c r="Y21" s="661"/>
      <c r="Z21" s="662">
        <v>
0</v>
      </c>
      <c r="AA21" s="662"/>
      <c r="AB21" s="662"/>
      <c r="AC21" s="662"/>
      <c r="AD21" s="663" t="s">
        <v>
166</v>
      </c>
      <c r="AE21" s="663"/>
      <c r="AF21" s="663"/>
      <c r="AG21" s="663"/>
      <c r="AH21" s="663"/>
      <c r="AI21" s="663"/>
      <c r="AJ21" s="663"/>
      <c r="AK21" s="663"/>
      <c r="AL21" s="664" t="s">
        <v>
237</v>
      </c>
      <c r="AM21" s="665"/>
      <c r="AN21" s="665"/>
      <c r="AO21" s="666"/>
      <c r="AP21" s="677" t="s">
        <v>
273</v>
      </c>
      <c r="AQ21" s="678"/>
      <c r="AR21" s="678"/>
      <c r="AS21" s="678"/>
      <c r="AT21" s="678"/>
      <c r="AU21" s="678"/>
      <c r="AV21" s="678"/>
      <c r="AW21" s="678"/>
      <c r="AX21" s="678"/>
      <c r="AY21" s="678"/>
      <c r="AZ21" s="678"/>
      <c r="BA21" s="678"/>
      <c r="BB21" s="678"/>
      <c r="BC21" s="678"/>
      <c r="BD21" s="678"/>
      <c r="BE21" s="678"/>
      <c r="BF21" s="679"/>
      <c r="BG21" s="659" t="s">
        <v>
166</v>
      </c>
      <c r="BH21" s="660"/>
      <c r="BI21" s="660"/>
      <c r="BJ21" s="660"/>
      <c r="BK21" s="660"/>
      <c r="BL21" s="660"/>
      <c r="BM21" s="660"/>
      <c r="BN21" s="661"/>
      <c r="BO21" s="662" t="s">
        <v>
166</v>
      </c>
      <c r="BP21" s="662"/>
      <c r="BQ21" s="662"/>
      <c r="BR21" s="662"/>
      <c r="BS21" s="668" t="s">
        <v>
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
274</v>
      </c>
      <c r="C22" s="657"/>
      <c r="D22" s="657"/>
      <c r="E22" s="657"/>
      <c r="F22" s="657"/>
      <c r="G22" s="657"/>
      <c r="H22" s="657"/>
      <c r="I22" s="657"/>
      <c r="J22" s="657"/>
      <c r="K22" s="657"/>
      <c r="L22" s="657"/>
      <c r="M22" s="657"/>
      <c r="N22" s="657"/>
      <c r="O22" s="657"/>
      <c r="P22" s="657"/>
      <c r="Q22" s="658"/>
      <c r="R22" s="659">
        <v>
15627745</v>
      </c>
      <c r="S22" s="660"/>
      <c r="T22" s="660"/>
      <c r="U22" s="660"/>
      <c r="V22" s="660"/>
      <c r="W22" s="660"/>
      <c r="X22" s="660"/>
      <c r="Y22" s="661"/>
      <c r="Z22" s="662">
        <v>
54.7</v>
      </c>
      <c r="AA22" s="662"/>
      <c r="AB22" s="662"/>
      <c r="AC22" s="662"/>
      <c r="AD22" s="663">
        <v>
14512610</v>
      </c>
      <c r="AE22" s="663"/>
      <c r="AF22" s="663"/>
      <c r="AG22" s="663"/>
      <c r="AH22" s="663"/>
      <c r="AI22" s="663"/>
      <c r="AJ22" s="663"/>
      <c r="AK22" s="663"/>
      <c r="AL22" s="664">
        <v>
99.1</v>
      </c>
      <c r="AM22" s="665"/>
      <c r="AN22" s="665"/>
      <c r="AO22" s="666"/>
      <c r="AP22" s="677" t="s">
        <v>
275</v>
      </c>
      <c r="AQ22" s="678"/>
      <c r="AR22" s="678"/>
      <c r="AS22" s="678"/>
      <c r="AT22" s="678"/>
      <c r="AU22" s="678"/>
      <c r="AV22" s="678"/>
      <c r="AW22" s="678"/>
      <c r="AX22" s="678"/>
      <c r="AY22" s="678"/>
      <c r="AZ22" s="678"/>
      <c r="BA22" s="678"/>
      <c r="BB22" s="678"/>
      <c r="BC22" s="678"/>
      <c r="BD22" s="678"/>
      <c r="BE22" s="678"/>
      <c r="BF22" s="679"/>
      <c r="BG22" s="659" t="s">
        <v>
123</v>
      </c>
      <c r="BH22" s="660"/>
      <c r="BI22" s="660"/>
      <c r="BJ22" s="660"/>
      <c r="BK22" s="660"/>
      <c r="BL22" s="660"/>
      <c r="BM22" s="660"/>
      <c r="BN22" s="661"/>
      <c r="BO22" s="662" t="s">
        <v>
123</v>
      </c>
      <c r="BP22" s="662"/>
      <c r="BQ22" s="662"/>
      <c r="BR22" s="662"/>
      <c r="BS22" s="668" t="s">
        <v>
237</v>
      </c>
      <c r="BT22" s="660"/>
      <c r="BU22" s="660"/>
      <c r="BV22" s="660"/>
      <c r="BW22" s="660"/>
      <c r="BX22" s="660"/>
      <c r="BY22" s="660"/>
      <c r="BZ22" s="660"/>
      <c r="CA22" s="660"/>
      <c r="CB22" s="669"/>
      <c r="CD22" s="641" t="s">
        <v>
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
277</v>
      </c>
      <c r="C23" s="657"/>
      <c r="D23" s="657"/>
      <c r="E23" s="657"/>
      <c r="F23" s="657"/>
      <c r="G23" s="657"/>
      <c r="H23" s="657"/>
      <c r="I23" s="657"/>
      <c r="J23" s="657"/>
      <c r="K23" s="657"/>
      <c r="L23" s="657"/>
      <c r="M23" s="657"/>
      <c r="N23" s="657"/>
      <c r="O23" s="657"/>
      <c r="P23" s="657"/>
      <c r="Q23" s="658"/>
      <c r="R23" s="659">
        <v>
6808</v>
      </c>
      <c r="S23" s="660"/>
      <c r="T23" s="660"/>
      <c r="U23" s="660"/>
      <c r="V23" s="660"/>
      <c r="W23" s="660"/>
      <c r="X23" s="660"/>
      <c r="Y23" s="661"/>
      <c r="Z23" s="662">
        <v>
0</v>
      </c>
      <c r="AA23" s="662"/>
      <c r="AB23" s="662"/>
      <c r="AC23" s="662"/>
      <c r="AD23" s="663">
        <v>
6808</v>
      </c>
      <c r="AE23" s="663"/>
      <c r="AF23" s="663"/>
      <c r="AG23" s="663"/>
      <c r="AH23" s="663"/>
      <c r="AI23" s="663"/>
      <c r="AJ23" s="663"/>
      <c r="AK23" s="663"/>
      <c r="AL23" s="664">
        <v>
0</v>
      </c>
      <c r="AM23" s="665"/>
      <c r="AN23" s="665"/>
      <c r="AO23" s="666"/>
      <c r="AP23" s="677" t="s">
        <v>
278</v>
      </c>
      <c r="AQ23" s="678"/>
      <c r="AR23" s="678"/>
      <c r="AS23" s="678"/>
      <c r="AT23" s="678"/>
      <c r="AU23" s="678"/>
      <c r="AV23" s="678"/>
      <c r="AW23" s="678"/>
      <c r="AX23" s="678"/>
      <c r="AY23" s="678"/>
      <c r="AZ23" s="678"/>
      <c r="BA23" s="678"/>
      <c r="BB23" s="678"/>
      <c r="BC23" s="678"/>
      <c r="BD23" s="678"/>
      <c r="BE23" s="678"/>
      <c r="BF23" s="679"/>
      <c r="BG23" s="659">
        <v>
857490</v>
      </c>
      <c r="BH23" s="660"/>
      <c r="BI23" s="660"/>
      <c r="BJ23" s="660"/>
      <c r="BK23" s="660"/>
      <c r="BL23" s="660"/>
      <c r="BM23" s="660"/>
      <c r="BN23" s="661"/>
      <c r="BO23" s="662">
        <v>
7.1</v>
      </c>
      <c r="BP23" s="662"/>
      <c r="BQ23" s="662"/>
      <c r="BR23" s="662"/>
      <c r="BS23" s="668" t="s">
        <v>
123</v>
      </c>
      <c r="BT23" s="660"/>
      <c r="BU23" s="660"/>
      <c r="BV23" s="660"/>
      <c r="BW23" s="660"/>
      <c r="BX23" s="660"/>
      <c r="BY23" s="660"/>
      <c r="BZ23" s="660"/>
      <c r="CA23" s="660"/>
      <c r="CB23" s="669"/>
      <c r="CD23" s="641" t="s">
        <v>
217</v>
      </c>
      <c r="CE23" s="642"/>
      <c r="CF23" s="642"/>
      <c r="CG23" s="642"/>
      <c r="CH23" s="642"/>
      <c r="CI23" s="642"/>
      <c r="CJ23" s="642"/>
      <c r="CK23" s="642"/>
      <c r="CL23" s="642"/>
      <c r="CM23" s="642"/>
      <c r="CN23" s="642"/>
      <c r="CO23" s="642"/>
      <c r="CP23" s="642"/>
      <c r="CQ23" s="643"/>
      <c r="CR23" s="641" t="s">
        <v>
279</v>
      </c>
      <c r="CS23" s="642"/>
      <c r="CT23" s="642"/>
      <c r="CU23" s="642"/>
      <c r="CV23" s="642"/>
      <c r="CW23" s="642"/>
      <c r="CX23" s="642"/>
      <c r="CY23" s="643"/>
      <c r="CZ23" s="641" t="s">
        <v>
280</v>
      </c>
      <c r="DA23" s="642"/>
      <c r="DB23" s="642"/>
      <c r="DC23" s="643"/>
      <c r="DD23" s="641" t="s">
        <v>
281</v>
      </c>
      <c r="DE23" s="642"/>
      <c r="DF23" s="642"/>
      <c r="DG23" s="642"/>
      <c r="DH23" s="642"/>
      <c r="DI23" s="642"/>
      <c r="DJ23" s="642"/>
      <c r="DK23" s="643"/>
      <c r="DL23" s="691" t="s">
        <v>
282</v>
      </c>
      <c r="DM23" s="692"/>
      <c r="DN23" s="692"/>
      <c r="DO23" s="692"/>
      <c r="DP23" s="692"/>
      <c r="DQ23" s="692"/>
      <c r="DR23" s="692"/>
      <c r="DS23" s="692"/>
      <c r="DT23" s="692"/>
      <c r="DU23" s="692"/>
      <c r="DV23" s="693"/>
      <c r="DW23" s="641" t="s">
        <v>
283</v>
      </c>
      <c r="DX23" s="642"/>
      <c r="DY23" s="642"/>
      <c r="DZ23" s="642"/>
      <c r="EA23" s="642"/>
      <c r="EB23" s="642"/>
      <c r="EC23" s="643"/>
    </row>
    <row r="24" spans="2:133" ht="11.25" customHeight="1">
      <c r="B24" s="656" t="s">
        <v>
284</v>
      </c>
      <c r="C24" s="657"/>
      <c r="D24" s="657"/>
      <c r="E24" s="657"/>
      <c r="F24" s="657"/>
      <c r="G24" s="657"/>
      <c r="H24" s="657"/>
      <c r="I24" s="657"/>
      <c r="J24" s="657"/>
      <c r="K24" s="657"/>
      <c r="L24" s="657"/>
      <c r="M24" s="657"/>
      <c r="N24" s="657"/>
      <c r="O24" s="657"/>
      <c r="P24" s="657"/>
      <c r="Q24" s="658"/>
      <c r="R24" s="659">
        <v>
295535</v>
      </c>
      <c r="S24" s="660"/>
      <c r="T24" s="660"/>
      <c r="U24" s="660"/>
      <c r="V24" s="660"/>
      <c r="W24" s="660"/>
      <c r="X24" s="660"/>
      <c r="Y24" s="661"/>
      <c r="Z24" s="662">
        <v>
1</v>
      </c>
      <c r="AA24" s="662"/>
      <c r="AB24" s="662"/>
      <c r="AC24" s="662"/>
      <c r="AD24" s="663" t="s">
        <v>
123</v>
      </c>
      <c r="AE24" s="663"/>
      <c r="AF24" s="663"/>
      <c r="AG24" s="663"/>
      <c r="AH24" s="663"/>
      <c r="AI24" s="663"/>
      <c r="AJ24" s="663"/>
      <c r="AK24" s="663"/>
      <c r="AL24" s="664" t="s">
        <v>
166</v>
      </c>
      <c r="AM24" s="665"/>
      <c r="AN24" s="665"/>
      <c r="AO24" s="666"/>
      <c r="AP24" s="677" t="s">
        <v>
285</v>
      </c>
      <c r="AQ24" s="678"/>
      <c r="AR24" s="678"/>
      <c r="AS24" s="678"/>
      <c r="AT24" s="678"/>
      <c r="AU24" s="678"/>
      <c r="AV24" s="678"/>
      <c r="AW24" s="678"/>
      <c r="AX24" s="678"/>
      <c r="AY24" s="678"/>
      <c r="AZ24" s="678"/>
      <c r="BA24" s="678"/>
      <c r="BB24" s="678"/>
      <c r="BC24" s="678"/>
      <c r="BD24" s="678"/>
      <c r="BE24" s="678"/>
      <c r="BF24" s="679"/>
      <c r="BG24" s="659" t="s">
        <v>
237</v>
      </c>
      <c r="BH24" s="660"/>
      <c r="BI24" s="660"/>
      <c r="BJ24" s="660"/>
      <c r="BK24" s="660"/>
      <c r="BL24" s="660"/>
      <c r="BM24" s="660"/>
      <c r="BN24" s="661"/>
      <c r="BO24" s="662" t="s">
        <v>
237</v>
      </c>
      <c r="BP24" s="662"/>
      <c r="BQ24" s="662"/>
      <c r="BR24" s="662"/>
      <c r="BS24" s="668" t="s">
        <v>
237</v>
      </c>
      <c r="BT24" s="660"/>
      <c r="BU24" s="660"/>
      <c r="BV24" s="660"/>
      <c r="BW24" s="660"/>
      <c r="BX24" s="660"/>
      <c r="BY24" s="660"/>
      <c r="BZ24" s="660"/>
      <c r="CA24" s="660"/>
      <c r="CB24" s="669"/>
      <c r="CD24" s="670" t="s">
        <v>
286</v>
      </c>
      <c r="CE24" s="671"/>
      <c r="CF24" s="671"/>
      <c r="CG24" s="671"/>
      <c r="CH24" s="671"/>
      <c r="CI24" s="671"/>
      <c r="CJ24" s="671"/>
      <c r="CK24" s="671"/>
      <c r="CL24" s="671"/>
      <c r="CM24" s="671"/>
      <c r="CN24" s="671"/>
      <c r="CO24" s="671"/>
      <c r="CP24" s="671"/>
      <c r="CQ24" s="672"/>
      <c r="CR24" s="648">
        <v>
14090131</v>
      </c>
      <c r="CS24" s="649"/>
      <c r="CT24" s="649"/>
      <c r="CU24" s="649"/>
      <c r="CV24" s="649"/>
      <c r="CW24" s="649"/>
      <c r="CX24" s="649"/>
      <c r="CY24" s="650"/>
      <c r="CZ24" s="653">
        <v>
51.2</v>
      </c>
      <c r="DA24" s="654"/>
      <c r="DB24" s="654"/>
      <c r="DC24" s="673"/>
      <c r="DD24" s="694">
        <v>
8131173</v>
      </c>
      <c r="DE24" s="649"/>
      <c r="DF24" s="649"/>
      <c r="DG24" s="649"/>
      <c r="DH24" s="649"/>
      <c r="DI24" s="649"/>
      <c r="DJ24" s="649"/>
      <c r="DK24" s="650"/>
      <c r="DL24" s="694">
        <v>
8078127</v>
      </c>
      <c r="DM24" s="649"/>
      <c r="DN24" s="649"/>
      <c r="DO24" s="649"/>
      <c r="DP24" s="649"/>
      <c r="DQ24" s="649"/>
      <c r="DR24" s="649"/>
      <c r="DS24" s="649"/>
      <c r="DT24" s="649"/>
      <c r="DU24" s="649"/>
      <c r="DV24" s="650"/>
      <c r="DW24" s="653">
        <v>
51.8</v>
      </c>
      <c r="DX24" s="654"/>
      <c r="DY24" s="654"/>
      <c r="DZ24" s="654"/>
      <c r="EA24" s="654"/>
      <c r="EB24" s="654"/>
      <c r="EC24" s="655"/>
    </row>
    <row r="25" spans="2:133" ht="11.25" customHeight="1">
      <c r="B25" s="656" t="s">
        <v>
287</v>
      </c>
      <c r="C25" s="657"/>
      <c r="D25" s="657"/>
      <c r="E25" s="657"/>
      <c r="F25" s="657"/>
      <c r="G25" s="657"/>
      <c r="H25" s="657"/>
      <c r="I25" s="657"/>
      <c r="J25" s="657"/>
      <c r="K25" s="657"/>
      <c r="L25" s="657"/>
      <c r="M25" s="657"/>
      <c r="N25" s="657"/>
      <c r="O25" s="657"/>
      <c r="P25" s="657"/>
      <c r="Q25" s="658"/>
      <c r="R25" s="659">
        <v>
260212</v>
      </c>
      <c r="S25" s="660"/>
      <c r="T25" s="660"/>
      <c r="U25" s="660"/>
      <c r="V25" s="660"/>
      <c r="W25" s="660"/>
      <c r="X25" s="660"/>
      <c r="Y25" s="661"/>
      <c r="Z25" s="662">
        <v>
0.9</v>
      </c>
      <c r="AA25" s="662"/>
      <c r="AB25" s="662"/>
      <c r="AC25" s="662"/>
      <c r="AD25" s="663">
        <v>
120311</v>
      </c>
      <c r="AE25" s="663"/>
      <c r="AF25" s="663"/>
      <c r="AG25" s="663"/>
      <c r="AH25" s="663"/>
      <c r="AI25" s="663"/>
      <c r="AJ25" s="663"/>
      <c r="AK25" s="663"/>
      <c r="AL25" s="664">
        <v>
0.8</v>
      </c>
      <c r="AM25" s="665"/>
      <c r="AN25" s="665"/>
      <c r="AO25" s="666"/>
      <c r="AP25" s="677" t="s">
        <v>
288</v>
      </c>
      <c r="AQ25" s="678"/>
      <c r="AR25" s="678"/>
      <c r="AS25" s="678"/>
      <c r="AT25" s="678"/>
      <c r="AU25" s="678"/>
      <c r="AV25" s="678"/>
      <c r="AW25" s="678"/>
      <c r="AX25" s="678"/>
      <c r="AY25" s="678"/>
      <c r="AZ25" s="678"/>
      <c r="BA25" s="678"/>
      <c r="BB25" s="678"/>
      <c r="BC25" s="678"/>
      <c r="BD25" s="678"/>
      <c r="BE25" s="678"/>
      <c r="BF25" s="679"/>
      <c r="BG25" s="659" t="s">
        <v>
123</v>
      </c>
      <c r="BH25" s="660"/>
      <c r="BI25" s="660"/>
      <c r="BJ25" s="660"/>
      <c r="BK25" s="660"/>
      <c r="BL25" s="660"/>
      <c r="BM25" s="660"/>
      <c r="BN25" s="661"/>
      <c r="BO25" s="662" t="s">
        <v>
123</v>
      </c>
      <c r="BP25" s="662"/>
      <c r="BQ25" s="662"/>
      <c r="BR25" s="662"/>
      <c r="BS25" s="668" t="s">
        <v>
237</v>
      </c>
      <c r="BT25" s="660"/>
      <c r="BU25" s="660"/>
      <c r="BV25" s="660"/>
      <c r="BW25" s="660"/>
      <c r="BX25" s="660"/>
      <c r="BY25" s="660"/>
      <c r="BZ25" s="660"/>
      <c r="CA25" s="660"/>
      <c r="CB25" s="669"/>
      <c r="CD25" s="674" t="s">
        <v>
289</v>
      </c>
      <c r="CE25" s="675"/>
      <c r="CF25" s="675"/>
      <c r="CG25" s="675"/>
      <c r="CH25" s="675"/>
      <c r="CI25" s="675"/>
      <c r="CJ25" s="675"/>
      <c r="CK25" s="675"/>
      <c r="CL25" s="675"/>
      <c r="CM25" s="675"/>
      <c r="CN25" s="675"/>
      <c r="CO25" s="675"/>
      <c r="CP25" s="675"/>
      <c r="CQ25" s="676"/>
      <c r="CR25" s="659">
        <v>
4389362</v>
      </c>
      <c r="CS25" s="683"/>
      <c r="CT25" s="683"/>
      <c r="CU25" s="683"/>
      <c r="CV25" s="683"/>
      <c r="CW25" s="683"/>
      <c r="CX25" s="683"/>
      <c r="CY25" s="684"/>
      <c r="CZ25" s="664">
        <v>
16</v>
      </c>
      <c r="DA25" s="695"/>
      <c r="DB25" s="695"/>
      <c r="DC25" s="697"/>
      <c r="DD25" s="668">
        <v>
3911178</v>
      </c>
      <c r="DE25" s="683"/>
      <c r="DF25" s="683"/>
      <c r="DG25" s="683"/>
      <c r="DH25" s="683"/>
      <c r="DI25" s="683"/>
      <c r="DJ25" s="683"/>
      <c r="DK25" s="684"/>
      <c r="DL25" s="668">
        <v>
3858480</v>
      </c>
      <c r="DM25" s="683"/>
      <c r="DN25" s="683"/>
      <c r="DO25" s="683"/>
      <c r="DP25" s="683"/>
      <c r="DQ25" s="683"/>
      <c r="DR25" s="683"/>
      <c r="DS25" s="683"/>
      <c r="DT25" s="683"/>
      <c r="DU25" s="683"/>
      <c r="DV25" s="684"/>
      <c r="DW25" s="664">
        <v>
24.8</v>
      </c>
      <c r="DX25" s="695"/>
      <c r="DY25" s="695"/>
      <c r="DZ25" s="695"/>
      <c r="EA25" s="695"/>
      <c r="EB25" s="695"/>
      <c r="EC25" s="696"/>
    </row>
    <row r="26" spans="2:133" ht="11.25" customHeight="1">
      <c r="B26" s="656" t="s">
        <v>
290</v>
      </c>
      <c r="C26" s="657"/>
      <c r="D26" s="657"/>
      <c r="E26" s="657"/>
      <c r="F26" s="657"/>
      <c r="G26" s="657"/>
      <c r="H26" s="657"/>
      <c r="I26" s="657"/>
      <c r="J26" s="657"/>
      <c r="K26" s="657"/>
      <c r="L26" s="657"/>
      <c r="M26" s="657"/>
      <c r="N26" s="657"/>
      <c r="O26" s="657"/>
      <c r="P26" s="657"/>
      <c r="Q26" s="658"/>
      <c r="R26" s="659">
        <v>
331178</v>
      </c>
      <c r="S26" s="660"/>
      <c r="T26" s="660"/>
      <c r="U26" s="660"/>
      <c r="V26" s="660"/>
      <c r="W26" s="660"/>
      <c r="X26" s="660"/>
      <c r="Y26" s="661"/>
      <c r="Z26" s="662">
        <v>
1.2</v>
      </c>
      <c r="AA26" s="662"/>
      <c r="AB26" s="662"/>
      <c r="AC26" s="662"/>
      <c r="AD26" s="663" t="s">
        <v>
123</v>
      </c>
      <c r="AE26" s="663"/>
      <c r="AF26" s="663"/>
      <c r="AG26" s="663"/>
      <c r="AH26" s="663"/>
      <c r="AI26" s="663"/>
      <c r="AJ26" s="663"/>
      <c r="AK26" s="663"/>
      <c r="AL26" s="664" t="s">
        <v>
166</v>
      </c>
      <c r="AM26" s="665"/>
      <c r="AN26" s="665"/>
      <c r="AO26" s="666"/>
      <c r="AP26" s="677" t="s">
        <v>
291</v>
      </c>
      <c r="AQ26" s="698"/>
      <c r="AR26" s="698"/>
      <c r="AS26" s="698"/>
      <c r="AT26" s="698"/>
      <c r="AU26" s="698"/>
      <c r="AV26" s="698"/>
      <c r="AW26" s="698"/>
      <c r="AX26" s="698"/>
      <c r="AY26" s="698"/>
      <c r="AZ26" s="698"/>
      <c r="BA26" s="698"/>
      <c r="BB26" s="698"/>
      <c r="BC26" s="698"/>
      <c r="BD26" s="698"/>
      <c r="BE26" s="698"/>
      <c r="BF26" s="679"/>
      <c r="BG26" s="659" t="s">
        <v>
123</v>
      </c>
      <c r="BH26" s="660"/>
      <c r="BI26" s="660"/>
      <c r="BJ26" s="660"/>
      <c r="BK26" s="660"/>
      <c r="BL26" s="660"/>
      <c r="BM26" s="660"/>
      <c r="BN26" s="661"/>
      <c r="BO26" s="662" t="s">
        <v>
166</v>
      </c>
      <c r="BP26" s="662"/>
      <c r="BQ26" s="662"/>
      <c r="BR26" s="662"/>
      <c r="BS26" s="668" t="s">
        <v>
237</v>
      </c>
      <c r="BT26" s="660"/>
      <c r="BU26" s="660"/>
      <c r="BV26" s="660"/>
      <c r="BW26" s="660"/>
      <c r="BX26" s="660"/>
      <c r="BY26" s="660"/>
      <c r="BZ26" s="660"/>
      <c r="CA26" s="660"/>
      <c r="CB26" s="669"/>
      <c r="CD26" s="674" t="s">
        <v>
292</v>
      </c>
      <c r="CE26" s="675"/>
      <c r="CF26" s="675"/>
      <c r="CG26" s="675"/>
      <c r="CH26" s="675"/>
      <c r="CI26" s="675"/>
      <c r="CJ26" s="675"/>
      <c r="CK26" s="675"/>
      <c r="CL26" s="675"/>
      <c r="CM26" s="675"/>
      <c r="CN26" s="675"/>
      <c r="CO26" s="675"/>
      <c r="CP26" s="675"/>
      <c r="CQ26" s="676"/>
      <c r="CR26" s="659">
        <v>
2616177</v>
      </c>
      <c r="CS26" s="660"/>
      <c r="CT26" s="660"/>
      <c r="CU26" s="660"/>
      <c r="CV26" s="660"/>
      <c r="CW26" s="660"/>
      <c r="CX26" s="660"/>
      <c r="CY26" s="661"/>
      <c r="CZ26" s="664">
        <v>
9.5</v>
      </c>
      <c r="DA26" s="695"/>
      <c r="DB26" s="695"/>
      <c r="DC26" s="697"/>
      <c r="DD26" s="668">
        <v>
2227543</v>
      </c>
      <c r="DE26" s="660"/>
      <c r="DF26" s="660"/>
      <c r="DG26" s="660"/>
      <c r="DH26" s="660"/>
      <c r="DI26" s="660"/>
      <c r="DJ26" s="660"/>
      <c r="DK26" s="661"/>
      <c r="DL26" s="668" t="s">
        <v>
123</v>
      </c>
      <c r="DM26" s="660"/>
      <c r="DN26" s="660"/>
      <c r="DO26" s="660"/>
      <c r="DP26" s="660"/>
      <c r="DQ26" s="660"/>
      <c r="DR26" s="660"/>
      <c r="DS26" s="660"/>
      <c r="DT26" s="660"/>
      <c r="DU26" s="660"/>
      <c r="DV26" s="661"/>
      <c r="DW26" s="664" t="s">
        <v>
166</v>
      </c>
      <c r="DX26" s="695"/>
      <c r="DY26" s="695"/>
      <c r="DZ26" s="695"/>
      <c r="EA26" s="695"/>
      <c r="EB26" s="695"/>
      <c r="EC26" s="696"/>
    </row>
    <row r="27" spans="2:133" ht="11.25" customHeight="1">
      <c r="B27" s="656" t="s">
        <v>
293</v>
      </c>
      <c r="C27" s="657"/>
      <c r="D27" s="657"/>
      <c r="E27" s="657"/>
      <c r="F27" s="657"/>
      <c r="G27" s="657"/>
      <c r="H27" s="657"/>
      <c r="I27" s="657"/>
      <c r="J27" s="657"/>
      <c r="K27" s="657"/>
      <c r="L27" s="657"/>
      <c r="M27" s="657"/>
      <c r="N27" s="657"/>
      <c r="O27" s="657"/>
      <c r="P27" s="657"/>
      <c r="Q27" s="658"/>
      <c r="R27" s="659">
        <v>
4234206</v>
      </c>
      <c r="S27" s="660"/>
      <c r="T27" s="660"/>
      <c r="U27" s="660"/>
      <c r="V27" s="660"/>
      <c r="W27" s="660"/>
      <c r="X27" s="660"/>
      <c r="Y27" s="661"/>
      <c r="Z27" s="662">
        <v>
14.8</v>
      </c>
      <c r="AA27" s="662"/>
      <c r="AB27" s="662"/>
      <c r="AC27" s="662"/>
      <c r="AD27" s="663" t="s">
        <v>
123</v>
      </c>
      <c r="AE27" s="663"/>
      <c r="AF27" s="663"/>
      <c r="AG27" s="663"/>
      <c r="AH27" s="663"/>
      <c r="AI27" s="663"/>
      <c r="AJ27" s="663"/>
      <c r="AK27" s="663"/>
      <c r="AL27" s="664" t="s">
        <v>
123</v>
      </c>
      <c r="AM27" s="665"/>
      <c r="AN27" s="665"/>
      <c r="AO27" s="666"/>
      <c r="AP27" s="656" t="s">
        <v>
294</v>
      </c>
      <c r="AQ27" s="657"/>
      <c r="AR27" s="657"/>
      <c r="AS27" s="657"/>
      <c r="AT27" s="657"/>
      <c r="AU27" s="657"/>
      <c r="AV27" s="657"/>
      <c r="AW27" s="657"/>
      <c r="AX27" s="657"/>
      <c r="AY27" s="657"/>
      <c r="AZ27" s="657"/>
      <c r="BA27" s="657"/>
      <c r="BB27" s="657"/>
      <c r="BC27" s="657"/>
      <c r="BD27" s="657"/>
      <c r="BE27" s="657"/>
      <c r="BF27" s="658"/>
      <c r="BG27" s="659">
        <v>
12076777</v>
      </c>
      <c r="BH27" s="660"/>
      <c r="BI27" s="660"/>
      <c r="BJ27" s="660"/>
      <c r="BK27" s="660"/>
      <c r="BL27" s="660"/>
      <c r="BM27" s="660"/>
      <c r="BN27" s="661"/>
      <c r="BO27" s="662">
        <v>
100</v>
      </c>
      <c r="BP27" s="662"/>
      <c r="BQ27" s="662"/>
      <c r="BR27" s="662"/>
      <c r="BS27" s="668">
        <v>
12149</v>
      </c>
      <c r="BT27" s="660"/>
      <c r="BU27" s="660"/>
      <c r="BV27" s="660"/>
      <c r="BW27" s="660"/>
      <c r="BX27" s="660"/>
      <c r="BY27" s="660"/>
      <c r="BZ27" s="660"/>
      <c r="CA27" s="660"/>
      <c r="CB27" s="669"/>
      <c r="CD27" s="674" t="s">
        <v>
295</v>
      </c>
      <c r="CE27" s="675"/>
      <c r="CF27" s="675"/>
      <c r="CG27" s="675"/>
      <c r="CH27" s="675"/>
      <c r="CI27" s="675"/>
      <c r="CJ27" s="675"/>
      <c r="CK27" s="675"/>
      <c r="CL27" s="675"/>
      <c r="CM27" s="675"/>
      <c r="CN27" s="675"/>
      <c r="CO27" s="675"/>
      <c r="CP27" s="675"/>
      <c r="CQ27" s="676"/>
      <c r="CR27" s="659">
        <v>
7763212</v>
      </c>
      <c r="CS27" s="683"/>
      <c r="CT27" s="683"/>
      <c r="CU27" s="683"/>
      <c r="CV27" s="683"/>
      <c r="CW27" s="683"/>
      <c r="CX27" s="683"/>
      <c r="CY27" s="684"/>
      <c r="CZ27" s="664">
        <v>
28.2</v>
      </c>
      <c r="DA27" s="695"/>
      <c r="DB27" s="695"/>
      <c r="DC27" s="697"/>
      <c r="DD27" s="668">
        <v>
2282438</v>
      </c>
      <c r="DE27" s="683"/>
      <c r="DF27" s="683"/>
      <c r="DG27" s="683"/>
      <c r="DH27" s="683"/>
      <c r="DI27" s="683"/>
      <c r="DJ27" s="683"/>
      <c r="DK27" s="684"/>
      <c r="DL27" s="668">
        <v>
2282090</v>
      </c>
      <c r="DM27" s="683"/>
      <c r="DN27" s="683"/>
      <c r="DO27" s="683"/>
      <c r="DP27" s="683"/>
      <c r="DQ27" s="683"/>
      <c r="DR27" s="683"/>
      <c r="DS27" s="683"/>
      <c r="DT27" s="683"/>
      <c r="DU27" s="683"/>
      <c r="DV27" s="684"/>
      <c r="DW27" s="664">
        <v>
14.6</v>
      </c>
      <c r="DX27" s="695"/>
      <c r="DY27" s="695"/>
      <c r="DZ27" s="695"/>
      <c r="EA27" s="695"/>
      <c r="EB27" s="695"/>
      <c r="EC27" s="696"/>
    </row>
    <row r="28" spans="2:133" ht="11.25" customHeight="1">
      <c r="B28" s="701" t="s">
        <v>
296</v>
      </c>
      <c r="C28" s="702"/>
      <c r="D28" s="702"/>
      <c r="E28" s="702"/>
      <c r="F28" s="702"/>
      <c r="G28" s="702"/>
      <c r="H28" s="702"/>
      <c r="I28" s="702"/>
      <c r="J28" s="702"/>
      <c r="K28" s="702"/>
      <c r="L28" s="702"/>
      <c r="M28" s="702"/>
      <c r="N28" s="702"/>
      <c r="O28" s="702"/>
      <c r="P28" s="702"/>
      <c r="Q28" s="703"/>
      <c r="R28" s="659" t="s">
        <v>
237</v>
      </c>
      <c r="S28" s="660"/>
      <c r="T28" s="660"/>
      <c r="U28" s="660"/>
      <c r="V28" s="660"/>
      <c r="W28" s="660"/>
      <c r="X28" s="660"/>
      <c r="Y28" s="661"/>
      <c r="Z28" s="662" t="s">
        <v>
166</v>
      </c>
      <c r="AA28" s="662"/>
      <c r="AB28" s="662"/>
      <c r="AC28" s="662"/>
      <c r="AD28" s="663" t="s">
        <v>
123</v>
      </c>
      <c r="AE28" s="663"/>
      <c r="AF28" s="663"/>
      <c r="AG28" s="663"/>
      <c r="AH28" s="663"/>
      <c r="AI28" s="663"/>
      <c r="AJ28" s="663"/>
      <c r="AK28" s="663"/>
      <c r="AL28" s="664" t="s">
        <v>
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297</v>
      </c>
      <c r="CE28" s="675"/>
      <c r="CF28" s="675"/>
      <c r="CG28" s="675"/>
      <c r="CH28" s="675"/>
      <c r="CI28" s="675"/>
      <c r="CJ28" s="675"/>
      <c r="CK28" s="675"/>
      <c r="CL28" s="675"/>
      <c r="CM28" s="675"/>
      <c r="CN28" s="675"/>
      <c r="CO28" s="675"/>
      <c r="CP28" s="675"/>
      <c r="CQ28" s="676"/>
      <c r="CR28" s="659">
        <v>
1937557</v>
      </c>
      <c r="CS28" s="660"/>
      <c r="CT28" s="660"/>
      <c r="CU28" s="660"/>
      <c r="CV28" s="660"/>
      <c r="CW28" s="660"/>
      <c r="CX28" s="660"/>
      <c r="CY28" s="661"/>
      <c r="CZ28" s="664">
        <v>
7</v>
      </c>
      <c r="DA28" s="695"/>
      <c r="DB28" s="695"/>
      <c r="DC28" s="697"/>
      <c r="DD28" s="668">
        <v>
1937557</v>
      </c>
      <c r="DE28" s="660"/>
      <c r="DF28" s="660"/>
      <c r="DG28" s="660"/>
      <c r="DH28" s="660"/>
      <c r="DI28" s="660"/>
      <c r="DJ28" s="660"/>
      <c r="DK28" s="661"/>
      <c r="DL28" s="668">
        <v>
1937557</v>
      </c>
      <c r="DM28" s="660"/>
      <c r="DN28" s="660"/>
      <c r="DO28" s="660"/>
      <c r="DP28" s="660"/>
      <c r="DQ28" s="660"/>
      <c r="DR28" s="660"/>
      <c r="DS28" s="660"/>
      <c r="DT28" s="660"/>
      <c r="DU28" s="660"/>
      <c r="DV28" s="661"/>
      <c r="DW28" s="664">
        <v>
12.4</v>
      </c>
      <c r="DX28" s="695"/>
      <c r="DY28" s="695"/>
      <c r="DZ28" s="695"/>
      <c r="EA28" s="695"/>
      <c r="EB28" s="695"/>
      <c r="EC28" s="696"/>
    </row>
    <row r="29" spans="2:133" ht="11.25" customHeight="1">
      <c r="B29" s="656" t="s">
        <v>
298</v>
      </c>
      <c r="C29" s="657"/>
      <c r="D29" s="657"/>
      <c r="E29" s="657"/>
      <c r="F29" s="657"/>
      <c r="G29" s="657"/>
      <c r="H29" s="657"/>
      <c r="I29" s="657"/>
      <c r="J29" s="657"/>
      <c r="K29" s="657"/>
      <c r="L29" s="657"/>
      <c r="M29" s="657"/>
      <c r="N29" s="657"/>
      <c r="O29" s="657"/>
      <c r="P29" s="657"/>
      <c r="Q29" s="658"/>
      <c r="R29" s="659">
        <v>
4282013</v>
      </c>
      <c r="S29" s="660"/>
      <c r="T29" s="660"/>
      <c r="U29" s="660"/>
      <c r="V29" s="660"/>
      <c r="W29" s="660"/>
      <c r="X29" s="660"/>
      <c r="Y29" s="661"/>
      <c r="Z29" s="662">
        <v>
15</v>
      </c>
      <c r="AA29" s="662"/>
      <c r="AB29" s="662"/>
      <c r="AC29" s="662"/>
      <c r="AD29" s="663" t="s">
        <v>
123</v>
      </c>
      <c r="AE29" s="663"/>
      <c r="AF29" s="663"/>
      <c r="AG29" s="663"/>
      <c r="AH29" s="663"/>
      <c r="AI29" s="663"/>
      <c r="AJ29" s="663"/>
      <c r="AK29" s="663"/>
      <c r="AL29" s="664" t="s">
        <v>
123</v>
      </c>
      <c r="AM29" s="665"/>
      <c r="AN29" s="665"/>
      <c r="AO29" s="666"/>
      <c r="AP29" s="638" t="s">
        <v>
217</v>
      </c>
      <c r="AQ29" s="639"/>
      <c r="AR29" s="639"/>
      <c r="AS29" s="639"/>
      <c r="AT29" s="639"/>
      <c r="AU29" s="639"/>
      <c r="AV29" s="639"/>
      <c r="AW29" s="639"/>
      <c r="AX29" s="639"/>
      <c r="AY29" s="639"/>
      <c r="AZ29" s="639"/>
      <c r="BA29" s="639"/>
      <c r="BB29" s="639"/>
      <c r="BC29" s="639"/>
      <c r="BD29" s="639"/>
      <c r="BE29" s="639"/>
      <c r="BF29" s="640"/>
      <c r="BG29" s="638" t="s">
        <v>
299</v>
      </c>
      <c r="BH29" s="699"/>
      <c r="BI29" s="699"/>
      <c r="BJ29" s="699"/>
      <c r="BK29" s="699"/>
      <c r="BL29" s="699"/>
      <c r="BM29" s="699"/>
      <c r="BN29" s="699"/>
      <c r="BO29" s="699"/>
      <c r="BP29" s="699"/>
      <c r="BQ29" s="700"/>
      <c r="BR29" s="638" t="s">
        <v>
300</v>
      </c>
      <c r="BS29" s="699"/>
      <c r="BT29" s="699"/>
      <c r="BU29" s="699"/>
      <c r="BV29" s="699"/>
      <c r="BW29" s="699"/>
      <c r="BX29" s="699"/>
      <c r="BY29" s="699"/>
      <c r="BZ29" s="699"/>
      <c r="CA29" s="699"/>
      <c r="CB29" s="700"/>
      <c r="CD29" s="722" t="s">
        <v>
301</v>
      </c>
      <c r="CE29" s="723"/>
      <c r="CF29" s="674" t="s">
        <v>
302</v>
      </c>
      <c r="CG29" s="675"/>
      <c r="CH29" s="675"/>
      <c r="CI29" s="675"/>
      <c r="CJ29" s="675"/>
      <c r="CK29" s="675"/>
      <c r="CL29" s="675"/>
      <c r="CM29" s="675"/>
      <c r="CN29" s="675"/>
      <c r="CO29" s="675"/>
      <c r="CP29" s="675"/>
      <c r="CQ29" s="676"/>
      <c r="CR29" s="659">
        <v>
1937518</v>
      </c>
      <c r="CS29" s="683"/>
      <c r="CT29" s="683"/>
      <c r="CU29" s="683"/>
      <c r="CV29" s="683"/>
      <c r="CW29" s="683"/>
      <c r="CX29" s="683"/>
      <c r="CY29" s="684"/>
      <c r="CZ29" s="664">
        <v>
7</v>
      </c>
      <c r="DA29" s="695"/>
      <c r="DB29" s="695"/>
      <c r="DC29" s="697"/>
      <c r="DD29" s="668">
        <v>
1937518</v>
      </c>
      <c r="DE29" s="683"/>
      <c r="DF29" s="683"/>
      <c r="DG29" s="683"/>
      <c r="DH29" s="683"/>
      <c r="DI29" s="683"/>
      <c r="DJ29" s="683"/>
      <c r="DK29" s="684"/>
      <c r="DL29" s="668">
        <v>
1937518</v>
      </c>
      <c r="DM29" s="683"/>
      <c r="DN29" s="683"/>
      <c r="DO29" s="683"/>
      <c r="DP29" s="683"/>
      <c r="DQ29" s="683"/>
      <c r="DR29" s="683"/>
      <c r="DS29" s="683"/>
      <c r="DT29" s="683"/>
      <c r="DU29" s="683"/>
      <c r="DV29" s="684"/>
      <c r="DW29" s="664">
        <v>
12.4</v>
      </c>
      <c r="DX29" s="695"/>
      <c r="DY29" s="695"/>
      <c r="DZ29" s="695"/>
      <c r="EA29" s="695"/>
      <c r="EB29" s="695"/>
      <c r="EC29" s="696"/>
    </row>
    <row r="30" spans="2:133" ht="11.25" customHeight="1">
      <c r="B30" s="656" t="s">
        <v>
303</v>
      </c>
      <c r="C30" s="657"/>
      <c r="D30" s="657"/>
      <c r="E30" s="657"/>
      <c r="F30" s="657"/>
      <c r="G30" s="657"/>
      <c r="H30" s="657"/>
      <c r="I30" s="657"/>
      <c r="J30" s="657"/>
      <c r="K30" s="657"/>
      <c r="L30" s="657"/>
      <c r="M30" s="657"/>
      <c r="N30" s="657"/>
      <c r="O30" s="657"/>
      <c r="P30" s="657"/>
      <c r="Q30" s="658"/>
      <c r="R30" s="659">
        <v>
32473</v>
      </c>
      <c r="S30" s="660"/>
      <c r="T30" s="660"/>
      <c r="U30" s="660"/>
      <c r="V30" s="660"/>
      <c r="W30" s="660"/>
      <c r="X30" s="660"/>
      <c r="Y30" s="661"/>
      <c r="Z30" s="662">
        <v>
0.1</v>
      </c>
      <c r="AA30" s="662"/>
      <c r="AB30" s="662"/>
      <c r="AC30" s="662"/>
      <c r="AD30" s="663" t="s">
        <v>
123</v>
      </c>
      <c r="AE30" s="663"/>
      <c r="AF30" s="663"/>
      <c r="AG30" s="663"/>
      <c r="AH30" s="663"/>
      <c r="AI30" s="663"/>
      <c r="AJ30" s="663"/>
      <c r="AK30" s="663"/>
      <c r="AL30" s="664" t="s">
        <v>
166</v>
      </c>
      <c r="AM30" s="665"/>
      <c r="AN30" s="665"/>
      <c r="AO30" s="666"/>
      <c r="AP30" s="707" t="s">
        <v>
304</v>
      </c>
      <c r="AQ30" s="708"/>
      <c r="AR30" s="708"/>
      <c r="AS30" s="708"/>
      <c r="AT30" s="713" t="s">
        <v>
305</v>
      </c>
      <c r="AU30" s="210"/>
      <c r="AV30" s="210"/>
      <c r="AW30" s="210"/>
      <c r="AX30" s="645" t="s">
        <v>
180</v>
      </c>
      <c r="AY30" s="646"/>
      <c r="AZ30" s="646"/>
      <c r="BA30" s="646"/>
      <c r="BB30" s="646"/>
      <c r="BC30" s="646"/>
      <c r="BD30" s="646"/>
      <c r="BE30" s="646"/>
      <c r="BF30" s="647"/>
      <c r="BG30" s="719">
        <v>
99.8</v>
      </c>
      <c r="BH30" s="720"/>
      <c r="BI30" s="720"/>
      <c r="BJ30" s="720"/>
      <c r="BK30" s="720"/>
      <c r="BL30" s="720"/>
      <c r="BM30" s="654">
        <v>
99.6</v>
      </c>
      <c r="BN30" s="720"/>
      <c r="BO30" s="720"/>
      <c r="BP30" s="720"/>
      <c r="BQ30" s="721"/>
      <c r="BR30" s="719">
        <v>
99.8</v>
      </c>
      <c r="BS30" s="720"/>
      <c r="BT30" s="720"/>
      <c r="BU30" s="720"/>
      <c r="BV30" s="720"/>
      <c r="BW30" s="720"/>
      <c r="BX30" s="654">
        <v>
99.3</v>
      </c>
      <c r="BY30" s="720"/>
      <c r="BZ30" s="720"/>
      <c r="CA30" s="720"/>
      <c r="CB30" s="721"/>
      <c r="CD30" s="724"/>
      <c r="CE30" s="725"/>
      <c r="CF30" s="674" t="s">
        <v>
306</v>
      </c>
      <c r="CG30" s="675"/>
      <c r="CH30" s="675"/>
      <c r="CI30" s="675"/>
      <c r="CJ30" s="675"/>
      <c r="CK30" s="675"/>
      <c r="CL30" s="675"/>
      <c r="CM30" s="675"/>
      <c r="CN30" s="675"/>
      <c r="CO30" s="675"/>
      <c r="CP30" s="675"/>
      <c r="CQ30" s="676"/>
      <c r="CR30" s="659">
        <v>
1768623</v>
      </c>
      <c r="CS30" s="660"/>
      <c r="CT30" s="660"/>
      <c r="CU30" s="660"/>
      <c r="CV30" s="660"/>
      <c r="CW30" s="660"/>
      <c r="CX30" s="660"/>
      <c r="CY30" s="661"/>
      <c r="CZ30" s="664">
        <v>
6.4</v>
      </c>
      <c r="DA30" s="695"/>
      <c r="DB30" s="695"/>
      <c r="DC30" s="697"/>
      <c r="DD30" s="668">
        <v>
1768623</v>
      </c>
      <c r="DE30" s="660"/>
      <c r="DF30" s="660"/>
      <c r="DG30" s="660"/>
      <c r="DH30" s="660"/>
      <c r="DI30" s="660"/>
      <c r="DJ30" s="660"/>
      <c r="DK30" s="661"/>
      <c r="DL30" s="668">
        <v>
1768623</v>
      </c>
      <c r="DM30" s="660"/>
      <c r="DN30" s="660"/>
      <c r="DO30" s="660"/>
      <c r="DP30" s="660"/>
      <c r="DQ30" s="660"/>
      <c r="DR30" s="660"/>
      <c r="DS30" s="660"/>
      <c r="DT30" s="660"/>
      <c r="DU30" s="660"/>
      <c r="DV30" s="661"/>
      <c r="DW30" s="664">
        <v>
11.3</v>
      </c>
      <c r="DX30" s="695"/>
      <c r="DY30" s="695"/>
      <c r="DZ30" s="695"/>
      <c r="EA30" s="695"/>
      <c r="EB30" s="695"/>
      <c r="EC30" s="696"/>
    </row>
    <row r="31" spans="2:133" ht="11.25" customHeight="1">
      <c r="B31" s="656" t="s">
        <v>
307</v>
      </c>
      <c r="C31" s="657"/>
      <c r="D31" s="657"/>
      <c r="E31" s="657"/>
      <c r="F31" s="657"/>
      <c r="G31" s="657"/>
      <c r="H31" s="657"/>
      <c r="I31" s="657"/>
      <c r="J31" s="657"/>
      <c r="K31" s="657"/>
      <c r="L31" s="657"/>
      <c r="M31" s="657"/>
      <c r="N31" s="657"/>
      <c r="O31" s="657"/>
      <c r="P31" s="657"/>
      <c r="Q31" s="658"/>
      <c r="R31" s="659">
        <v>
91416</v>
      </c>
      <c r="S31" s="660"/>
      <c r="T31" s="660"/>
      <c r="U31" s="660"/>
      <c r="V31" s="660"/>
      <c r="W31" s="660"/>
      <c r="X31" s="660"/>
      <c r="Y31" s="661"/>
      <c r="Z31" s="662">
        <v>
0.3</v>
      </c>
      <c r="AA31" s="662"/>
      <c r="AB31" s="662"/>
      <c r="AC31" s="662"/>
      <c r="AD31" s="663" t="s">
        <v>
123</v>
      </c>
      <c r="AE31" s="663"/>
      <c r="AF31" s="663"/>
      <c r="AG31" s="663"/>
      <c r="AH31" s="663"/>
      <c r="AI31" s="663"/>
      <c r="AJ31" s="663"/>
      <c r="AK31" s="663"/>
      <c r="AL31" s="664" t="s">
        <v>
123</v>
      </c>
      <c r="AM31" s="665"/>
      <c r="AN31" s="665"/>
      <c r="AO31" s="666"/>
      <c r="AP31" s="709"/>
      <c r="AQ31" s="710"/>
      <c r="AR31" s="710"/>
      <c r="AS31" s="710"/>
      <c r="AT31" s="714"/>
      <c r="AU31" s="209" t="s">
        <v>
308</v>
      </c>
      <c r="AV31" s="209"/>
      <c r="AW31" s="209"/>
      <c r="AX31" s="656" t="s">
        <v>
309</v>
      </c>
      <c r="AY31" s="657"/>
      <c r="AZ31" s="657"/>
      <c r="BA31" s="657"/>
      <c r="BB31" s="657"/>
      <c r="BC31" s="657"/>
      <c r="BD31" s="657"/>
      <c r="BE31" s="657"/>
      <c r="BF31" s="658"/>
      <c r="BG31" s="716">
        <v>
99.7</v>
      </c>
      <c r="BH31" s="683"/>
      <c r="BI31" s="683"/>
      <c r="BJ31" s="683"/>
      <c r="BK31" s="683"/>
      <c r="BL31" s="683"/>
      <c r="BM31" s="665">
        <v>
99.3</v>
      </c>
      <c r="BN31" s="717"/>
      <c r="BO31" s="717"/>
      <c r="BP31" s="717"/>
      <c r="BQ31" s="718"/>
      <c r="BR31" s="716">
        <v>
99.7</v>
      </c>
      <c r="BS31" s="683"/>
      <c r="BT31" s="683"/>
      <c r="BU31" s="683"/>
      <c r="BV31" s="683"/>
      <c r="BW31" s="683"/>
      <c r="BX31" s="665">
        <v>
98.9</v>
      </c>
      <c r="BY31" s="717"/>
      <c r="BZ31" s="717"/>
      <c r="CA31" s="717"/>
      <c r="CB31" s="718"/>
      <c r="CD31" s="724"/>
      <c r="CE31" s="725"/>
      <c r="CF31" s="674" t="s">
        <v>
310</v>
      </c>
      <c r="CG31" s="675"/>
      <c r="CH31" s="675"/>
      <c r="CI31" s="675"/>
      <c r="CJ31" s="675"/>
      <c r="CK31" s="675"/>
      <c r="CL31" s="675"/>
      <c r="CM31" s="675"/>
      <c r="CN31" s="675"/>
      <c r="CO31" s="675"/>
      <c r="CP31" s="675"/>
      <c r="CQ31" s="676"/>
      <c r="CR31" s="659">
        <v>
168895</v>
      </c>
      <c r="CS31" s="683"/>
      <c r="CT31" s="683"/>
      <c r="CU31" s="683"/>
      <c r="CV31" s="683"/>
      <c r="CW31" s="683"/>
      <c r="CX31" s="683"/>
      <c r="CY31" s="684"/>
      <c r="CZ31" s="664">
        <v>
0.6</v>
      </c>
      <c r="DA31" s="695"/>
      <c r="DB31" s="695"/>
      <c r="DC31" s="697"/>
      <c r="DD31" s="668">
        <v>
168895</v>
      </c>
      <c r="DE31" s="683"/>
      <c r="DF31" s="683"/>
      <c r="DG31" s="683"/>
      <c r="DH31" s="683"/>
      <c r="DI31" s="683"/>
      <c r="DJ31" s="683"/>
      <c r="DK31" s="684"/>
      <c r="DL31" s="668">
        <v>
168895</v>
      </c>
      <c r="DM31" s="683"/>
      <c r="DN31" s="683"/>
      <c r="DO31" s="683"/>
      <c r="DP31" s="683"/>
      <c r="DQ31" s="683"/>
      <c r="DR31" s="683"/>
      <c r="DS31" s="683"/>
      <c r="DT31" s="683"/>
      <c r="DU31" s="683"/>
      <c r="DV31" s="684"/>
      <c r="DW31" s="664">
        <v>
1.1000000000000001</v>
      </c>
      <c r="DX31" s="695"/>
      <c r="DY31" s="695"/>
      <c r="DZ31" s="695"/>
      <c r="EA31" s="695"/>
      <c r="EB31" s="695"/>
      <c r="EC31" s="696"/>
    </row>
    <row r="32" spans="2:133" ht="11.25" customHeight="1">
      <c r="B32" s="656" t="s">
        <v>
311</v>
      </c>
      <c r="C32" s="657"/>
      <c r="D32" s="657"/>
      <c r="E32" s="657"/>
      <c r="F32" s="657"/>
      <c r="G32" s="657"/>
      <c r="H32" s="657"/>
      <c r="I32" s="657"/>
      <c r="J32" s="657"/>
      <c r="K32" s="657"/>
      <c r="L32" s="657"/>
      <c r="M32" s="657"/>
      <c r="N32" s="657"/>
      <c r="O32" s="657"/>
      <c r="P32" s="657"/>
      <c r="Q32" s="658"/>
      <c r="R32" s="659">
        <v>
395387</v>
      </c>
      <c r="S32" s="660"/>
      <c r="T32" s="660"/>
      <c r="U32" s="660"/>
      <c r="V32" s="660"/>
      <c r="W32" s="660"/>
      <c r="X32" s="660"/>
      <c r="Y32" s="661"/>
      <c r="Z32" s="662">
        <v>
1.4</v>
      </c>
      <c r="AA32" s="662"/>
      <c r="AB32" s="662"/>
      <c r="AC32" s="662"/>
      <c r="AD32" s="663" t="s">
        <v>
123</v>
      </c>
      <c r="AE32" s="663"/>
      <c r="AF32" s="663"/>
      <c r="AG32" s="663"/>
      <c r="AH32" s="663"/>
      <c r="AI32" s="663"/>
      <c r="AJ32" s="663"/>
      <c r="AK32" s="663"/>
      <c r="AL32" s="664" t="s">
        <v>
123</v>
      </c>
      <c r="AM32" s="665"/>
      <c r="AN32" s="665"/>
      <c r="AO32" s="666"/>
      <c r="AP32" s="711"/>
      <c r="AQ32" s="712"/>
      <c r="AR32" s="712"/>
      <c r="AS32" s="712"/>
      <c r="AT32" s="715"/>
      <c r="AU32" s="211"/>
      <c r="AV32" s="211"/>
      <c r="AW32" s="211"/>
      <c r="AX32" s="704" t="s">
        <v>
312</v>
      </c>
      <c r="AY32" s="705"/>
      <c r="AZ32" s="705"/>
      <c r="BA32" s="705"/>
      <c r="BB32" s="705"/>
      <c r="BC32" s="705"/>
      <c r="BD32" s="705"/>
      <c r="BE32" s="705"/>
      <c r="BF32" s="706"/>
      <c r="BG32" s="728">
        <v>
99.9</v>
      </c>
      <c r="BH32" s="729"/>
      <c r="BI32" s="729"/>
      <c r="BJ32" s="729"/>
      <c r="BK32" s="729"/>
      <c r="BL32" s="729"/>
      <c r="BM32" s="730">
        <v>
99.9</v>
      </c>
      <c r="BN32" s="729"/>
      <c r="BO32" s="729"/>
      <c r="BP32" s="729"/>
      <c r="BQ32" s="731"/>
      <c r="BR32" s="728">
        <v>
99.9</v>
      </c>
      <c r="BS32" s="729"/>
      <c r="BT32" s="729"/>
      <c r="BU32" s="729"/>
      <c r="BV32" s="729"/>
      <c r="BW32" s="729"/>
      <c r="BX32" s="730">
        <v>
99.8</v>
      </c>
      <c r="BY32" s="729"/>
      <c r="BZ32" s="729"/>
      <c r="CA32" s="729"/>
      <c r="CB32" s="731"/>
      <c r="CD32" s="726"/>
      <c r="CE32" s="727"/>
      <c r="CF32" s="674" t="s">
        <v>
313</v>
      </c>
      <c r="CG32" s="675"/>
      <c r="CH32" s="675"/>
      <c r="CI32" s="675"/>
      <c r="CJ32" s="675"/>
      <c r="CK32" s="675"/>
      <c r="CL32" s="675"/>
      <c r="CM32" s="675"/>
      <c r="CN32" s="675"/>
      <c r="CO32" s="675"/>
      <c r="CP32" s="675"/>
      <c r="CQ32" s="676"/>
      <c r="CR32" s="659">
        <v>
39</v>
      </c>
      <c r="CS32" s="660"/>
      <c r="CT32" s="660"/>
      <c r="CU32" s="660"/>
      <c r="CV32" s="660"/>
      <c r="CW32" s="660"/>
      <c r="CX32" s="660"/>
      <c r="CY32" s="661"/>
      <c r="CZ32" s="664">
        <v>
0</v>
      </c>
      <c r="DA32" s="695"/>
      <c r="DB32" s="695"/>
      <c r="DC32" s="697"/>
      <c r="DD32" s="668">
        <v>
39</v>
      </c>
      <c r="DE32" s="660"/>
      <c r="DF32" s="660"/>
      <c r="DG32" s="660"/>
      <c r="DH32" s="660"/>
      <c r="DI32" s="660"/>
      <c r="DJ32" s="660"/>
      <c r="DK32" s="661"/>
      <c r="DL32" s="668">
        <v>
39</v>
      </c>
      <c r="DM32" s="660"/>
      <c r="DN32" s="660"/>
      <c r="DO32" s="660"/>
      <c r="DP32" s="660"/>
      <c r="DQ32" s="660"/>
      <c r="DR32" s="660"/>
      <c r="DS32" s="660"/>
      <c r="DT32" s="660"/>
      <c r="DU32" s="660"/>
      <c r="DV32" s="661"/>
      <c r="DW32" s="664">
        <v>
0</v>
      </c>
      <c r="DX32" s="695"/>
      <c r="DY32" s="695"/>
      <c r="DZ32" s="695"/>
      <c r="EA32" s="695"/>
      <c r="EB32" s="695"/>
      <c r="EC32" s="696"/>
    </row>
    <row r="33" spans="2:133" ht="11.25" customHeight="1">
      <c r="B33" s="656" t="s">
        <v>
314</v>
      </c>
      <c r="C33" s="657"/>
      <c r="D33" s="657"/>
      <c r="E33" s="657"/>
      <c r="F33" s="657"/>
      <c r="G33" s="657"/>
      <c r="H33" s="657"/>
      <c r="I33" s="657"/>
      <c r="J33" s="657"/>
      <c r="K33" s="657"/>
      <c r="L33" s="657"/>
      <c r="M33" s="657"/>
      <c r="N33" s="657"/>
      <c r="O33" s="657"/>
      <c r="P33" s="657"/>
      <c r="Q33" s="658"/>
      <c r="R33" s="659">
        <v>
1251231</v>
      </c>
      <c r="S33" s="660"/>
      <c r="T33" s="660"/>
      <c r="U33" s="660"/>
      <c r="V33" s="660"/>
      <c r="W33" s="660"/>
      <c r="X33" s="660"/>
      <c r="Y33" s="661"/>
      <c r="Z33" s="662">
        <v>
4.4000000000000004</v>
      </c>
      <c r="AA33" s="662"/>
      <c r="AB33" s="662"/>
      <c r="AC33" s="662"/>
      <c r="AD33" s="663" t="s">
        <v>
237</v>
      </c>
      <c r="AE33" s="663"/>
      <c r="AF33" s="663"/>
      <c r="AG33" s="663"/>
      <c r="AH33" s="663"/>
      <c r="AI33" s="663"/>
      <c r="AJ33" s="663"/>
      <c r="AK33" s="663"/>
      <c r="AL33" s="664" t="s">
        <v>
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
315</v>
      </c>
      <c r="CE33" s="675"/>
      <c r="CF33" s="675"/>
      <c r="CG33" s="675"/>
      <c r="CH33" s="675"/>
      <c r="CI33" s="675"/>
      <c r="CJ33" s="675"/>
      <c r="CK33" s="675"/>
      <c r="CL33" s="675"/>
      <c r="CM33" s="675"/>
      <c r="CN33" s="675"/>
      <c r="CO33" s="675"/>
      <c r="CP33" s="675"/>
      <c r="CQ33" s="676"/>
      <c r="CR33" s="659">
        <v>
11337411</v>
      </c>
      <c r="CS33" s="683"/>
      <c r="CT33" s="683"/>
      <c r="CU33" s="683"/>
      <c r="CV33" s="683"/>
      <c r="CW33" s="683"/>
      <c r="CX33" s="683"/>
      <c r="CY33" s="684"/>
      <c r="CZ33" s="664">
        <v>
41.2</v>
      </c>
      <c r="DA33" s="695"/>
      <c r="DB33" s="695"/>
      <c r="DC33" s="697"/>
      <c r="DD33" s="668">
        <v>
8549505</v>
      </c>
      <c r="DE33" s="683"/>
      <c r="DF33" s="683"/>
      <c r="DG33" s="683"/>
      <c r="DH33" s="683"/>
      <c r="DI33" s="683"/>
      <c r="DJ33" s="683"/>
      <c r="DK33" s="684"/>
      <c r="DL33" s="668">
        <v>
6143140</v>
      </c>
      <c r="DM33" s="683"/>
      <c r="DN33" s="683"/>
      <c r="DO33" s="683"/>
      <c r="DP33" s="683"/>
      <c r="DQ33" s="683"/>
      <c r="DR33" s="683"/>
      <c r="DS33" s="683"/>
      <c r="DT33" s="683"/>
      <c r="DU33" s="683"/>
      <c r="DV33" s="684"/>
      <c r="DW33" s="664">
        <v>
39.4</v>
      </c>
      <c r="DX33" s="695"/>
      <c r="DY33" s="695"/>
      <c r="DZ33" s="695"/>
      <c r="EA33" s="695"/>
      <c r="EB33" s="695"/>
      <c r="EC33" s="696"/>
    </row>
    <row r="34" spans="2:133" ht="11.25" customHeight="1">
      <c r="B34" s="656" t="s">
        <v>
316</v>
      </c>
      <c r="C34" s="657"/>
      <c r="D34" s="657"/>
      <c r="E34" s="657"/>
      <c r="F34" s="657"/>
      <c r="G34" s="657"/>
      <c r="H34" s="657"/>
      <c r="I34" s="657"/>
      <c r="J34" s="657"/>
      <c r="K34" s="657"/>
      <c r="L34" s="657"/>
      <c r="M34" s="657"/>
      <c r="N34" s="657"/>
      <c r="O34" s="657"/>
      <c r="P34" s="657"/>
      <c r="Q34" s="658"/>
      <c r="R34" s="659">
        <v>
243150</v>
      </c>
      <c r="S34" s="660"/>
      <c r="T34" s="660"/>
      <c r="U34" s="660"/>
      <c r="V34" s="660"/>
      <c r="W34" s="660"/>
      <c r="X34" s="660"/>
      <c r="Y34" s="661"/>
      <c r="Z34" s="662">
        <v>
0.9</v>
      </c>
      <c r="AA34" s="662"/>
      <c r="AB34" s="662"/>
      <c r="AC34" s="662"/>
      <c r="AD34" s="663">
        <v>
19</v>
      </c>
      <c r="AE34" s="663"/>
      <c r="AF34" s="663"/>
      <c r="AG34" s="663"/>
      <c r="AH34" s="663"/>
      <c r="AI34" s="663"/>
      <c r="AJ34" s="663"/>
      <c r="AK34" s="663"/>
      <c r="AL34" s="664">
        <v>
0</v>
      </c>
      <c r="AM34" s="665"/>
      <c r="AN34" s="665"/>
      <c r="AO34" s="666"/>
      <c r="AP34" s="214"/>
      <c r="AQ34" s="638" t="s">
        <v>
317</v>
      </c>
      <c r="AR34" s="639"/>
      <c r="AS34" s="639"/>
      <c r="AT34" s="639"/>
      <c r="AU34" s="639"/>
      <c r="AV34" s="639"/>
      <c r="AW34" s="639"/>
      <c r="AX34" s="639"/>
      <c r="AY34" s="639"/>
      <c r="AZ34" s="639"/>
      <c r="BA34" s="639"/>
      <c r="BB34" s="639"/>
      <c r="BC34" s="639"/>
      <c r="BD34" s="639"/>
      <c r="BE34" s="639"/>
      <c r="BF34" s="640"/>
      <c r="BG34" s="638" t="s">
        <v>
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319</v>
      </c>
      <c r="CE34" s="675"/>
      <c r="CF34" s="675"/>
      <c r="CG34" s="675"/>
      <c r="CH34" s="675"/>
      <c r="CI34" s="675"/>
      <c r="CJ34" s="675"/>
      <c r="CK34" s="675"/>
      <c r="CL34" s="675"/>
      <c r="CM34" s="675"/>
      <c r="CN34" s="675"/>
      <c r="CO34" s="675"/>
      <c r="CP34" s="675"/>
      <c r="CQ34" s="676"/>
      <c r="CR34" s="659">
        <v>
3915833</v>
      </c>
      <c r="CS34" s="660"/>
      <c r="CT34" s="660"/>
      <c r="CU34" s="660"/>
      <c r="CV34" s="660"/>
      <c r="CW34" s="660"/>
      <c r="CX34" s="660"/>
      <c r="CY34" s="661"/>
      <c r="CZ34" s="664">
        <v>
14.2</v>
      </c>
      <c r="DA34" s="695"/>
      <c r="DB34" s="695"/>
      <c r="DC34" s="697"/>
      <c r="DD34" s="668">
        <v>
2686305</v>
      </c>
      <c r="DE34" s="660"/>
      <c r="DF34" s="660"/>
      <c r="DG34" s="660"/>
      <c r="DH34" s="660"/>
      <c r="DI34" s="660"/>
      <c r="DJ34" s="660"/>
      <c r="DK34" s="661"/>
      <c r="DL34" s="668">
        <v>
2307150</v>
      </c>
      <c r="DM34" s="660"/>
      <c r="DN34" s="660"/>
      <c r="DO34" s="660"/>
      <c r="DP34" s="660"/>
      <c r="DQ34" s="660"/>
      <c r="DR34" s="660"/>
      <c r="DS34" s="660"/>
      <c r="DT34" s="660"/>
      <c r="DU34" s="660"/>
      <c r="DV34" s="661"/>
      <c r="DW34" s="664">
        <v>
14.8</v>
      </c>
      <c r="DX34" s="695"/>
      <c r="DY34" s="695"/>
      <c r="DZ34" s="695"/>
      <c r="EA34" s="695"/>
      <c r="EB34" s="695"/>
      <c r="EC34" s="696"/>
    </row>
    <row r="35" spans="2:133" ht="11.25" customHeight="1">
      <c r="B35" s="656" t="s">
        <v>
320</v>
      </c>
      <c r="C35" s="657"/>
      <c r="D35" s="657"/>
      <c r="E35" s="657"/>
      <c r="F35" s="657"/>
      <c r="G35" s="657"/>
      <c r="H35" s="657"/>
      <c r="I35" s="657"/>
      <c r="J35" s="657"/>
      <c r="K35" s="657"/>
      <c r="L35" s="657"/>
      <c r="M35" s="657"/>
      <c r="N35" s="657"/>
      <c r="O35" s="657"/>
      <c r="P35" s="657"/>
      <c r="Q35" s="658"/>
      <c r="R35" s="659">
        <v>
1531400</v>
      </c>
      <c r="S35" s="660"/>
      <c r="T35" s="660"/>
      <c r="U35" s="660"/>
      <c r="V35" s="660"/>
      <c r="W35" s="660"/>
      <c r="X35" s="660"/>
      <c r="Y35" s="661"/>
      <c r="Z35" s="662">
        <v>
5.4</v>
      </c>
      <c r="AA35" s="662"/>
      <c r="AB35" s="662"/>
      <c r="AC35" s="662"/>
      <c r="AD35" s="663" t="s">
        <v>
123</v>
      </c>
      <c r="AE35" s="663"/>
      <c r="AF35" s="663"/>
      <c r="AG35" s="663"/>
      <c r="AH35" s="663"/>
      <c r="AI35" s="663"/>
      <c r="AJ35" s="663"/>
      <c r="AK35" s="663"/>
      <c r="AL35" s="664" t="s">
        <v>
166</v>
      </c>
      <c r="AM35" s="665"/>
      <c r="AN35" s="665"/>
      <c r="AO35" s="666"/>
      <c r="AP35" s="214"/>
      <c r="AQ35" s="732" t="s">
        <v>
321</v>
      </c>
      <c r="AR35" s="733"/>
      <c r="AS35" s="733"/>
      <c r="AT35" s="733"/>
      <c r="AU35" s="733"/>
      <c r="AV35" s="733"/>
      <c r="AW35" s="733"/>
      <c r="AX35" s="733"/>
      <c r="AY35" s="734"/>
      <c r="AZ35" s="648">
        <v>
3250658</v>
      </c>
      <c r="BA35" s="649"/>
      <c r="BB35" s="649"/>
      <c r="BC35" s="649"/>
      <c r="BD35" s="649"/>
      <c r="BE35" s="649"/>
      <c r="BF35" s="735"/>
      <c r="BG35" s="670" t="s">
        <v>
322</v>
      </c>
      <c r="BH35" s="671"/>
      <c r="BI35" s="671"/>
      <c r="BJ35" s="671"/>
      <c r="BK35" s="671"/>
      <c r="BL35" s="671"/>
      <c r="BM35" s="671"/>
      <c r="BN35" s="671"/>
      <c r="BO35" s="671"/>
      <c r="BP35" s="671"/>
      <c r="BQ35" s="671"/>
      <c r="BR35" s="671"/>
      <c r="BS35" s="671"/>
      <c r="BT35" s="671"/>
      <c r="BU35" s="672"/>
      <c r="BV35" s="648">
        <v>
217752</v>
      </c>
      <c r="BW35" s="649"/>
      <c r="BX35" s="649"/>
      <c r="BY35" s="649"/>
      <c r="BZ35" s="649"/>
      <c r="CA35" s="649"/>
      <c r="CB35" s="735"/>
      <c r="CD35" s="674" t="s">
        <v>
323</v>
      </c>
      <c r="CE35" s="675"/>
      <c r="CF35" s="675"/>
      <c r="CG35" s="675"/>
      <c r="CH35" s="675"/>
      <c r="CI35" s="675"/>
      <c r="CJ35" s="675"/>
      <c r="CK35" s="675"/>
      <c r="CL35" s="675"/>
      <c r="CM35" s="675"/>
      <c r="CN35" s="675"/>
      <c r="CO35" s="675"/>
      <c r="CP35" s="675"/>
      <c r="CQ35" s="676"/>
      <c r="CR35" s="659">
        <v>
62670</v>
      </c>
      <c r="CS35" s="683"/>
      <c r="CT35" s="683"/>
      <c r="CU35" s="683"/>
      <c r="CV35" s="683"/>
      <c r="CW35" s="683"/>
      <c r="CX35" s="683"/>
      <c r="CY35" s="684"/>
      <c r="CZ35" s="664">
        <v>
0.2</v>
      </c>
      <c r="DA35" s="695"/>
      <c r="DB35" s="695"/>
      <c r="DC35" s="697"/>
      <c r="DD35" s="668">
        <v>
62332</v>
      </c>
      <c r="DE35" s="683"/>
      <c r="DF35" s="683"/>
      <c r="DG35" s="683"/>
      <c r="DH35" s="683"/>
      <c r="DI35" s="683"/>
      <c r="DJ35" s="683"/>
      <c r="DK35" s="684"/>
      <c r="DL35" s="668">
        <v>
62138</v>
      </c>
      <c r="DM35" s="683"/>
      <c r="DN35" s="683"/>
      <c r="DO35" s="683"/>
      <c r="DP35" s="683"/>
      <c r="DQ35" s="683"/>
      <c r="DR35" s="683"/>
      <c r="DS35" s="683"/>
      <c r="DT35" s="683"/>
      <c r="DU35" s="683"/>
      <c r="DV35" s="684"/>
      <c r="DW35" s="664">
        <v>
0.4</v>
      </c>
      <c r="DX35" s="695"/>
      <c r="DY35" s="695"/>
      <c r="DZ35" s="695"/>
      <c r="EA35" s="695"/>
      <c r="EB35" s="695"/>
      <c r="EC35" s="696"/>
    </row>
    <row r="36" spans="2:133" ht="11.25" customHeight="1">
      <c r="B36" s="656" t="s">
        <v>
324</v>
      </c>
      <c r="C36" s="657"/>
      <c r="D36" s="657"/>
      <c r="E36" s="657"/>
      <c r="F36" s="657"/>
      <c r="G36" s="657"/>
      <c r="H36" s="657"/>
      <c r="I36" s="657"/>
      <c r="J36" s="657"/>
      <c r="K36" s="657"/>
      <c r="L36" s="657"/>
      <c r="M36" s="657"/>
      <c r="N36" s="657"/>
      <c r="O36" s="657"/>
      <c r="P36" s="657"/>
      <c r="Q36" s="658"/>
      <c r="R36" s="659" t="s">
        <v>
237</v>
      </c>
      <c r="S36" s="660"/>
      <c r="T36" s="660"/>
      <c r="U36" s="660"/>
      <c r="V36" s="660"/>
      <c r="W36" s="660"/>
      <c r="X36" s="660"/>
      <c r="Y36" s="661"/>
      <c r="Z36" s="662" t="s">
        <v>
166</v>
      </c>
      <c r="AA36" s="662"/>
      <c r="AB36" s="662"/>
      <c r="AC36" s="662"/>
      <c r="AD36" s="663" t="s">
        <v>
237</v>
      </c>
      <c r="AE36" s="663"/>
      <c r="AF36" s="663"/>
      <c r="AG36" s="663"/>
      <c r="AH36" s="663"/>
      <c r="AI36" s="663"/>
      <c r="AJ36" s="663"/>
      <c r="AK36" s="663"/>
      <c r="AL36" s="664" t="s">
        <v>
123</v>
      </c>
      <c r="AM36" s="665"/>
      <c r="AN36" s="665"/>
      <c r="AO36" s="666"/>
      <c r="AQ36" s="736" t="s">
        <v>
325</v>
      </c>
      <c r="AR36" s="737"/>
      <c r="AS36" s="737"/>
      <c r="AT36" s="737"/>
      <c r="AU36" s="737"/>
      <c r="AV36" s="737"/>
      <c r="AW36" s="737"/>
      <c r="AX36" s="737"/>
      <c r="AY36" s="738"/>
      <c r="AZ36" s="659">
        <v>
463364</v>
      </c>
      <c r="BA36" s="660"/>
      <c r="BB36" s="660"/>
      <c r="BC36" s="660"/>
      <c r="BD36" s="683"/>
      <c r="BE36" s="683"/>
      <c r="BF36" s="718"/>
      <c r="BG36" s="674" t="s">
        <v>
326</v>
      </c>
      <c r="BH36" s="675"/>
      <c r="BI36" s="675"/>
      <c r="BJ36" s="675"/>
      <c r="BK36" s="675"/>
      <c r="BL36" s="675"/>
      <c r="BM36" s="675"/>
      <c r="BN36" s="675"/>
      <c r="BO36" s="675"/>
      <c r="BP36" s="675"/>
      <c r="BQ36" s="675"/>
      <c r="BR36" s="675"/>
      <c r="BS36" s="675"/>
      <c r="BT36" s="675"/>
      <c r="BU36" s="676"/>
      <c r="BV36" s="659">
        <v>
-574450</v>
      </c>
      <c r="BW36" s="660"/>
      <c r="BX36" s="660"/>
      <c r="BY36" s="660"/>
      <c r="BZ36" s="660"/>
      <c r="CA36" s="660"/>
      <c r="CB36" s="669"/>
      <c r="CD36" s="674" t="s">
        <v>
327</v>
      </c>
      <c r="CE36" s="675"/>
      <c r="CF36" s="675"/>
      <c r="CG36" s="675"/>
      <c r="CH36" s="675"/>
      <c r="CI36" s="675"/>
      <c r="CJ36" s="675"/>
      <c r="CK36" s="675"/>
      <c r="CL36" s="675"/>
      <c r="CM36" s="675"/>
      <c r="CN36" s="675"/>
      <c r="CO36" s="675"/>
      <c r="CP36" s="675"/>
      <c r="CQ36" s="676"/>
      <c r="CR36" s="659">
        <v>
3072722</v>
      </c>
      <c r="CS36" s="660"/>
      <c r="CT36" s="660"/>
      <c r="CU36" s="660"/>
      <c r="CV36" s="660"/>
      <c r="CW36" s="660"/>
      <c r="CX36" s="660"/>
      <c r="CY36" s="661"/>
      <c r="CZ36" s="664">
        <v>
11.2</v>
      </c>
      <c r="DA36" s="695"/>
      <c r="DB36" s="695"/>
      <c r="DC36" s="697"/>
      <c r="DD36" s="668">
        <v>
1916164</v>
      </c>
      <c r="DE36" s="660"/>
      <c r="DF36" s="660"/>
      <c r="DG36" s="660"/>
      <c r="DH36" s="660"/>
      <c r="DI36" s="660"/>
      <c r="DJ36" s="660"/>
      <c r="DK36" s="661"/>
      <c r="DL36" s="668">
        <v>
1534103</v>
      </c>
      <c r="DM36" s="660"/>
      <c r="DN36" s="660"/>
      <c r="DO36" s="660"/>
      <c r="DP36" s="660"/>
      <c r="DQ36" s="660"/>
      <c r="DR36" s="660"/>
      <c r="DS36" s="660"/>
      <c r="DT36" s="660"/>
      <c r="DU36" s="660"/>
      <c r="DV36" s="661"/>
      <c r="DW36" s="664">
        <v>
9.8000000000000007</v>
      </c>
      <c r="DX36" s="695"/>
      <c r="DY36" s="695"/>
      <c r="DZ36" s="695"/>
      <c r="EA36" s="695"/>
      <c r="EB36" s="695"/>
      <c r="EC36" s="696"/>
    </row>
    <row r="37" spans="2:133" ht="11.25" customHeight="1">
      <c r="B37" s="656" t="s">
        <v>
328</v>
      </c>
      <c r="C37" s="657"/>
      <c r="D37" s="657"/>
      <c r="E37" s="657"/>
      <c r="F37" s="657"/>
      <c r="G37" s="657"/>
      <c r="H37" s="657"/>
      <c r="I37" s="657"/>
      <c r="J37" s="657"/>
      <c r="K37" s="657"/>
      <c r="L37" s="657"/>
      <c r="M37" s="657"/>
      <c r="N37" s="657"/>
      <c r="O37" s="657"/>
      <c r="P37" s="657"/>
      <c r="Q37" s="658"/>
      <c r="R37" s="659">
        <v>
950000</v>
      </c>
      <c r="S37" s="660"/>
      <c r="T37" s="660"/>
      <c r="U37" s="660"/>
      <c r="V37" s="660"/>
      <c r="W37" s="660"/>
      <c r="X37" s="660"/>
      <c r="Y37" s="661"/>
      <c r="Z37" s="662">
        <v>
3.3</v>
      </c>
      <c r="AA37" s="662"/>
      <c r="AB37" s="662"/>
      <c r="AC37" s="662"/>
      <c r="AD37" s="663" t="s">
        <v>
123</v>
      </c>
      <c r="AE37" s="663"/>
      <c r="AF37" s="663"/>
      <c r="AG37" s="663"/>
      <c r="AH37" s="663"/>
      <c r="AI37" s="663"/>
      <c r="AJ37" s="663"/>
      <c r="AK37" s="663"/>
      <c r="AL37" s="664" t="s">
        <v>
166</v>
      </c>
      <c r="AM37" s="665"/>
      <c r="AN37" s="665"/>
      <c r="AO37" s="666"/>
      <c r="AQ37" s="736" t="s">
        <v>
329</v>
      </c>
      <c r="AR37" s="737"/>
      <c r="AS37" s="737"/>
      <c r="AT37" s="737"/>
      <c r="AU37" s="737"/>
      <c r="AV37" s="737"/>
      <c r="AW37" s="737"/>
      <c r="AX37" s="737"/>
      <c r="AY37" s="738"/>
      <c r="AZ37" s="659" t="s">
        <v>
123</v>
      </c>
      <c r="BA37" s="660"/>
      <c r="BB37" s="660"/>
      <c r="BC37" s="660"/>
      <c r="BD37" s="683"/>
      <c r="BE37" s="683"/>
      <c r="BF37" s="718"/>
      <c r="BG37" s="674" t="s">
        <v>
330</v>
      </c>
      <c r="BH37" s="675"/>
      <c r="BI37" s="675"/>
      <c r="BJ37" s="675"/>
      <c r="BK37" s="675"/>
      <c r="BL37" s="675"/>
      <c r="BM37" s="675"/>
      <c r="BN37" s="675"/>
      <c r="BO37" s="675"/>
      <c r="BP37" s="675"/>
      <c r="BQ37" s="675"/>
      <c r="BR37" s="675"/>
      <c r="BS37" s="675"/>
      <c r="BT37" s="675"/>
      <c r="BU37" s="676"/>
      <c r="BV37" s="659">
        <v>
12528</v>
      </c>
      <c r="BW37" s="660"/>
      <c r="BX37" s="660"/>
      <c r="BY37" s="660"/>
      <c r="BZ37" s="660"/>
      <c r="CA37" s="660"/>
      <c r="CB37" s="669"/>
      <c r="CD37" s="674" t="s">
        <v>
331</v>
      </c>
      <c r="CE37" s="675"/>
      <c r="CF37" s="675"/>
      <c r="CG37" s="675"/>
      <c r="CH37" s="675"/>
      <c r="CI37" s="675"/>
      <c r="CJ37" s="675"/>
      <c r="CK37" s="675"/>
      <c r="CL37" s="675"/>
      <c r="CM37" s="675"/>
      <c r="CN37" s="675"/>
      <c r="CO37" s="675"/>
      <c r="CP37" s="675"/>
      <c r="CQ37" s="676"/>
      <c r="CR37" s="659">
        <v>
416238</v>
      </c>
      <c r="CS37" s="683"/>
      <c r="CT37" s="683"/>
      <c r="CU37" s="683"/>
      <c r="CV37" s="683"/>
      <c r="CW37" s="683"/>
      <c r="CX37" s="683"/>
      <c r="CY37" s="684"/>
      <c r="CZ37" s="664">
        <v>
1.5</v>
      </c>
      <c r="DA37" s="695"/>
      <c r="DB37" s="695"/>
      <c r="DC37" s="697"/>
      <c r="DD37" s="668">
        <v>
168549</v>
      </c>
      <c r="DE37" s="683"/>
      <c r="DF37" s="683"/>
      <c r="DG37" s="683"/>
      <c r="DH37" s="683"/>
      <c r="DI37" s="683"/>
      <c r="DJ37" s="683"/>
      <c r="DK37" s="684"/>
      <c r="DL37" s="668">
        <v>
97808</v>
      </c>
      <c r="DM37" s="683"/>
      <c r="DN37" s="683"/>
      <c r="DO37" s="683"/>
      <c r="DP37" s="683"/>
      <c r="DQ37" s="683"/>
      <c r="DR37" s="683"/>
      <c r="DS37" s="683"/>
      <c r="DT37" s="683"/>
      <c r="DU37" s="683"/>
      <c r="DV37" s="684"/>
      <c r="DW37" s="664">
        <v>
0.6</v>
      </c>
      <c r="DX37" s="695"/>
      <c r="DY37" s="695"/>
      <c r="DZ37" s="695"/>
      <c r="EA37" s="695"/>
      <c r="EB37" s="695"/>
      <c r="EC37" s="696"/>
    </row>
    <row r="38" spans="2:133" ht="11.25" customHeight="1">
      <c r="B38" s="704" t="s">
        <v>
332</v>
      </c>
      <c r="C38" s="705"/>
      <c r="D38" s="705"/>
      <c r="E38" s="705"/>
      <c r="F38" s="705"/>
      <c r="G38" s="705"/>
      <c r="H38" s="705"/>
      <c r="I38" s="705"/>
      <c r="J38" s="705"/>
      <c r="K38" s="705"/>
      <c r="L38" s="705"/>
      <c r="M38" s="705"/>
      <c r="N38" s="705"/>
      <c r="O38" s="705"/>
      <c r="P38" s="705"/>
      <c r="Q38" s="706"/>
      <c r="R38" s="739">
        <v>
28582754</v>
      </c>
      <c r="S38" s="740"/>
      <c r="T38" s="740"/>
      <c r="U38" s="740"/>
      <c r="V38" s="740"/>
      <c r="W38" s="740"/>
      <c r="X38" s="740"/>
      <c r="Y38" s="741"/>
      <c r="Z38" s="742">
        <v>
100</v>
      </c>
      <c r="AA38" s="742"/>
      <c r="AB38" s="742"/>
      <c r="AC38" s="742"/>
      <c r="AD38" s="743">
        <v>
14639748</v>
      </c>
      <c r="AE38" s="743"/>
      <c r="AF38" s="743"/>
      <c r="AG38" s="743"/>
      <c r="AH38" s="743"/>
      <c r="AI38" s="743"/>
      <c r="AJ38" s="743"/>
      <c r="AK38" s="743"/>
      <c r="AL38" s="744">
        <v>
100</v>
      </c>
      <c r="AM38" s="730"/>
      <c r="AN38" s="730"/>
      <c r="AO38" s="745"/>
      <c r="AQ38" s="736" t="s">
        <v>
333</v>
      </c>
      <c r="AR38" s="737"/>
      <c r="AS38" s="737"/>
      <c r="AT38" s="737"/>
      <c r="AU38" s="737"/>
      <c r="AV38" s="737"/>
      <c r="AW38" s="737"/>
      <c r="AX38" s="737"/>
      <c r="AY38" s="738"/>
      <c r="AZ38" s="659" t="s">
        <v>
123</v>
      </c>
      <c r="BA38" s="660"/>
      <c r="BB38" s="660"/>
      <c r="BC38" s="660"/>
      <c r="BD38" s="683"/>
      <c r="BE38" s="683"/>
      <c r="BF38" s="718"/>
      <c r="BG38" s="674" t="s">
        <v>
334</v>
      </c>
      <c r="BH38" s="675"/>
      <c r="BI38" s="675"/>
      <c r="BJ38" s="675"/>
      <c r="BK38" s="675"/>
      <c r="BL38" s="675"/>
      <c r="BM38" s="675"/>
      <c r="BN38" s="675"/>
      <c r="BO38" s="675"/>
      <c r="BP38" s="675"/>
      <c r="BQ38" s="675"/>
      <c r="BR38" s="675"/>
      <c r="BS38" s="675"/>
      <c r="BT38" s="675"/>
      <c r="BU38" s="676"/>
      <c r="BV38" s="659">
        <v>
18172</v>
      </c>
      <c r="BW38" s="660"/>
      <c r="BX38" s="660"/>
      <c r="BY38" s="660"/>
      <c r="BZ38" s="660"/>
      <c r="CA38" s="660"/>
      <c r="CB38" s="669"/>
      <c r="CD38" s="674" t="s">
        <v>
335</v>
      </c>
      <c r="CE38" s="675"/>
      <c r="CF38" s="675"/>
      <c r="CG38" s="675"/>
      <c r="CH38" s="675"/>
      <c r="CI38" s="675"/>
      <c r="CJ38" s="675"/>
      <c r="CK38" s="675"/>
      <c r="CL38" s="675"/>
      <c r="CM38" s="675"/>
      <c r="CN38" s="675"/>
      <c r="CO38" s="675"/>
      <c r="CP38" s="675"/>
      <c r="CQ38" s="676"/>
      <c r="CR38" s="659">
        <v>
3250658</v>
      </c>
      <c r="CS38" s="660"/>
      <c r="CT38" s="660"/>
      <c r="CU38" s="660"/>
      <c r="CV38" s="660"/>
      <c r="CW38" s="660"/>
      <c r="CX38" s="660"/>
      <c r="CY38" s="661"/>
      <c r="CZ38" s="664">
        <v>
11.8</v>
      </c>
      <c r="DA38" s="695"/>
      <c r="DB38" s="695"/>
      <c r="DC38" s="697"/>
      <c r="DD38" s="668">
        <v>
2939361</v>
      </c>
      <c r="DE38" s="660"/>
      <c r="DF38" s="660"/>
      <c r="DG38" s="660"/>
      <c r="DH38" s="660"/>
      <c r="DI38" s="660"/>
      <c r="DJ38" s="660"/>
      <c r="DK38" s="661"/>
      <c r="DL38" s="668">
        <v>
2239749</v>
      </c>
      <c r="DM38" s="660"/>
      <c r="DN38" s="660"/>
      <c r="DO38" s="660"/>
      <c r="DP38" s="660"/>
      <c r="DQ38" s="660"/>
      <c r="DR38" s="660"/>
      <c r="DS38" s="660"/>
      <c r="DT38" s="660"/>
      <c r="DU38" s="660"/>
      <c r="DV38" s="661"/>
      <c r="DW38" s="664">
        <v>
14.4</v>
      </c>
      <c r="DX38" s="695"/>
      <c r="DY38" s="695"/>
      <c r="DZ38" s="695"/>
      <c r="EA38" s="695"/>
      <c r="EB38" s="695"/>
      <c r="EC38" s="696"/>
    </row>
    <row r="39" spans="2:133" ht="11.25" customHeight="1">
      <c r="AQ39" s="736" t="s">
        <v>
336</v>
      </c>
      <c r="AR39" s="737"/>
      <c r="AS39" s="737"/>
      <c r="AT39" s="737"/>
      <c r="AU39" s="737"/>
      <c r="AV39" s="737"/>
      <c r="AW39" s="737"/>
      <c r="AX39" s="737"/>
      <c r="AY39" s="738"/>
      <c r="AZ39" s="659" t="s">
        <v>
123</v>
      </c>
      <c r="BA39" s="660"/>
      <c r="BB39" s="660"/>
      <c r="BC39" s="660"/>
      <c r="BD39" s="683"/>
      <c r="BE39" s="683"/>
      <c r="BF39" s="718"/>
      <c r="BG39" s="750" t="s">
        <v>
337</v>
      </c>
      <c r="BH39" s="751"/>
      <c r="BI39" s="751"/>
      <c r="BJ39" s="751"/>
      <c r="BK39" s="751"/>
      <c r="BL39" s="215"/>
      <c r="BM39" s="675" t="s">
        <v>
338</v>
      </c>
      <c r="BN39" s="675"/>
      <c r="BO39" s="675"/>
      <c r="BP39" s="675"/>
      <c r="BQ39" s="675"/>
      <c r="BR39" s="675"/>
      <c r="BS39" s="675"/>
      <c r="BT39" s="675"/>
      <c r="BU39" s="676"/>
      <c r="BV39" s="659">
        <v>
95</v>
      </c>
      <c r="BW39" s="660"/>
      <c r="BX39" s="660"/>
      <c r="BY39" s="660"/>
      <c r="BZ39" s="660"/>
      <c r="CA39" s="660"/>
      <c r="CB39" s="669"/>
      <c r="CD39" s="674" t="s">
        <v>
339</v>
      </c>
      <c r="CE39" s="675"/>
      <c r="CF39" s="675"/>
      <c r="CG39" s="675"/>
      <c r="CH39" s="675"/>
      <c r="CI39" s="675"/>
      <c r="CJ39" s="675"/>
      <c r="CK39" s="675"/>
      <c r="CL39" s="675"/>
      <c r="CM39" s="675"/>
      <c r="CN39" s="675"/>
      <c r="CO39" s="675"/>
      <c r="CP39" s="675"/>
      <c r="CQ39" s="676"/>
      <c r="CR39" s="659">
        <v>
1035528</v>
      </c>
      <c r="CS39" s="683"/>
      <c r="CT39" s="683"/>
      <c r="CU39" s="683"/>
      <c r="CV39" s="683"/>
      <c r="CW39" s="683"/>
      <c r="CX39" s="683"/>
      <c r="CY39" s="684"/>
      <c r="CZ39" s="664">
        <v>
3.8</v>
      </c>
      <c r="DA39" s="695"/>
      <c r="DB39" s="695"/>
      <c r="DC39" s="697"/>
      <c r="DD39" s="668">
        <v>
945343</v>
      </c>
      <c r="DE39" s="683"/>
      <c r="DF39" s="683"/>
      <c r="DG39" s="683"/>
      <c r="DH39" s="683"/>
      <c r="DI39" s="683"/>
      <c r="DJ39" s="683"/>
      <c r="DK39" s="684"/>
      <c r="DL39" s="668" t="s">
        <v>
123</v>
      </c>
      <c r="DM39" s="683"/>
      <c r="DN39" s="683"/>
      <c r="DO39" s="683"/>
      <c r="DP39" s="683"/>
      <c r="DQ39" s="683"/>
      <c r="DR39" s="683"/>
      <c r="DS39" s="683"/>
      <c r="DT39" s="683"/>
      <c r="DU39" s="683"/>
      <c r="DV39" s="684"/>
      <c r="DW39" s="664" t="s">
        <v>
237</v>
      </c>
      <c r="DX39" s="695"/>
      <c r="DY39" s="695"/>
      <c r="DZ39" s="695"/>
      <c r="EA39" s="695"/>
      <c r="EB39" s="695"/>
      <c r="EC39" s="696"/>
    </row>
    <row r="40" spans="2:133" ht="11.25" customHeight="1">
      <c r="AQ40" s="736" t="s">
        <v>
340</v>
      </c>
      <c r="AR40" s="737"/>
      <c r="AS40" s="737"/>
      <c r="AT40" s="737"/>
      <c r="AU40" s="737"/>
      <c r="AV40" s="737"/>
      <c r="AW40" s="737"/>
      <c r="AX40" s="737"/>
      <c r="AY40" s="738"/>
      <c r="AZ40" s="659">
        <v>
956679</v>
      </c>
      <c r="BA40" s="660"/>
      <c r="BB40" s="660"/>
      <c r="BC40" s="660"/>
      <c r="BD40" s="683"/>
      <c r="BE40" s="683"/>
      <c r="BF40" s="718"/>
      <c r="BG40" s="750"/>
      <c r="BH40" s="751"/>
      <c r="BI40" s="751"/>
      <c r="BJ40" s="751"/>
      <c r="BK40" s="751"/>
      <c r="BL40" s="215"/>
      <c r="BM40" s="675" t="s">
        <v>
341</v>
      </c>
      <c r="BN40" s="675"/>
      <c r="BO40" s="675"/>
      <c r="BP40" s="675"/>
      <c r="BQ40" s="675"/>
      <c r="BR40" s="675"/>
      <c r="BS40" s="675"/>
      <c r="BT40" s="675"/>
      <c r="BU40" s="676"/>
      <c r="BV40" s="659">
        <v>
100</v>
      </c>
      <c r="BW40" s="660"/>
      <c r="BX40" s="660"/>
      <c r="BY40" s="660"/>
      <c r="BZ40" s="660"/>
      <c r="CA40" s="660"/>
      <c r="CB40" s="669"/>
      <c r="CD40" s="674" t="s">
        <v>
342</v>
      </c>
      <c r="CE40" s="675"/>
      <c r="CF40" s="675"/>
      <c r="CG40" s="675"/>
      <c r="CH40" s="675"/>
      <c r="CI40" s="675"/>
      <c r="CJ40" s="675"/>
      <c r="CK40" s="675"/>
      <c r="CL40" s="675"/>
      <c r="CM40" s="675"/>
      <c r="CN40" s="675"/>
      <c r="CO40" s="675"/>
      <c r="CP40" s="675"/>
      <c r="CQ40" s="676"/>
      <c r="CR40" s="659" t="s">
        <v>
166</v>
      </c>
      <c r="CS40" s="660"/>
      <c r="CT40" s="660"/>
      <c r="CU40" s="660"/>
      <c r="CV40" s="660"/>
      <c r="CW40" s="660"/>
      <c r="CX40" s="660"/>
      <c r="CY40" s="661"/>
      <c r="CZ40" s="664" t="s">
        <v>
237</v>
      </c>
      <c r="DA40" s="695"/>
      <c r="DB40" s="695"/>
      <c r="DC40" s="697"/>
      <c r="DD40" s="668" t="s">
        <v>
166</v>
      </c>
      <c r="DE40" s="660"/>
      <c r="DF40" s="660"/>
      <c r="DG40" s="660"/>
      <c r="DH40" s="660"/>
      <c r="DI40" s="660"/>
      <c r="DJ40" s="660"/>
      <c r="DK40" s="661"/>
      <c r="DL40" s="668" t="s">
        <v>
237</v>
      </c>
      <c r="DM40" s="660"/>
      <c r="DN40" s="660"/>
      <c r="DO40" s="660"/>
      <c r="DP40" s="660"/>
      <c r="DQ40" s="660"/>
      <c r="DR40" s="660"/>
      <c r="DS40" s="660"/>
      <c r="DT40" s="660"/>
      <c r="DU40" s="660"/>
      <c r="DV40" s="661"/>
      <c r="DW40" s="664" t="s">
        <v>
123</v>
      </c>
      <c r="DX40" s="695"/>
      <c r="DY40" s="695"/>
      <c r="DZ40" s="695"/>
      <c r="EA40" s="695"/>
      <c r="EB40" s="695"/>
      <c r="EC40" s="696"/>
    </row>
    <row r="41" spans="2:133" ht="11.25" customHeight="1">
      <c r="AQ41" s="746" t="s">
        <v>
343</v>
      </c>
      <c r="AR41" s="747"/>
      <c r="AS41" s="747"/>
      <c r="AT41" s="747"/>
      <c r="AU41" s="747"/>
      <c r="AV41" s="747"/>
      <c r="AW41" s="747"/>
      <c r="AX41" s="747"/>
      <c r="AY41" s="748"/>
      <c r="AZ41" s="739">
        <v>
1830615</v>
      </c>
      <c r="BA41" s="740"/>
      <c r="BB41" s="740"/>
      <c r="BC41" s="740"/>
      <c r="BD41" s="729"/>
      <c r="BE41" s="729"/>
      <c r="BF41" s="731"/>
      <c r="BG41" s="752"/>
      <c r="BH41" s="753"/>
      <c r="BI41" s="753"/>
      <c r="BJ41" s="753"/>
      <c r="BK41" s="753"/>
      <c r="BL41" s="216"/>
      <c r="BM41" s="686" t="s">
        <v>
344</v>
      </c>
      <c r="BN41" s="686"/>
      <c r="BO41" s="686"/>
      <c r="BP41" s="686"/>
      <c r="BQ41" s="686"/>
      <c r="BR41" s="686"/>
      <c r="BS41" s="686"/>
      <c r="BT41" s="686"/>
      <c r="BU41" s="687"/>
      <c r="BV41" s="739">
        <v>
289</v>
      </c>
      <c r="BW41" s="740"/>
      <c r="BX41" s="740"/>
      <c r="BY41" s="740"/>
      <c r="BZ41" s="740"/>
      <c r="CA41" s="740"/>
      <c r="CB41" s="749"/>
      <c r="CD41" s="674" t="s">
        <v>
345</v>
      </c>
      <c r="CE41" s="675"/>
      <c r="CF41" s="675"/>
      <c r="CG41" s="675"/>
      <c r="CH41" s="675"/>
      <c r="CI41" s="675"/>
      <c r="CJ41" s="675"/>
      <c r="CK41" s="675"/>
      <c r="CL41" s="675"/>
      <c r="CM41" s="675"/>
      <c r="CN41" s="675"/>
      <c r="CO41" s="675"/>
      <c r="CP41" s="675"/>
      <c r="CQ41" s="676"/>
      <c r="CR41" s="659" t="s">
        <v>
166</v>
      </c>
      <c r="CS41" s="683"/>
      <c r="CT41" s="683"/>
      <c r="CU41" s="683"/>
      <c r="CV41" s="683"/>
      <c r="CW41" s="683"/>
      <c r="CX41" s="683"/>
      <c r="CY41" s="684"/>
      <c r="CZ41" s="664" t="s">
        <v>
237</v>
      </c>
      <c r="DA41" s="695"/>
      <c r="DB41" s="695"/>
      <c r="DC41" s="697"/>
      <c r="DD41" s="668" t="s">
        <v>
123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
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
347</v>
      </c>
      <c r="CE42" s="657"/>
      <c r="CF42" s="657"/>
      <c r="CG42" s="657"/>
      <c r="CH42" s="657"/>
      <c r="CI42" s="657"/>
      <c r="CJ42" s="657"/>
      <c r="CK42" s="657"/>
      <c r="CL42" s="657"/>
      <c r="CM42" s="657"/>
      <c r="CN42" s="657"/>
      <c r="CO42" s="657"/>
      <c r="CP42" s="657"/>
      <c r="CQ42" s="658"/>
      <c r="CR42" s="659">
        <v>
2079162</v>
      </c>
      <c r="CS42" s="660"/>
      <c r="CT42" s="660"/>
      <c r="CU42" s="660"/>
      <c r="CV42" s="660"/>
      <c r="CW42" s="660"/>
      <c r="CX42" s="660"/>
      <c r="CY42" s="661"/>
      <c r="CZ42" s="664">
        <v>
7.6</v>
      </c>
      <c r="DA42" s="665"/>
      <c r="DB42" s="665"/>
      <c r="DC42" s="760"/>
      <c r="DD42" s="668">
        <v>
580316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
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
349</v>
      </c>
      <c r="CE43" s="657"/>
      <c r="CF43" s="657"/>
      <c r="CG43" s="657"/>
      <c r="CH43" s="657"/>
      <c r="CI43" s="657"/>
      <c r="CJ43" s="657"/>
      <c r="CK43" s="657"/>
      <c r="CL43" s="657"/>
      <c r="CM43" s="657"/>
      <c r="CN43" s="657"/>
      <c r="CO43" s="657"/>
      <c r="CP43" s="657"/>
      <c r="CQ43" s="658"/>
      <c r="CR43" s="659">
        <v>
88475</v>
      </c>
      <c r="CS43" s="683"/>
      <c r="CT43" s="683"/>
      <c r="CU43" s="683"/>
      <c r="CV43" s="683"/>
      <c r="CW43" s="683"/>
      <c r="CX43" s="683"/>
      <c r="CY43" s="684"/>
      <c r="CZ43" s="664">
        <v>
0.3</v>
      </c>
      <c r="DA43" s="695"/>
      <c r="DB43" s="695"/>
      <c r="DC43" s="697"/>
      <c r="DD43" s="668">
        <v>
88475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
350</v>
      </c>
      <c r="CD44" s="771" t="s">
        <v>
301</v>
      </c>
      <c r="CE44" s="772"/>
      <c r="CF44" s="656" t="s">
        <v>
351</v>
      </c>
      <c r="CG44" s="657"/>
      <c r="CH44" s="657"/>
      <c r="CI44" s="657"/>
      <c r="CJ44" s="657"/>
      <c r="CK44" s="657"/>
      <c r="CL44" s="657"/>
      <c r="CM44" s="657"/>
      <c r="CN44" s="657"/>
      <c r="CO44" s="657"/>
      <c r="CP44" s="657"/>
      <c r="CQ44" s="658"/>
      <c r="CR44" s="659">
        <v>
2079162</v>
      </c>
      <c r="CS44" s="660"/>
      <c r="CT44" s="660"/>
      <c r="CU44" s="660"/>
      <c r="CV44" s="660"/>
      <c r="CW44" s="660"/>
      <c r="CX44" s="660"/>
      <c r="CY44" s="661"/>
      <c r="CZ44" s="664">
        <v>
7.6</v>
      </c>
      <c r="DA44" s="665"/>
      <c r="DB44" s="665"/>
      <c r="DC44" s="760"/>
      <c r="DD44" s="668">
        <v>
580316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
352</v>
      </c>
      <c r="CG45" s="657"/>
      <c r="CH45" s="657"/>
      <c r="CI45" s="657"/>
      <c r="CJ45" s="657"/>
      <c r="CK45" s="657"/>
      <c r="CL45" s="657"/>
      <c r="CM45" s="657"/>
      <c r="CN45" s="657"/>
      <c r="CO45" s="657"/>
      <c r="CP45" s="657"/>
      <c r="CQ45" s="658"/>
      <c r="CR45" s="659">
        <v>
382085</v>
      </c>
      <c r="CS45" s="683"/>
      <c r="CT45" s="683"/>
      <c r="CU45" s="683"/>
      <c r="CV45" s="683"/>
      <c r="CW45" s="683"/>
      <c r="CX45" s="683"/>
      <c r="CY45" s="684"/>
      <c r="CZ45" s="664">
        <v>
1.4</v>
      </c>
      <c r="DA45" s="695"/>
      <c r="DB45" s="695"/>
      <c r="DC45" s="697"/>
      <c r="DD45" s="668">
        <v>
31491</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
353</v>
      </c>
      <c r="CG46" s="657"/>
      <c r="CH46" s="657"/>
      <c r="CI46" s="657"/>
      <c r="CJ46" s="657"/>
      <c r="CK46" s="657"/>
      <c r="CL46" s="657"/>
      <c r="CM46" s="657"/>
      <c r="CN46" s="657"/>
      <c r="CO46" s="657"/>
      <c r="CP46" s="657"/>
      <c r="CQ46" s="658"/>
      <c r="CR46" s="659">
        <v>
1697077</v>
      </c>
      <c r="CS46" s="660"/>
      <c r="CT46" s="660"/>
      <c r="CU46" s="660"/>
      <c r="CV46" s="660"/>
      <c r="CW46" s="660"/>
      <c r="CX46" s="660"/>
      <c r="CY46" s="661"/>
      <c r="CZ46" s="664">
        <v>
6.2</v>
      </c>
      <c r="DA46" s="665"/>
      <c r="DB46" s="665"/>
      <c r="DC46" s="760"/>
      <c r="DD46" s="668">
        <v>
548825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
354</v>
      </c>
      <c r="CG47" s="657"/>
      <c r="CH47" s="657"/>
      <c r="CI47" s="657"/>
      <c r="CJ47" s="657"/>
      <c r="CK47" s="657"/>
      <c r="CL47" s="657"/>
      <c r="CM47" s="657"/>
      <c r="CN47" s="657"/>
      <c r="CO47" s="657"/>
      <c r="CP47" s="657"/>
      <c r="CQ47" s="658"/>
      <c r="CR47" s="659" t="s">
        <v>
123</v>
      </c>
      <c r="CS47" s="683"/>
      <c r="CT47" s="683"/>
      <c r="CU47" s="683"/>
      <c r="CV47" s="683"/>
      <c r="CW47" s="683"/>
      <c r="CX47" s="683"/>
      <c r="CY47" s="684"/>
      <c r="CZ47" s="664" t="s">
        <v>
123</v>
      </c>
      <c r="DA47" s="695"/>
      <c r="DB47" s="695"/>
      <c r="DC47" s="697"/>
      <c r="DD47" s="668" t="s">
        <v>
237</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
355</v>
      </c>
      <c r="CG48" s="657"/>
      <c r="CH48" s="657"/>
      <c r="CI48" s="657"/>
      <c r="CJ48" s="657"/>
      <c r="CK48" s="657"/>
      <c r="CL48" s="657"/>
      <c r="CM48" s="657"/>
      <c r="CN48" s="657"/>
      <c r="CO48" s="657"/>
      <c r="CP48" s="657"/>
      <c r="CQ48" s="658"/>
      <c r="CR48" s="659" t="s">
        <v>
237</v>
      </c>
      <c r="CS48" s="660"/>
      <c r="CT48" s="660"/>
      <c r="CU48" s="660"/>
      <c r="CV48" s="660"/>
      <c r="CW48" s="660"/>
      <c r="CX48" s="660"/>
      <c r="CY48" s="661"/>
      <c r="CZ48" s="664" t="s">
        <v>
123</v>
      </c>
      <c r="DA48" s="665"/>
      <c r="DB48" s="665"/>
      <c r="DC48" s="760"/>
      <c r="DD48" s="668" t="s">
        <v>
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
356</v>
      </c>
      <c r="CE49" s="705"/>
      <c r="CF49" s="705"/>
      <c r="CG49" s="705"/>
      <c r="CH49" s="705"/>
      <c r="CI49" s="705"/>
      <c r="CJ49" s="705"/>
      <c r="CK49" s="705"/>
      <c r="CL49" s="705"/>
      <c r="CM49" s="705"/>
      <c r="CN49" s="705"/>
      <c r="CO49" s="705"/>
      <c r="CP49" s="705"/>
      <c r="CQ49" s="706"/>
      <c r="CR49" s="739">
        <v>
27506704</v>
      </c>
      <c r="CS49" s="729"/>
      <c r="CT49" s="729"/>
      <c r="CU49" s="729"/>
      <c r="CV49" s="729"/>
      <c r="CW49" s="729"/>
      <c r="CX49" s="729"/>
      <c r="CY49" s="761"/>
      <c r="CZ49" s="744">
        <v>
100</v>
      </c>
      <c r="DA49" s="762"/>
      <c r="DB49" s="762"/>
      <c r="DC49" s="763"/>
      <c r="DD49" s="764">
        <v>
17260994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PpxLIxQRiLLsHp4KiS2yKHtJzdMCTDBT2cPiOD5LEAlwojZbqvfNAQtYX+zqn3TQHpOGomQSgQgOW15tQDWCg==" saltValue="6e6rU8JFcZkTQKKhH1zM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W134" sqref="AW13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
358</v>
      </c>
      <c r="DK2" s="807"/>
      <c r="DL2" s="807"/>
      <c r="DM2" s="807"/>
      <c r="DN2" s="807"/>
      <c r="DO2" s="808"/>
      <c r="DP2" s="229"/>
      <c r="DQ2" s="806" t="s">
        <v>
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
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
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
362</v>
      </c>
      <c r="B5" s="801"/>
      <c r="C5" s="801"/>
      <c r="D5" s="801"/>
      <c r="E5" s="801"/>
      <c r="F5" s="801"/>
      <c r="G5" s="801"/>
      <c r="H5" s="801"/>
      <c r="I5" s="801"/>
      <c r="J5" s="801"/>
      <c r="K5" s="801"/>
      <c r="L5" s="801"/>
      <c r="M5" s="801"/>
      <c r="N5" s="801"/>
      <c r="O5" s="801"/>
      <c r="P5" s="802"/>
      <c r="Q5" s="777" t="s">
        <v>
363</v>
      </c>
      <c r="R5" s="778"/>
      <c r="S5" s="778"/>
      <c r="T5" s="778"/>
      <c r="U5" s="779"/>
      <c r="V5" s="777" t="s">
        <v>
364</v>
      </c>
      <c r="W5" s="778"/>
      <c r="X5" s="778"/>
      <c r="Y5" s="778"/>
      <c r="Z5" s="779"/>
      <c r="AA5" s="777" t="s">
        <v>
365</v>
      </c>
      <c r="AB5" s="778"/>
      <c r="AC5" s="778"/>
      <c r="AD5" s="778"/>
      <c r="AE5" s="778"/>
      <c r="AF5" s="810" t="s">
        <v>
366</v>
      </c>
      <c r="AG5" s="778"/>
      <c r="AH5" s="778"/>
      <c r="AI5" s="778"/>
      <c r="AJ5" s="789"/>
      <c r="AK5" s="778" t="s">
        <v>
367</v>
      </c>
      <c r="AL5" s="778"/>
      <c r="AM5" s="778"/>
      <c r="AN5" s="778"/>
      <c r="AO5" s="779"/>
      <c r="AP5" s="777" t="s">
        <v>
368</v>
      </c>
      <c r="AQ5" s="778"/>
      <c r="AR5" s="778"/>
      <c r="AS5" s="778"/>
      <c r="AT5" s="779"/>
      <c r="AU5" s="777" t="s">
        <v>
369</v>
      </c>
      <c r="AV5" s="778"/>
      <c r="AW5" s="778"/>
      <c r="AX5" s="778"/>
      <c r="AY5" s="789"/>
      <c r="AZ5" s="236"/>
      <c r="BA5" s="236"/>
      <c r="BB5" s="236"/>
      <c r="BC5" s="236"/>
      <c r="BD5" s="236"/>
      <c r="BE5" s="237"/>
      <c r="BF5" s="237"/>
      <c r="BG5" s="237"/>
      <c r="BH5" s="237"/>
      <c r="BI5" s="237"/>
      <c r="BJ5" s="237"/>
      <c r="BK5" s="237"/>
      <c r="BL5" s="237"/>
      <c r="BM5" s="237"/>
      <c r="BN5" s="237"/>
      <c r="BO5" s="237"/>
      <c r="BP5" s="237"/>
      <c r="BQ5" s="800" t="s">
        <v>
370</v>
      </c>
      <c r="BR5" s="801"/>
      <c r="BS5" s="801"/>
      <c r="BT5" s="801"/>
      <c r="BU5" s="801"/>
      <c r="BV5" s="801"/>
      <c r="BW5" s="801"/>
      <c r="BX5" s="801"/>
      <c r="BY5" s="801"/>
      <c r="BZ5" s="801"/>
      <c r="CA5" s="801"/>
      <c r="CB5" s="801"/>
      <c r="CC5" s="801"/>
      <c r="CD5" s="801"/>
      <c r="CE5" s="801"/>
      <c r="CF5" s="801"/>
      <c r="CG5" s="802"/>
      <c r="CH5" s="777" t="s">
        <v>
371</v>
      </c>
      <c r="CI5" s="778"/>
      <c r="CJ5" s="778"/>
      <c r="CK5" s="778"/>
      <c r="CL5" s="779"/>
      <c r="CM5" s="777" t="s">
        <v>
372</v>
      </c>
      <c r="CN5" s="778"/>
      <c r="CO5" s="778"/>
      <c r="CP5" s="778"/>
      <c r="CQ5" s="779"/>
      <c r="CR5" s="777" t="s">
        <v>
373</v>
      </c>
      <c r="CS5" s="778"/>
      <c r="CT5" s="778"/>
      <c r="CU5" s="778"/>
      <c r="CV5" s="779"/>
      <c r="CW5" s="777" t="s">
        <v>
374</v>
      </c>
      <c r="CX5" s="778"/>
      <c r="CY5" s="778"/>
      <c r="CZ5" s="778"/>
      <c r="DA5" s="779"/>
      <c r="DB5" s="777" t="s">
        <v>
375</v>
      </c>
      <c r="DC5" s="778"/>
      <c r="DD5" s="778"/>
      <c r="DE5" s="778"/>
      <c r="DF5" s="779"/>
      <c r="DG5" s="783" t="s">
        <v>
376</v>
      </c>
      <c r="DH5" s="784"/>
      <c r="DI5" s="784"/>
      <c r="DJ5" s="784"/>
      <c r="DK5" s="785"/>
      <c r="DL5" s="783" t="s">
        <v>
377</v>
      </c>
      <c r="DM5" s="784"/>
      <c r="DN5" s="784"/>
      <c r="DO5" s="784"/>
      <c r="DP5" s="785"/>
      <c r="DQ5" s="777" t="s">
        <v>
378</v>
      </c>
      <c r="DR5" s="778"/>
      <c r="DS5" s="778"/>
      <c r="DT5" s="778"/>
      <c r="DU5" s="779"/>
      <c r="DV5" s="777" t="s">
        <v>
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
1</v>
      </c>
      <c r="B7" s="791" t="s">
        <v>
379</v>
      </c>
      <c r="C7" s="792"/>
      <c r="D7" s="792"/>
      <c r="E7" s="792"/>
      <c r="F7" s="792"/>
      <c r="G7" s="792"/>
      <c r="H7" s="792"/>
      <c r="I7" s="792"/>
      <c r="J7" s="792"/>
      <c r="K7" s="792"/>
      <c r="L7" s="792"/>
      <c r="M7" s="792"/>
      <c r="N7" s="792"/>
      <c r="O7" s="792"/>
      <c r="P7" s="793"/>
      <c r="Q7" s="794">
        <v>
28583</v>
      </c>
      <c r="R7" s="795"/>
      <c r="S7" s="795"/>
      <c r="T7" s="795"/>
      <c r="U7" s="795"/>
      <c r="V7" s="795">
        <v>
27507</v>
      </c>
      <c r="W7" s="795"/>
      <c r="X7" s="795"/>
      <c r="Y7" s="795"/>
      <c r="Z7" s="795"/>
      <c r="AA7" s="795">
        <v>
1076</v>
      </c>
      <c r="AB7" s="795"/>
      <c r="AC7" s="795"/>
      <c r="AD7" s="795"/>
      <c r="AE7" s="796"/>
      <c r="AF7" s="797">
        <v>
1048</v>
      </c>
      <c r="AG7" s="798"/>
      <c r="AH7" s="798"/>
      <c r="AI7" s="798"/>
      <c r="AJ7" s="799"/>
      <c r="AK7" s="834">
        <v>
395</v>
      </c>
      <c r="AL7" s="835"/>
      <c r="AM7" s="835"/>
      <c r="AN7" s="835"/>
      <c r="AO7" s="835"/>
      <c r="AP7" s="835">
        <v>
19680</v>
      </c>
      <c r="AQ7" s="835"/>
      <c r="AR7" s="835"/>
      <c r="AS7" s="835"/>
      <c r="AT7" s="835"/>
      <c r="AU7" s="836" t="s">
        <v>
494</v>
      </c>
      <c r="AV7" s="836"/>
      <c r="AW7" s="836"/>
      <c r="AX7" s="836"/>
      <c r="AY7" s="837"/>
      <c r="AZ7" s="232"/>
      <c r="BA7" s="232"/>
      <c r="BB7" s="232"/>
      <c r="BC7" s="232"/>
      <c r="BD7" s="232"/>
      <c r="BE7" s="233"/>
      <c r="BF7" s="233"/>
      <c r="BG7" s="233"/>
      <c r="BH7" s="233"/>
      <c r="BI7" s="233"/>
      <c r="BJ7" s="233"/>
      <c r="BK7" s="233"/>
      <c r="BL7" s="233"/>
      <c r="BM7" s="233"/>
      <c r="BN7" s="233"/>
      <c r="BO7" s="233"/>
      <c r="BP7" s="233"/>
      <c r="BQ7" s="239">
        <v>
1</v>
      </c>
      <c r="BR7" s="240" t="s">
        <v>
568</v>
      </c>
      <c r="BS7" s="838" t="s">
        <v>
566</v>
      </c>
      <c r="BT7" s="839"/>
      <c r="BU7" s="839"/>
      <c r="BV7" s="839"/>
      <c r="BW7" s="839"/>
      <c r="BX7" s="839"/>
      <c r="BY7" s="839"/>
      <c r="BZ7" s="839"/>
      <c r="CA7" s="839"/>
      <c r="CB7" s="839"/>
      <c r="CC7" s="839"/>
      <c r="CD7" s="839"/>
      <c r="CE7" s="839"/>
      <c r="CF7" s="839"/>
      <c r="CG7" s="840"/>
      <c r="CH7" s="831">
        <v>
0</v>
      </c>
      <c r="CI7" s="832"/>
      <c r="CJ7" s="832"/>
      <c r="CK7" s="832"/>
      <c r="CL7" s="833"/>
      <c r="CM7" s="831">
        <v>
7</v>
      </c>
      <c r="CN7" s="832"/>
      <c r="CO7" s="832"/>
      <c r="CP7" s="832"/>
      <c r="CQ7" s="833"/>
      <c r="CR7" s="831">
        <v>
5</v>
      </c>
      <c r="CS7" s="832"/>
      <c r="CT7" s="832"/>
      <c r="CU7" s="832"/>
      <c r="CV7" s="833"/>
      <c r="CW7" s="831" t="s">
        <v>
494</v>
      </c>
      <c r="CX7" s="832"/>
      <c r="CY7" s="832"/>
      <c r="CZ7" s="832"/>
      <c r="DA7" s="833"/>
      <c r="DB7" s="831" t="s">
        <v>
494</v>
      </c>
      <c r="DC7" s="832"/>
      <c r="DD7" s="832"/>
      <c r="DE7" s="832"/>
      <c r="DF7" s="833"/>
      <c r="DG7" s="831" t="s">
        <v>
494</v>
      </c>
      <c r="DH7" s="832"/>
      <c r="DI7" s="832"/>
      <c r="DJ7" s="832"/>
      <c r="DK7" s="833"/>
      <c r="DL7" s="831" t="s">
        <v>
494</v>
      </c>
      <c r="DM7" s="832"/>
      <c r="DN7" s="832"/>
      <c r="DO7" s="832"/>
      <c r="DP7" s="833"/>
      <c r="DQ7" s="831" t="s">
        <v>
494</v>
      </c>
      <c r="DR7" s="832"/>
      <c r="DS7" s="832"/>
      <c r="DT7" s="832"/>
      <c r="DU7" s="833"/>
      <c r="DV7" s="812" t="s">
        <v>
494</v>
      </c>
      <c r="DW7" s="813"/>
      <c r="DX7" s="813"/>
      <c r="DY7" s="813"/>
      <c r="DZ7" s="814"/>
      <c r="EA7" s="234"/>
    </row>
    <row r="8" spans="1:131" s="235" customFormat="1" ht="26.25" customHeight="1">
      <c r="A8" s="241">
        <v>
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
2</v>
      </c>
      <c r="BR8" s="243"/>
      <c r="BS8" s="828" t="s">
        <v>
567</v>
      </c>
      <c r="BT8" s="829"/>
      <c r="BU8" s="829"/>
      <c r="BV8" s="829"/>
      <c r="BW8" s="829"/>
      <c r="BX8" s="829"/>
      <c r="BY8" s="829"/>
      <c r="BZ8" s="829"/>
      <c r="CA8" s="829"/>
      <c r="CB8" s="829"/>
      <c r="CC8" s="829"/>
      <c r="CD8" s="829"/>
      <c r="CE8" s="829"/>
      <c r="CF8" s="829"/>
      <c r="CG8" s="830"/>
      <c r="CH8" s="841">
        <v>
-5</v>
      </c>
      <c r="CI8" s="842"/>
      <c r="CJ8" s="842"/>
      <c r="CK8" s="842"/>
      <c r="CL8" s="843"/>
      <c r="CM8" s="841">
        <v>
49</v>
      </c>
      <c r="CN8" s="842"/>
      <c r="CO8" s="842"/>
      <c r="CP8" s="842"/>
      <c r="CQ8" s="843"/>
      <c r="CR8" s="841">
        <v>
3</v>
      </c>
      <c r="CS8" s="842"/>
      <c r="CT8" s="842"/>
      <c r="CU8" s="842"/>
      <c r="CV8" s="843"/>
      <c r="CW8" s="841" t="s">
        <v>
494</v>
      </c>
      <c r="CX8" s="842"/>
      <c r="CY8" s="842"/>
      <c r="CZ8" s="842"/>
      <c r="DA8" s="843"/>
      <c r="DB8" s="841" t="s">
        <v>
494</v>
      </c>
      <c r="DC8" s="842"/>
      <c r="DD8" s="842"/>
      <c r="DE8" s="842"/>
      <c r="DF8" s="843"/>
      <c r="DG8" s="841" t="s">
        <v>
494</v>
      </c>
      <c r="DH8" s="842"/>
      <c r="DI8" s="842"/>
      <c r="DJ8" s="842"/>
      <c r="DK8" s="843"/>
      <c r="DL8" s="841" t="s">
        <v>
494</v>
      </c>
      <c r="DM8" s="842"/>
      <c r="DN8" s="842"/>
      <c r="DO8" s="842"/>
      <c r="DP8" s="843"/>
      <c r="DQ8" s="841" t="s">
        <v>
494</v>
      </c>
      <c r="DR8" s="842"/>
      <c r="DS8" s="842"/>
      <c r="DT8" s="842"/>
      <c r="DU8" s="843"/>
      <c r="DV8" s="844" t="s">
        <v>
494</v>
      </c>
      <c r="DW8" s="845"/>
      <c r="DX8" s="845"/>
      <c r="DY8" s="845"/>
      <c r="DZ8" s="846"/>
      <c r="EA8" s="234"/>
    </row>
    <row r="9" spans="1:131" s="235" customFormat="1" ht="26.25" customHeight="1">
      <c r="A9" s="241">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
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
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
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
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
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
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
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
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
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
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
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
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
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380</v>
      </c>
      <c r="BA22" s="866"/>
      <c r="BB22" s="866"/>
      <c r="BC22" s="866"/>
      <c r="BD22" s="867"/>
      <c r="BE22" s="233"/>
      <c r="BF22" s="233"/>
      <c r="BG22" s="233"/>
      <c r="BH22" s="233"/>
      <c r="BI22" s="233"/>
      <c r="BJ22" s="233"/>
      <c r="BK22" s="233"/>
      <c r="BL22" s="233"/>
      <c r="BM22" s="233"/>
      <c r="BN22" s="233"/>
      <c r="BO22" s="233"/>
      <c r="BP22" s="233"/>
      <c r="BQ22" s="242">
        <v>
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
381</v>
      </c>
      <c r="B23" s="850" t="s">
        <v>
382</v>
      </c>
      <c r="C23" s="851"/>
      <c r="D23" s="851"/>
      <c r="E23" s="851"/>
      <c r="F23" s="851"/>
      <c r="G23" s="851"/>
      <c r="H23" s="851"/>
      <c r="I23" s="851"/>
      <c r="J23" s="851"/>
      <c r="K23" s="851"/>
      <c r="L23" s="851"/>
      <c r="M23" s="851"/>
      <c r="N23" s="851"/>
      <c r="O23" s="851"/>
      <c r="P23" s="852"/>
      <c r="Q23" s="853">
        <v>
28583</v>
      </c>
      <c r="R23" s="854"/>
      <c r="S23" s="854"/>
      <c r="T23" s="854"/>
      <c r="U23" s="854"/>
      <c r="V23" s="854">
        <v>
27507</v>
      </c>
      <c r="W23" s="854"/>
      <c r="X23" s="854"/>
      <c r="Y23" s="854"/>
      <c r="Z23" s="854"/>
      <c r="AA23" s="854">
        <v>
1076</v>
      </c>
      <c r="AB23" s="854"/>
      <c r="AC23" s="854"/>
      <c r="AD23" s="854"/>
      <c r="AE23" s="855"/>
      <c r="AF23" s="856">
        <v>
1048</v>
      </c>
      <c r="AG23" s="854"/>
      <c r="AH23" s="854"/>
      <c r="AI23" s="854"/>
      <c r="AJ23" s="857"/>
      <c r="AK23" s="858"/>
      <c r="AL23" s="859"/>
      <c r="AM23" s="859"/>
      <c r="AN23" s="859"/>
      <c r="AO23" s="859"/>
      <c r="AP23" s="854">
        <v>
19680</v>
      </c>
      <c r="AQ23" s="854"/>
      <c r="AR23" s="854"/>
      <c r="AS23" s="854"/>
      <c r="AT23" s="854"/>
      <c r="AU23" s="860" t="s">
        <v>
494</v>
      </c>
      <c r="AV23" s="860"/>
      <c r="AW23" s="860"/>
      <c r="AX23" s="860"/>
      <c r="AY23" s="861"/>
      <c r="AZ23" s="869" t="s">
        <v>
123</v>
      </c>
      <c r="BA23" s="870"/>
      <c r="BB23" s="870"/>
      <c r="BC23" s="870"/>
      <c r="BD23" s="871"/>
      <c r="BE23" s="233"/>
      <c r="BF23" s="233"/>
      <c r="BG23" s="233"/>
      <c r="BH23" s="233"/>
      <c r="BI23" s="233"/>
      <c r="BJ23" s="233"/>
      <c r="BK23" s="233"/>
      <c r="BL23" s="233"/>
      <c r="BM23" s="233"/>
      <c r="BN23" s="233"/>
      <c r="BO23" s="233"/>
      <c r="BP23" s="233"/>
      <c r="BQ23" s="242">
        <v>
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
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
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
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
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
362</v>
      </c>
      <c r="B26" s="801"/>
      <c r="C26" s="801"/>
      <c r="D26" s="801"/>
      <c r="E26" s="801"/>
      <c r="F26" s="801"/>
      <c r="G26" s="801"/>
      <c r="H26" s="801"/>
      <c r="I26" s="801"/>
      <c r="J26" s="801"/>
      <c r="K26" s="801"/>
      <c r="L26" s="801"/>
      <c r="M26" s="801"/>
      <c r="N26" s="801"/>
      <c r="O26" s="801"/>
      <c r="P26" s="802"/>
      <c r="Q26" s="777" t="s">
        <v>
385</v>
      </c>
      <c r="R26" s="778"/>
      <c r="S26" s="778"/>
      <c r="T26" s="778"/>
      <c r="U26" s="779"/>
      <c r="V26" s="777" t="s">
        <v>
386</v>
      </c>
      <c r="W26" s="778"/>
      <c r="X26" s="778"/>
      <c r="Y26" s="778"/>
      <c r="Z26" s="779"/>
      <c r="AA26" s="777" t="s">
        <v>
387</v>
      </c>
      <c r="AB26" s="778"/>
      <c r="AC26" s="778"/>
      <c r="AD26" s="778"/>
      <c r="AE26" s="778"/>
      <c r="AF26" s="872" t="s">
        <v>
388</v>
      </c>
      <c r="AG26" s="873"/>
      <c r="AH26" s="873"/>
      <c r="AI26" s="873"/>
      <c r="AJ26" s="874"/>
      <c r="AK26" s="778" t="s">
        <v>
389</v>
      </c>
      <c r="AL26" s="778"/>
      <c r="AM26" s="778"/>
      <c r="AN26" s="778"/>
      <c r="AO26" s="779"/>
      <c r="AP26" s="777" t="s">
        <v>
390</v>
      </c>
      <c r="AQ26" s="778"/>
      <c r="AR26" s="778"/>
      <c r="AS26" s="778"/>
      <c r="AT26" s="779"/>
      <c r="AU26" s="777" t="s">
        <v>
391</v>
      </c>
      <c r="AV26" s="778"/>
      <c r="AW26" s="778"/>
      <c r="AX26" s="778"/>
      <c r="AY26" s="779"/>
      <c r="AZ26" s="777" t="s">
        <v>
392</v>
      </c>
      <c r="BA26" s="778"/>
      <c r="BB26" s="778"/>
      <c r="BC26" s="778"/>
      <c r="BD26" s="779"/>
      <c r="BE26" s="777" t="s">
        <v>
369</v>
      </c>
      <c r="BF26" s="778"/>
      <c r="BG26" s="778"/>
      <c r="BH26" s="778"/>
      <c r="BI26" s="789"/>
      <c r="BJ26" s="232"/>
      <c r="BK26" s="232"/>
      <c r="BL26" s="232"/>
      <c r="BM26" s="232"/>
      <c r="BN26" s="232"/>
      <c r="BO26" s="245"/>
      <c r="BP26" s="245"/>
      <c r="BQ26" s="242">
        <v>
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
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
1</v>
      </c>
      <c r="B28" s="791" t="s">
        <v>
393</v>
      </c>
      <c r="C28" s="792"/>
      <c r="D28" s="792"/>
      <c r="E28" s="792"/>
      <c r="F28" s="792"/>
      <c r="G28" s="792"/>
      <c r="H28" s="792"/>
      <c r="I28" s="792"/>
      <c r="J28" s="792"/>
      <c r="K28" s="792"/>
      <c r="L28" s="792"/>
      <c r="M28" s="792"/>
      <c r="N28" s="792"/>
      <c r="O28" s="792"/>
      <c r="P28" s="793"/>
      <c r="Q28" s="882">
        <v>
9289</v>
      </c>
      <c r="R28" s="883"/>
      <c r="S28" s="883"/>
      <c r="T28" s="883"/>
      <c r="U28" s="883"/>
      <c r="V28" s="883">
        <v>
9071</v>
      </c>
      <c r="W28" s="883"/>
      <c r="X28" s="883"/>
      <c r="Y28" s="883"/>
      <c r="Z28" s="883"/>
      <c r="AA28" s="883">
        <v>
218</v>
      </c>
      <c r="AB28" s="883"/>
      <c r="AC28" s="883"/>
      <c r="AD28" s="883"/>
      <c r="AE28" s="884"/>
      <c r="AF28" s="885">
        <v>
218</v>
      </c>
      <c r="AG28" s="883"/>
      <c r="AH28" s="883"/>
      <c r="AI28" s="883"/>
      <c r="AJ28" s="886"/>
      <c r="AK28" s="887">
        <v>
872</v>
      </c>
      <c r="AL28" s="878"/>
      <c r="AM28" s="878"/>
      <c r="AN28" s="878"/>
      <c r="AO28" s="878"/>
      <c r="AP28" s="878" t="s">
        <v>
494</v>
      </c>
      <c r="AQ28" s="878"/>
      <c r="AR28" s="878"/>
      <c r="AS28" s="878"/>
      <c r="AT28" s="878"/>
      <c r="AU28" s="878" t="s">
        <v>
494</v>
      </c>
      <c r="AV28" s="878"/>
      <c r="AW28" s="878"/>
      <c r="AX28" s="878"/>
      <c r="AY28" s="878"/>
      <c r="AZ28" s="879" t="s">
        <v>
494</v>
      </c>
      <c r="BA28" s="879"/>
      <c r="BB28" s="879"/>
      <c r="BC28" s="879"/>
      <c r="BD28" s="879"/>
      <c r="BE28" s="880" t="s">
        <v>
494</v>
      </c>
      <c r="BF28" s="880"/>
      <c r="BG28" s="880"/>
      <c r="BH28" s="880"/>
      <c r="BI28" s="881"/>
      <c r="BJ28" s="232"/>
      <c r="BK28" s="232"/>
      <c r="BL28" s="232"/>
      <c r="BM28" s="232"/>
      <c r="BN28" s="232"/>
      <c r="BO28" s="245"/>
      <c r="BP28" s="245"/>
      <c r="BQ28" s="242">
        <v>
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
2</v>
      </c>
      <c r="B29" s="815" t="s">
        <v>
394</v>
      </c>
      <c r="C29" s="816"/>
      <c r="D29" s="816"/>
      <c r="E29" s="816"/>
      <c r="F29" s="816"/>
      <c r="G29" s="816"/>
      <c r="H29" s="816"/>
      <c r="I29" s="816"/>
      <c r="J29" s="816"/>
      <c r="K29" s="816"/>
      <c r="L29" s="816"/>
      <c r="M29" s="816"/>
      <c r="N29" s="816"/>
      <c r="O29" s="816"/>
      <c r="P29" s="817"/>
      <c r="Q29" s="818">
        <v>
1919</v>
      </c>
      <c r="R29" s="819"/>
      <c r="S29" s="819"/>
      <c r="T29" s="819"/>
      <c r="U29" s="819"/>
      <c r="V29" s="819">
        <v>
1917</v>
      </c>
      <c r="W29" s="819"/>
      <c r="X29" s="819"/>
      <c r="Y29" s="819"/>
      <c r="Z29" s="819"/>
      <c r="AA29" s="819">
        <v>
2</v>
      </c>
      <c r="AB29" s="819"/>
      <c r="AC29" s="819"/>
      <c r="AD29" s="819"/>
      <c r="AE29" s="820"/>
      <c r="AF29" s="821">
        <v>
2</v>
      </c>
      <c r="AG29" s="822"/>
      <c r="AH29" s="822"/>
      <c r="AI29" s="822"/>
      <c r="AJ29" s="823"/>
      <c r="AK29" s="890">
        <v>
876</v>
      </c>
      <c r="AL29" s="891"/>
      <c r="AM29" s="891"/>
      <c r="AN29" s="891"/>
      <c r="AO29" s="891"/>
      <c r="AP29" s="891" t="s">
        <v>
494</v>
      </c>
      <c r="AQ29" s="891"/>
      <c r="AR29" s="891"/>
      <c r="AS29" s="891"/>
      <c r="AT29" s="891"/>
      <c r="AU29" s="891" t="s">
        <v>
494</v>
      </c>
      <c r="AV29" s="891"/>
      <c r="AW29" s="891"/>
      <c r="AX29" s="891"/>
      <c r="AY29" s="891"/>
      <c r="AZ29" s="892" t="s">
        <v>
494</v>
      </c>
      <c r="BA29" s="892"/>
      <c r="BB29" s="892"/>
      <c r="BC29" s="892"/>
      <c r="BD29" s="892"/>
      <c r="BE29" s="888" t="s">
        <v>
494</v>
      </c>
      <c r="BF29" s="888"/>
      <c r="BG29" s="888"/>
      <c r="BH29" s="888"/>
      <c r="BI29" s="889"/>
      <c r="BJ29" s="232"/>
      <c r="BK29" s="232"/>
      <c r="BL29" s="232"/>
      <c r="BM29" s="232"/>
      <c r="BN29" s="232"/>
      <c r="BO29" s="245"/>
      <c r="BP29" s="245"/>
      <c r="BQ29" s="242">
        <v>
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
3</v>
      </c>
      <c r="B30" s="815" t="s">
        <v>
395</v>
      </c>
      <c r="C30" s="816"/>
      <c r="D30" s="816"/>
      <c r="E30" s="816"/>
      <c r="F30" s="816"/>
      <c r="G30" s="816"/>
      <c r="H30" s="816"/>
      <c r="I30" s="816"/>
      <c r="J30" s="816"/>
      <c r="K30" s="816"/>
      <c r="L30" s="816"/>
      <c r="M30" s="816"/>
      <c r="N30" s="816"/>
      <c r="O30" s="816"/>
      <c r="P30" s="817"/>
      <c r="Q30" s="818">
        <v>
6343</v>
      </c>
      <c r="R30" s="819"/>
      <c r="S30" s="819"/>
      <c r="T30" s="819"/>
      <c r="U30" s="819"/>
      <c r="V30" s="819">
        <v>
6168</v>
      </c>
      <c r="W30" s="819"/>
      <c r="X30" s="819"/>
      <c r="Y30" s="819"/>
      <c r="Z30" s="819"/>
      <c r="AA30" s="819">
        <v>
175</v>
      </c>
      <c r="AB30" s="819"/>
      <c r="AC30" s="819"/>
      <c r="AD30" s="819"/>
      <c r="AE30" s="820"/>
      <c r="AF30" s="821">
        <v>
175</v>
      </c>
      <c r="AG30" s="822"/>
      <c r="AH30" s="822"/>
      <c r="AI30" s="822"/>
      <c r="AJ30" s="823"/>
      <c r="AK30" s="890">
        <v>
960</v>
      </c>
      <c r="AL30" s="891"/>
      <c r="AM30" s="891"/>
      <c r="AN30" s="891"/>
      <c r="AO30" s="891"/>
      <c r="AP30" s="891" t="s">
        <v>
494</v>
      </c>
      <c r="AQ30" s="891"/>
      <c r="AR30" s="891"/>
      <c r="AS30" s="891"/>
      <c r="AT30" s="891"/>
      <c r="AU30" s="891" t="s">
        <v>
494</v>
      </c>
      <c r="AV30" s="891"/>
      <c r="AW30" s="891"/>
      <c r="AX30" s="891"/>
      <c r="AY30" s="891"/>
      <c r="AZ30" s="892" t="s">
        <v>
494</v>
      </c>
      <c r="BA30" s="892"/>
      <c r="BB30" s="892"/>
      <c r="BC30" s="892"/>
      <c r="BD30" s="892"/>
      <c r="BE30" s="888" t="s">
        <v>
494</v>
      </c>
      <c r="BF30" s="888"/>
      <c r="BG30" s="888"/>
      <c r="BH30" s="888"/>
      <c r="BI30" s="889"/>
      <c r="BJ30" s="232"/>
      <c r="BK30" s="232"/>
      <c r="BL30" s="232"/>
      <c r="BM30" s="232"/>
      <c r="BN30" s="232"/>
      <c r="BO30" s="245"/>
      <c r="BP30" s="245"/>
      <c r="BQ30" s="242">
        <v>
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
4</v>
      </c>
      <c r="B31" s="815" t="s">
        <v>
396</v>
      </c>
      <c r="C31" s="816"/>
      <c r="D31" s="816"/>
      <c r="E31" s="816"/>
      <c r="F31" s="816"/>
      <c r="G31" s="816"/>
      <c r="H31" s="816"/>
      <c r="I31" s="816"/>
      <c r="J31" s="816"/>
      <c r="K31" s="816"/>
      <c r="L31" s="816"/>
      <c r="M31" s="816"/>
      <c r="N31" s="816"/>
      <c r="O31" s="816"/>
      <c r="P31" s="817"/>
      <c r="Q31" s="818">
        <v>
24</v>
      </c>
      <c r="R31" s="819"/>
      <c r="S31" s="819"/>
      <c r="T31" s="819"/>
      <c r="U31" s="819"/>
      <c r="V31" s="819">
        <v>
24</v>
      </c>
      <c r="W31" s="819"/>
      <c r="X31" s="819"/>
      <c r="Y31" s="819"/>
      <c r="Z31" s="819"/>
      <c r="AA31" s="819" t="s">
        <v>
494</v>
      </c>
      <c r="AB31" s="819"/>
      <c r="AC31" s="819"/>
      <c r="AD31" s="819"/>
      <c r="AE31" s="820"/>
      <c r="AF31" s="821" t="s">
        <v>
494</v>
      </c>
      <c r="AG31" s="822"/>
      <c r="AH31" s="822"/>
      <c r="AI31" s="822"/>
      <c r="AJ31" s="823"/>
      <c r="AK31" s="890" t="s">
        <v>
494</v>
      </c>
      <c r="AL31" s="891"/>
      <c r="AM31" s="891"/>
      <c r="AN31" s="891"/>
      <c r="AO31" s="891"/>
      <c r="AP31" s="891" t="s">
        <v>
494</v>
      </c>
      <c r="AQ31" s="891"/>
      <c r="AR31" s="891"/>
      <c r="AS31" s="891"/>
      <c r="AT31" s="891"/>
      <c r="AU31" s="891" t="s">
        <v>
494</v>
      </c>
      <c r="AV31" s="891"/>
      <c r="AW31" s="891"/>
      <c r="AX31" s="891"/>
      <c r="AY31" s="891"/>
      <c r="AZ31" s="892" t="s">
        <v>
494</v>
      </c>
      <c r="BA31" s="892"/>
      <c r="BB31" s="892"/>
      <c r="BC31" s="892"/>
      <c r="BD31" s="892"/>
      <c r="BE31" s="888" t="s">
        <v>
494</v>
      </c>
      <c r="BF31" s="888"/>
      <c r="BG31" s="888"/>
      <c r="BH31" s="888"/>
      <c r="BI31" s="889"/>
      <c r="BJ31" s="232"/>
      <c r="BK31" s="232"/>
      <c r="BL31" s="232"/>
      <c r="BM31" s="232"/>
      <c r="BN31" s="232"/>
      <c r="BO31" s="245"/>
      <c r="BP31" s="245"/>
      <c r="BQ31" s="242">
        <v>
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
5</v>
      </c>
      <c r="B32" s="815" t="s">
        <v>
397</v>
      </c>
      <c r="C32" s="816"/>
      <c r="D32" s="816"/>
      <c r="E32" s="816"/>
      <c r="F32" s="816"/>
      <c r="G32" s="816"/>
      <c r="H32" s="816"/>
      <c r="I32" s="816"/>
      <c r="J32" s="816"/>
      <c r="K32" s="816"/>
      <c r="L32" s="816"/>
      <c r="M32" s="816"/>
      <c r="N32" s="816"/>
      <c r="O32" s="816"/>
      <c r="P32" s="817"/>
      <c r="Q32" s="818">
        <v>
2051</v>
      </c>
      <c r="R32" s="819"/>
      <c r="S32" s="819"/>
      <c r="T32" s="819"/>
      <c r="U32" s="819"/>
      <c r="V32" s="819">
        <v>
1862</v>
      </c>
      <c r="W32" s="819"/>
      <c r="X32" s="819"/>
      <c r="Y32" s="819"/>
      <c r="Z32" s="819"/>
      <c r="AA32" s="819">
        <v>
189</v>
      </c>
      <c r="AB32" s="819"/>
      <c r="AC32" s="819"/>
      <c r="AD32" s="819"/>
      <c r="AE32" s="820"/>
      <c r="AF32" s="821">
        <v>
189</v>
      </c>
      <c r="AG32" s="822"/>
      <c r="AH32" s="822"/>
      <c r="AI32" s="822"/>
      <c r="AJ32" s="823"/>
      <c r="AK32" s="890">
        <v>
463</v>
      </c>
      <c r="AL32" s="891"/>
      <c r="AM32" s="891"/>
      <c r="AN32" s="891"/>
      <c r="AO32" s="891"/>
      <c r="AP32" s="891">
        <v>
3868</v>
      </c>
      <c r="AQ32" s="891"/>
      <c r="AR32" s="891"/>
      <c r="AS32" s="891"/>
      <c r="AT32" s="891"/>
      <c r="AU32" s="891">
        <v>
3199</v>
      </c>
      <c r="AV32" s="891"/>
      <c r="AW32" s="891"/>
      <c r="AX32" s="891"/>
      <c r="AY32" s="891"/>
      <c r="AZ32" s="892" t="s">
        <v>
494</v>
      </c>
      <c r="BA32" s="892"/>
      <c r="BB32" s="892"/>
      <c r="BC32" s="892"/>
      <c r="BD32" s="892"/>
      <c r="BE32" s="888" t="s">
        <v>
557</v>
      </c>
      <c r="BF32" s="888"/>
      <c r="BG32" s="888"/>
      <c r="BH32" s="888"/>
      <c r="BI32" s="889"/>
      <c r="BJ32" s="232"/>
      <c r="BK32" s="232"/>
      <c r="BL32" s="232"/>
      <c r="BM32" s="232"/>
      <c r="BN32" s="232"/>
      <c r="BO32" s="245"/>
      <c r="BP32" s="245"/>
      <c r="BQ32" s="242">
        <v>
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
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
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
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
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
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
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
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
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
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
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
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
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
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
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
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
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
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
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
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
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
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
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
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
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
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
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
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
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
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398</v>
      </c>
      <c r="BK62" s="866"/>
      <c r="BL62" s="866"/>
      <c r="BM62" s="866"/>
      <c r="BN62" s="867"/>
      <c r="BO62" s="245"/>
      <c r="BP62" s="245"/>
      <c r="BQ62" s="242">
        <v>
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
381</v>
      </c>
      <c r="B63" s="850" t="s">
        <v>
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584</v>
      </c>
      <c r="AG63" s="902"/>
      <c r="AH63" s="902"/>
      <c r="AI63" s="902"/>
      <c r="AJ63" s="903"/>
      <c r="AK63" s="904"/>
      <c r="AL63" s="899"/>
      <c r="AM63" s="899"/>
      <c r="AN63" s="899"/>
      <c r="AO63" s="899"/>
      <c r="AP63" s="902">
        <v>
3868</v>
      </c>
      <c r="AQ63" s="902"/>
      <c r="AR63" s="902"/>
      <c r="AS63" s="902"/>
      <c r="AT63" s="902"/>
      <c r="AU63" s="902">
        <v>
3199</v>
      </c>
      <c r="AV63" s="902"/>
      <c r="AW63" s="902"/>
      <c r="AX63" s="902"/>
      <c r="AY63" s="902"/>
      <c r="AZ63" s="906"/>
      <c r="BA63" s="906"/>
      <c r="BB63" s="906"/>
      <c r="BC63" s="906"/>
      <c r="BD63" s="906"/>
      <c r="BE63" s="907" t="s">
        <v>
494</v>
      </c>
      <c r="BF63" s="907"/>
      <c r="BG63" s="907"/>
      <c r="BH63" s="907"/>
      <c r="BI63" s="908"/>
      <c r="BJ63" s="909" t="s">
        <v>
400</v>
      </c>
      <c r="BK63" s="910"/>
      <c r="BL63" s="910"/>
      <c r="BM63" s="910"/>
      <c r="BN63" s="911"/>
      <c r="BO63" s="245"/>
      <c r="BP63" s="245"/>
      <c r="BQ63" s="242">
        <v>
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
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
402</v>
      </c>
      <c r="B66" s="801"/>
      <c r="C66" s="801"/>
      <c r="D66" s="801"/>
      <c r="E66" s="801"/>
      <c r="F66" s="801"/>
      <c r="G66" s="801"/>
      <c r="H66" s="801"/>
      <c r="I66" s="801"/>
      <c r="J66" s="801"/>
      <c r="K66" s="801"/>
      <c r="L66" s="801"/>
      <c r="M66" s="801"/>
      <c r="N66" s="801"/>
      <c r="O66" s="801"/>
      <c r="P66" s="802"/>
      <c r="Q66" s="777" t="s">
        <v>
403</v>
      </c>
      <c r="R66" s="778"/>
      <c r="S66" s="778"/>
      <c r="T66" s="778"/>
      <c r="U66" s="779"/>
      <c r="V66" s="777" t="s">
        <v>
404</v>
      </c>
      <c r="W66" s="778"/>
      <c r="X66" s="778"/>
      <c r="Y66" s="778"/>
      <c r="Z66" s="779"/>
      <c r="AA66" s="777" t="s">
        <v>
387</v>
      </c>
      <c r="AB66" s="778"/>
      <c r="AC66" s="778"/>
      <c r="AD66" s="778"/>
      <c r="AE66" s="779"/>
      <c r="AF66" s="912" t="s">
        <v>
405</v>
      </c>
      <c r="AG66" s="873"/>
      <c r="AH66" s="873"/>
      <c r="AI66" s="873"/>
      <c r="AJ66" s="913"/>
      <c r="AK66" s="777" t="s">
        <v>
389</v>
      </c>
      <c r="AL66" s="801"/>
      <c r="AM66" s="801"/>
      <c r="AN66" s="801"/>
      <c r="AO66" s="802"/>
      <c r="AP66" s="777" t="s">
        <v>
390</v>
      </c>
      <c r="AQ66" s="778"/>
      <c r="AR66" s="778"/>
      <c r="AS66" s="778"/>
      <c r="AT66" s="779"/>
      <c r="AU66" s="777" t="s">
        <v>
406</v>
      </c>
      <c r="AV66" s="778"/>
      <c r="AW66" s="778"/>
      <c r="AX66" s="778"/>
      <c r="AY66" s="779"/>
      <c r="AZ66" s="777" t="s">
        <v>
369</v>
      </c>
      <c r="BA66" s="778"/>
      <c r="BB66" s="778"/>
      <c r="BC66" s="778"/>
      <c r="BD66" s="789"/>
      <c r="BE66" s="245"/>
      <c r="BF66" s="245"/>
      <c r="BG66" s="245"/>
      <c r="BH66" s="245"/>
      <c r="BI66" s="245"/>
      <c r="BJ66" s="245"/>
      <c r="BK66" s="245"/>
      <c r="BL66" s="245"/>
      <c r="BM66" s="245"/>
      <c r="BN66" s="245"/>
      <c r="BO66" s="245"/>
      <c r="BP66" s="245"/>
      <c r="BQ66" s="242">
        <v>
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
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
1</v>
      </c>
      <c r="B68" s="929" t="s">
        <v>
558</v>
      </c>
      <c r="C68" s="930"/>
      <c r="D68" s="930"/>
      <c r="E68" s="930"/>
      <c r="F68" s="930"/>
      <c r="G68" s="930"/>
      <c r="H68" s="930"/>
      <c r="I68" s="930"/>
      <c r="J68" s="930"/>
      <c r="K68" s="930"/>
      <c r="L68" s="930"/>
      <c r="M68" s="930"/>
      <c r="N68" s="930"/>
      <c r="O68" s="930"/>
      <c r="P68" s="931"/>
      <c r="Q68" s="932">
        <v>
10508</v>
      </c>
      <c r="R68" s="926"/>
      <c r="S68" s="926"/>
      <c r="T68" s="926"/>
      <c r="U68" s="926"/>
      <c r="V68" s="926">
        <v>
9832</v>
      </c>
      <c r="W68" s="926"/>
      <c r="X68" s="926"/>
      <c r="Y68" s="926"/>
      <c r="Z68" s="926"/>
      <c r="AA68" s="926">
        <v>
675</v>
      </c>
      <c r="AB68" s="926"/>
      <c r="AC68" s="926"/>
      <c r="AD68" s="926"/>
      <c r="AE68" s="926"/>
      <c r="AF68" s="926">
        <v>
575</v>
      </c>
      <c r="AG68" s="926"/>
      <c r="AH68" s="926"/>
      <c r="AI68" s="926"/>
      <c r="AJ68" s="926"/>
      <c r="AK68" s="926" t="s">
        <v>
494</v>
      </c>
      <c r="AL68" s="926"/>
      <c r="AM68" s="926"/>
      <c r="AN68" s="926"/>
      <c r="AO68" s="926"/>
      <c r="AP68" s="926">
        <v>
3531</v>
      </c>
      <c r="AQ68" s="926"/>
      <c r="AR68" s="926"/>
      <c r="AS68" s="926"/>
      <c r="AT68" s="926"/>
      <c r="AU68" s="926" t="s">
        <v>
494</v>
      </c>
      <c r="AV68" s="926"/>
      <c r="AW68" s="926"/>
      <c r="AX68" s="926"/>
      <c r="AY68" s="926"/>
      <c r="AZ68" s="927" t="s">
        <v>
494</v>
      </c>
      <c r="BA68" s="927"/>
      <c r="BB68" s="927"/>
      <c r="BC68" s="927"/>
      <c r="BD68" s="928"/>
      <c r="BE68" s="245"/>
      <c r="BF68" s="245"/>
      <c r="BG68" s="245"/>
      <c r="BH68" s="245"/>
      <c r="BI68" s="245"/>
      <c r="BJ68" s="245"/>
      <c r="BK68" s="245"/>
      <c r="BL68" s="245"/>
      <c r="BM68" s="245"/>
      <c r="BN68" s="245"/>
      <c r="BO68" s="245"/>
      <c r="BP68" s="245"/>
      <c r="BQ68" s="242">
        <v>
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
2</v>
      </c>
      <c r="B69" s="933" t="s">
        <v>
559</v>
      </c>
      <c r="C69" s="934"/>
      <c r="D69" s="934"/>
      <c r="E69" s="934"/>
      <c r="F69" s="934"/>
      <c r="G69" s="934"/>
      <c r="H69" s="934"/>
      <c r="I69" s="934"/>
      <c r="J69" s="934"/>
      <c r="K69" s="934"/>
      <c r="L69" s="934"/>
      <c r="M69" s="934"/>
      <c r="N69" s="934"/>
      <c r="O69" s="934"/>
      <c r="P69" s="935"/>
      <c r="Q69" s="936">
        <v>
4</v>
      </c>
      <c r="R69" s="891"/>
      <c r="S69" s="891"/>
      <c r="T69" s="891"/>
      <c r="U69" s="891"/>
      <c r="V69" s="891">
        <v>
3</v>
      </c>
      <c r="W69" s="891"/>
      <c r="X69" s="891"/>
      <c r="Y69" s="891"/>
      <c r="Z69" s="891"/>
      <c r="AA69" s="891">
        <v>
1</v>
      </c>
      <c r="AB69" s="891"/>
      <c r="AC69" s="891"/>
      <c r="AD69" s="891"/>
      <c r="AE69" s="891"/>
      <c r="AF69" s="891">
        <v>
1</v>
      </c>
      <c r="AG69" s="891"/>
      <c r="AH69" s="891"/>
      <c r="AI69" s="891"/>
      <c r="AJ69" s="891"/>
      <c r="AK69" s="891" t="s">
        <v>
494</v>
      </c>
      <c r="AL69" s="891"/>
      <c r="AM69" s="891"/>
      <c r="AN69" s="891"/>
      <c r="AO69" s="891"/>
      <c r="AP69" s="891" t="s">
        <v>
494</v>
      </c>
      <c r="AQ69" s="891"/>
      <c r="AR69" s="891"/>
      <c r="AS69" s="891"/>
      <c r="AT69" s="891"/>
      <c r="AU69" s="891" t="s">
        <v>
494</v>
      </c>
      <c r="AV69" s="891"/>
      <c r="AW69" s="891"/>
      <c r="AX69" s="891"/>
      <c r="AY69" s="891"/>
      <c r="AZ69" s="937" t="s">
        <v>
494</v>
      </c>
      <c r="BA69" s="937"/>
      <c r="BB69" s="937"/>
      <c r="BC69" s="937"/>
      <c r="BD69" s="938"/>
      <c r="BE69" s="245"/>
      <c r="BF69" s="245"/>
      <c r="BG69" s="245"/>
      <c r="BH69" s="245"/>
      <c r="BI69" s="245"/>
      <c r="BJ69" s="245"/>
      <c r="BK69" s="245"/>
      <c r="BL69" s="245"/>
      <c r="BM69" s="245"/>
      <c r="BN69" s="245"/>
      <c r="BO69" s="245"/>
      <c r="BP69" s="245"/>
      <c r="BQ69" s="242">
        <v>
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
3</v>
      </c>
      <c r="B70" s="933" t="s">
        <v>
560</v>
      </c>
      <c r="C70" s="934"/>
      <c r="D70" s="934"/>
      <c r="E70" s="934"/>
      <c r="F70" s="934"/>
      <c r="G70" s="934"/>
      <c r="H70" s="934"/>
      <c r="I70" s="934"/>
      <c r="J70" s="934"/>
      <c r="K70" s="934"/>
      <c r="L70" s="934"/>
      <c r="M70" s="934"/>
      <c r="N70" s="934"/>
      <c r="O70" s="934"/>
      <c r="P70" s="935"/>
      <c r="Q70" s="936">
        <v>
903</v>
      </c>
      <c r="R70" s="891"/>
      <c r="S70" s="891"/>
      <c r="T70" s="891"/>
      <c r="U70" s="891"/>
      <c r="V70" s="891">
        <v>
886</v>
      </c>
      <c r="W70" s="891"/>
      <c r="X70" s="891"/>
      <c r="Y70" s="891"/>
      <c r="Z70" s="891"/>
      <c r="AA70" s="891">
        <v>
17</v>
      </c>
      <c r="AB70" s="891"/>
      <c r="AC70" s="891"/>
      <c r="AD70" s="891"/>
      <c r="AE70" s="891"/>
      <c r="AF70" s="891">
        <v>
17</v>
      </c>
      <c r="AG70" s="891"/>
      <c r="AH70" s="891"/>
      <c r="AI70" s="891"/>
      <c r="AJ70" s="891"/>
      <c r="AK70" s="891" t="s">
        <v>
494</v>
      </c>
      <c r="AL70" s="891"/>
      <c r="AM70" s="891"/>
      <c r="AN70" s="891"/>
      <c r="AO70" s="891"/>
      <c r="AP70" s="891" t="s">
        <v>
494</v>
      </c>
      <c r="AQ70" s="891"/>
      <c r="AR70" s="891"/>
      <c r="AS70" s="891"/>
      <c r="AT70" s="891"/>
      <c r="AU70" s="891" t="s">
        <v>
494</v>
      </c>
      <c r="AV70" s="891"/>
      <c r="AW70" s="891"/>
      <c r="AX70" s="891"/>
      <c r="AY70" s="891"/>
      <c r="AZ70" s="937" t="s">
        <v>
494</v>
      </c>
      <c r="BA70" s="937"/>
      <c r="BB70" s="937"/>
      <c r="BC70" s="937"/>
      <c r="BD70" s="938"/>
      <c r="BE70" s="245"/>
      <c r="BF70" s="245"/>
      <c r="BG70" s="245"/>
      <c r="BH70" s="245"/>
      <c r="BI70" s="245"/>
      <c r="BJ70" s="245"/>
      <c r="BK70" s="245"/>
      <c r="BL70" s="245"/>
      <c r="BM70" s="245"/>
      <c r="BN70" s="245"/>
      <c r="BO70" s="245"/>
      <c r="BP70" s="245"/>
      <c r="BQ70" s="242">
        <v>
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
4</v>
      </c>
      <c r="B71" s="933" t="s">
        <v>
561</v>
      </c>
      <c r="C71" s="934"/>
      <c r="D71" s="934"/>
      <c r="E71" s="934"/>
      <c r="F71" s="934"/>
      <c r="G71" s="934"/>
      <c r="H71" s="934"/>
      <c r="I71" s="934"/>
      <c r="J71" s="934"/>
      <c r="K71" s="934"/>
      <c r="L71" s="934"/>
      <c r="M71" s="934"/>
      <c r="N71" s="934"/>
      <c r="O71" s="934"/>
      <c r="P71" s="935"/>
      <c r="Q71" s="936">
        <v>
352</v>
      </c>
      <c r="R71" s="891"/>
      <c r="S71" s="891"/>
      <c r="T71" s="891"/>
      <c r="U71" s="891"/>
      <c r="V71" s="891">
        <v>
238</v>
      </c>
      <c r="W71" s="891"/>
      <c r="X71" s="891"/>
      <c r="Y71" s="891"/>
      <c r="Z71" s="891"/>
      <c r="AA71" s="891">
        <v>
114</v>
      </c>
      <c r="AB71" s="891"/>
      <c r="AC71" s="891"/>
      <c r="AD71" s="891"/>
      <c r="AE71" s="891"/>
      <c r="AF71" s="891">
        <v>
114</v>
      </c>
      <c r="AG71" s="891"/>
      <c r="AH71" s="891"/>
      <c r="AI71" s="891"/>
      <c r="AJ71" s="891"/>
      <c r="AK71" s="891" t="s">
        <v>
494</v>
      </c>
      <c r="AL71" s="891"/>
      <c r="AM71" s="891"/>
      <c r="AN71" s="891"/>
      <c r="AO71" s="891"/>
      <c r="AP71" s="891" t="s">
        <v>
494</v>
      </c>
      <c r="AQ71" s="891"/>
      <c r="AR71" s="891"/>
      <c r="AS71" s="891"/>
      <c r="AT71" s="891"/>
      <c r="AU71" s="891" t="s">
        <v>
494</v>
      </c>
      <c r="AV71" s="891"/>
      <c r="AW71" s="891"/>
      <c r="AX71" s="891"/>
      <c r="AY71" s="891"/>
      <c r="AZ71" s="937" t="s">
        <v>
494</v>
      </c>
      <c r="BA71" s="937"/>
      <c r="BB71" s="937"/>
      <c r="BC71" s="937"/>
      <c r="BD71" s="938"/>
      <c r="BE71" s="245"/>
      <c r="BF71" s="245"/>
      <c r="BG71" s="245"/>
      <c r="BH71" s="245"/>
      <c r="BI71" s="245"/>
      <c r="BJ71" s="245"/>
      <c r="BK71" s="245"/>
      <c r="BL71" s="245"/>
      <c r="BM71" s="245"/>
      <c r="BN71" s="245"/>
      <c r="BO71" s="245"/>
      <c r="BP71" s="245"/>
      <c r="BQ71" s="242">
        <v>
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
5</v>
      </c>
      <c r="B72" s="933" t="s">
        <v>
562</v>
      </c>
      <c r="C72" s="934"/>
      <c r="D72" s="934"/>
      <c r="E72" s="934"/>
      <c r="F72" s="934"/>
      <c r="G72" s="934"/>
      <c r="H72" s="934"/>
      <c r="I72" s="934"/>
      <c r="J72" s="934"/>
      <c r="K72" s="934"/>
      <c r="L72" s="934"/>
      <c r="M72" s="934"/>
      <c r="N72" s="934"/>
      <c r="O72" s="934"/>
      <c r="P72" s="935"/>
      <c r="Q72" s="936">
        <v>
4832</v>
      </c>
      <c r="R72" s="891"/>
      <c r="S72" s="891"/>
      <c r="T72" s="891"/>
      <c r="U72" s="891"/>
      <c r="V72" s="891">
        <v>
4566</v>
      </c>
      <c r="W72" s="891"/>
      <c r="X72" s="891"/>
      <c r="Y72" s="891"/>
      <c r="Z72" s="891"/>
      <c r="AA72" s="891">
        <v>
266</v>
      </c>
      <c r="AB72" s="891"/>
      <c r="AC72" s="891"/>
      <c r="AD72" s="891"/>
      <c r="AE72" s="891"/>
      <c r="AF72" s="891">
        <v>
266</v>
      </c>
      <c r="AG72" s="891"/>
      <c r="AH72" s="891"/>
      <c r="AI72" s="891"/>
      <c r="AJ72" s="891"/>
      <c r="AK72" s="891" t="s">
        <v>
494</v>
      </c>
      <c r="AL72" s="891"/>
      <c r="AM72" s="891"/>
      <c r="AN72" s="891"/>
      <c r="AO72" s="891"/>
      <c r="AP72" s="891" t="s">
        <v>
494</v>
      </c>
      <c r="AQ72" s="891"/>
      <c r="AR72" s="891"/>
      <c r="AS72" s="891"/>
      <c r="AT72" s="891"/>
      <c r="AU72" s="891" t="s">
        <v>
494</v>
      </c>
      <c r="AV72" s="891"/>
      <c r="AW72" s="891"/>
      <c r="AX72" s="891"/>
      <c r="AY72" s="891"/>
      <c r="AZ72" s="937" t="s">
        <v>
494</v>
      </c>
      <c r="BA72" s="937"/>
      <c r="BB72" s="937"/>
      <c r="BC72" s="937"/>
      <c r="BD72" s="938"/>
      <c r="BE72" s="245"/>
      <c r="BF72" s="245"/>
      <c r="BG72" s="245"/>
      <c r="BH72" s="245"/>
      <c r="BI72" s="245"/>
      <c r="BJ72" s="245"/>
      <c r="BK72" s="245"/>
      <c r="BL72" s="245"/>
      <c r="BM72" s="245"/>
      <c r="BN72" s="245"/>
      <c r="BO72" s="245"/>
      <c r="BP72" s="245"/>
      <c r="BQ72" s="242">
        <v>
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
6</v>
      </c>
      <c r="B73" s="933" t="s">
        <v>
563</v>
      </c>
      <c r="C73" s="934"/>
      <c r="D73" s="934"/>
      <c r="E73" s="934"/>
      <c r="F73" s="934"/>
      <c r="G73" s="934"/>
      <c r="H73" s="934"/>
      <c r="I73" s="934"/>
      <c r="J73" s="934"/>
      <c r="K73" s="934"/>
      <c r="L73" s="934"/>
      <c r="M73" s="934"/>
      <c r="N73" s="934"/>
      <c r="O73" s="934"/>
      <c r="P73" s="935"/>
      <c r="Q73" s="936">
        <v>
5409</v>
      </c>
      <c r="R73" s="891"/>
      <c r="S73" s="891"/>
      <c r="T73" s="891"/>
      <c r="U73" s="891"/>
      <c r="V73" s="891">
        <v>
5339</v>
      </c>
      <c r="W73" s="891"/>
      <c r="X73" s="891"/>
      <c r="Y73" s="891"/>
      <c r="Z73" s="891"/>
      <c r="AA73" s="891">
        <v>
70</v>
      </c>
      <c r="AB73" s="891"/>
      <c r="AC73" s="891"/>
      <c r="AD73" s="891"/>
      <c r="AE73" s="891"/>
      <c r="AF73" s="891">
        <v>
70</v>
      </c>
      <c r="AG73" s="891"/>
      <c r="AH73" s="891"/>
      <c r="AI73" s="891"/>
      <c r="AJ73" s="891"/>
      <c r="AK73" s="891">
        <v>
1105</v>
      </c>
      <c r="AL73" s="891"/>
      <c r="AM73" s="891"/>
      <c r="AN73" s="891"/>
      <c r="AO73" s="891"/>
      <c r="AP73" s="891" t="s">
        <v>
494</v>
      </c>
      <c r="AQ73" s="891"/>
      <c r="AR73" s="891"/>
      <c r="AS73" s="891"/>
      <c r="AT73" s="891"/>
      <c r="AU73" s="891" t="s">
        <v>
494</v>
      </c>
      <c r="AV73" s="891"/>
      <c r="AW73" s="891"/>
      <c r="AX73" s="891"/>
      <c r="AY73" s="891"/>
      <c r="AZ73" s="937" t="s">
        <v>
494</v>
      </c>
      <c r="BA73" s="937"/>
      <c r="BB73" s="937"/>
      <c r="BC73" s="937"/>
      <c r="BD73" s="938"/>
      <c r="BE73" s="245"/>
      <c r="BF73" s="245"/>
      <c r="BG73" s="245"/>
      <c r="BH73" s="245"/>
      <c r="BI73" s="245"/>
      <c r="BJ73" s="245"/>
      <c r="BK73" s="245"/>
      <c r="BL73" s="245"/>
      <c r="BM73" s="245"/>
      <c r="BN73" s="245"/>
      <c r="BO73" s="245"/>
      <c r="BP73" s="245"/>
      <c r="BQ73" s="242">
        <v>
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
7</v>
      </c>
      <c r="B74" s="933" t="s">
        <v>
564</v>
      </c>
      <c r="C74" s="934"/>
      <c r="D74" s="934"/>
      <c r="E74" s="934"/>
      <c r="F74" s="934"/>
      <c r="G74" s="934"/>
      <c r="H74" s="934"/>
      <c r="I74" s="934"/>
      <c r="J74" s="934"/>
      <c r="K74" s="934"/>
      <c r="L74" s="934"/>
      <c r="M74" s="934"/>
      <c r="N74" s="934"/>
      <c r="O74" s="934"/>
      <c r="P74" s="935"/>
      <c r="Q74" s="936">
        <v>
1349819</v>
      </c>
      <c r="R74" s="891"/>
      <c r="S74" s="891"/>
      <c r="T74" s="891"/>
      <c r="U74" s="891"/>
      <c r="V74" s="891">
        <v>
1314493</v>
      </c>
      <c r="W74" s="891"/>
      <c r="X74" s="891"/>
      <c r="Y74" s="891"/>
      <c r="Z74" s="891"/>
      <c r="AA74" s="891">
        <v>
35326</v>
      </c>
      <c r="AB74" s="891"/>
      <c r="AC74" s="891"/>
      <c r="AD74" s="891"/>
      <c r="AE74" s="891"/>
      <c r="AF74" s="891">
        <v>
35326</v>
      </c>
      <c r="AG74" s="891"/>
      <c r="AH74" s="891"/>
      <c r="AI74" s="891"/>
      <c r="AJ74" s="891"/>
      <c r="AK74" s="891">
        <v>
9983</v>
      </c>
      <c r="AL74" s="891"/>
      <c r="AM74" s="891"/>
      <c r="AN74" s="891"/>
      <c r="AO74" s="891"/>
      <c r="AP74" s="891" t="s">
        <v>
494</v>
      </c>
      <c r="AQ74" s="891"/>
      <c r="AR74" s="891"/>
      <c r="AS74" s="891"/>
      <c r="AT74" s="891"/>
      <c r="AU74" s="891" t="s">
        <v>
494</v>
      </c>
      <c r="AV74" s="891"/>
      <c r="AW74" s="891"/>
      <c r="AX74" s="891"/>
      <c r="AY74" s="891"/>
      <c r="AZ74" s="937" t="s">
        <v>
494</v>
      </c>
      <c r="BA74" s="937"/>
      <c r="BB74" s="937"/>
      <c r="BC74" s="937"/>
      <c r="BD74" s="938"/>
      <c r="BE74" s="245"/>
      <c r="BF74" s="245"/>
      <c r="BG74" s="245"/>
      <c r="BH74" s="245"/>
      <c r="BI74" s="245"/>
      <c r="BJ74" s="245"/>
      <c r="BK74" s="245"/>
      <c r="BL74" s="245"/>
      <c r="BM74" s="245"/>
      <c r="BN74" s="245"/>
      <c r="BO74" s="245"/>
      <c r="BP74" s="245"/>
      <c r="BQ74" s="242">
        <v>
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
8</v>
      </c>
      <c r="B75" s="933" t="s">
        <v>
565</v>
      </c>
      <c r="C75" s="934"/>
      <c r="D75" s="934"/>
      <c r="E75" s="934"/>
      <c r="F75" s="934"/>
      <c r="G75" s="934"/>
      <c r="H75" s="934"/>
      <c r="I75" s="934"/>
      <c r="J75" s="934"/>
      <c r="K75" s="934"/>
      <c r="L75" s="934"/>
      <c r="M75" s="934"/>
      <c r="N75" s="934"/>
      <c r="O75" s="934"/>
      <c r="P75" s="935"/>
      <c r="Q75" s="939">
        <v>
2546</v>
      </c>
      <c r="R75" s="940"/>
      <c r="S75" s="940"/>
      <c r="T75" s="940"/>
      <c r="U75" s="890"/>
      <c r="V75" s="941">
        <v>
2304</v>
      </c>
      <c r="W75" s="940"/>
      <c r="X75" s="940"/>
      <c r="Y75" s="940"/>
      <c r="Z75" s="890"/>
      <c r="AA75" s="941">
        <v>
242</v>
      </c>
      <c r="AB75" s="940"/>
      <c r="AC75" s="940"/>
      <c r="AD75" s="940"/>
      <c r="AE75" s="890"/>
      <c r="AF75" s="941">
        <v>
242</v>
      </c>
      <c r="AG75" s="940"/>
      <c r="AH75" s="940"/>
      <c r="AI75" s="940"/>
      <c r="AJ75" s="890"/>
      <c r="AK75" s="941" t="s">
        <v>
494</v>
      </c>
      <c r="AL75" s="940"/>
      <c r="AM75" s="940"/>
      <c r="AN75" s="940"/>
      <c r="AO75" s="890"/>
      <c r="AP75" s="941">
        <v>
1147</v>
      </c>
      <c r="AQ75" s="940"/>
      <c r="AR75" s="940"/>
      <c r="AS75" s="940"/>
      <c r="AT75" s="890"/>
      <c r="AU75" s="941" t="s">
        <v>
494</v>
      </c>
      <c r="AV75" s="940"/>
      <c r="AW75" s="940"/>
      <c r="AX75" s="940"/>
      <c r="AY75" s="890"/>
      <c r="AZ75" s="937" t="s">
        <v>
494</v>
      </c>
      <c r="BA75" s="937"/>
      <c r="BB75" s="937"/>
      <c r="BC75" s="937"/>
      <c r="BD75" s="938"/>
      <c r="BE75" s="245"/>
      <c r="BF75" s="245"/>
      <c r="BG75" s="245"/>
      <c r="BH75" s="245"/>
      <c r="BI75" s="245"/>
      <c r="BJ75" s="245"/>
      <c r="BK75" s="245"/>
      <c r="BL75" s="245"/>
      <c r="BM75" s="245"/>
      <c r="BN75" s="245"/>
      <c r="BO75" s="245"/>
      <c r="BP75" s="245"/>
      <c r="BQ75" s="242">
        <v>
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
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
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
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
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
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
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
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
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
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
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
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
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
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
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
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
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
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
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
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
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
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
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
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
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
381</v>
      </c>
      <c r="B88" s="850" t="s">
        <v>
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
36611</v>
      </c>
      <c r="AG88" s="902"/>
      <c r="AH88" s="902"/>
      <c r="AI88" s="902"/>
      <c r="AJ88" s="902"/>
      <c r="AK88" s="899"/>
      <c r="AL88" s="899"/>
      <c r="AM88" s="899"/>
      <c r="AN88" s="899"/>
      <c r="AO88" s="899"/>
      <c r="AP88" s="902">
        <v>
4678</v>
      </c>
      <c r="AQ88" s="902"/>
      <c r="AR88" s="902"/>
      <c r="AS88" s="902"/>
      <c r="AT88" s="902"/>
      <c r="AU88" s="902" t="s">
        <v>
494</v>
      </c>
      <c r="AV88" s="902"/>
      <c r="AW88" s="902"/>
      <c r="AX88" s="902"/>
      <c r="AY88" s="902"/>
      <c r="AZ88" s="907" t="s">
        <v>
494</v>
      </c>
      <c r="BA88" s="907"/>
      <c r="BB88" s="907"/>
      <c r="BC88" s="907"/>
      <c r="BD88" s="908"/>
      <c r="BE88" s="245"/>
      <c r="BF88" s="245"/>
      <c r="BG88" s="245"/>
      <c r="BH88" s="245"/>
      <c r="BI88" s="245"/>
      <c r="BJ88" s="245"/>
      <c r="BK88" s="245"/>
      <c r="BL88" s="245"/>
      <c r="BM88" s="245"/>
      <c r="BN88" s="245"/>
      <c r="BO88" s="245"/>
      <c r="BP88" s="245"/>
      <c r="BQ88" s="242">
        <v>
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381</v>
      </c>
      <c r="BR102" s="850" t="s">
        <v>
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
8</v>
      </c>
      <c r="CS102" s="910"/>
      <c r="CT102" s="910"/>
      <c r="CU102" s="910"/>
      <c r="CV102" s="953"/>
      <c r="CW102" s="952" t="s">
        <v>
494</v>
      </c>
      <c r="CX102" s="910"/>
      <c r="CY102" s="910"/>
      <c r="CZ102" s="910"/>
      <c r="DA102" s="953"/>
      <c r="DB102" s="952" t="s">
        <v>
494</v>
      </c>
      <c r="DC102" s="910"/>
      <c r="DD102" s="910"/>
      <c r="DE102" s="910"/>
      <c r="DF102" s="953"/>
      <c r="DG102" s="952" t="s">
        <v>
494</v>
      </c>
      <c r="DH102" s="910"/>
      <c r="DI102" s="910"/>
      <c r="DJ102" s="910"/>
      <c r="DK102" s="953"/>
      <c r="DL102" s="952" t="s">
        <v>
494</v>
      </c>
      <c r="DM102" s="910"/>
      <c r="DN102" s="910"/>
      <c r="DO102" s="910"/>
      <c r="DP102" s="953"/>
      <c r="DQ102" s="952" t="s">
        <v>
494</v>
      </c>
      <c r="DR102" s="910"/>
      <c r="DS102" s="910"/>
      <c r="DT102" s="910"/>
      <c r="DU102" s="953"/>
      <c r="DV102" s="976" t="s">
        <v>
494</v>
      </c>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
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
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
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
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
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
416</v>
      </c>
      <c r="AB109" s="955"/>
      <c r="AC109" s="955"/>
      <c r="AD109" s="955"/>
      <c r="AE109" s="956"/>
      <c r="AF109" s="954" t="s">
        <v>
300</v>
      </c>
      <c r="AG109" s="955"/>
      <c r="AH109" s="955"/>
      <c r="AI109" s="955"/>
      <c r="AJ109" s="956"/>
      <c r="AK109" s="954" t="s">
        <v>
299</v>
      </c>
      <c r="AL109" s="955"/>
      <c r="AM109" s="955"/>
      <c r="AN109" s="955"/>
      <c r="AO109" s="956"/>
      <c r="AP109" s="954" t="s">
        <v>
417</v>
      </c>
      <c r="AQ109" s="955"/>
      <c r="AR109" s="955"/>
      <c r="AS109" s="955"/>
      <c r="AT109" s="957"/>
      <c r="AU109" s="974" t="s">
        <v>
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
416</v>
      </c>
      <c r="BR109" s="955"/>
      <c r="BS109" s="955"/>
      <c r="BT109" s="955"/>
      <c r="BU109" s="956"/>
      <c r="BV109" s="954" t="s">
        <v>
300</v>
      </c>
      <c r="BW109" s="955"/>
      <c r="BX109" s="955"/>
      <c r="BY109" s="955"/>
      <c r="BZ109" s="956"/>
      <c r="CA109" s="954" t="s">
        <v>
299</v>
      </c>
      <c r="CB109" s="955"/>
      <c r="CC109" s="955"/>
      <c r="CD109" s="955"/>
      <c r="CE109" s="956"/>
      <c r="CF109" s="975" t="s">
        <v>
417</v>
      </c>
      <c r="CG109" s="975"/>
      <c r="CH109" s="975"/>
      <c r="CI109" s="975"/>
      <c r="CJ109" s="975"/>
      <c r="CK109" s="954" t="s">
        <v>
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
416</v>
      </c>
      <c r="DH109" s="955"/>
      <c r="DI109" s="955"/>
      <c r="DJ109" s="955"/>
      <c r="DK109" s="956"/>
      <c r="DL109" s="954" t="s">
        <v>
300</v>
      </c>
      <c r="DM109" s="955"/>
      <c r="DN109" s="955"/>
      <c r="DO109" s="955"/>
      <c r="DP109" s="956"/>
      <c r="DQ109" s="954" t="s">
        <v>
299</v>
      </c>
      <c r="DR109" s="955"/>
      <c r="DS109" s="955"/>
      <c r="DT109" s="955"/>
      <c r="DU109" s="956"/>
      <c r="DV109" s="954" t="s">
        <v>
417</v>
      </c>
      <c r="DW109" s="955"/>
      <c r="DX109" s="955"/>
      <c r="DY109" s="955"/>
      <c r="DZ109" s="957"/>
    </row>
    <row r="110" spans="1:131" s="226" customFormat="1" ht="26.25" customHeight="1">
      <c r="A110" s="958" t="s">
        <v>
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
2193087</v>
      </c>
      <c r="AB110" s="962"/>
      <c r="AC110" s="962"/>
      <c r="AD110" s="962"/>
      <c r="AE110" s="963"/>
      <c r="AF110" s="964">
        <v>
1950893</v>
      </c>
      <c r="AG110" s="962"/>
      <c r="AH110" s="962"/>
      <c r="AI110" s="962"/>
      <c r="AJ110" s="963"/>
      <c r="AK110" s="964">
        <v>
1937518</v>
      </c>
      <c r="AL110" s="962"/>
      <c r="AM110" s="962"/>
      <c r="AN110" s="962"/>
      <c r="AO110" s="963"/>
      <c r="AP110" s="965">
        <v>
13.7</v>
      </c>
      <c r="AQ110" s="966"/>
      <c r="AR110" s="966"/>
      <c r="AS110" s="966"/>
      <c r="AT110" s="967"/>
      <c r="AU110" s="968" t="s">
        <v>
67</v>
      </c>
      <c r="AV110" s="969"/>
      <c r="AW110" s="969"/>
      <c r="AX110" s="969"/>
      <c r="AY110" s="969"/>
      <c r="AZ110" s="1010" t="s">
        <v>
420</v>
      </c>
      <c r="BA110" s="959"/>
      <c r="BB110" s="959"/>
      <c r="BC110" s="959"/>
      <c r="BD110" s="959"/>
      <c r="BE110" s="959"/>
      <c r="BF110" s="959"/>
      <c r="BG110" s="959"/>
      <c r="BH110" s="959"/>
      <c r="BI110" s="959"/>
      <c r="BJ110" s="959"/>
      <c r="BK110" s="959"/>
      <c r="BL110" s="959"/>
      <c r="BM110" s="959"/>
      <c r="BN110" s="959"/>
      <c r="BO110" s="959"/>
      <c r="BP110" s="960"/>
      <c r="BQ110" s="996">
        <v>
20345595</v>
      </c>
      <c r="BR110" s="997"/>
      <c r="BS110" s="997"/>
      <c r="BT110" s="997"/>
      <c r="BU110" s="997"/>
      <c r="BV110" s="997">
        <v>
19916823</v>
      </c>
      <c r="BW110" s="997"/>
      <c r="BX110" s="997"/>
      <c r="BY110" s="997"/>
      <c r="BZ110" s="997"/>
      <c r="CA110" s="997">
        <v>
19679600</v>
      </c>
      <c r="CB110" s="997"/>
      <c r="CC110" s="997"/>
      <c r="CD110" s="997"/>
      <c r="CE110" s="997"/>
      <c r="CF110" s="1011">
        <v>
139.4</v>
      </c>
      <c r="CG110" s="1012"/>
      <c r="CH110" s="1012"/>
      <c r="CI110" s="1012"/>
      <c r="CJ110" s="1012"/>
      <c r="CK110" s="1013" t="s">
        <v>
421</v>
      </c>
      <c r="CL110" s="1014"/>
      <c r="CM110" s="993" t="s">
        <v>
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
123</v>
      </c>
      <c r="DH110" s="997"/>
      <c r="DI110" s="997"/>
      <c r="DJ110" s="997"/>
      <c r="DK110" s="997"/>
      <c r="DL110" s="997" t="s">
        <v>
123</v>
      </c>
      <c r="DM110" s="997"/>
      <c r="DN110" s="997"/>
      <c r="DO110" s="997"/>
      <c r="DP110" s="997"/>
      <c r="DQ110" s="997" t="s">
        <v>
123</v>
      </c>
      <c r="DR110" s="997"/>
      <c r="DS110" s="997"/>
      <c r="DT110" s="997"/>
      <c r="DU110" s="997"/>
      <c r="DV110" s="998" t="s">
        <v>
123</v>
      </c>
      <c r="DW110" s="998"/>
      <c r="DX110" s="998"/>
      <c r="DY110" s="998"/>
      <c r="DZ110" s="999"/>
    </row>
    <row r="111" spans="1:131" s="226" customFormat="1" ht="26.25" customHeight="1">
      <c r="A111" s="1000" t="s">
        <v>
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
400</v>
      </c>
      <c r="AB111" s="1004"/>
      <c r="AC111" s="1004"/>
      <c r="AD111" s="1004"/>
      <c r="AE111" s="1005"/>
      <c r="AF111" s="1006" t="s">
        <v>
123</v>
      </c>
      <c r="AG111" s="1004"/>
      <c r="AH111" s="1004"/>
      <c r="AI111" s="1004"/>
      <c r="AJ111" s="1005"/>
      <c r="AK111" s="1006" t="s">
        <v>
123</v>
      </c>
      <c r="AL111" s="1004"/>
      <c r="AM111" s="1004"/>
      <c r="AN111" s="1004"/>
      <c r="AO111" s="1005"/>
      <c r="AP111" s="1007" t="s">
        <v>
424</v>
      </c>
      <c r="AQ111" s="1008"/>
      <c r="AR111" s="1008"/>
      <c r="AS111" s="1008"/>
      <c r="AT111" s="1009"/>
      <c r="AU111" s="970"/>
      <c r="AV111" s="971"/>
      <c r="AW111" s="971"/>
      <c r="AX111" s="971"/>
      <c r="AY111" s="971"/>
      <c r="AZ111" s="1019" t="s">
        <v>
425</v>
      </c>
      <c r="BA111" s="1020"/>
      <c r="BB111" s="1020"/>
      <c r="BC111" s="1020"/>
      <c r="BD111" s="1020"/>
      <c r="BE111" s="1020"/>
      <c r="BF111" s="1020"/>
      <c r="BG111" s="1020"/>
      <c r="BH111" s="1020"/>
      <c r="BI111" s="1020"/>
      <c r="BJ111" s="1020"/>
      <c r="BK111" s="1020"/>
      <c r="BL111" s="1020"/>
      <c r="BM111" s="1020"/>
      <c r="BN111" s="1020"/>
      <c r="BO111" s="1020"/>
      <c r="BP111" s="1021"/>
      <c r="BQ111" s="989">
        <v>
174090</v>
      </c>
      <c r="BR111" s="990"/>
      <c r="BS111" s="990"/>
      <c r="BT111" s="990"/>
      <c r="BU111" s="990"/>
      <c r="BV111" s="990">
        <v>
143770</v>
      </c>
      <c r="BW111" s="990"/>
      <c r="BX111" s="990"/>
      <c r="BY111" s="990"/>
      <c r="BZ111" s="990"/>
      <c r="CA111" s="990">
        <v>
113450</v>
      </c>
      <c r="CB111" s="990"/>
      <c r="CC111" s="990"/>
      <c r="CD111" s="990"/>
      <c r="CE111" s="990"/>
      <c r="CF111" s="984">
        <v>
0.8</v>
      </c>
      <c r="CG111" s="985"/>
      <c r="CH111" s="985"/>
      <c r="CI111" s="985"/>
      <c r="CJ111" s="985"/>
      <c r="CK111" s="1015"/>
      <c r="CL111" s="1016"/>
      <c r="CM111" s="986" t="s">
        <v>
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
400</v>
      </c>
      <c r="DH111" s="990"/>
      <c r="DI111" s="990"/>
      <c r="DJ111" s="990"/>
      <c r="DK111" s="990"/>
      <c r="DL111" s="990" t="s">
        <v>
424</v>
      </c>
      <c r="DM111" s="990"/>
      <c r="DN111" s="990"/>
      <c r="DO111" s="990"/>
      <c r="DP111" s="990"/>
      <c r="DQ111" s="990" t="s">
        <v>
424</v>
      </c>
      <c r="DR111" s="990"/>
      <c r="DS111" s="990"/>
      <c r="DT111" s="990"/>
      <c r="DU111" s="990"/>
      <c r="DV111" s="991" t="s">
        <v>
123</v>
      </c>
      <c r="DW111" s="991"/>
      <c r="DX111" s="991"/>
      <c r="DY111" s="991"/>
      <c r="DZ111" s="992"/>
    </row>
    <row r="112" spans="1:131" s="226" customFormat="1" ht="26.25" customHeight="1">
      <c r="A112" s="1022" t="s">
        <v>
427</v>
      </c>
      <c r="B112" s="1023"/>
      <c r="C112" s="1020" t="s">
        <v>
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
123</v>
      </c>
      <c r="AB112" s="1029"/>
      <c r="AC112" s="1029"/>
      <c r="AD112" s="1029"/>
      <c r="AE112" s="1030"/>
      <c r="AF112" s="1031" t="s">
        <v>
123</v>
      </c>
      <c r="AG112" s="1029"/>
      <c r="AH112" s="1029"/>
      <c r="AI112" s="1029"/>
      <c r="AJ112" s="1030"/>
      <c r="AK112" s="1031" t="s">
        <v>
123</v>
      </c>
      <c r="AL112" s="1029"/>
      <c r="AM112" s="1029"/>
      <c r="AN112" s="1029"/>
      <c r="AO112" s="1030"/>
      <c r="AP112" s="1032" t="s">
        <v>
123</v>
      </c>
      <c r="AQ112" s="1033"/>
      <c r="AR112" s="1033"/>
      <c r="AS112" s="1033"/>
      <c r="AT112" s="1034"/>
      <c r="AU112" s="970"/>
      <c r="AV112" s="971"/>
      <c r="AW112" s="971"/>
      <c r="AX112" s="971"/>
      <c r="AY112" s="971"/>
      <c r="AZ112" s="1019" t="s">
        <v>
429</v>
      </c>
      <c r="BA112" s="1020"/>
      <c r="BB112" s="1020"/>
      <c r="BC112" s="1020"/>
      <c r="BD112" s="1020"/>
      <c r="BE112" s="1020"/>
      <c r="BF112" s="1020"/>
      <c r="BG112" s="1020"/>
      <c r="BH112" s="1020"/>
      <c r="BI112" s="1020"/>
      <c r="BJ112" s="1020"/>
      <c r="BK112" s="1020"/>
      <c r="BL112" s="1020"/>
      <c r="BM112" s="1020"/>
      <c r="BN112" s="1020"/>
      <c r="BO112" s="1020"/>
      <c r="BP112" s="1021"/>
      <c r="BQ112" s="989">
        <v>
3220252</v>
      </c>
      <c r="BR112" s="990"/>
      <c r="BS112" s="990"/>
      <c r="BT112" s="990"/>
      <c r="BU112" s="990"/>
      <c r="BV112" s="990">
        <v>
3206798</v>
      </c>
      <c r="BW112" s="990"/>
      <c r="BX112" s="990"/>
      <c r="BY112" s="990"/>
      <c r="BZ112" s="990"/>
      <c r="CA112" s="990">
        <v>
3198923</v>
      </c>
      <c r="CB112" s="990"/>
      <c r="CC112" s="990"/>
      <c r="CD112" s="990"/>
      <c r="CE112" s="990"/>
      <c r="CF112" s="984">
        <v>
22.7</v>
      </c>
      <c r="CG112" s="985"/>
      <c r="CH112" s="985"/>
      <c r="CI112" s="985"/>
      <c r="CJ112" s="985"/>
      <c r="CK112" s="1015"/>
      <c r="CL112" s="1016"/>
      <c r="CM112" s="986" t="s">
        <v>
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
424</v>
      </c>
      <c r="DH112" s="990"/>
      <c r="DI112" s="990"/>
      <c r="DJ112" s="990"/>
      <c r="DK112" s="990"/>
      <c r="DL112" s="990" t="s">
        <v>
123</v>
      </c>
      <c r="DM112" s="990"/>
      <c r="DN112" s="990"/>
      <c r="DO112" s="990"/>
      <c r="DP112" s="990"/>
      <c r="DQ112" s="990" t="s">
        <v>
424</v>
      </c>
      <c r="DR112" s="990"/>
      <c r="DS112" s="990"/>
      <c r="DT112" s="990"/>
      <c r="DU112" s="990"/>
      <c r="DV112" s="991" t="s">
        <v>
123</v>
      </c>
      <c r="DW112" s="991"/>
      <c r="DX112" s="991"/>
      <c r="DY112" s="991"/>
      <c r="DZ112" s="992"/>
    </row>
    <row r="113" spans="1:130" s="226" customFormat="1" ht="26.25" customHeight="1">
      <c r="A113" s="1024"/>
      <c r="B113" s="1025"/>
      <c r="C113" s="1020" t="s">
        <v>
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
264913</v>
      </c>
      <c r="AB113" s="1004"/>
      <c r="AC113" s="1004"/>
      <c r="AD113" s="1004"/>
      <c r="AE113" s="1005"/>
      <c r="AF113" s="1006">
        <v>
257381</v>
      </c>
      <c r="AG113" s="1004"/>
      <c r="AH113" s="1004"/>
      <c r="AI113" s="1004"/>
      <c r="AJ113" s="1005"/>
      <c r="AK113" s="1006">
        <v>
244583</v>
      </c>
      <c r="AL113" s="1004"/>
      <c r="AM113" s="1004"/>
      <c r="AN113" s="1004"/>
      <c r="AO113" s="1005"/>
      <c r="AP113" s="1007">
        <v>
1.7</v>
      </c>
      <c r="AQ113" s="1008"/>
      <c r="AR113" s="1008"/>
      <c r="AS113" s="1008"/>
      <c r="AT113" s="1009"/>
      <c r="AU113" s="970"/>
      <c r="AV113" s="971"/>
      <c r="AW113" s="971"/>
      <c r="AX113" s="971"/>
      <c r="AY113" s="971"/>
      <c r="AZ113" s="1019" t="s">
        <v>
432</v>
      </c>
      <c r="BA113" s="1020"/>
      <c r="BB113" s="1020"/>
      <c r="BC113" s="1020"/>
      <c r="BD113" s="1020"/>
      <c r="BE113" s="1020"/>
      <c r="BF113" s="1020"/>
      <c r="BG113" s="1020"/>
      <c r="BH113" s="1020"/>
      <c r="BI113" s="1020"/>
      <c r="BJ113" s="1020"/>
      <c r="BK113" s="1020"/>
      <c r="BL113" s="1020"/>
      <c r="BM113" s="1020"/>
      <c r="BN113" s="1020"/>
      <c r="BO113" s="1020"/>
      <c r="BP113" s="1021"/>
      <c r="BQ113" s="989">
        <v>
170490</v>
      </c>
      <c r="BR113" s="990"/>
      <c r="BS113" s="990"/>
      <c r="BT113" s="990"/>
      <c r="BU113" s="990"/>
      <c r="BV113" s="990">
        <v>
238795</v>
      </c>
      <c r="BW113" s="990"/>
      <c r="BX113" s="990"/>
      <c r="BY113" s="990"/>
      <c r="BZ113" s="990"/>
      <c r="CA113" s="990">
        <v>
215353</v>
      </c>
      <c r="CB113" s="990"/>
      <c r="CC113" s="990"/>
      <c r="CD113" s="990"/>
      <c r="CE113" s="990"/>
      <c r="CF113" s="984">
        <v>
1.5</v>
      </c>
      <c r="CG113" s="985"/>
      <c r="CH113" s="985"/>
      <c r="CI113" s="985"/>
      <c r="CJ113" s="985"/>
      <c r="CK113" s="1015"/>
      <c r="CL113" s="1016"/>
      <c r="CM113" s="986" t="s">
        <v>
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
123</v>
      </c>
      <c r="DH113" s="1029"/>
      <c r="DI113" s="1029"/>
      <c r="DJ113" s="1029"/>
      <c r="DK113" s="1030"/>
      <c r="DL113" s="1031" t="s">
        <v>
424</v>
      </c>
      <c r="DM113" s="1029"/>
      <c r="DN113" s="1029"/>
      <c r="DO113" s="1029"/>
      <c r="DP113" s="1030"/>
      <c r="DQ113" s="1031" t="s">
        <v>
424</v>
      </c>
      <c r="DR113" s="1029"/>
      <c r="DS113" s="1029"/>
      <c r="DT113" s="1029"/>
      <c r="DU113" s="1030"/>
      <c r="DV113" s="1032" t="s">
        <v>
424</v>
      </c>
      <c r="DW113" s="1033"/>
      <c r="DX113" s="1033"/>
      <c r="DY113" s="1033"/>
      <c r="DZ113" s="1034"/>
    </row>
    <row r="114" spans="1:130" s="226" customFormat="1" ht="26.25" customHeight="1">
      <c r="A114" s="1024"/>
      <c r="B114" s="1025"/>
      <c r="C114" s="1020" t="s">
        <v>
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
400</v>
      </c>
      <c r="AB114" s="1029"/>
      <c r="AC114" s="1029"/>
      <c r="AD114" s="1029"/>
      <c r="AE114" s="1030"/>
      <c r="AF114" s="1031" t="s">
        <v>
424</v>
      </c>
      <c r="AG114" s="1029"/>
      <c r="AH114" s="1029"/>
      <c r="AI114" s="1029"/>
      <c r="AJ114" s="1030"/>
      <c r="AK114" s="1031" t="s">
        <v>
424</v>
      </c>
      <c r="AL114" s="1029"/>
      <c r="AM114" s="1029"/>
      <c r="AN114" s="1029"/>
      <c r="AO114" s="1030"/>
      <c r="AP114" s="1032" t="s">
        <v>
123</v>
      </c>
      <c r="AQ114" s="1033"/>
      <c r="AR114" s="1033"/>
      <c r="AS114" s="1033"/>
      <c r="AT114" s="1034"/>
      <c r="AU114" s="970"/>
      <c r="AV114" s="971"/>
      <c r="AW114" s="971"/>
      <c r="AX114" s="971"/>
      <c r="AY114" s="971"/>
      <c r="AZ114" s="1019" t="s">
        <v>
435</v>
      </c>
      <c r="BA114" s="1020"/>
      <c r="BB114" s="1020"/>
      <c r="BC114" s="1020"/>
      <c r="BD114" s="1020"/>
      <c r="BE114" s="1020"/>
      <c r="BF114" s="1020"/>
      <c r="BG114" s="1020"/>
      <c r="BH114" s="1020"/>
      <c r="BI114" s="1020"/>
      <c r="BJ114" s="1020"/>
      <c r="BK114" s="1020"/>
      <c r="BL114" s="1020"/>
      <c r="BM114" s="1020"/>
      <c r="BN114" s="1020"/>
      <c r="BO114" s="1020"/>
      <c r="BP114" s="1021"/>
      <c r="BQ114" s="989">
        <v>
4620296</v>
      </c>
      <c r="BR114" s="990"/>
      <c r="BS114" s="990"/>
      <c r="BT114" s="990"/>
      <c r="BU114" s="990"/>
      <c r="BV114" s="990">
        <v>
4561546</v>
      </c>
      <c r="BW114" s="990"/>
      <c r="BX114" s="990"/>
      <c r="BY114" s="990"/>
      <c r="BZ114" s="990"/>
      <c r="CA114" s="990">
        <v>
4496484</v>
      </c>
      <c r="CB114" s="990"/>
      <c r="CC114" s="990"/>
      <c r="CD114" s="990"/>
      <c r="CE114" s="990"/>
      <c r="CF114" s="984">
        <v>
31.8</v>
      </c>
      <c r="CG114" s="985"/>
      <c r="CH114" s="985"/>
      <c r="CI114" s="985"/>
      <c r="CJ114" s="985"/>
      <c r="CK114" s="1015"/>
      <c r="CL114" s="1016"/>
      <c r="CM114" s="986" t="s">
        <v>
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
400</v>
      </c>
      <c r="DH114" s="1029"/>
      <c r="DI114" s="1029"/>
      <c r="DJ114" s="1029"/>
      <c r="DK114" s="1030"/>
      <c r="DL114" s="1031" t="s">
        <v>
123</v>
      </c>
      <c r="DM114" s="1029"/>
      <c r="DN114" s="1029"/>
      <c r="DO114" s="1029"/>
      <c r="DP114" s="1030"/>
      <c r="DQ114" s="1031" t="s">
        <v>
424</v>
      </c>
      <c r="DR114" s="1029"/>
      <c r="DS114" s="1029"/>
      <c r="DT114" s="1029"/>
      <c r="DU114" s="1030"/>
      <c r="DV114" s="1032" t="s">
        <v>
123</v>
      </c>
      <c r="DW114" s="1033"/>
      <c r="DX114" s="1033"/>
      <c r="DY114" s="1033"/>
      <c r="DZ114" s="1034"/>
    </row>
    <row r="115" spans="1:130" s="226" customFormat="1" ht="26.25" customHeight="1">
      <c r="A115" s="1024"/>
      <c r="B115" s="1025"/>
      <c r="C115" s="1020" t="s">
        <v>
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
34894</v>
      </c>
      <c r="AB115" s="1004"/>
      <c r="AC115" s="1004"/>
      <c r="AD115" s="1004"/>
      <c r="AE115" s="1005"/>
      <c r="AF115" s="1006">
        <v>
35164</v>
      </c>
      <c r="AG115" s="1004"/>
      <c r="AH115" s="1004"/>
      <c r="AI115" s="1004"/>
      <c r="AJ115" s="1005"/>
      <c r="AK115" s="1006">
        <v>
35244</v>
      </c>
      <c r="AL115" s="1004"/>
      <c r="AM115" s="1004"/>
      <c r="AN115" s="1004"/>
      <c r="AO115" s="1005"/>
      <c r="AP115" s="1007">
        <v>
0.2</v>
      </c>
      <c r="AQ115" s="1008"/>
      <c r="AR115" s="1008"/>
      <c r="AS115" s="1008"/>
      <c r="AT115" s="1009"/>
      <c r="AU115" s="970"/>
      <c r="AV115" s="971"/>
      <c r="AW115" s="971"/>
      <c r="AX115" s="971"/>
      <c r="AY115" s="971"/>
      <c r="AZ115" s="1019" t="s">
        <v>
438</v>
      </c>
      <c r="BA115" s="1020"/>
      <c r="BB115" s="1020"/>
      <c r="BC115" s="1020"/>
      <c r="BD115" s="1020"/>
      <c r="BE115" s="1020"/>
      <c r="BF115" s="1020"/>
      <c r="BG115" s="1020"/>
      <c r="BH115" s="1020"/>
      <c r="BI115" s="1020"/>
      <c r="BJ115" s="1020"/>
      <c r="BK115" s="1020"/>
      <c r="BL115" s="1020"/>
      <c r="BM115" s="1020"/>
      <c r="BN115" s="1020"/>
      <c r="BO115" s="1020"/>
      <c r="BP115" s="1021"/>
      <c r="BQ115" s="989" t="s">
        <v>
424</v>
      </c>
      <c r="BR115" s="990"/>
      <c r="BS115" s="990"/>
      <c r="BT115" s="990"/>
      <c r="BU115" s="990"/>
      <c r="BV115" s="990" t="s">
        <v>
123</v>
      </c>
      <c r="BW115" s="990"/>
      <c r="BX115" s="990"/>
      <c r="BY115" s="990"/>
      <c r="BZ115" s="990"/>
      <c r="CA115" s="990" t="s">
        <v>
123</v>
      </c>
      <c r="CB115" s="990"/>
      <c r="CC115" s="990"/>
      <c r="CD115" s="990"/>
      <c r="CE115" s="990"/>
      <c r="CF115" s="984" t="s">
        <v>
424</v>
      </c>
      <c r="CG115" s="985"/>
      <c r="CH115" s="985"/>
      <c r="CI115" s="985"/>
      <c r="CJ115" s="985"/>
      <c r="CK115" s="1015"/>
      <c r="CL115" s="1016"/>
      <c r="CM115" s="1019" t="s">
        <v>
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
123</v>
      </c>
      <c r="DH115" s="1029"/>
      <c r="DI115" s="1029"/>
      <c r="DJ115" s="1029"/>
      <c r="DK115" s="1030"/>
      <c r="DL115" s="1031" t="s">
        <v>
123</v>
      </c>
      <c r="DM115" s="1029"/>
      <c r="DN115" s="1029"/>
      <c r="DO115" s="1029"/>
      <c r="DP115" s="1030"/>
      <c r="DQ115" s="1031" t="s">
        <v>
424</v>
      </c>
      <c r="DR115" s="1029"/>
      <c r="DS115" s="1029"/>
      <c r="DT115" s="1029"/>
      <c r="DU115" s="1030"/>
      <c r="DV115" s="1032" t="s">
        <v>
123</v>
      </c>
      <c r="DW115" s="1033"/>
      <c r="DX115" s="1033"/>
      <c r="DY115" s="1033"/>
      <c r="DZ115" s="1034"/>
    </row>
    <row r="116" spans="1:130" s="226" customFormat="1" ht="26.25" customHeight="1">
      <c r="A116" s="1026"/>
      <c r="B116" s="1027"/>
      <c r="C116" s="1035" t="s">
        <v>
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
123</v>
      </c>
      <c r="AB116" s="1029"/>
      <c r="AC116" s="1029"/>
      <c r="AD116" s="1029"/>
      <c r="AE116" s="1030"/>
      <c r="AF116" s="1031" t="s">
        <v>
123</v>
      </c>
      <c r="AG116" s="1029"/>
      <c r="AH116" s="1029"/>
      <c r="AI116" s="1029"/>
      <c r="AJ116" s="1030"/>
      <c r="AK116" s="1031" t="s">
        <v>
424</v>
      </c>
      <c r="AL116" s="1029"/>
      <c r="AM116" s="1029"/>
      <c r="AN116" s="1029"/>
      <c r="AO116" s="1030"/>
      <c r="AP116" s="1032" t="s">
        <v>
123</v>
      </c>
      <c r="AQ116" s="1033"/>
      <c r="AR116" s="1033"/>
      <c r="AS116" s="1033"/>
      <c r="AT116" s="1034"/>
      <c r="AU116" s="970"/>
      <c r="AV116" s="971"/>
      <c r="AW116" s="971"/>
      <c r="AX116" s="971"/>
      <c r="AY116" s="971"/>
      <c r="AZ116" s="1037" t="s">
        <v>
441</v>
      </c>
      <c r="BA116" s="1038"/>
      <c r="BB116" s="1038"/>
      <c r="BC116" s="1038"/>
      <c r="BD116" s="1038"/>
      <c r="BE116" s="1038"/>
      <c r="BF116" s="1038"/>
      <c r="BG116" s="1038"/>
      <c r="BH116" s="1038"/>
      <c r="BI116" s="1038"/>
      <c r="BJ116" s="1038"/>
      <c r="BK116" s="1038"/>
      <c r="BL116" s="1038"/>
      <c r="BM116" s="1038"/>
      <c r="BN116" s="1038"/>
      <c r="BO116" s="1038"/>
      <c r="BP116" s="1039"/>
      <c r="BQ116" s="989" t="s">
        <v>
424</v>
      </c>
      <c r="BR116" s="990"/>
      <c r="BS116" s="990"/>
      <c r="BT116" s="990"/>
      <c r="BU116" s="990"/>
      <c r="BV116" s="990" t="s">
        <v>
123</v>
      </c>
      <c r="BW116" s="990"/>
      <c r="BX116" s="990"/>
      <c r="BY116" s="990"/>
      <c r="BZ116" s="990"/>
      <c r="CA116" s="990" t="s">
        <v>
123</v>
      </c>
      <c r="CB116" s="990"/>
      <c r="CC116" s="990"/>
      <c r="CD116" s="990"/>
      <c r="CE116" s="990"/>
      <c r="CF116" s="984" t="s">
        <v>
123</v>
      </c>
      <c r="CG116" s="985"/>
      <c r="CH116" s="985"/>
      <c r="CI116" s="985"/>
      <c r="CJ116" s="985"/>
      <c r="CK116" s="1015"/>
      <c r="CL116" s="1016"/>
      <c r="CM116" s="986" t="s">
        <v>
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
174090</v>
      </c>
      <c r="DH116" s="1029"/>
      <c r="DI116" s="1029"/>
      <c r="DJ116" s="1029"/>
      <c r="DK116" s="1030"/>
      <c r="DL116" s="1031">
        <v>
143770</v>
      </c>
      <c r="DM116" s="1029"/>
      <c r="DN116" s="1029"/>
      <c r="DO116" s="1029"/>
      <c r="DP116" s="1030"/>
      <c r="DQ116" s="1031">
        <v>
113450</v>
      </c>
      <c r="DR116" s="1029"/>
      <c r="DS116" s="1029"/>
      <c r="DT116" s="1029"/>
      <c r="DU116" s="1030"/>
      <c r="DV116" s="1032">
        <v>
0.8</v>
      </c>
      <c r="DW116" s="1033"/>
      <c r="DX116" s="1033"/>
      <c r="DY116" s="1033"/>
      <c r="DZ116" s="1034"/>
    </row>
    <row r="117" spans="1:130" s="226" customFormat="1" ht="26.25" customHeight="1">
      <c r="A117" s="974" t="s">
        <v>
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
443</v>
      </c>
      <c r="Z117" s="956"/>
      <c r="AA117" s="1046">
        <v>
2492894</v>
      </c>
      <c r="AB117" s="1047"/>
      <c r="AC117" s="1047"/>
      <c r="AD117" s="1047"/>
      <c r="AE117" s="1048"/>
      <c r="AF117" s="1049">
        <v>
2243438</v>
      </c>
      <c r="AG117" s="1047"/>
      <c r="AH117" s="1047"/>
      <c r="AI117" s="1047"/>
      <c r="AJ117" s="1048"/>
      <c r="AK117" s="1049">
        <v>
2217345</v>
      </c>
      <c r="AL117" s="1047"/>
      <c r="AM117" s="1047"/>
      <c r="AN117" s="1047"/>
      <c r="AO117" s="1048"/>
      <c r="AP117" s="1050"/>
      <c r="AQ117" s="1051"/>
      <c r="AR117" s="1051"/>
      <c r="AS117" s="1051"/>
      <c r="AT117" s="1052"/>
      <c r="AU117" s="970"/>
      <c r="AV117" s="971"/>
      <c r="AW117" s="971"/>
      <c r="AX117" s="971"/>
      <c r="AY117" s="971"/>
      <c r="AZ117" s="1037" t="s">
        <v>
444</v>
      </c>
      <c r="BA117" s="1038"/>
      <c r="BB117" s="1038"/>
      <c r="BC117" s="1038"/>
      <c r="BD117" s="1038"/>
      <c r="BE117" s="1038"/>
      <c r="BF117" s="1038"/>
      <c r="BG117" s="1038"/>
      <c r="BH117" s="1038"/>
      <c r="BI117" s="1038"/>
      <c r="BJ117" s="1038"/>
      <c r="BK117" s="1038"/>
      <c r="BL117" s="1038"/>
      <c r="BM117" s="1038"/>
      <c r="BN117" s="1038"/>
      <c r="BO117" s="1038"/>
      <c r="BP117" s="1039"/>
      <c r="BQ117" s="989" t="s">
        <v>
400</v>
      </c>
      <c r="BR117" s="990"/>
      <c r="BS117" s="990"/>
      <c r="BT117" s="990"/>
      <c r="BU117" s="990"/>
      <c r="BV117" s="990" t="s">
        <v>
424</v>
      </c>
      <c r="BW117" s="990"/>
      <c r="BX117" s="990"/>
      <c r="BY117" s="990"/>
      <c r="BZ117" s="990"/>
      <c r="CA117" s="990" t="s">
        <v>
424</v>
      </c>
      <c r="CB117" s="990"/>
      <c r="CC117" s="990"/>
      <c r="CD117" s="990"/>
      <c r="CE117" s="990"/>
      <c r="CF117" s="984" t="s">
        <v>
123</v>
      </c>
      <c r="CG117" s="985"/>
      <c r="CH117" s="985"/>
      <c r="CI117" s="985"/>
      <c r="CJ117" s="985"/>
      <c r="CK117" s="1015"/>
      <c r="CL117" s="1016"/>
      <c r="CM117" s="986" t="s">
        <v>
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
400</v>
      </c>
      <c r="DH117" s="1029"/>
      <c r="DI117" s="1029"/>
      <c r="DJ117" s="1029"/>
      <c r="DK117" s="1030"/>
      <c r="DL117" s="1031" t="s">
        <v>
123</v>
      </c>
      <c r="DM117" s="1029"/>
      <c r="DN117" s="1029"/>
      <c r="DO117" s="1029"/>
      <c r="DP117" s="1030"/>
      <c r="DQ117" s="1031" t="s">
        <v>
123</v>
      </c>
      <c r="DR117" s="1029"/>
      <c r="DS117" s="1029"/>
      <c r="DT117" s="1029"/>
      <c r="DU117" s="1030"/>
      <c r="DV117" s="1032" t="s">
        <v>
424</v>
      </c>
      <c r="DW117" s="1033"/>
      <c r="DX117" s="1033"/>
      <c r="DY117" s="1033"/>
      <c r="DZ117" s="1034"/>
    </row>
    <row r="118" spans="1:130" s="226" customFormat="1" ht="26.25" customHeight="1">
      <c r="A118" s="974" t="s">
        <v>
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
416</v>
      </c>
      <c r="AB118" s="955"/>
      <c r="AC118" s="955"/>
      <c r="AD118" s="955"/>
      <c r="AE118" s="956"/>
      <c r="AF118" s="954" t="s">
        <v>
300</v>
      </c>
      <c r="AG118" s="955"/>
      <c r="AH118" s="955"/>
      <c r="AI118" s="955"/>
      <c r="AJ118" s="956"/>
      <c r="AK118" s="954" t="s">
        <v>
299</v>
      </c>
      <c r="AL118" s="955"/>
      <c r="AM118" s="955"/>
      <c r="AN118" s="955"/>
      <c r="AO118" s="956"/>
      <c r="AP118" s="1041" t="s">
        <v>
417</v>
      </c>
      <c r="AQ118" s="1042"/>
      <c r="AR118" s="1042"/>
      <c r="AS118" s="1042"/>
      <c r="AT118" s="1043"/>
      <c r="AU118" s="970"/>
      <c r="AV118" s="971"/>
      <c r="AW118" s="971"/>
      <c r="AX118" s="971"/>
      <c r="AY118" s="971"/>
      <c r="AZ118" s="1044" t="s">
        <v>
446</v>
      </c>
      <c r="BA118" s="1035"/>
      <c r="BB118" s="1035"/>
      <c r="BC118" s="1035"/>
      <c r="BD118" s="1035"/>
      <c r="BE118" s="1035"/>
      <c r="BF118" s="1035"/>
      <c r="BG118" s="1035"/>
      <c r="BH118" s="1035"/>
      <c r="BI118" s="1035"/>
      <c r="BJ118" s="1035"/>
      <c r="BK118" s="1035"/>
      <c r="BL118" s="1035"/>
      <c r="BM118" s="1035"/>
      <c r="BN118" s="1035"/>
      <c r="BO118" s="1035"/>
      <c r="BP118" s="1036"/>
      <c r="BQ118" s="1067" t="s">
        <v>
123</v>
      </c>
      <c r="BR118" s="1068"/>
      <c r="BS118" s="1068"/>
      <c r="BT118" s="1068"/>
      <c r="BU118" s="1068"/>
      <c r="BV118" s="1068" t="s">
        <v>
123</v>
      </c>
      <c r="BW118" s="1068"/>
      <c r="BX118" s="1068"/>
      <c r="BY118" s="1068"/>
      <c r="BZ118" s="1068"/>
      <c r="CA118" s="1068" t="s">
        <v>
400</v>
      </c>
      <c r="CB118" s="1068"/>
      <c r="CC118" s="1068"/>
      <c r="CD118" s="1068"/>
      <c r="CE118" s="1068"/>
      <c r="CF118" s="984" t="s">
        <v>
424</v>
      </c>
      <c r="CG118" s="985"/>
      <c r="CH118" s="985"/>
      <c r="CI118" s="985"/>
      <c r="CJ118" s="985"/>
      <c r="CK118" s="1015"/>
      <c r="CL118" s="1016"/>
      <c r="CM118" s="986" t="s">
        <v>
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
424</v>
      </c>
      <c r="DH118" s="1029"/>
      <c r="DI118" s="1029"/>
      <c r="DJ118" s="1029"/>
      <c r="DK118" s="1030"/>
      <c r="DL118" s="1031" t="s">
        <v>
400</v>
      </c>
      <c r="DM118" s="1029"/>
      <c r="DN118" s="1029"/>
      <c r="DO118" s="1029"/>
      <c r="DP118" s="1030"/>
      <c r="DQ118" s="1031" t="s">
        <v>
424</v>
      </c>
      <c r="DR118" s="1029"/>
      <c r="DS118" s="1029"/>
      <c r="DT118" s="1029"/>
      <c r="DU118" s="1030"/>
      <c r="DV118" s="1032" t="s">
        <v>
424</v>
      </c>
      <c r="DW118" s="1033"/>
      <c r="DX118" s="1033"/>
      <c r="DY118" s="1033"/>
      <c r="DZ118" s="1034"/>
    </row>
    <row r="119" spans="1:130" s="226" customFormat="1" ht="26.25" customHeight="1">
      <c r="A119" s="1128" t="s">
        <v>
421</v>
      </c>
      <c r="B119" s="1014"/>
      <c r="C119" s="993" t="s">
        <v>
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
424</v>
      </c>
      <c r="AB119" s="962"/>
      <c r="AC119" s="962"/>
      <c r="AD119" s="962"/>
      <c r="AE119" s="963"/>
      <c r="AF119" s="964" t="s">
        <v>
424</v>
      </c>
      <c r="AG119" s="962"/>
      <c r="AH119" s="962"/>
      <c r="AI119" s="962"/>
      <c r="AJ119" s="963"/>
      <c r="AK119" s="964" t="s">
        <v>
123</v>
      </c>
      <c r="AL119" s="962"/>
      <c r="AM119" s="962"/>
      <c r="AN119" s="962"/>
      <c r="AO119" s="963"/>
      <c r="AP119" s="965" t="s">
        <v>
400</v>
      </c>
      <c r="AQ119" s="966"/>
      <c r="AR119" s="966"/>
      <c r="AS119" s="966"/>
      <c r="AT119" s="967"/>
      <c r="AU119" s="972"/>
      <c r="AV119" s="973"/>
      <c r="AW119" s="973"/>
      <c r="AX119" s="973"/>
      <c r="AY119" s="973"/>
      <c r="AZ119" s="257" t="s">
        <v>
180</v>
      </c>
      <c r="BA119" s="257"/>
      <c r="BB119" s="257"/>
      <c r="BC119" s="257"/>
      <c r="BD119" s="257"/>
      <c r="BE119" s="257"/>
      <c r="BF119" s="257"/>
      <c r="BG119" s="257"/>
      <c r="BH119" s="257"/>
      <c r="BI119" s="257"/>
      <c r="BJ119" s="257"/>
      <c r="BK119" s="257"/>
      <c r="BL119" s="257"/>
      <c r="BM119" s="257"/>
      <c r="BN119" s="257"/>
      <c r="BO119" s="1045" t="s">
        <v>
448</v>
      </c>
      <c r="BP119" s="1076"/>
      <c r="BQ119" s="1067">
        <v>
28530723</v>
      </c>
      <c r="BR119" s="1068"/>
      <c r="BS119" s="1068"/>
      <c r="BT119" s="1068"/>
      <c r="BU119" s="1068"/>
      <c r="BV119" s="1068">
        <v>
28067732</v>
      </c>
      <c r="BW119" s="1068"/>
      <c r="BX119" s="1068"/>
      <c r="BY119" s="1068"/>
      <c r="BZ119" s="1068"/>
      <c r="CA119" s="1068">
        <v>
27703810</v>
      </c>
      <c r="CB119" s="1068"/>
      <c r="CC119" s="1068"/>
      <c r="CD119" s="1068"/>
      <c r="CE119" s="1068"/>
      <c r="CF119" s="1069"/>
      <c r="CG119" s="1070"/>
      <c r="CH119" s="1070"/>
      <c r="CI119" s="1070"/>
      <c r="CJ119" s="1071"/>
      <c r="CK119" s="1017"/>
      <c r="CL119" s="1018"/>
      <c r="CM119" s="1072" t="s">
        <v>
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
400</v>
      </c>
      <c r="DH119" s="1054"/>
      <c r="DI119" s="1054"/>
      <c r="DJ119" s="1054"/>
      <c r="DK119" s="1055"/>
      <c r="DL119" s="1053" t="s">
        <v>
400</v>
      </c>
      <c r="DM119" s="1054"/>
      <c r="DN119" s="1054"/>
      <c r="DO119" s="1054"/>
      <c r="DP119" s="1055"/>
      <c r="DQ119" s="1053" t="s">
        <v>
400</v>
      </c>
      <c r="DR119" s="1054"/>
      <c r="DS119" s="1054"/>
      <c r="DT119" s="1054"/>
      <c r="DU119" s="1055"/>
      <c r="DV119" s="1056" t="s">
        <v>
400</v>
      </c>
      <c r="DW119" s="1057"/>
      <c r="DX119" s="1057"/>
      <c r="DY119" s="1057"/>
      <c r="DZ119" s="1058"/>
    </row>
    <row r="120" spans="1:130" s="226" customFormat="1" ht="26.25" customHeight="1">
      <c r="A120" s="1129"/>
      <c r="B120" s="1016"/>
      <c r="C120" s="986" t="s">
        <v>
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
400</v>
      </c>
      <c r="AB120" s="1029"/>
      <c r="AC120" s="1029"/>
      <c r="AD120" s="1029"/>
      <c r="AE120" s="1030"/>
      <c r="AF120" s="1031" t="s">
        <v>
123</v>
      </c>
      <c r="AG120" s="1029"/>
      <c r="AH120" s="1029"/>
      <c r="AI120" s="1029"/>
      <c r="AJ120" s="1030"/>
      <c r="AK120" s="1031" t="s">
        <v>
123</v>
      </c>
      <c r="AL120" s="1029"/>
      <c r="AM120" s="1029"/>
      <c r="AN120" s="1029"/>
      <c r="AO120" s="1030"/>
      <c r="AP120" s="1032" t="s">
        <v>
400</v>
      </c>
      <c r="AQ120" s="1033"/>
      <c r="AR120" s="1033"/>
      <c r="AS120" s="1033"/>
      <c r="AT120" s="1034"/>
      <c r="AU120" s="1059" t="s">
        <v>
450</v>
      </c>
      <c r="AV120" s="1060"/>
      <c r="AW120" s="1060"/>
      <c r="AX120" s="1060"/>
      <c r="AY120" s="1061"/>
      <c r="AZ120" s="1010" t="s">
        <v>
451</v>
      </c>
      <c r="BA120" s="959"/>
      <c r="BB120" s="959"/>
      <c r="BC120" s="959"/>
      <c r="BD120" s="959"/>
      <c r="BE120" s="959"/>
      <c r="BF120" s="959"/>
      <c r="BG120" s="959"/>
      <c r="BH120" s="959"/>
      <c r="BI120" s="959"/>
      <c r="BJ120" s="959"/>
      <c r="BK120" s="959"/>
      <c r="BL120" s="959"/>
      <c r="BM120" s="959"/>
      <c r="BN120" s="959"/>
      <c r="BO120" s="959"/>
      <c r="BP120" s="960"/>
      <c r="BQ120" s="996">
        <v>
3335660</v>
      </c>
      <c r="BR120" s="997"/>
      <c r="BS120" s="997"/>
      <c r="BT120" s="997"/>
      <c r="BU120" s="997"/>
      <c r="BV120" s="997">
        <v>
3592798</v>
      </c>
      <c r="BW120" s="997"/>
      <c r="BX120" s="997"/>
      <c r="BY120" s="997"/>
      <c r="BZ120" s="997"/>
      <c r="CA120" s="997">
        <v>
4227551</v>
      </c>
      <c r="CB120" s="997"/>
      <c r="CC120" s="997"/>
      <c r="CD120" s="997"/>
      <c r="CE120" s="997"/>
      <c r="CF120" s="1011">
        <v>
29.9</v>
      </c>
      <c r="CG120" s="1012"/>
      <c r="CH120" s="1012"/>
      <c r="CI120" s="1012"/>
      <c r="CJ120" s="1012"/>
      <c r="CK120" s="1077" t="s">
        <v>
452</v>
      </c>
      <c r="CL120" s="1078"/>
      <c r="CM120" s="1078"/>
      <c r="CN120" s="1078"/>
      <c r="CO120" s="1079"/>
      <c r="CP120" s="1085" t="s">
        <v>
397</v>
      </c>
      <c r="CQ120" s="1086"/>
      <c r="CR120" s="1086"/>
      <c r="CS120" s="1086"/>
      <c r="CT120" s="1086"/>
      <c r="CU120" s="1086"/>
      <c r="CV120" s="1086"/>
      <c r="CW120" s="1086"/>
      <c r="CX120" s="1086"/>
      <c r="CY120" s="1086"/>
      <c r="CZ120" s="1086"/>
      <c r="DA120" s="1086"/>
      <c r="DB120" s="1086"/>
      <c r="DC120" s="1086"/>
      <c r="DD120" s="1086"/>
      <c r="DE120" s="1086"/>
      <c r="DF120" s="1087"/>
      <c r="DG120" s="996">
        <v>
3220252</v>
      </c>
      <c r="DH120" s="997"/>
      <c r="DI120" s="997"/>
      <c r="DJ120" s="997"/>
      <c r="DK120" s="997"/>
      <c r="DL120" s="997">
        <v>
3206798</v>
      </c>
      <c r="DM120" s="997"/>
      <c r="DN120" s="997"/>
      <c r="DO120" s="997"/>
      <c r="DP120" s="997"/>
      <c r="DQ120" s="997">
        <v>
3198923</v>
      </c>
      <c r="DR120" s="997"/>
      <c r="DS120" s="997"/>
      <c r="DT120" s="997"/>
      <c r="DU120" s="997"/>
      <c r="DV120" s="998">
        <v>
22.7</v>
      </c>
      <c r="DW120" s="998"/>
      <c r="DX120" s="998"/>
      <c r="DY120" s="998"/>
      <c r="DZ120" s="999"/>
    </row>
    <row r="121" spans="1:130" s="226" customFormat="1" ht="26.25" customHeight="1">
      <c r="A121" s="1129"/>
      <c r="B121" s="1016"/>
      <c r="C121" s="1037" t="s">
        <v>
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
400</v>
      </c>
      <c r="AB121" s="1029"/>
      <c r="AC121" s="1029"/>
      <c r="AD121" s="1029"/>
      <c r="AE121" s="1030"/>
      <c r="AF121" s="1031" t="s">
        <v>
123</v>
      </c>
      <c r="AG121" s="1029"/>
      <c r="AH121" s="1029"/>
      <c r="AI121" s="1029"/>
      <c r="AJ121" s="1030"/>
      <c r="AK121" s="1031" t="s">
        <v>
123</v>
      </c>
      <c r="AL121" s="1029"/>
      <c r="AM121" s="1029"/>
      <c r="AN121" s="1029"/>
      <c r="AO121" s="1030"/>
      <c r="AP121" s="1032" t="s">
        <v>
123</v>
      </c>
      <c r="AQ121" s="1033"/>
      <c r="AR121" s="1033"/>
      <c r="AS121" s="1033"/>
      <c r="AT121" s="1034"/>
      <c r="AU121" s="1062"/>
      <c r="AV121" s="1063"/>
      <c r="AW121" s="1063"/>
      <c r="AX121" s="1063"/>
      <c r="AY121" s="1064"/>
      <c r="AZ121" s="1019" t="s">
        <v>
454</v>
      </c>
      <c r="BA121" s="1020"/>
      <c r="BB121" s="1020"/>
      <c r="BC121" s="1020"/>
      <c r="BD121" s="1020"/>
      <c r="BE121" s="1020"/>
      <c r="BF121" s="1020"/>
      <c r="BG121" s="1020"/>
      <c r="BH121" s="1020"/>
      <c r="BI121" s="1020"/>
      <c r="BJ121" s="1020"/>
      <c r="BK121" s="1020"/>
      <c r="BL121" s="1020"/>
      <c r="BM121" s="1020"/>
      <c r="BN121" s="1020"/>
      <c r="BO121" s="1020"/>
      <c r="BP121" s="1021"/>
      <c r="BQ121" s="989">
        <v>
4560599</v>
      </c>
      <c r="BR121" s="990"/>
      <c r="BS121" s="990"/>
      <c r="BT121" s="990"/>
      <c r="BU121" s="990"/>
      <c r="BV121" s="990">
        <v>
4326583</v>
      </c>
      <c r="BW121" s="990"/>
      <c r="BX121" s="990"/>
      <c r="BY121" s="990"/>
      <c r="BZ121" s="990"/>
      <c r="CA121" s="990">
        <v>
4133254</v>
      </c>
      <c r="CB121" s="990"/>
      <c r="CC121" s="990"/>
      <c r="CD121" s="990"/>
      <c r="CE121" s="990"/>
      <c r="CF121" s="984">
        <v>
29.3</v>
      </c>
      <c r="CG121" s="985"/>
      <c r="CH121" s="985"/>
      <c r="CI121" s="985"/>
      <c r="CJ121" s="985"/>
      <c r="CK121" s="1080"/>
      <c r="CL121" s="1081"/>
      <c r="CM121" s="1081"/>
      <c r="CN121" s="1081"/>
      <c r="CO121" s="1082"/>
      <c r="CP121" s="1090" t="s">
        <v>
552</v>
      </c>
      <c r="CQ121" s="1091"/>
      <c r="CR121" s="1091"/>
      <c r="CS121" s="1091"/>
      <c r="CT121" s="1091"/>
      <c r="CU121" s="1091"/>
      <c r="CV121" s="1091"/>
      <c r="CW121" s="1091"/>
      <c r="CX121" s="1091"/>
      <c r="CY121" s="1091"/>
      <c r="CZ121" s="1091"/>
      <c r="DA121" s="1091"/>
      <c r="DB121" s="1091"/>
      <c r="DC121" s="1091"/>
      <c r="DD121" s="1091"/>
      <c r="DE121" s="1091"/>
      <c r="DF121" s="1092"/>
      <c r="DG121" s="989" t="s">
        <v>
494</v>
      </c>
      <c r="DH121" s="990"/>
      <c r="DI121" s="990"/>
      <c r="DJ121" s="990"/>
      <c r="DK121" s="990"/>
      <c r="DL121" s="990" t="s">
        <v>
494</v>
      </c>
      <c r="DM121" s="990"/>
      <c r="DN121" s="990"/>
      <c r="DO121" s="990"/>
      <c r="DP121" s="990"/>
      <c r="DQ121" s="990" t="s">
        <v>
494</v>
      </c>
      <c r="DR121" s="990"/>
      <c r="DS121" s="990"/>
      <c r="DT121" s="990"/>
      <c r="DU121" s="990"/>
      <c r="DV121" s="991" t="s">
        <v>
494</v>
      </c>
      <c r="DW121" s="991"/>
      <c r="DX121" s="991"/>
      <c r="DY121" s="991"/>
      <c r="DZ121" s="992"/>
    </row>
    <row r="122" spans="1:130" s="226" customFormat="1" ht="26.25" customHeight="1">
      <c r="A122" s="1129"/>
      <c r="B122" s="1016"/>
      <c r="C122" s="986" t="s">
        <v>
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
400</v>
      </c>
      <c r="AB122" s="1029"/>
      <c r="AC122" s="1029"/>
      <c r="AD122" s="1029"/>
      <c r="AE122" s="1030"/>
      <c r="AF122" s="1031" t="s">
        <v>
400</v>
      </c>
      <c r="AG122" s="1029"/>
      <c r="AH122" s="1029"/>
      <c r="AI122" s="1029"/>
      <c r="AJ122" s="1030"/>
      <c r="AK122" s="1031" t="s">
        <v>
123</v>
      </c>
      <c r="AL122" s="1029"/>
      <c r="AM122" s="1029"/>
      <c r="AN122" s="1029"/>
      <c r="AO122" s="1030"/>
      <c r="AP122" s="1032" t="s">
        <v>
123</v>
      </c>
      <c r="AQ122" s="1033"/>
      <c r="AR122" s="1033"/>
      <c r="AS122" s="1033"/>
      <c r="AT122" s="1034"/>
      <c r="AU122" s="1062"/>
      <c r="AV122" s="1063"/>
      <c r="AW122" s="1063"/>
      <c r="AX122" s="1063"/>
      <c r="AY122" s="1064"/>
      <c r="AZ122" s="1044" t="s">
        <v>
455</v>
      </c>
      <c r="BA122" s="1035"/>
      <c r="BB122" s="1035"/>
      <c r="BC122" s="1035"/>
      <c r="BD122" s="1035"/>
      <c r="BE122" s="1035"/>
      <c r="BF122" s="1035"/>
      <c r="BG122" s="1035"/>
      <c r="BH122" s="1035"/>
      <c r="BI122" s="1035"/>
      <c r="BJ122" s="1035"/>
      <c r="BK122" s="1035"/>
      <c r="BL122" s="1035"/>
      <c r="BM122" s="1035"/>
      <c r="BN122" s="1035"/>
      <c r="BO122" s="1035"/>
      <c r="BP122" s="1036"/>
      <c r="BQ122" s="1067">
        <v>
16714315</v>
      </c>
      <c r="BR122" s="1068"/>
      <c r="BS122" s="1068"/>
      <c r="BT122" s="1068"/>
      <c r="BU122" s="1068"/>
      <c r="BV122" s="1068">
        <v>
16857672</v>
      </c>
      <c r="BW122" s="1068"/>
      <c r="BX122" s="1068"/>
      <c r="BY122" s="1068"/>
      <c r="BZ122" s="1068"/>
      <c r="CA122" s="1068">
        <v>
16809077</v>
      </c>
      <c r="CB122" s="1068"/>
      <c r="CC122" s="1068"/>
      <c r="CD122" s="1068"/>
      <c r="CE122" s="1068"/>
      <c r="CF122" s="1088">
        <v>
119</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
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
31284</v>
      </c>
      <c r="AB123" s="1029"/>
      <c r="AC123" s="1029"/>
      <c r="AD123" s="1029"/>
      <c r="AE123" s="1030"/>
      <c r="AF123" s="1031">
        <v>
31292</v>
      </c>
      <c r="AG123" s="1029"/>
      <c r="AH123" s="1029"/>
      <c r="AI123" s="1029"/>
      <c r="AJ123" s="1030"/>
      <c r="AK123" s="1031">
        <v>
31291</v>
      </c>
      <c r="AL123" s="1029"/>
      <c r="AM123" s="1029"/>
      <c r="AN123" s="1029"/>
      <c r="AO123" s="1030"/>
      <c r="AP123" s="1032">
        <v>
0.2</v>
      </c>
      <c r="AQ123" s="1033"/>
      <c r="AR123" s="1033"/>
      <c r="AS123" s="1033"/>
      <c r="AT123" s="1034"/>
      <c r="AU123" s="1065"/>
      <c r="AV123" s="1066"/>
      <c r="AW123" s="1066"/>
      <c r="AX123" s="1066"/>
      <c r="AY123" s="1066"/>
      <c r="AZ123" s="257" t="s">
        <v>
180</v>
      </c>
      <c r="BA123" s="257"/>
      <c r="BB123" s="257"/>
      <c r="BC123" s="257"/>
      <c r="BD123" s="257"/>
      <c r="BE123" s="257"/>
      <c r="BF123" s="257"/>
      <c r="BG123" s="257"/>
      <c r="BH123" s="257"/>
      <c r="BI123" s="257"/>
      <c r="BJ123" s="257"/>
      <c r="BK123" s="257"/>
      <c r="BL123" s="257"/>
      <c r="BM123" s="257"/>
      <c r="BN123" s="257"/>
      <c r="BO123" s="1045" t="s">
        <v>
456</v>
      </c>
      <c r="BP123" s="1076"/>
      <c r="BQ123" s="1135">
        <v>
24610574</v>
      </c>
      <c r="BR123" s="1136"/>
      <c r="BS123" s="1136"/>
      <c r="BT123" s="1136"/>
      <c r="BU123" s="1136"/>
      <c r="BV123" s="1136">
        <v>
24777053</v>
      </c>
      <c r="BW123" s="1136"/>
      <c r="BX123" s="1136"/>
      <c r="BY123" s="1136"/>
      <c r="BZ123" s="1136"/>
      <c r="CA123" s="1136">
        <v>
25169882</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
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
123</v>
      </c>
      <c r="AB124" s="1029"/>
      <c r="AC124" s="1029"/>
      <c r="AD124" s="1029"/>
      <c r="AE124" s="1030"/>
      <c r="AF124" s="1031" t="s">
        <v>
123</v>
      </c>
      <c r="AG124" s="1029"/>
      <c r="AH124" s="1029"/>
      <c r="AI124" s="1029"/>
      <c r="AJ124" s="1030"/>
      <c r="AK124" s="1031" t="s">
        <v>
123</v>
      </c>
      <c r="AL124" s="1029"/>
      <c r="AM124" s="1029"/>
      <c r="AN124" s="1029"/>
      <c r="AO124" s="1030"/>
      <c r="AP124" s="1032" t="s">
        <v>
123</v>
      </c>
      <c r="AQ124" s="1033"/>
      <c r="AR124" s="1033"/>
      <c r="AS124" s="1033"/>
      <c r="AT124" s="1034"/>
      <c r="AU124" s="1131" t="s">
        <v>
457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
28.4</v>
      </c>
      <c r="BR124" s="1098"/>
      <c r="BS124" s="1098"/>
      <c r="BT124" s="1098"/>
      <c r="BU124" s="1098"/>
      <c r="BV124" s="1098">
        <v>
23.5</v>
      </c>
      <c r="BW124" s="1098"/>
      <c r="BX124" s="1098"/>
      <c r="BY124" s="1098"/>
      <c r="BZ124" s="1098"/>
      <c r="CA124" s="1098">
        <v>
17.899999999999999</v>
      </c>
      <c r="CB124" s="1098"/>
      <c r="CC124" s="1098"/>
      <c r="CD124" s="1098"/>
      <c r="CE124" s="1098"/>
      <c r="CF124" s="1099"/>
      <c r="CG124" s="1100"/>
      <c r="CH124" s="1100"/>
      <c r="CI124" s="1100"/>
      <c r="CJ124" s="1101"/>
      <c r="CK124" s="1083"/>
      <c r="CL124" s="1083"/>
      <c r="CM124" s="1083"/>
      <c r="CN124" s="1083"/>
      <c r="CO124" s="1084"/>
      <c r="CP124" s="1090" t="s">
        <v>
458</v>
      </c>
      <c r="CQ124" s="1091"/>
      <c r="CR124" s="1091"/>
      <c r="CS124" s="1091"/>
      <c r="CT124" s="1091"/>
      <c r="CU124" s="1091"/>
      <c r="CV124" s="1091"/>
      <c r="CW124" s="1091"/>
      <c r="CX124" s="1091"/>
      <c r="CY124" s="1091"/>
      <c r="CZ124" s="1091"/>
      <c r="DA124" s="1091"/>
      <c r="DB124" s="1091"/>
      <c r="DC124" s="1091"/>
      <c r="DD124" s="1091"/>
      <c r="DE124" s="1091"/>
      <c r="DF124" s="1092"/>
      <c r="DG124" s="1075" t="s">
        <v>
123</v>
      </c>
      <c r="DH124" s="1054"/>
      <c r="DI124" s="1054"/>
      <c r="DJ124" s="1054"/>
      <c r="DK124" s="1055"/>
      <c r="DL124" s="1053" t="s">
        <v>
123</v>
      </c>
      <c r="DM124" s="1054"/>
      <c r="DN124" s="1054"/>
      <c r="DO124" s="1054"/>
      <c r="DP124" s="1055"/>
      <c r="DQ124" s="1053" t="s">
        <v>
123</v>
      </c>
      <c r="DR124" s="1054"/>
      <c r="DS124" s="1054"/>
      <c r="DT124" s="1054"/>
      <c r="DU124" s="1055"/>
      <c r="DV124" s="1056" t="s">
        <v>
123</v>
      </c>
      <c r="DW124" s="1057"/>
      <c r="DX124" s="1057"/>
      <c r="DY124" s="1057"/>
      <c r="DZ124" s="1058"/>
    </row>
    <row r="125" spans="1:130" s="226" customFormat="1" ht="26.25" customHeight="1">
      <c r="A125" s="1129"/>
      <c r="B125" s="1016"/>
      <c r="C125" s="986" t="s">
        <v>
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
123</v>
      </c>
      <c r="AB125" s="1029"/>
      <c r="AC125" s="1029"/>
      <c r="AD125" s="1029"/>
      <c r="AE125" s="1030"/>
      <c r="AF125" s="1031" t="s">
        <v>
123</v>
      </c>
      <c r="AG125" s="1029"/>
      <c r="AH125" s="1029"/>
      <c r="AI125" s="1029"/>
      <c r="AJ125" s="1030"/>
      <c r="AK125" s="1031" t="s">
        <v>
123</v>
      </c>
      <c r="AL125" s="1029"/>
      <c r="AM125" s="1029"/>
      <c r="AN125" s="1029"/>
      <c r="AO125" s="1030"/>
      <c r="AP125" s="1032" t="s">
        <v>
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
459</v>
      </c>
      <c r="CL125" s="1078"/>
      <c r="CM125" s="1078"/>
      <c r="CN125" s="1078"/>
      <c r="CO125" s="1079"/>
      <c r="CP125" s="1010" t="s">
        <v>
460</v>
      </c>
      <c r="CQ125" s="959"/>
      <c r="CR125" s="959"/>
      <c r="CS125" s="959"/>
      <c r="CT125" s="959"/>
      <c r="CU125" s="959"/>
      <c r="CV125" s="959"/>
      <c r="CW125" s="959"/>
      <c r="CX125" s="959"/>
      <c r="CY125" s="959"/>
      <c r="CZ125" s="959"/>
      <c r="DA125" s="959"/>
      <c r="DB125" s="959"/>
      <c r="DC125" s="959"/>
      <c r="DD125" s="959"/>
      <c r="DE125" s="959"/>
      <c r="DF125" s="960"/>
      <c r="DG125" s="996" t="s">
        <v>
123</v>
      </c>
      <c r="DH125" s="997"/>
      <c r="DI125" s="997"/>
      <c r="DJ125" s="997"/>
      <c r="DK125" s="997"/>
      <c r="DL125" s="997" t="s">
        <v>
123</v>
      </c>
      <c r="DM125" s="997"/>
      <c r="DN125" s="997"/>
      <c r="DO125" s="997"/>
      <c r="DP125" s="997"/>
      <c r="DQ125" s="997" t="s">
        <v>
123</v>
      </c>
      <c r="DR125" s="997"/>
      <c r="DS125" s="997"/>
      <c r="DT125" s="997"/>
      <c r="DU125" s="997"/>
      <c r="DV125" s="998" t="s">
        <v>
123</v>
      </c>
      <c r="DW125" s="998"/>
      <c r="DX125" s="998"/>
      <c r="DY125" s="998"/>
      <c r="DZ125" s="999"/>
    </row>
    <row r="126" spans="1:130" s="226" customFormat="1" ht="26.25" customHeight="1" thickBot="1">
      <c r="A126" s="1129"/>
      <c r="B126" s="1016"/>
      <c r="C126" s="986" t="s">
        <v>
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
123</v>
      </c>
      <c r="AB126" s="1029"/>
      <c r="AC126" s="1029"/>
      <c r="AD126" s="1029"/>
      <c r="AE126" s="1030"/>
      <c r="AF126" s="1031" t="s">
        <v>
123</v>
      </c>
      <c r="AG126" s="1029"/>
      <c r="AH126" s="1029"/>
      <c r="AI126" s="1029"/>
      <c r="AJ126" s="1030"/>
      <c r="AK126" s="1031" t="s">
        <v>
123</v>
      </c>
      <c r="AL126" s="1029"/>
      <c r="AM126" s="1029"/>
      <c r="AN126" s="1029"/>
      <c r="AO126" s="1030"/>
      <c r="AP126" s="1032" t="s">
        <v>
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
461</v>
      </c>
      <c r="CQ126" s="1020"/>
      <c r="CR126" s="1020"/>
      <c r="CS126" s="1020"/>
      <c r="CT126" s="1020"/>
      <c r="CU126" s="1020"/>
      <c r="CV126" s="1020"/>
      <c r="CW126" s="1020"/>
      <c r="CX126" s="1020"/>
      <c r="CY126" s="1020"/>
      <c r="CZ126" s="1020"/>
      <c r="DA126" s="1020"/>
      <c r="DB126" s="1020"/>
      <c r="DC126" s="1020"/>
      <c r="DD126" s="1020"/>
      <c r="DE126" s="1020"/>
      <c r="DF126" s="1021"/>
      <c r="DG126" s="989" t="s">
        <v>
123</v>
      </c>
      <c r="DH126" s="990"/>
      <c r="DI126" s="990"/>
      <c r="DJ126" s="990"/>
      <c r="DK126" s="990"/>
      <c r="DL126" s="990" t="s">
        <v>
123</v>
      </c>
      <c r="DM126" s="990"/>
      <c r="DN126" s="990"/>
      <c r="DO126" s="990"/>
      <c r="DP126" s="990"/>
      <c r="DQ126" s="990" t="s">
        <v>
123</v>
      </c>
      <c r="DR126" s="990"/>
      <c r="DS126" s="990"/>
      <c r="DT126" s="990"/>
      <c r="DU126" s="990"/>
      <c r="DV126" s="991" t="s">
        <v>
123</v>
      </c>
      <c r="DW126" s="991"/>
      <c r="DX126" s="991"/>
      <c r="DY126" s="991"/>
      <c r="DZ126" s="992"/>
    </row>
    <row r="127" spans="1:130" s="226" customFormat="1" ht="26.25" customHeight="1">
      <c r="A127" s="1130"/>
      <c r="B127" s="1018"/>
      <c r="C127" s="1072" t="s">
        <v>
462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
3610</v>
      </c>
      <c r="AB127" s="1029"/>
      <c r="AC127" s="1029"/>
      <c r="AD127" s="1029"/>
      <c r="AE127" s="1030"/>
      <c r="AF127" s="1031">
        <v>
3872</v>
      </c>
      <c r="AG127" s="1029"/>
      <c r="AH127" s="1029"/>
      <c r="AI127" s="1029"/>
      <c r="AJ127" s="1030"/>
      <c r="AK127" s="1031">
        <v>
3953</v>
      </c>
      <c r="AL127" s="1029"/>
      <c r="AM127" s="1029"/>
      <c r="AN127" s="1029"/>
      <c r="AO127" s="1030"/>
      <c r="AP127" s="1032">
        <v>
0</v>
      </c>
      <c r="AQ127" s="1033"/>
      <c r="AR127" s="1033"/>
      <c r="AS127" s="1033"/>
      <c r="AT127" s="1034"/>
      <c r="AU127" s="262"/>
      <c r="AV127" s="262"/>
      <c r="AW127" s="262"/>
      <c r="AX127" s="1102" t="s">
        <v>
463</v>
      </c>
      <c r="AY127" s="1103"/>
      <c r="AZ127" s="1103"/>
      <c r="BA127" s="1103"/>
      <c r="BB127" s="1103"/>
      <c r="BC127" s="1103"/>
      <c r="BD127" s="1103"/>
      <c r="BE127" s="1104"/>
      <c r="BF127" s="1105" t="s">
        <v>
464</v>
      </c>
      <c r="BG127" s="1103"/>
      <c r="BH127" s="1103"/>
      <c r="BI127" s="1103"/>
      <c r="BJ127" s="1103"/>
      <c r="BK127" s="1103"/>
      <c r="BL127" s="1104"/>
      <c r="BM127" s="1105" t="s">
        <v>
465</v>
      </c>
      <c r="BN127" s="1103"/>
      <c r="BO127" s="1103"/>
      <c r="BP127" s="1103"/>
      <c r="BQ127" s="1103"/>
      <c r="BR127" s="1103"/>
      <c r="BS127" s="1104"/>
      <c r="BT127" s="1105" t="s">
        <v>
466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
467</v>
      </c>
      <c r="CQ127" s="1020"/>
      <c r="CR127" s="1020"/>
      <c r="CS127" s="1020"/>
      <c r="CT127" s="1020"/>
      <c r="CU127" s="1020"/>
      <c r="CV127" s="1020"/>
      <c r="CW127" s="1020"/>
      <c r="CX127" s="1020"/>
      <c r="CY127" s="1020"/>
      <c r="CZ127" s="1020"/>
      <c r="DA127" s="1020"/>
      <c r="DB127" s="1020"/>
      <c r="DC127" s="1020"/>
      <c r="DD127" s="1020"/>
      <c r="DE127" s="1020"/>
      <c r="DF127" s="1021"/>
      <c r="DG127" s="989" t="s">
        <v>
123</v>
      </c>
      <c r="DH127" s="990"/>
      <c r="DI127" s="990"/>
      <c r="DJ127" s="990"/>
      <c r="DK127" s="990"/>
      <c r="DL127" s="990" t="s">
        <v>
123</v>
      </c>
      <c r="DM127" s="990"/>
      <c r="DN127" s="990"/>
      <c r="DO127" s="990"/>
      <c r="DP127" s="990"/>
      <c r="DQ127" s="990" t="s">
        <v>
123</v>
      </c>
      <c r="DR127" s="990"/>
      <c r="DS127" s="990"/>
      <c r="DT127" s="990"/>
      <c r="DU127" s="990"/>
      <c r="DV127" s="991" t="s">
        <v>
123</v>
      </c>
      <c r="DW127" s="991"/>
      <c r="DX127" s="991"/>
      <c r="DY127" s="991"/>
      <c r="DZ127" s="992"/>
    </row>
    <row r="128" spans="1:130" s="226" customFormat="1" ht="26.25" customHeight="1" thickBot="1">
      <c r="A128" s="1113" t="s">
        <v>
468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
469</v>
      </c>
      <c r="X128" s="1115"/>
      <c r="Y128" s="1115"/>
      <c r="Z128" s="1116"/>
      <c r="AA128" s="1117">
        <v>
668230</v>
      </c>
      <c r="AB128" s="1118"/>
      <c r="AC128" s="1118"/>
      <c r="AD128" s="1118"/>
      <c r="AE128" s="1119"/>
      <c r="AF128" s="1120">
        <v>
584993</v>
      </c>
      <c r="AG128" s="1118"/>
      <c r="AH128" s="1118"/>
      <c r="AI128" s="1118"/>
      <c r="AJ128" s="1119"/>
      <c r="AK128" s="1120">
        <v>
529960</v>
      </c>
      <c r="AL128" s="1118"/>
      <c r="AM128" s="1118"/>
      <c r="AN128" s="1118"/>
      <c r="AO128" s="1119"/>
      <c r="AP128" s="1121"/>
      <c r="AQ128" s="1122"/>
      <c r="AR128" s="1122"/>
      <c r="AS128" s="1122"/>
      <c r="AT128" s="1123"/>
      <c r="AU128" s="262"/>
      <c r="AV128" s="262"/>
      <c r="AW128" s="262"/>
      <c r="AX128" s="958" t="s">
        <v>
470</v>
      </c>
      <c r="AY128" s="959"/>
      <c r="AZ128" s="959"/>
      <c r="BA128" s="959"/>
      <c r="BB128" s="959"/>
      <c r="BC128" s="959"/>
      <c r="BD128" s="959"/>
      <c r="BE128" s="960"/>
      <c r="BF128" s="1124" t="s">
        <v>
123</v>
      </c>
      <c r="BG128" s="1125"/>
      <c r="BH128" s="1125"/>
      <c r="BI128" s="1125"/>
      <c r="BJ128" s="1125"/>
      <c r="BK128" s="1125"/>
      <c r="BL128" s="1126"/>
      <c r="BM128" s="1124">
        <v>
12.74</v>
      </c>
      <c r="BN128" s="1125"/>
      <c r="BO128" s="1125"/>
      <c r="BP128" s="1125"/>
      <c r="BQ128" s="1125"/>
      <c r="BR128" s="1125"/>
      <c r="BS128" s="1126"/>
      <c r="BT128" s="1124">
        <v>
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
471</v>
      </c>
      <c r="CQ128" s="1107"/>
      <c r="CR128" s="1107"/>
      <c r="CS128" s="1107"/>
      <c r="CT128" s="1107"/>
      <c r="CU128" s="1107"/>
      <c r="CV128" s="1107"/>
      <c r="CW128" s="1107"/>
      <c r="CX128" s="1107"/>
      <c r="CY128" s="1107"/>
      <c r="CZ128" s="1107"/>
      <c r="DA128" s="1107"/>
      <c r="DB128" s="1107"/>
      <c r="DC128" s="1107"/>
      <c r="DD128" s="1107"/>
      <c r="DE128" s="1107"/>
      <c r="DF128" s="1108"/>
      <c r="DG128" s="1109" t="s">
        <v>
123</v>
      </c>
      <c r="DH128" s="1110"/>
      <c r="DI128" s="1110"/>
      <c r="DJ128" s="1110"/>
      <c r="DK128" s="1110"/>
      <c r="DL128" s="1110" t="s">
        <v>
123</v>
      </c>
      <c r="DM128" s="1110"/>
      <c r="DN128" s="1110"/>
      <c r="DO128" s="1110"/>
      <c r="DP128" s="1110"/>
      <c r="DQ128" s="1110" t="s">
        <v>
123</v>
      </c>
      <c r="DR128" s="1110"/>
      <c r="DS128" s="1110"/>
      <c r="DT128" s="1110"/>
      <c r="DU128" s="1110"/>
      <c r="DV128" s="1111" t="s">
        <v>
123</v>
      </c>
      <c r="DW128" s="1111"/>
      <c r="DX128" s="1111"/>
      <c r="DY128" s="1111"/>
      <c r="DZ128" s="1112"/>
    </row>
    <row r="129" spans="1:131" s="226" customFormat="1" ht="26.25" customHeight="1">
      <c r="A129" s="1000" t="s">
        <v>
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
472</v>
      </c>
      <c r="X129" s="1144"/>
      <c r="Y129" s="1144"/>
      <c r="Z129" s="1145"/>
      <c r="AA129" s="1028">
        <v>
15081833</v>
      </c>
      <c r="AB129" s="1029"/>
      <c r="AC129" s="1029"/>
      <c r="AD129" s="1029"/>
      <c r="AE129" s="1030"/>
      <c r="AF129" s="1031">
        <v>
15317478</v>
      </c>
      <c r="AG129" s="1029"/>
      <c r="AH129" s="1029"/>
      <c r="AI129" s="1029"/>
      <c r="AJ129" s="1030"/>
      <c r="AK129" s="1031">
        <v>
15525298</v>
      </c>
      <c r="AL129" s="1029"/>
      <c r="AM129" s="1029"/>
      <c r="AN129" s="1029"/>
      <c r="AO129" s="1030"/>
      <c r="AP129" s="1146"/>
      <c r="AQ129" s="1147"/>
      <c r="AR129" s="1147"/>
      <c r="AS129" s="1147"/>
      <c r="AT129" s="1148"/>
      <c r="AU129" s="264"/>
      <c r="AV129" s="264"/>
      <c r="AW129" s="264"/>
      <c r="AX129" s="1137" t="s">
        <v>
473</v>
      </c>
      <c r="AY129" s="1020"/>
      <c r="AZ129" s="1020"/>
      <c r="BA129" s="1020"/>
      <c r="BB129" s="1020"/>
      <c r="BC129" s="1020"/>
      <c r="BD129" s="1020"/>
      <c r="BE129" s="1021"/>
      <c r="BF129" s="1138" t="s">
        <v>
123</v>
      </c>
      <c r="BG129" s="1139"/>
      <c r="BH129" s="1139"/>
      <c r="BI129" s="1139"/>
      <c r="BJ129" s="1139"/>
      <c r="BK129" s="1139"/>
      <c r="BL129" s="1140"/>
      <c r="BM129" s="1138">
        <v>
17.739999999999998</v>
      </c>
      <c r="BN129" s="1139"/>
      <c r="BO129" s="1139"/>
      <c r="BP129" s="1139"/>
      <c r="BQ129" s="1139"/>
      <c r="BR129" s="1139"/>
      <c r="BS129" s="1140"/>
      <c r="BT129" s="1138">
        <v>
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
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
475</v>
      </c>
      <c r="X130" s="1144"/>
      <c r="Y130" s="1144"/>
      <c r="Z130" s="1145"/>
      <c r="AA130" s="1028">
        <v>
1326915</v>
      </c>
      <c r="AB130" s="1029"/>
      <c r="AC130" s="1029"/>
      <c r="AD130" s="1029"/>
      <c r="AE130" s="1030"/>
      <c r="AF130" s="1031">
        <v>
1356347</v>
      </c>
      <c r="AG130" s="1029"/>
      <c r="AH130" s="1029"/>
      <c r="AI130" s="1029"/>
      <c r="AJ130" s="1030"/>
      <c r="AK130" s="1031">
        <v>
1405544</v>
      </c>
      <c r="AL130" s="1029"/>
      <c r="AM130" s="1029"/>
      <c r="AN130" s="1029"/>
      <c r="AO130" s="1030"/>
      <c r="AP130" s="1146"/>
      <c r="AQ130" s="1147"/>
      <c r="AR130" s="1147"/>
      <c r="AS130" s="1147"/>
      <c r="AT130" s="1148"/>
      <c r="AU130" s="264"/>
      <c r="AV130" s="264"/>
      <c r="AW130" s="264"/>
      <c r="AX130" s="1137" t="s">
        <v>
476</v>
      </c>
      <c r="AY130" s="1020"/>
      <c r="AZ130" s="1020"/>
      <c r="BA130" s="1020"/>
      <c r="BB130" s="1020"/>
      <c r="BC130" s="1020"/>
      <c r="BD130" s="1020"/>
      <c r="BE130" s="1021"/>
      <c r="BF130" s="1174">
        <v>
2.5</v>
      </c>
      <c r="BG130" s="1175"/>
      <c r="BH130" s="1175"/>
      <c r="BI130" s="1175"/>
      <c r="BJ130" s="1175"/>
      <c r="BK130" s="1175"/>
      <c r="BL130" s="1176"/>
      <c r="BM130" s="1174">
        <v>
25</v>
      </c>
      <c r="BN130" s="1175"/>
      <c r="BO130" s="1175"/>
      <c r="BP130" s="1175"/>
      <c r="BQ130" s="1175"/>
      <c r="BR130" s="1175"/>
      <c r="BS130" s="1176"/>
      <c r="BT130" s="1174">
        <v>
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
477</v>
      </c>
      <c r="X131" s="1182"/>
      <c r="Y131" s="1182"/>
      <c r="Z131" s="1183"/>
      <c r="AA131" s="1075">
        <v>
13754918</v>
      </c>
      <c r="AB131" s="1054"/>
      <c r="AC131" s="1054"/>
      <c r="AD131" s="1054"/>
      <c r="AE131" s="1055"/>
      <c r="AF131" s="1053">
        <v>
13961131</v>
      </c>
      <c r="AG131" s="1054"/>
      <c r="AH131" s="1054"/>
      <c r="AI131" s="1054"/>
      <c r="AJ131" s="1055"/>
      <c r="AK131" s="1053">
        <v>
14119754</v>
      </c>
      <c r="AL131" s="1054"/>
      <c r="AM131" s="1054"/>
      <c r="AN131" s="1054"/>
      <c r="AO131" s="1055"/>
      <c r="AP131" s="1184"/>
      <c r="AQ131" s="1185"/>
      <c r="AR131" s="1185"/>
      <c r="AS131" s="1185"/>
      <c r="AT131" s="1186"/>
      <c r="AU131" s="264"/>
      <c r="AV131" s="264"/>
      <c r="AW131" s="264"/>
      <c r="AX131" s="1156" t="s">
        <v>
478</v>
      </c>
      <c r="AY131" s="1107"/>
      <c r="AZ131" s="1107"/>
      <c r="BA131" s="1107"/>
      <c r="BB131" s="1107"/>
      <c r="BC131" s="1107"/>
      <c r="BD131" s="1107"/>
      <c r="BE131" s="1108"/>
      <c r="BF131" s="1157">
        <v>
17.899999999999999</v>
      </c>
      <c r="BG131" s="1158"/>
      <c r="BH131" s="1158"/>
      <c r="BI131" s="1158"/>
      <c r="BJ131" s="1158"/>
      <c r="BK131" s="1158"/>
      <c r="BL131" s="1159"/>
      <c r="BM131" s="1157">
        <v>
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
479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
480</v>
      </c>
      <c r="W132" s="1167"/>
      <c r="X132" s="1167"/>
      <c r="Y132" s="1167"/>
      <c r="Z132" s="1168"/>
      <c r="AA132" s="1169">
        <v>
3.6186984180000001</v>
      </c>
      <c r="AB132" s="1170"/>
      <c r="AC132" s="1170"/>
      <c r="AD132" s="1170"/>
      <c r="AE132" s="1171"/>
      <c r="AF132" s="1172">
        <v>
2.1638504790000002</v>
      </c>
      <c r="AG132" s="1170"/>
      <c r="AH132" s="1170"/>
      <c r="AI132" s="1170"/>
      <c r="AJ132" s="1171"/>
      <c r="AK132" s="1172">
        <v>
1.9960758519999999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
481</v>
      </c>
      <c r="W133" s="1150"/>
      <c r="X133" s="1150"/>
      <c r="Y133" s="1150"/>
      <c r="Z133" s="1151"/>
      <c r="AA133" s="1152">
        <v>
3.9</v>
      </c>
      <c r="AB133" s="1153"/>
      <c r="AC133" s="1153"/>
      <c r="AD133" s="1153"/>
      <c r="AE133" s="1154"/>
      <c r="AF133" s="1152">
        <v>
3</v>
      </c>
      <c r="AG133" s="1153"/>
      <c r="AH133" s="1153"/>
      <c r="AI133" s="1153"/>
      <c r="AJ133" s="1154"/>
      <c r="AK133" s="1152">
        <v>
2.5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S7w/G8dOVqzNyHUWZx9zrJKPCBxGvhA0smLWRbUe580rvQZCsaQybMF5UOEvLnNJwzhBOCC9T8wYXPiPvBJPQ==" saltValue="uMLy5s9UhkKzoE7gHQZI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482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xB+B2qpaz9+afRqo2ytjiKaVQdosa6ph3ns2XKslKO+5hSThidFY9SA6lVDBcsmiD32n66uayvnDyggwLJw3g==" saltValue="7Bo4rGwZYQzYbSMljnrLX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Normal="100" zoomScaleSheetLayoutView="55" workbookViewId="0">
      <selection activeCell="AK89" sqref="AK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lOmRf/w/0OJQVUPIXN1H+gXEZR4IHQYER8b8M4S1TgKBq0I51e8R7aGT6kH8KK+icHYorqT54PhoRBW+lAM3w==" saltValue="0RVS2d9LtTxpb/2QIIpgp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484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
485</v>
      </c>
      <c r="AP7" s="283"/>
      <c r="AQ7" s="284" t="s">
        <v>
486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
487</v>
      </c>
      <c r="AQ8" s="290" t="s">
        <v>
488</v>
      </c>
      <c r="AR8" s="291" t="s">
        <v>
489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
490</v>
      </c>
      <c r="AL9" s="1193"/>
      <c r="AM9" s="1193"/>
      <c r="AN9" s="1194"/>
      <c r="AO9" s="292">
        <v>
4389362</v>
      </c>
      <c r="AP9" s="292">
        <v>
53668</v>
      </c>
      <c r="AQ9" s="293">
        <v>
72828</v>
      </c>
      <c r="AR9" s="294">
        <v>
-26.3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
491</v>
      </c>
      <c r="AL10" s="1193"/>
      <c r="AM10" s="1193"/>
      <c r="AN10" s="1194"/>
      <c r="AO10" s="295">
        <v>
19484</v>
      </c>
      <c r="AP10" s="295">
        <v>
238</v>
      </c>
      <c r="AQ10" s="296">
        <v>
5865</v>
      </c>
      <c r="AR10" s="297">
        <v>
-95.9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
492</v>
      </c>
      <c r="AL11" s="1193"/>
      <c r="AM11" s="1193"/>
      <c r="AN11" s="1194"/>
      <c r="AO11" s="295">
        <v>
46400</v>
      </c>
      <c r="AP11" s="295">
        <v>
567</v>
      </c>
      <c r="AQ11" s="296">
        <v>
5145</v>
      </c>
      <c r="AR11" s="297">
        <v>
-89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
493</v>
      </c>
      <c r="AL12" s="1193"/>
      <c r="AM12" s="1193"/>
      <c r="AN12" s="1194"/>
      <c r="AO12" s="295" t="s">
        <v>
494</v>
      </c>
      <c r="AP12" s="295" t="s">
        <v>
494</v>
      </c>
      <c r="AQ12" s="296">
        <v>
1255</v>
      </c>
      <c r="AR12" s="297" t="s">
        <v>
494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
495</v>
      </c>
      <c r="AL13" s="1193"/>
      <c r="AM13" s="1193"/>
      <c r="AN13" s="1194"/>
      <c r="AO13" s="295" t="s">
        <v>
494</v>
      </c>
      <c r="AP13" s="295" t="s">
        <v>
494</v>
      </c>
      <c r="AQ13" s="296">
        <v>
1</v>
      </c>
      <c r="AR13" s="297" t="s">
        <v>
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
496</v>
      </c>
      <c r="AL14" s="1193"/>
      <c r="AM14" s="1193"/>
      <c r="AN14" s="1194"/>
      <c r="AO14" s="295">
        <v>
219082</v>
      </c>
      <c r="AP14" s="295">
        <v>
2679</v>
      </c>
      <c r="AQ14" s="296">
        <v>
3026</v>
      </c>
      <c r="AR14" s="297">
        <v>
-11.5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
497</v>
      </c>
      <c r="AL15" s="1193"/>
      <c r="AM15" s="1193"/>
      <c r="AN15" s="1194"/>
      <c r="AO15" s="295">
        <v>
88475</v>
      </c>
      <c r="AP15" s="295">
        <v>
1082</v>
      </c>
      <c r="AQ15" s="296">
        <v>
1617</v>
      </c>
      <c r="AR15" s="297">
        <v>
-33.1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
498</v>
      </c>
      <c r="AL16" s="1196"/>
      <c r="AM16" s="1196"/>
      <c r="AN16" s="1197"/>
      <c r="AO16" s="295">
        <v>
-287738</v>
      </c>
      <c r="AP16" s="295">
        <v>
-3518</v>
      </c>
      <c r="AQ16" s="296">
        <v>
-6841</v>
      </c>
      <c r="AR16" s="297">
        <v>
-48.6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
180</v>
      </c>
      <c r="AL17" s="1196"/>
      <c r="AM17" s="1196"/>
      <c r="AN17" s="1197"/>
      <c r="AO17" s="295">
        <v>
4475065</v>
      </c>
      <c r="AP17" s="295">
        <v>
54715</v>
      </c>
      <c r="AQ17" s="296">
        <v>
82896</v>
      </c>
      <c r="AR17" s="297">
        <v>
-34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499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500</v>
      </c>
      <c r="AP20" s="303" t="s">
        <v>
501</v>
      </c>
      <c r="AQ20" s="304" t="s">
        <v>
502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
503</v>
      </c>
      <c r="AL21" s="1188"/>
      <c r="AM21" s="1188"/>
      <c r="AN21" s="1189"/>
      <c r="AO21" s="307">
        <v>
5.0999999999999996</v>
      </c>
      <c r="AP21" s="308">
        <v>
8.3000000000000007</v>
      </c>
      <c r="AQ21" s="309">
        <v>
-3.2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
504</v>
      </c>
      <c r="AL22" s="1188"/>
      <c r="AM22" s="1188"/>
      <c r="AN22" s="1189"/>
      <c r="AO22" s="312">
        <v>
102.4</v>
      </c>
      <c r="AP22" s="313">
        <v>
98</v>
      </c>
      <c r="AQ22" s="314">
        <v>
4.4000000000000004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506</v>
      </c>
      <c r="AO27" s="273"/>
      <c r="AP27" s="273"/>
      <c r="AQ27" s="273"/>
      <c r="AR27" s="273"/>
      <c r="AS27" s="273"/>
      <c r="AT27" s="273"/>
    </row>
    <row r="28" spans="1:46" ht="17.25">
      <c r="A28" s="274" t="s">
        <v>
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508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
485</v>
      </c>
      <c r="AP30" s="283"/>
      <c r="AQ30" s="284" t="s">
        <v>
486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
487</v>
      </c>
      <c r="AQ31" s="290" t="s">
        <v>
488</v>
      </c>
      <c r="AR31" s="291" t="s">
        <v>
489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
509</v>
      </c>
      <c r="AL32" s="1204"/>
      <c r="AM32" s="1204"/>
      <c r="AN32" s="1205"/>
      <c r="AO32" s="322">
        <v>
1937518</v>
      </c>
      <c r="AP32" s="322">
        <v>
23690</v>
      </c>
      <c r="AQ32" s="323">
        <v>
54128</v>
      </c>
      <c r="AR32" s="324">
        <v>
-56.2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
510</v>
      </c>
      <c r="AL33" s="1204"/>
      <c r="AM33" s="1204"/>
      <c r="AN33" s="1205"/>
      <c r="AO33" s="322" t="s">
        <v>
494</v>
      </c>
      <c r="AP33" s="322" t="s">
        <v>
494</v>
      </c>
      <c r="AQ33" s="323" t="s">
        <v>
494</v>
      </c>
      <c r="AR33" s="324" t="s">
        <v>
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
511</v>
      </c>
      <c r="AL34" s="1204"/>
      <c r="AM34" s="1204"/>
      <c r="AN34" s="1205"/>
      <c r="AO34" s="322" t="s">
        <v>
494</v>
      </c>
      <c r="AP34" s="322" t="s">
        <v>
494</v>
      </c>
      <c r="AQ34" s="323">
        <v>
36</v>
      </c>
      <c r="AR34" s="324" t="s">
        <v>
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
512</v>
      </c>
      <c r="AL35" s="1204"/>
      <c r="AM35" s="1204"/>
      <c r="AN35" s="1205"/>
      <c r="AO35" s="322">
        <v>
244583</v>
      </c>
      <c r="AP35" s="322">
        <v>
2990</v>
      </c>
      <c r="AQ35" s="323">
        <v>
14780</v>
      </c>
      <c r="AR35" s="324">
        <v>
-79.8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
513</v>
      </c>
      <c r="AL36" s="1204"/>
      <c r="AM36" s="1204"/>
      <c r="AN36" s="1205"/>
      <c r="AO36" s="322" t="s">
        <v>
494</v>
      </c>
      <c r="AP36" s="322" t="s">
        <v>
494</v>
      </c>
      <c r="AQ36" s="323">
        <v>
1208</v>
      </c>
      <c r="AR36" s="324" t="s">
        <v>
494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
514</v>
      </c>
      <c r="AL37" s="1204"/>
      <c r="AM37" s="1204"/>
      <c r="AN37" s="1205"/>
      <c r="AO37" s="322">
        <v>
35244</v>
      </c>
      <c r="AP37" s="322">
        <v>
431</v>
      </c>
      <c r="AQ37" s="323">
        <v>
884</v>
      </c>
      <c r="AR37" s="324">
        <v>
-51.2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
515</v>
      </c>
      <c r="AL38" s="1207"/>
      <c r="AM38" s="1207"/>
      <c r="AN38" s="1208"/>
      <c r="AO38" s="325" t="s">
        <v>
494</v>
      </c>
      <c r="AP38" s="325" t="s">
        <v>
494</v>
      </c>
      <c r="AQ38" s="326">
        <v>
2</v>
      </c>
      <c r="AR38" s="314" t="s">
        <v>
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
516</v>
      </c>
      <c r="AL39" s="1207"/>
      <c r="AM39" s="1207"/>
      <c r="AN39" s="1208"/>
      <c r="AO39" s="322">
        <v>
-529960</v>
      </c>
      <c r="AP39" s="322">
        <v>
-6480</v>
      </c>
      <c r="AQ39" s="323">
        <v>
-4266</v>
      </c>
      <c r="AR39" s="324">
        <v>
51.9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
517</v>
      </c>
      <c r="AL40" s="1204"/>
      <c r="AM40" s="1204"/>
      <c r="AN40" s="1205"/>
      <c r="AO40" s="322">
        <v>
-1405544</v>
      </c>
      <c r="AP40" s="322">
        <v>
-17185</v>
      </c>
      <c r="AQ40" s="323">
        <v>
-48487</v>
      </c>
      <c r="AR40" s="324">
        <v>
-64.599999999999994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
294</v>
      </c>
      <c r="AL41" s="1210"/>
      <c r="AM41" s="1210"/>
      <c r="AN41" s="1211"/>
      <c r="AO41" s="322">
        <v>
281841</v>
      </c>
      <c r="AP41" s="322">
        <v>
3446</v>
      </c>
      <c r="AQ41" s="323">
        <v>
18285</v>
      </c>
      <c r="AR41" s="324">
        <v>
-81.2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518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520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
485</v>
      </c>
      <c r="AN49" s="1200" t="s">
        <v>
521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
522</v>
      </c>
      <c r="AO50" s="339" t="s">
        <v>
523</v>
      </c>
      <c r="AP50" s="340" t="s">
        <v>
524</v>
      </c>
      <c r="AQ50" s="341" t="s">
        <v>
525</v>
      </c>
      <c r="AR50" s="342" t="s">
        <v>
526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527</v>
      </c>
      <c r="AL51" s="335"/>
      <c r="AM51" s="343">
        <v>
2258163</v>
      </c>
      <c r="AN51" s="344">
        <v>
28979</v>
      </c>
      <c r="AO51" s="345">
        <v>
-5.4</v>
      </c>
      <c r="AP51" s="346">
        <v>
63956</v>
      </c>
      <c r="AQ51" s="347">
        <v>
25.7</v>
      </c>
      <c r="AR51" s="348">
        <v>
-31.1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528</v>
      </c>
      <c r="AM52" s="351">
        <v>
1916948</v>
      </c>
      <c r="AN52" s="352">
        <v>
24601</v>
      </c>
      <c r="AO52" s="353">
        <v>
9.1</v>
      </c>
      <c r="AP52" s="354">
        <v>
29239</v>
      </c>
      <c r="AQ52" s="355">
        <v>
8.8000000000000007</v>
      </c>
      <c r="AR52" s="356">
        <v>
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529</v>
      </c>
      <c r="AL53" s="335"/>
      <c r="AM53" s="343">
        <v>
2754700</v>
      </c>
      <c r="AN53" s="344">
        <v>
34827</v>
      </c>
      <c r="AO53" s="345">
        <v>
20.2</v>
      </c>
      <c r="AP53" s="346">
        <v>
66255</v>
      </c>
      <c r="AQ53" s="347">
        <v>
3.6</v>
      </c>
      <c r="AR53" s="348">
        <v>
16.600000000000001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528</v>
      </c>
      <c r="AM54" s="351">
        <v>
2564816</v>
      </c>
      <c r="AN54" s="352">
        <v>
32427</v>
      </c>
      <c r="AO54" s="353">
        <v>
31.8</v>
      </c>
      <c r="AP54" s="354">
        <v>
31822</v>
      </c>
      <c r="AQ54" s="355">
        <v>
8.8000000000000007</v>
      </c>
      <c r="AR54" s="356">
        <v>
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530</v>
      </c>
      <c r="AL55" s="335"/>
      <c r="AM55" s="343">
        <v>
3006627</v>
      </c>
      <c r="AN55" s="344">
        <v>
37579</v>
      </c>
      <c r="AO55" s="345">
        <v>
7.9</v>
      </c>
      <c r="AP55" s="346">
        <v>
92247</v>
      </c>
      <c r="AQ55" s="347">
        <v>
39.200000000000003</v>
      </c>
      <c r="AR55" s="348">
        <v>
-31.3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528</v>
      </c>
      <c r="AM56" s="351">
        <v>
1792318</v>
      </c>
      <c r="AN56" s="352">
        <v>
22402</v>
      </c>
      <c r="AO56" s="353">
        <v>
-30.9</v>
      </c>
      <c r="AP56" s="354">
        <v>
37204</v>
      </c>
      <c r="AQ56" s="355">
        <v>
16.899999999999999</v>
      </c>
      <c r="AR56" s="356">
        <v>
-47.8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531</v>
      </c>
      <c r="AL57" s="335"/>
      <c r="AM57" s="343">
        <v>
2735292</v>
      </c>
      <c r="AN57" s="344">
        <v>
33850</v>
      </c>
      <c r="AO57" s="345">
        <v>
-9.9</v>
      </c>
      <c r="AP57" s="346">
        <v>
67319</v>
      </c>
      <c r="AQ57" s="347">
        <v>
-27</v>
      </c>
      <c r="AR57" s="348">
        <v>
17.100000000000001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528</v>
      </c>
      <c r="AM58" s="351">
        <v>
2015899</v>
      </c>
      <c r="AN58" s="352">
        <v>
24947</v>
      </c>
      <c r="AO58" s="353">
        <v>
11.4</v>
      </c>
      <c r="AP58" s="354">
        <v>
38101</v>
      </c>
      <c r="AQ58" s="355">
        <v>
2.4</v>
      </c>
      <c r="AR58" s="356">
        <v>
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532</v>
      </c>
      <c r="AL59" s="335"/>
      <c r="AM59" s="343">
        <v>
2079162</v>
      </c>
      <c r="AN59" s="344">
        <v>
25421</v>
      </c>
      <c r="AO59" s="345">
        <v>
-24.9</v>
      </c>
      <c r="AP59" s="346">
        <v>
70615</v>
      </c>
      <c r="AQ59" s="347">
        <v>
4.9000000000000004</v>
      </c>
      <c r="AR59" s="348">
        <v>
-29.8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528</v>
      </c>
      <c r="AM60" s="351">
        <v>
1697077</v>
      </c>
      <c r="AN60" s="352">
        <v>
20750</v>
      </c>
      <c r="AO60" s="353">
        <v>
-16.8</v>
      </c>
      <c r="AP60" s="354">
        <v>
37382</v>
      </c>
      <c r="AQ60" s="355">
        <v>
-1.9</v>
      </c>
      <c r="AR60" s="356">
        <v>
-14.9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533</v>
      </c>
      <c r="AL61" s="357"/>
      <c r="AM61" s="358">
        <v>
2566789</v>
      </c>
      <c r="AN61" s="359">
        <v>
32131</v>
      </c>
      <c r="AO61" s="360">
        <v>
-2.4</v>
      </c>
      <c r="AP61" s="361">
        <v>
72078</v>
      </c>
      <c r="AQ61" s="362">
        <v>
9.3000000000000007</v>
      </c>
      <c r="AR61" s="348">
        <v>
-11.7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528</v>
      </c>
      <c r="AM62" s="351">
        <v>
1997412</v>
      </c>
      <c r="AN62" s="352">
        <v>
25025</v>
      </c>
      <c r="AO62" s="353">
        <v>
0.9</v>
      </c>
      <c r="AP62" s="354">
        <v>
34750</v>
      </c>
      <c r="AQ62" s="355">
        <v>
7</v>
      </c>
      <c r="AR62" s="356">
        <v>
-6.1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dZbw+7SmHXkSItSwGwbCLRpmfQ0eK5L5HvL0GFfiblUNu9F65AHz8TYP+782lMBP9LIYM3PeGmOxLcM7P0Jbw==" saltValue="TuhCXQuKLdUTkqIl+Ncz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L116" sqref="L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535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XNZsDbVHTidpPl0oakdWOWeKce32XlKBiIOtXAXzde1PPNC7oKZztYrT+dz9sOnVOVL3eaB5bX7QCbrHPHIZA==" saltValue="xZ/pN8IYhY6KMcjj5YqA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ZBXPcb+DdPlPxjNAzicAjtaiUrxrD8KY05J/NNLmC/Wej5JuUqTqlwHUt+tS1XCoFZYjRqfPaMutamaINa4Q==" saltValue="T07EdlPTlEfmAcT2MFoWI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537</v>
      </c>
      <c r="G46" s="8" t="s">
        <v>
538</v>
      </c>
      <c r="H46" s="8" t="s">
        <v>
539</v>
      </c>
      <c r="I46" s="8" t="s">
        <v>
540</v>
      </c>
      <c r="J46" s="9" t="s">
        <v>
541</v>
      </c>
    </row>
    <row r="47" spans="2:10" ht="57.75" customHeight="1">
      <c r="B47" s="10"/>
      <c r="C47" s="1212" t="s">
        <v>
3</v>
      </c>
      <c r="D47" s="1212"/>
      <c r="E47" s="1213"/>
      <c r="F47" s="11">
        <v>
7.67</v>
      </c>
      <c r="G47" s="12">
        <v>
7.75</v>
      </c>
      <c r="H47" s="12">
        <v>
11.23</v>
      </c>
      <c r="I47" s="12">
        <v>
9.8000000000000007</v>
      </c>
      <c r="J47" s="13">
        <v>
11.49</v>
      </c>
    </row>
    <row r="48" spans="2:10" ht="57.75" customHeight="1">
      <c r="B48" s="14"/>
      <c r="C48" s="1214" t="s">
        <v>
4</v>
      </c>
      <c r="D48" s="1214"/>
      <c r="E48" s="1215"/>
      <c r="F48" s="15">
        <v>
7.09</v>
      </c>
      <c r="G48" s="16">
        <v>
6.68</v>
      </c>
      <c r="H48" s="16">
        <v>
6.62</v>
      </c>
      <c r="I48" s="16">
        <v>
7.87</v>
      </c>
      <c r="J48" s="17">
        <v>
6.75</v>
      </c>
    </row>
    <row r="49" spans="2:10" ht="57.75" customHeight="1" thickBot="1">
      <c r="B49" s="18"/>
      <c r="C49" s="1216" t="s">
        <v>
5</v>
      </c>
      <c r="D49" s="1216"/>
      <c r="E49" s="1217"/>
      <c r="F49" s="19">
        <v>
1.39</v>
      </c>
      <c r="G49" s="20">
        <v>
0.21</v>
      </c>
      <c r="H49" s="20">
        <v>
3.86</v>
      </c>
      <c r="I49" s="20">
        <v>
0.1</v>
      </c>
      <c r="J49" s="21">
        <v>
0.8</v>
      </c>
    </row>
    <row r="50" spans="2:10" ht="13.5" customHeight="1"/>
    <row r="51" spans="2:10" ht="13.5" hidden="1" customHeight="1"/>
    <row r="52" spans="2:10" ht="13.5" hidden="1" customHeight="1"/>
    <row r="53" spans="2:10" ht="13.5" hidden="1" customHeight="1"/>
  </sheetData>
  <sheetProtection algorithmName="SHA-512" hashValue="cAElV7nG5O7S12caBvhaKGzOEcOdk9siM7ODbtLwzsi/nTWpf4iZ8dOp8jR0rgelHV3xftLMLkV4xeg9q75KgA==" saltValue="WD/vq9VpRVJrih7APPt/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2019-03-20T00:03:01Z</cp:lastPrinted>
  <dcterms:created xsi:type="dcterms:W3CDTF">2019-02-14T02:24:37Z</dcterms:created>
  <dcterms:modified xsi:type="dcterms:W3CDTF">2019-10-18T02:44:58Z</dcterms:modified>
</cp:coreProperties>
</file>