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s="1"/>
  <c r="BY43" i="21"/>
  <c r="BW43" i="21" s="1"/>
  <c r="BE43" i="21"/>
  <c r="AM43" i="21"/>
  <c r="U43" i="21"/>
  <c r="E43" i="21"/>
  <c r="C43" i="21"/>
  <c r="DG42" i="21"/>
  <c r="CQ42" i="21"/>
  <c r="CO42" i="21" s="1"/>
  <c r="BY42" i="21"/>
  <c r="BW42" i="21" s="1"/>
  <c r="BE42" i="21"/>
  <c r="AM42" i="21"/>
  <c r="U42" i="21"/>
  <c r="E42" i="21"/>
  <c r="C42" i="21"/>
  <c r="DG41" i="21"/>
  <c r="CQ41" i="21"/>
  <c r="CO41" i="21" s="1"/>
  <c r="BY41" i="21"/>
  <c r="BW41" i="21" s="1"/>
  <c r="BE41" i="21"/>
  <c r="AM41" i="21"/>
  <c r="U41" i="21"/>
  <c r="E41" i="21"/>
  <c r="C41" i="21"/>
  <c r="DG40" i="21"/>
  <c r="CQ40" i="21"/>
  <c r="CO40" i="21" s="1"/>
  <c r="BY40" i="21"/>
  <c r="BE40" i="21"/>
  <c r="AM40" i="21"/>
  <c r="U40" i="21"/>
  <c r="E40" i="21"/>
  <c r="C40" i="21"/>
  <c r="DG39" i="21"/>
  <c r="CQ39" i="21"/>
  <c r="CO39" i="21" s="1"/>
  <c r="BY39" i="21"/>
  <c r="BE39" i="21"/>
  <c r="AM39" i="21"/>
  <c r="U39" i="21"/>
  <c r="E39" i="21"/>
  <c r="C39" i="21"/>
  <c r="DG38" i="21"/>
  <c r="CQ38" i="21"/>
  <c r="CO38" i="21" s="1"/>
  <c r="BY38" i="21"/>
  <c r="BE38" i="21"/>
  <c r="AM38" i="21"/>
  <c r="U38" i="21"/>
  <c r="E38" i="21"/>
  <c r="C38" i="21"/>
  <c r="DG37" i="21"/>
  <c r="CQ37" i="21"/>
  <c r="CO37" i="21" s="1"/>
  <c r="BY37" i="21"/>
  <c r="BE37" i="21"/>
  <c r="AM37" i="21"/>
  <c r="U37" i="21"/>
  <c r="E37" i="21"/>
  <c r="C37" i="21"/>
  <c r="DG36" i="21"/>
  <c r="CQ36" i="21"/>
  <c r="CO36" i="21" s="1"/>
  <c r="BY36" i="21"/>
  <c r="BE36" i="21"/>
  <c r="AM36" i="21"/>
  <c r="W36" i="21"/>
  <c r="E36" i="21"/>
  <c r="C36" i="21" s="1"/>
  <c r="DG35" i="21"/>
  <c r="CQ35" i="21"/>
  <c r="CO35" i="21"/>
  <c r="BY35" i="21"/>
  <c r="BE35" i="21"/>
  <c r="AM35" i="21"/>
  <c r="W35" i="21"/>
  <c r="E35" i="21"/>
  <c r="C35" i="21"/>
  <c r="DG34" i="21"/>
  <c r="CQ34" i="21"/>
  <c r="CO34" i="21" s="1"/>
  <c r="BY34" i="21"/>
  <c r="BE34" i="21"/>
  <c r="AO34" i="21"/>
  <c r="W34" i="21"/>
  <c r="E34" i="21"/>
  <c r="C34" i="21"/>
  <c r="U34" i="21" s="1"/>
  <c r="U35" i="21" s="1"/>
  <c r="U36" i="21" l="1"/>
  <c r="AM34" i="21" s="1"/>
  <c r="BW34" i="21" s="1"/>
  <c r="BW35" i="21" s="1"/>
  <c r="BW36" i="21" s="1"/>
  <c r="BW37" i="21" s="1"/>
  <c r="BW38" i="21" s="1"/>
  <c r="BW39" i="21" s="1"/>
  <c r="BW40" i="21"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<sst xmlns="http://schemas.openxmlformats.org/spreadsheetml/2006/main" count="1079" uniqueCount="575">
  <si>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</si>
  <si>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</si>
  <si>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</si>
  <si>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</si>
  <si>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</si>
  <si>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</si>
  <si>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</si>
  <si>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</si>
  <si>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</si>
  <si>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</si>
  <si>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</si>
  <si>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</si>
  <si>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</si>
  <si>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</si>
  <si>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</si>
  <si>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</si>
  <si>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</si>
  <si>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</si>
  <si>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</si>
  <si>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</si>
  <si>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</si>
  <si>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</si>
  <si>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</si>
  <si>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</si>
  <si>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</si>
  <si>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</si>
  <si>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</si>
  <si>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</si>
  <si>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</si>
  <si>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</si>
  <si>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</si>
  <si>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</si>
  <si>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</si>
  <si>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</si>
  <si>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</si>
  <si>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</si>
  <si>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</si>
  <si>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</si>
  <si>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</si>
  <si>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</si>
  <si>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</si>
  <si>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</si>
  <si>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</si>
  <si>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</si>
  <si>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</si>
  <si>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</si>
  <si>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</si>
  <si>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</si>
  <si>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</si>
  <si>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</si>
  <si>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</si>
  <si>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</si>
  <si>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</si>
  <si>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</si>
  <si>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</si>
  <si>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</si>
  <si>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</si>
  <si>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</si>
  <si>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東京都</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</si>
  <si>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</si>
  <si>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</si>
  <si>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</si>
  <si>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</si>
  <si>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</si>
  <si>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</si>
  <si>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</si>
  <si>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</si>
  <si>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</si>
  <si>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</si>
  <si>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</si>
  <si>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</si>
  <si>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</si>
  <si>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</si>
  <si>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</si>
  <si>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</si>
  <si>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</si>
  <si>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</si>
  <si>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</si>
  <si>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</si>
  <si>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</si>
  <si>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</si>
  <si>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</si>
  <si>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</si>
  <si>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</si>
  <si>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</si>
  <si>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</si>
  <si>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</si>
  <si>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</si>
  <si>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</si>
  <si>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</si>
  <si>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</si>
  <si>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</si>
  <si>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</si>
  <si>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</si>
  <si>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</si>
  <si>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</si>
  <si>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</si>
  <si>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</si>
  <si>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</si>
  <si>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</si>
  <si>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</si>
  <si>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</si>
  <si>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</si>
  <si>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</si>
  <si>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</si>
  <si>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</si>
  <si>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</si>
  <si>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</si>
  <si>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</si>
  <si>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</si>
  <si>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</si>
  <si>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</si>
  <si>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</si>
  <si>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</si>
  <si>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</si>
  <si>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</si>
  <si>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</si>
  <si>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</si>
  <si>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</si>
  <si>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</si>
  <si>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</si>
  <si>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</si>
  <si>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</si>
  <si>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</si>
  <si>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</si>
  <si>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</si>
  <si>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</si>
  <si>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</si>
  <si>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</si>
  <si>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</si>
  <si>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</si>
  <si>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</si>
  <si>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</si>
  <si>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</si>
  <si>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</si>
  <si>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</si>
  <si>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</si>
  <si>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</si>
  <si>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</si>
  <si>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</si>
  <si>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</si>
  <si>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</si>
  <si>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</si>
  <si>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</si>
  <si>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</si>
  <si>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</si>
  <si>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</si>
  <si>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</si>
  <si>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</si>
  <si>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</si>
  <si>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</si>
  <si>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</si>
  <si>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</si>
  <si>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</si>
  <si>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</si>
  <si>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</si>
  <si>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</si>
  <si>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</si>
  <si>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</si>
  <si>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</si>
  <si>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</si>
  <si>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</si>
  <si>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</si>
  <si>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</si>
  <si>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</si>
  <si>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</si>
  <si>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</si>
  <si>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</si>
  <si>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</si>
  <si>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</si>
  <si>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</si>
  <si>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</si>
  <si>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</si>
  <si>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</si>
  <si>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</si>
  <si>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</si>
  <si>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</si>
  <si>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</si>
  <si>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</si>
  <si>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</si>
  <si>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</si>
  <si>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</si>
  <si>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</si>
  <si>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</si>
  <si>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</si>
  <si>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</si>
  <si>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</si>
  <si>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</si>
  <si>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</si>
  <si>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</si>
  <si>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</si>
  <si>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</si>
  <si>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</si>
  <si>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</si>
  <si>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</si>
  <si>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</si>
  <si>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</si>
  <si>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</si>
  <si>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</si>
  <si>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</si>
  <si>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</si>
  <si>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</si>
  <si>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</si>
  <si>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</si>
  <si>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</si>
  <si>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</si>
  <si>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</si>
  <si>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</si>
  <si>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</si>
  <si>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</si>
  <si>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</si>
  <si>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</si>
  <si>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</si>
  <si>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</si>
  <si>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</si>
  <si>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</si>
  <si>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</si>
  <si>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</si>
  <si>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</si>
  <si>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</si>
  <si>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</si>
  <si>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</si>
  <si>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</si>
  <si>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平成29年度</t>
  </si>
  <si>
    <t>東京都大島町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</si>
  <si>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</si>
  <si>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</si>
  <si>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</si>
  <si>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</si>
  <si>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</si>
  <si>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</si>
  <si>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</si>
  <si>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</si>
  <si>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</si>
  <si>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</si>
  <si>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</si>
  <si>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</si>
  <si>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</si>
  <si>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</si>
  <si>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</si>
  <si>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</si>
  <si>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</si>
  <si>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</si>
  <si>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</si>
  <si>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</si>
  <si>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</si>
  <si>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</si>
  <si>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</si>
  <si>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</si>
  <si>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</si>
  <si>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</si>
  <si>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</si>
  <si>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</si>
  <si>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</si>
  <si>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</si>
  <si>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</si>
  <si>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</si>
  <si>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</si>
  <si>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</si>
  <si>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</si>
  <si>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</si>
  <si>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</si>
  <si>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</si>
  <si>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</si>
  <si>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</si>
  <si>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</si>
  <si>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</si>
  <si>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</si>
  <si>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</si>
  <si>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</si>
  <si>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</si>
  <si>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</si>
  <si>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</si>
  <si>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</si>
  <si>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</si>
  <si>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</si>
  <si>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</si>
  <si>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</si>
  <si>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</si>
  <si>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</si>
  <si>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</si>
  <si>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</si>
  <si>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</si>
  <si>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</si>
  <si>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</si>
  <si>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</si>
  <si>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</si>
  <si>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</si>
  <si>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</si>
  <si>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</si>
  <si>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</si>
  <si>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</si>
  <si>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</si>
  <si>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</si>
  <si>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</si>
  <si>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</si>
  <si>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</si>
  <si>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</si>
  <si>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</si>
  <si>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</si>
  <si>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</si>
  <si>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</si>
  <si>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</si>
  <si>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</si>
  <si>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</si>
  <si>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</si>
  <si>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</si>
  <si>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</si>
  <si>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</si>
  <si>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</si>
  <si>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</si>
  <si>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</si>
  <si>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</si>
  <si>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</si>
  <si>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</si>
  <si>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</si>
  <si>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</si>
  <si>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</si>
  <si>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</si>
  <si>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</si>
  <si>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</si>
  <si>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</si>
  <si>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</si>
  <si>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</si>
  <si>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</si>
  <si>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</si>
  <si>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</si>
  <si>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</si>
  <si>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</si>
  <si>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</si>
  <si>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</si>
  <si>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</si>
  <si>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</si>
  <si>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</si>
  <si>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</si>
  <si>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</si>
  <si>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</si>
  <si>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</si>
  <si>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</si>
  <si>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</si>
  <si>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</si>
  <si>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</si>
  <si>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</si>
  <si>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</si>
  <si>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</si>
  <si>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</si>
  <si>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</si>
  <si>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</si>
  <si>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</si>
  <si>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</si>
  <si>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</si>
  <si>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</si>
  <si>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</si>
  <si>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</si>
  <si>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</si>
  <si>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</si>
  <si>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3.30</t>
  </si>
  <si>
    <t>▲ 5.68</t>
  </si>
  <si>
    <t>介護保険事業勘定</t>
  </si>
  <si>
    <t>一般会計</t>
  </si>
  <si>
    <t>後期高齢者医療事業</t>
  </si>
  <si>
    <t>国民健康保険事業勘定</t>
  </si>
  <si>
    <t>水道事業</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</si>
  <si>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</si>
  <si>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</si>
  <si>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</si>
  <si>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</si>
  <si>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</si>
  <si>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将来負担率費については、東京都内及び全国類似団体と比較しても非常に高い状況にある。
今後も循環型社会形成推進事業（焼却施設・し尿汚泥再生処理センター建設）等の影響により高い水準を維持すると予想される。
また、近いうちに有形固定資産の耐用年数を迎えることが重なることにより、更なる財政悪化という事態を避けられるよう経営改善が必要である。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</si>
  <si>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</si>
  <si>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</si>
  <si>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</si>
  <si>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</si>
  <si>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</si>
  <si>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</si>
  <si>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地方債の発行増等により、将来負担比率は増加し、実質公債費比率についても、類似団体内平均値と比較し高い水準となっている。
　今後も引き続き地方債残高の縮減に努めるなど財政の健全化を進める。</t>
    <rPh sb="0" eb="3">
      <t>チホウサイ</t>
    </rPh>
    <rPh sb="4" eb="6">
      <t>ハッコウ</t>
    </rPh>
    <rPh sb="6" eb="8">
      <t>ゾウナド</t>
    </rPh>
    <rPh sb="12" eb="14">
      <t>ショウライ</t>
    </rPh>
    <rPh sb="14" eb="16">
      <t>フタン</t>
    </rPh>
    <rPh sb="16" eb="18">
      <t>ヒリツ</t>
    </rPh>
    <rPh sb="19" eb="21">
      <t>ゾウカ</t>
    </rPh>
    <rPh sb="23" eb="27">
      <t>ジッシツコウサイ</t>
    </rPh>
    <rPh sb="27" eb="28">
      <t>ヒ</t>
    </rPh>
    <rPh sb="28" eb="30">
      <t>ヒリツ</t>
    </rPh>
    <rPh sb="36" eb="38">
      <t>ルイジ</t>
    </rPh>
    <rPh sb="38" eb="40">
      <t>ダンタイ</t>
    </rPh>
    <rPh sb="40" eb="41">
      <t>ナイ</t>
    </rPh>
    <rPh sb="41" eb="44">
      <t>ヘイキンチ</t>
    </rPh>
    <rPh sb="45" eb="47">
      <t>ヒカク</t>
    </rPh>
    <rPh sb="48" eb="49">
      <t>タカ</t>
    </rPh>
    <rPh sb="50" eb="52">
      <t>スイジュン</t>
    </rPh>
    <rPh sb="61" eb="63">
      <t>コンゴ</t>
    </rPh>
    <rPh sb="64" eb="65">
      <t>ヒ</t>
    </rPh>
    <rPh sb="66" eb="67">
      <t>ツヅ</t>
    </rPh>
    <rPh sb="68" eb="71">
      <t>チホウサイ</t>
    </rPh>
    <rPh sb="71" eb="73">
      <t>ザンダカ</t>
    </rPh>
    <rPh sb="74" eb="76">
      <t>シュクゲン</t>
    </rPh>
    <rPh sb="77" eb="78">
      <t>ツト</t>
    </rPh>
    <rPh sb="82" eb="84">
      <t>ザイセイ</t>
    </rPh>
    <rPh sb="85" eb="88">
      <t>ケンゼンカ</t>
    </rPh>
    <rPh sb="89" eb="90">
      <t>スス</t>
    </rPh>
    <phoneticPr fontId="5"/>
  </si>
  <si>
    <t>実質公債費比率</t>
    <phoneticPr fontId="5"/>
  </si>
  <si>
    <t>平成29年度　財政状況資料集</t>
    <phoneticPr fontId="5"/>
  </si>
  <si>
    <t>都道府県名</t>
    <phoneticPr fontId="5"/>
  </si>
  <si>
    <t>歳入総額</t>
    <phoneticPr fontId="20"/>
  </si>
  <si>
    <t>×</t>
    <phoneticPr fontId="5"/>
  </si>
  <si>
    <t>歳出総額</t>
    <phoneticPr fontId="20"/>
  </si>
  <si>
    <t>大島町</t>
    <phoneticPr fontId="5"/>
  </si>
  <si>
    <t>2-1</t>
    <phoneticPr fontId="5"/>
  </si>
  <si>
    <t>歳入歳出差引</t>
    <phoneticPr fontId="20"/>
  </si>
  <si>
    <t>　　(※1)</t>
    <phoneticPr fontId="5"/>
  </si>
  <si>
    <t>×</t>
    <phoneticPr fontId="5"/>
  </si>
  <si>
    <t>翌年度に繰越すべき財源</t>
    <phoneticPr fontId="5"/>
  </si>
  <si>
    <t>×</t>
    <phoneticPr fontId="5"/>
  </si>
  <si>
    <t>実質収支</t>
    <phoneticPr fontId="20"/>
  </si>
  <si>
    <t>単年度収支</t>
    <phoneticPr fontId="20"/>
  </si>
  <si>
    <t>○</t>
    <phoneticPr fontId="5"/>
  </si>
  <si>
    <t>積立金</t>
    <phoneticPr fontId="20"/>
  </si>
  <si>
    <t>健全化判断比率</t>
    <phoneticPr fontId="5"/>
  </si>
  <si>
    <t>-6.8</t>
    <phoneticPr fontId="5"/>
  </si>
  <si>
    <t>×</t>
    <phoneticPr fontId="5"/>
  </si>
  <si>
    <t>繰上償還金</t>
    <phoneticPr fontId="20"/>
  </si>
  <si>
    <t>-</t>
    <phoneticPr fontId="5"/>
  </si>
  <si>
    <t>30.01.01(人)</t>
    <phoneticPr fontId="5"/>
  </si>
  <si>
    <t>積立金取崩し額</t>
    <phoneticPr fontId="20"/>
  </si>
  <si>
    <t>-</t>
    <phoneticPr fontId="5"/>
  </si>
  <si>
    <t>うち日本人(人)</t>
    <phoneticPr fontId="5"/>
  </si>
  <si>
    <t>○</t>
    <phoneticPr fontId="5"/>
  </si>
  <si>
    <t>実質単年度収支</t>
    <phoneticPr fontId="20"/>
  </si>
  <si>
    <t>29.01.01(人)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</si>
  <si>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</si>
  <si>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</si>
  <si>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-1.7</t>
    <phoneticPr fontId="5"/>
  </si>
  <si>
    <t>基準財政需要額</t>
    <phoneticPr fontId="20"/>
  </si>
  <si>
    <t>うち日本人(％)</t>
    <phoneticPr fontId="5"/>
  </si>
  <si>
    <t>-1.6</t>
    <phoneticPr fontId="5"/>
  </si>
  <si>
    <t>標準税収入額等</t>
    <phoneticPr fontId="20"/>
  </si>
  <si>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</si>
  <si>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</si>
  <si>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</si>
  <si>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</si>
  <si>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</si>
  <si>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</si>
  <si>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</si>
  <si>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</si>
  <si>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20"/>
  </si>
  <si>
    <t>東京都大島町</t>
    <phoneticPr fontId="20"/>
  </si>
  <si>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</si>
  <si>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</si>
  <si>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</si>
  <si>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</si>
  <si>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</si>
  <si>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</si>
  <si>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</si>
  <si>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0"/>
  </si>
  <si>
    <t>　　　法人均等割</t>
    <phoneticPr fontId="5"/>
  </si>
  <si>
    <t>道府県民税所得割臨時交付金</t>
    <phoneticPr fontId="20"/>
  </si>
  <si>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</si>
  <si>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</si>
  <si>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</si>
  <si>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</si>
  <si>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</si>
  <si>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</si>
  <si>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</si>
  <si>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</si>
  <si>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</si>
  <si>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</si>
  <si>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</si>
  <si>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</si>
  <si>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</si>
  <si>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20"/>
  </si>
  <si>
    <t>　　入湯税</t>
    <phoneticPr fontId="5"/>
  </si>
  <si>
    <t>(一般財源計)</t>
    <phoneticPr fontId="5"/>
  </si>
  <si>
    <t>　　事業所税</t>
    <phoneticPr fontId="5"/>
  </si>
  <si>
    <t>-</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</si>
  <si>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</si>
  <si>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</si>
  <si>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</si>
  <si>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</si>
  <si>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</si>
  <si>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</si>
  <si>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</si>
  <si>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扶助費</t>
    <phoneticPr fontId="5"/>
  </si>
  <si>
    <t>　公債費</t>
    <phoneticPr fontId="5"/>
  </si>
  <si>
    <t>-</t>
    <phoneticPr fontId="5"/>
  </si>
  <si>
    <t>元利償還金</t>
    <phoneticPr fontId="5"/>
  </si>
  <si>
    <t>　うち元金</t>
    <phoneticPr fontId="20"/>
  </si>
  <si>
    <t>・計</t>
    <phoneticPr fontId="5"/>
  </si>
  <si>
    <t>　うち利子</t>
    <phoneticPr fontId="20"/>
  </si>
  <si>
    <t>一時借入金利子</t>
    <phoneticPr fontId="5"/>
  </si>
  <si>
    <t>　物件費</t>
    <phoneticPr fontId="5"/>
  </si>
  <si>
    <t>合計</t>
    <phoneticPr fontId="5"/>
  </si>
  <si>
    <t>　維持補修費</t>
    <phoneticPr fontId="5"/>
  </si>
  <si>
    <t>上水道</t>
    <phoneticPr fontId="5"/>
  </si>
  <si>
    <t>　うち臨時財政対策債</t>
    <phoneticPr fontId="5"/>
  </si>
  <si>
    <t>工業用水道</t>
    <phoneticPr fontId="5"/>
  </si>
  <si>
    <t>　　うち一部事務組合負担金</t>
    <phoneticPr fontId="5"/>
  </si>
  <si>
    <t>歳入合計</t>
    <phoneticPr fontId="5"/>
  </si>
  <si>
    <t>交通</t>
    <phoneticPr fontId="5"/>
  </si>
  <si>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</si>
  <si>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</si>
  <si>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</si>
  <si>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</si>
  <si>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</si>
  <si>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</si>
  <si>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</si>
  <si>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</si>
  <si>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</si>
  <si>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</si>
  <si>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</si>
  <si>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</si>
  <si>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</si>
  <si>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</si>
  <si>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</si>
  <si>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</si>
  <si>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</si>
  <si>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</si>
  <si>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</si>
  <si>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</si>
  <si>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</si>
  <si>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</si>
  <si>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</si>
  <si>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</si>
  <si>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</si>
  <si>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</si>
  <si>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</si>
  <si>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</si>
  <si>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</si>
  <si>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</si>
  <si>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</si>
  <si>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</si>
  <si>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</si>
  <si>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</si>
  <si>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</si>
  <si>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国民健康保険事業勘定</t>
    <phoneticPr fontId="5"/>
  </si>
  <si>
    <t>-</t>
    <phoneticPr fontId="11"/>
  </si>
  <si>
    <t>介護保険事業勘定</t>
    <phoneticPr fontId="5"/>
  </si>
  <si>
    <t>後期高齢者医療事業</t>
    <phoneticPr fontId="5"/>
  </si>
  <si>
    <t>水道事業</t>
    <phoneticPr fontId="5"/>
  </si>
  <si>
    <t>-</t>
    <phoneticPr fontId="5"/>
  </si>
  <si>
    <t>法適用企業</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</si>
  <si>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</si>
  <si>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</si>
  <si>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</si>
  <si>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</si>
  <si>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東京都島嶼町村一部事務組合</t>
    <rPh sb="0" eb="3">
      <t>トウキョウト</t>
    </rPh>
    <rPh sb="3" eb="5">
      <t>トウショ</t>
    </rPh>
    <rPh sb="5" eb="7">
      <t>チョウソン</t>
    </rPh>
    <rPh sb="7" eb="9">
      <t>イチブ</t>
    </rPh>
    <rPh sb="9" eb="11">
      <t>ジム</t>
    </rPh>
    <rPh sb="11" eb="13">
      <t>クミアイ</t>
    </rPh>
    <phoneticPr fontId="2"/>
  </si>
  <si>
    <t>-</t>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</si>
  <si>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</si>
  <si>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東京都市町村総合事務組合（共済特会）</t>
    <rPh sb="0" eb="3">
      <t>トウキョウト</t>
    </rPh>
    <rPh sb="3" eb="6">
      <t>シチョウソン</t>
    </rPh>
    <rPh sb="6" eb="8">
      <t>ソウゴウ</t>
    </rPh>
    <rPh sb="8" eb="10">
      <t>ジム</t>
    </rPh>
    <rPh sb="10" eb="12">
      <t>クミアイ</t>
    </rPh>
    <rPh sb="13" eb="15">
      <t>キョウサイ</t>
    </rPh>
    <rPh sb="15" eb="16">
      <t>トク</t>
    </rPh>
    <rPh sb="16" eb="17">
      <t>カイ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</si>
  <si>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</si>
  <si>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</si>
  <si>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</si>
  <si>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東京都後期高齢者医療広域連合（後期特会）</t>
    <rPh sb="0" eb="3">
      <t>トウキョウト</t>
    </rPh>
    <rPh sb="3" eb="5">
      <t>コウキ</t>
    </rPh>
    <rPh sb="5" eb="7">
      <t>コウレイ</t>
    </rPh>
    <rPh sb="7" eb="8">
      <t>モノ</t>
    </rPh>
    <rPh sb="8" eb="10">
      <t>イリョウ</t>
    </rPh>
    <rPh sb="10" eb="12">
      <t>コウイキ</t>
    </rPh>
    <rPh sb="12" eb="14">
      <t>レンゴウ</t>
    </rPh>
    <rPh sb="15" eb="17">
      <t>コウキ</t>
    </rPh>
    <rPh sb="17" eb="18">
      <t>トク</t>
    </rPh>
    <rPh sb="18" eb="19">
      <t>カイ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</si>
  <si>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</si>
  <si>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</si>
  <si>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</si>
  <si>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</si>
  <si>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</si>
  <si>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</si>
  <si>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</si>
  <si>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</si>
  <si>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水道事業</t>
    <phoneticPr fontId="5"/>
  </si>
  <si>
    <t>(Ｆ)</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</si>
  <si>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</si>
  <si>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</si>
  <si>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</si>
  <si>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</si>
  <si>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</si>
  <si>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</si>
  <si>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</si>
  <si>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</si>
  <si>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</si>
  <si>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</si>
  <si>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</si>
  <si>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</si>
  <si>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</si>
  <si>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</si>
  <si>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</si>
  <si>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 xml:space="preserve"> </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</si>
  <si>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</si>
  <si>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</si>
  <si>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</si>
  <si>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</si>
  <si>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</si>
  <si>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</si>
  <si>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</si>
  <si>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</si>
  <si>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</si>
  <si>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</si>
  <si>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</si>
  <si>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</si>
  <si>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</si>
  <si>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</si>
  <si>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(A)－(B)</t>
    <phoneticPr fontId="5"/>
  </si>
  <si>
    <t>※平成30年度中に市町村合併した団体で、合併前の団体ごとの決算に基づく将来負担比率を算出していない団体については、グラフを表記しない。</t>
    <phoneticPr fontId="5"/>
  </si>
  <si>
    <t>災害復興特別交付金積立基金</t>
    <rPh sb="0" eb="2">
      <t>サイガイ</t>
    </rPh>
    <rPh sb="2" eb="4">
      <t>フッコウ</t>
    </rPh>
    <rPh sb="4" eb="6">
      <t>トクベツ</t>
    </rPh>
    <rPh sb="6" eb="9">
      <t>コウフキン</t>
    </rPh>
    <rPh sb="9" eb="11">
      <t>ツミタテ</t>
    </rPh>
    <rPh sb="11" eb="13">
      <t>キキン</t>
    </rPh>
    <phoneticPr fontId="2"/>
  </si>
  <si>
    <t>噴火災害対策基金</t>
    <rPh sb="0" eb="2">
      <t>フンカ</t>
    </rPh>
    <rPh sb="2" eb="4">
      <t>サイガイ</t>
    </rPh>
    <rPh sb="4" eb="6">
      <t>タイサク</t>
    </rPh>
    <rPh sb="6" eb="8">
      <t>キキン</t>
    </rPh>
    <phoneticPr fontId="11"/>
  </si>
  <si>
    <t>災害対策基金</t>
    <rPh sb="0" eb="2">
      <t>サイガイ</t>
    </rPh>
    <rPh sb="2" eb="4">
      <t>タイサク</t>
    </rPh>
    <rPh sb="4" eb="6">
      <t>キキン</t>
    </rPh>
    <phoneticPr fontId="11"/>
  </si>
  <si>
    <t>土砂災害復興基金</t>
    <rPh sb="0" eb="2">
      <t>ドシャ</t>
    </rPh>
    <rPh sb="2" eb="4">
      <t>サイガイ</t>
    </rPh>
    <rPh sb="4" eb="6">
      <t>フッコウ</t>
    </rPh>
    <rPh sb="6" eb="8">
      <t>キキン</t>
    </rPh>
    <phoneticPr fontId="11"/>
  </si>
  <si>
    <t>公共施設整備基金</t>
    <rPh sb="0" eb="2">
      <t>コウキョウ</t>
    </rPh>
    <rPh sb="2" eb="4">
      <t>シセツ</t>
    </rPh>
    <rPh sb="4" eb="6">
      <t>セイビ</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</si>
</sst>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82CC-4293-BA19-2A3A9DA4C4A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460503</c:v>
                </c:pt>
                <c:pt idx="1">
                  <c:v>290112</c:v>
                </c:pt>
                <c:pt idx="2">
                  <c:v>380306</c:v>
                </c:pt>
                <c:pt idx="3">
                  <c:v>404342</c:v>
                </c:pt>
                <c:pt idx="4">
                  <c:v>339318</c:v>
                </c:pt>
              </c:numCache>
            </c:numRef>
          </c:val>
          <c:smooth val="0"/>
          <c:extLst xmlns:c16r2="http://schemas.microsoft.com/office/drawing/2015/06/chart">
            <c:ext xmlns:c16="http://schemas.microsoft.com/office/drawing/2014/chart" uri="{C3380CC4-5D6E-409C-BE32-E72D297353CC}">
              <c16:uniqueId val="{00000001-82CC-4293-BA19-2A3A9DA4C4AA}"/>
            </c:ext>
          </c:extLst>
        </c:ser>
        <c:dLbls>
          <c:showLegendKey val="0"/>
          <c:showVal val="0"/>
          <c:showCatName val="0"/>
          <c:showSerName val="0"/>
          <c:showPercent val="0"/>
          <c:showBubbleSize val="0"/>
        </c:dLbls>
        <c:marker val="1"/>
        <c:smooth val="0"/>
        <c:axId val="180754304"/>
        <c:axId val="180785152"/>
      </c:lineChart>
      <c:catAx>
        <c:axId val="18075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785152"/>
        <c:crosses val="autoZero"/>
        <c:auto val="1"/>
        <c:lblAlgn val="ctr"/>
        <c:lblOffset val="100"/>
        <c:tickLblSkip val="1"/>
        <c:tickMarkSkip val="1"/>
        <c:noMultiLvlLbl val="0"/>
      </c:catAx>
      <c:valAx>
        <c:axId val="18078515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75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7.46</c:v>
                </c:pt>
                <c:pt idx="1">
                  <c:v>4.3899999999999997</c:v>
                </c:pt>
                <c:pt idx="2">
                  <c:v>6.82</c:v>
                </c:pt>
                <c:pt idx="3">
                  <c:v>0.93</c:v>
                </c:pt>
                <c:pt idx="4">
                  <c:v>1</c:v>
                </c:pt>
              </c:numCache>
            </c:numRef>
          </c:val>
          <c:extLst xmlns:c16r2="http://schemas.microsoft.com/office/drawing/2015/06/chart">
            <c:ext xmlns:c16="http://schemas.microsoft.com/office/drawing/2014/chart" uri="{C3380CC4-5D6E-409C-BE32-E72D297353CC}">
              <c16:uniqueId val="{00000000-9DC3-4C6A-B29C-F07B83DB5C8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18.52</c:v>
                </c:pt>
                <c:pt idx="1">
                  <c:v>19.11</c:v>
                </c:pt>
                <c:pt idx="2">
                  <c:v>18.13</c:v>
                </c:pt>
                <c:pt idx="3">
                  <c:v>17.899999999999999</c:v>
                </c:pt>
                <c:pt idx="4">
                  <c:v>17.41</c:v>
                </c:pt>
              </c:numCache>
            </c:numRef>
          </c:val>
          <c:extLst xmlns:c16r2="http://schemas.microsoft.com/office/drawing/2015/06/chart">
            <c:ext xmlns:c16="http://schemas.microsoft.com/office/drawing/2014/chart" uri="{C3380CC4-5D6E-409C-BE32-E72D297353CC}">
              <c16:uniqueId val="{00000001-9DC3-4C6A-B29C-F07B83DB5C80}"/>
            </c:ext>
          </c:extLst>
        </c:ser>
        <c:dLbls>
          <c:showLegendKey val="0"/>
          <c:showVal val="0"/>
          <c:showCatName val="0"/>
          <c:showSerName val="0"/>
          <c:showPercent val="0"/>
          <c:showBubbleSize val="0"/>
        </c:dLbls>
        <c:gapWidth val="250"/>
        <c:overlap val="100"/>
        <c:axId val="152802432"/>
        <c:axId val="15280435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1.2</c:v>
                </c:pt>
                <c:pt idx="1">
                  <c:v>-3.3</c:v>
                </c:pt>
                <c:pt idx="2">
                  <c:v>2.66</c:v>
                </c:pt>
                <c:pt idx="3">
                  <c:v>-5.68</c:v>
                </c:pt>
                <c:pt idx="4">
                  <c:v>0.18</c:v>
                </c:pt>
              </c:numCache>
            </c:numRef>
          </c:val>
          <c:smooth val="0"/>
          <c:extLst xmlns:c16r2="http://schemas.microsoft.com/office/drawing/2015/06/chart">
            <c:ext xmlns:c16="http://schemas.microsoft.com/office/drawing/2014/chart" uri="{C3380CC4-5D6E-409C-BE32-E72D297353CC}">
              <c16:uniqueId val="{00000002-9DC3-4C6A-B29C-F07B83DB5C80}"/>
            </c:ext>
          </c:extLst>
        </c:ser>
        <c:dLbls>
          <c:showLegendKey val="0"/>
          <c:showVal val="0"/>
          <c:showCatName val="0"/>
          <c:showSerName val="0"/>
          <c:showPercent val="0"/>
          <c:showBubbleSize val="0"/>
        </c:dLbls>
        <c:marker val="1"/>
        <c:smooth val="0"/>
        <c:axId val="152802432"/>
        <c:axId val="152804352"/>
      </c:lineChart>
      <c:catAx>
        <c:axId val="15280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804352"/>
        <c:crosses val="autoZero"/>
        <c:auto val="1"/>
        <c:lblAlgn val="ctr"/>
        <c:lblOffset val="100"/>
        <c:tickLblSkip val="1"/>
        <c:tickMarkSkip val="1"/>
        <c:noMultiLvlLbl val="0"/>
      </c:catAx>
      <c:valAx>
        <c:axId val="15280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80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94-451C-BB96-274E39A63D9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94-451C-BB96-274E39A63D90}"/>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394-451C-BB96-274E39A63D90}"/>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394-451C-BB96-274E39A63D90}"/>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394-451C-BB96-274E39A63D90}"/>
            </c:ext>
          </c:extLst>
        </c:ser>
        <c:ser>
          <c:idx val="5"/>
          <c:order val="5"/>
          <c:tx>
            <c:strRef>
              <c:f>[1]データシート!$A$32</c:f>
              <c:strCache>
                <c:ptCount val="1"/>
                <c:pt idx="0">
                  <c:v>水道事業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1.27</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3394-451C-BB96-274E39A63D90}"/>
            </c:ext>
          </c:extLst>
        </c:ser>
        <c:ser>
          <c:idx val="6"/>
          <c:order val="6"/>
          <c:tx>
            <c:strRef>
              <c:f>[1]データシート!$A$33</c:f>
              <c:strCache>
                <c:ptCount val="1"/>
                <c:pt idx="0">
                  <c:v>国民健康保険事業勘定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3394-451C-BB96-274E39A63D90}"/>
            </c:ext>
          </c:extLst>
        </c:ser>
        <c:ser>
          <c:idx val="7"/>
          <c:order val="7"/>
          <c:tx>
            <c:strRef>
              <c:f>[1]データシート!$A$34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0.02</c:v>
                </c:pt>
                <c:pt idx="2">
                  <c:v>#N/A</c:v>
                </c:pt>
                <c:pt idx="3">
                  <c:v>0.05</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7-3394-451C-BB96-274E39A63D9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7.45</c:v>
                </c:pt>
                <c:pt idx="2">
                  <c:v>#N/A</c:v>
                </c:pt>
                <c:pt idx="3">
                  <c:v>4.38</c:v>
                </c:pt>
                <c:pt idx="4">
                  <c:v>#N/A</c:v>
                </c:pt>
                <c:pt idx="5">
                  <c:v>6.81</c:v>
                </c:pt>
                <c:pt idx="6">
                  <c:v>#N/A</c:v>
                </c:pt>
                <c:pt idx="7">
                  <c:v>0.93</c:v>
                </c:pt>
                <c:pt idx="8">
                  <c:v>#N/A</c:v>
                </c:pt>
                <c:pt idx="9">
                  <c:v>1</c:v>
                </c:pt>
              </c:numCache>
            </c:numRef>
          </c:val>
          <c:extLst xmlns:c16r2="http://schemas.microsoft.com/office/drawing/2015/06/chart">
            <c:ext xmlns:c16="http://schemas.microsoft.com/office/drawing/2014/chart" uri="{C3380CC4-5D6E-409C-BE32-E72D297353CC}">
              <c16:uniqueId val="{00000008-3394-451C-BB96-274E39A63D90}"/>
            </c:ext>
          </c:extLst>
        </c:ser>
        <c:ser>
          <c:idx val="9"/>
          <c:order val="9"/>
          <c:tx>
            <c:strRef>
              <c:f>[1]データシート!$A$36</c:f>
              <c:strCache>
                <c:ptCount val="1"/>
                <c:pt idx="0">
                  <c:v>介護保険事業勘定</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0.55000000000000004</c:v>
                </c:pt>
                <c:pt idx="2">
                  <c:v>#N/A</c:v>
                </c:pt>
                <c:pt idx="3">
                  <c:v>0.84</c:v>
                </c:pt>
                <c:pt idx="4">
                  <c:v>#N/A</c:v>
                </c:pt>
                <c:pt idx="5">
                  <c:v>1.1200000000000001</c:v>
                </c:pt>
                <c:pt idx="6">
                  <c:v>#N/A</c:v>
                </c:pt>
                <c:pt idx="7">
                  <c:v>0.92</c:v>
                </c:pt>
                <c:pt idx="8">
                  <c:v>#N/A</c:v>
                </c:pt>
                <c:pt idx="9">
                  <c:v>1.18</c:v>
                </c:pt>
              </c:numCache>
            </c:numRef>
          </c:val>
          <c:extLst xmlns:c16r2="http://schemas.microsoft.com/office/drawing/2015/06/chart">
            <c:ext xmlns:c16="http://schemas.microsoft.com/office/drawing/2014/chart" uri="{C3380CC4-5D6E-409C-BE32-E72D297353CC}">
              <c16:uniqueId val="{00000009-3394-451C-BB96-274E39A63D90}"/>
            </c:ext>
          </c:extLst>
        </c:ser>
        <c:dLbls>
          <c:showLegendKey val="0"/>
          <c:showVal val="0"/>
          <c:showCatName val="0"/>
          <c:showSerName val="0"/>
          <c:showPercent val="0"/>
          <c:showBubbleSize val="0"/>
        </c:dLbls>
        <c:gapWidth val="150"/>
        <c:overlap val="100"/>
        <c:axId val="151893888"/>
        <c:axId val="151895424"/>
      </c:barChart>
      <c:catAx>
        <c:axId val="1518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895424"/>
        <c:crosses val="autoZero"/>
        <c:auto val="1"/>
        <c:lblAlgn val="ctr"/>
        <c:lblOffset val="100"/>
        <c:tickLblSkip val="1"/>
        <c:tickMarkSkip val="1"/>
        <c:noMultiLvlLbl val="0"/>
      </c:catAx>
      <c:valAx>
        <c:axId val="15189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89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480</c:v>
                </c:pt>
                <c:pt idx="5">
                  <c:v>444</c:v>
                </c:pt>
                <c:pt idx="8">
                  <c:v>431</c:v>
                </c:pt>
                <c:pt idx="11">
                  <c:v>443</c:v>
                </c:pt>
                <c:pt idx="14">
                  <c:v>494</c:v>
                </c:pt>
              </c:numCache>
            </c:numRef>
          </c:val>
          <c:extLst xmlns:c16r2="http://schemas.microsoft.com/office/drawing/2015/06/chart">
            <c:ext xmlns:c16="http://schemas.microsoft.com/office/drawing/2014/chart" uri="{C3380CC4-5D6E-409C-BE32-E72D297353CC}">
              <c16:uniqueId val="{00000000-2F0A-415B-9078-35D13531C25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1</c:v>
                </c:pt>
                <c:pt idx="6">
                  <c:v>0</c:v>
                </c:pt>
                <c:pt idx="9">
                  <c:v>2</c:v>
                </c:pt>
                <c:pt idx="12">
                  <c:v>0</c:v>
                </c:pt>
              </c:numCache>
            </c:numRef>
          </c:val>
          <c:extLst xmlns:c16r2="http://schemas.microsoft.com/office/drawing/2015/06/chart">
            <c:ext xmlns:c16="http://schemas.microsoft.com/office/drawing/2014/chart" uri="{C3380CC4-5D6E-409C-BE32-E72D297353CC}">
              <c16:uniqueId val="{00000001-2F0A-415B-9078-35D13531C25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F0A-415B-9078-35D13531C25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29</c:v>
                </c:pt>
                <c:pt idx="3">
                  <c:v>31</c:v>
                </c:pt>
                <c:pt idx="6">
                  <c:v>49</c:v>
                </c:pt>
                <c:pt idx="9">
                  <c:v>58</c:v>
                </c:pt>
                <c:pt idx="12">
                  <c:v>58</c:v>
                </c:pt>
              </c:numCache>
            </c:numRef>
          </c:val>
          <c:extLst xmlns:c16r2="http://schemas.microsoft.com/office/drawing/2015/06/chart">
            <c:ext xmlns:c16="http://schemas.microsoft.com/office/drawing/2014/chart" uri="{C3380CC4-5D6E-409C-BE32-E72D297353CC}">
              <c16:uniqueId val="{00000003-2F0A-415B-9078-35D13531C25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26</c:v>
                </c:pt>
                <c:pt idx="3">
                  <c:v>25</c:v>
                </c:pt>
                <c:pt idx="6">
                  <c:v>23</c:v>
                </c:pt>
                <c:pt idx="9">
                  <c:v>22</c:v>
                </c:pt>
                <c:pt idx="12">
                  <c:v>19</c:v>
                </c:pt>
              </c:numCache>
            </c:numRef>
          </c:val>
          <c:extLst xmlns:c16r2="http://schemas.microsoft.com/office/drawing/2015/06/chart">
            <c:ext xmlns:c16="http://schemas.microsoft.com/office/drawing/2014/chart" uri="{C3380CC4-5D6E-409C-BE32-E72D297353CC}">
              <c16:uniqueId val="{00000004-2F0A-415B-9078-35D13531C25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0A-415B-9078-35D13531C25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0A-415B-9078-35D13531C25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766</c:v>
                </c:pt>
                <c:pt idx="3">
                  <c:v>701</c:v>
                </c:pt>
                <c:pt idx="6">
                  <c:v>657</c:v>
                </c:pt>
                <c:pt idx="9">
                  <c:v>684</c:v>
                </c:pt>
                <c:pt idx="12">
                  <c:v>776</c:v>
                </c:pt>
              </c:numCache>
            </c:numRef>
          </c:val>
          <c:extLst xmlns:c16r2="http://schemas.microsoft.com/office/drawing/2015/06/chart">
            <c:ext xmlns:c16="http://schemas.microsoft.com/office/drawing/2014/chart" uri="{C3380CC4-5D6E-409C-BE32-E72D297353CC}">
              <c16:uniqueId val="{00000007-2F0A-415B-9078-35D13531C257}"/>
            </c:ext>
          </c:extLst>
        </c:ser>
        <c:dLbls>
          <c:showLegendKey val="0"/>
          <c:showVal val="0"/>
          <c:showCatName val="0"/>
          <c:showSerName val="0"/>
          <c:showPercent val="0"/>
          <c:showBubbleSize val="0"/>
        </c:dLbls>
        <c:gapWidth val="100"/>
        <c:overlap val="100"/>
        <c:axId val="152108032"/>
        <c:axId val="15212249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341</c:v>
                </c:pt>
                <c:pt idx="2">
                  <c:v>#N/A</c:v>
                </c:pt>
                <c:pt idx="3">
                  <c:v>#N/A</c:v>
                </c:pt>
                <c:pt idx="4">
                  <c:v>314</c:v>
                </c:pt>
                <c:pt idx="5">
                  <c:v>#N/A</c:v>
                </c:pt>
                <c:pt idx="6">
                  <c:v>#N/A</c:v>
                </c:pt>
                <c:pt idx="7">
                  <c:v>298</c:v>
                </c:pt>
                <c:pt idx="8">
                  <c:v>#N/A</c:v>
                </c:pt>
                <c:pt idx="9">
                  <c:v>#N/A</c:v>
                </c:pt>
                <c:pt idx="10">
                  <c:v>323</c:v>
                </c:pt>
                <c:pt idx="11">
                  <c:v>#N/A</c:v>
                </c:pt>
                <c:pt idx="12">
                  <c:v>#N/A</c:v>
                </c:pt>
                <c:pt idx="13">
                  <c:v>359</c:v>
                </c:pt>
                <c:pt idx="14">
                  <c:v>#N/A</c:v>
                </c:pt>
              </c:numCache>
            </c:numRef>
          </c:val>
          <c:smooth val="0"/>
          <c:extLst xmlns:c16r2="http://schemas.microsoft.com/office/drawing/2015/06/chart">
            <c:ext xmlns:c16="http://schemas.microsoft.com/office/drawing/2014/chart" uri="{C3380CC4-5D6E-409C-BE32-E72D297353CC}">
              <c16:uniqueId val="{00000008-2F0A-415B-9078-35D13531C257}"/>
            </c:ext>
          </c:extLst>
        </c:ser>
        <c:dLbls>
          <c:showLegendKey val="0"/>
          <c:showVal val="0"/>
          <c:showCatName val="0"/>
          <c:showSerName val="0"/>
          <c:showPercent val="0"/>
          <c:showBubbleSize val="0"/>
        </c:dLbls>
        <c:marker val="1"/>
        <c:smooth val="0"/>
        <c:axId val="152108032"/>
        <c:axId val="152122496"/>
      </c:lineChart>
      <c:catAx>
        <c:axId val="1521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122496"/>
        <c:crosses val="autoZero"/>
        <c:auto val="1"/>
        <c:lblAlgn val="ctr"/>
        <c:lblOffset val="100"/>
        <c:tickLblSkip val="1"/>
        <c:tickMarkSkip val="1"/>
        <c:noMultiLvlLbl val="0"/>
      </c:catAx>
      <c:valAx>
        <c:axId val="15212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10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4379</c:v>
                </c:pt>
                <c:pt idx="5">
                  <c:v>4552</c:v>
                </c:pt>
                <c:pt idx="8">
                  <c:v>5036</c:v>
                </c:pt>
                <c:pt idx="11">
                  <c:v>5505</c:v>
                </c:pt>
                <c:pt idx="14">
                  <c:v>5788</c:v>
                </c:pt>
              </c:numCache>
            </c:numRef>
          </c:val>
          <c:extLst xmlns:c16r2="http://schemas.microsoft.com/office/drawing/2015/06/chart">
            <c:ext xmlns:c16="http://schemas.microsoft.com/office/drawing/2014/chart" uri="{C3380CC4-5D6E-409C-BE32-E72D297353CC}">
              <c16:uniqueId val="{00000000-5865-47EC-ABA6-38FEE4D710C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397</c:v>
                </c:pt>
                <c:pt idx="5">
                  <c:v>380</c:v>
                </c:pt>
                <c:pt idx="8">
                  <c:v>304</c:v>
                </c:pt>
                <c:pt idx="11">
                  <c:v>456</c:v>
                </c:pt>
                <c:pt idx="14">
                  <c:v>492</c:v>
                </c:pt>
              </c:numCache>
            </c:numRef>
          </c:val>
          <c:extLst xmlns:c16r2="http://schemas.microsoft.com/office/drawing/2015/06/chart">
            <c:ext xmlns:c16="http://schemas.microsoft.com/office/drawing/2014/chart" uri="{C3380CC4-5D6E-409C-BE32-E72D297353CC}">
              <c16:uniqueId val="{00000001-5865-47EC-ABA6-38FEE4D710C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2448</c:v>
                </c:pt>
                <c:pt idx="5">
                  <c:v>2107</c:v>
                </c:pt>
                <c:pt idx="8">
                  <c:v>1825</c:v>
                </c:pt>
                <c:pt idx="11">
                  <c:v>1863</c:v>
                </c:pt>
                <c:pt idx="14">
                  <c:v>1611</c:v>
                </c:pt>
              </c:numCache>
            </c:numRef>
          </c:val>
          <c:extLst xmlns:c16r2="http://schemas.microsoft.com/office/drawing/2015/06/chart">
            <c:ext xmlns:c16="http://schemas.microsoft.com/office/drawing/2014/chart" uri="{C3380CC4-5D6E-409C-BE32-E72D297353CC}">
              <c16:uniqueId val="{00000002-5865-47EC-ABA6-38FEE4D710C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65-47EC-ABA6-38FEE4D710C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65-47EC-ABA6-38FEE4D710C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65-47EC-ABA6-38FEE4D710C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1575</c:v>
                </c:pt>
                <c:pt idx="3">
                  <c:v>1555</c:v>
                </c:pt>
                <c:pt idx="6">
                  <c:v>1538</c:v>
                </c:pt>
                <c:pt idx="9">
                  <c:v>1466</c:v>
                </c:pt>
                <c:pt idx="12">
                  <c:v>1420</c:v>
                </c:pt>
              </c:numCache>
            </c:numRef>
          </c:val>
          <c:extLst xmlns:c16r2="http://schemas.microsoft.com/office/drawing/2015/06/chart">
            <c:ext xmlns:c16="http://schemas.microsoft.com/office/drawing/2014/chart" uri="{C3380CC4-5D6E-409C-BE32-E72D297353CC}">
              <c16:uniqueId val="{00000006-5865-47EC-ABA6-38FEE4D710C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530</c:v>
                </c:pt>
                <c:pt idx="3">
                  <c:v>505</c:v>
                </c:pt>
                <c:pt idx="6">
                  <c:v>461</c:v>
                </c:pt>
                <c:pt idx="9">
                  <c:v>407</c:v>
                </c:pt>
                <c:pt idx="12">
                  <c:v>352</c:v>
                </c:pt>
              </c:numCache>
            </c:numRef>
          </c:val>
          <c:extLst xmlns:c16r2="http://schemas.microsoft.com/office/drawing/2015/06/chart">
            <c:ext xmlns:c16="http://schemas.microsoft.com/office/drawing/2014/chart" uri="{C3380CC4-5D6E-409C-BE32-E72D297353CC}">
              <c16:uniqueId val="{00000007-5865-47EC-ABA6-38FEE4D710C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410</c:v>
                </c:pt>
                <c:pt idx="3">
                  <c:v>379</c:v>
                </c:pt>
                <c:pt idx="6">
                  <c:v>353</c:v>
                </c:pt>
                <c:pt idx="9">
                  <c:v>443</c:v>
                </c:pt>
                <c:pt idx="12">
                  <c:v>330</c:v>
                </c:pt>
              </c:numCache>
            </c:numRef>
          </c:val>
          <c:extLst xmlns:c16r2="http://schemas.microsoft.com/office/drawing/2015/06/chart">
            <c:ext xmlns:c16="http://schemas.microsoft.com/office/drawing/2014/chart" uri="{C3380CC4-5D6E-409C-BE32-E72D297353CC}">
              <c16:uniqueId val="{00000008-5865-47EC-ABA6-38FEE4D710C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865-47EC-ABA6-38FEE4D710C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7646</c:v>
                </c:pt>
                <c:pt idx="3">
                  <c:v>7830</c:v>
                </c:pt>
                <c:pt idx="6">
                  <c:v>8287</c:v>
                </c:pt>
                <c:pt idx="9">
                  <c:v>8996</c:v>
                </c:pt>
                <c:pt idx="12">
                  <c:v>9280</c:v>
                </c:pt>
              </c:numCache>
            </c:numRef>
          </c:val>
          <c:extLst xmlns:c16r2="http://schemas.microsoft.com/office/drawing/2015/06/chart">
            <c:ext xmlns:c16="http://schemas.microsoft.com/office/drawing/2014/chart" uri="{C3380CC4-5D6E-409C-BE32-E72D297353CC}">
              <c16:uniqueId val="{0000000A-5865-47EC-ABA6-38FEE4D710C9}"/>
            </c:ext>
          </c:extLst>
        </c:ser>
        <c:dLbls>
          <c:showLegendKey val="0"/>
          <c:showVal val="0"/>
          <c:showCatName val="0"/>
          <c:showSerName val="0"/>
          <c:showPercent val="0"/>
          <c:showBubbleSize val="0"/>
        </c:dLbls>
        <c:gapWidth val="100"/>
        <c:overlap val="100"/>
        <c:axId val="152232320"/>
        <c:axId val="1522342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2937</c:v>
                </c:pt>
                <c:pt idx="2">
                  <c:v>#N/A</c:v>
                </c:pt>
                <c:pt idx="3">
                  <c:v>#N/A</c:v>
                </c:pt>
                <c:pt idx="4">
                  <c:v>3230</c:v>
                </c:pt>
                <c:pt idx="5">
                  <c:v>#N/A</c:v>
                </c:pt>
                <c:pt idx="6">
                  <c:v>#N/A</c:v>
                </c:pt>
                <c:pt idx="7">
                  <c:v>3474</c:v>
                </c:pt>
                <c:pt idx="8">
                  <c:v>#N/A</c:v>
                </c:pt>
                <c:pt idx="9">
                  <c:v>#N/A</c:v>
                </c:pt>
                <c:pt idx="10">
                  <c:v>3488</c:v>
                </c:pt>
                <c:pt idx="11">
                  <c:v>#N/A</c:v>
                </c:pt>
                <c:pt idx="12">
                  <c:v>#N/A</c:v>
                </c:pt>
                <c:pt idx="13">
                  <c:v>3491</c:v>
                </c:pt>
                <c:pt idx="14">
                  <c:v>#N/A</c:v>
                </c:pt>
              </c:numCache>
            </c:numRef>
          </c:val>
          <c:smooth val="0"/>
          <c:extLst xmlns:c16r2="http://schemas.microsoft.com/office/drawing/2015/06/chart">
            <c:ext xmlns:c16="http://schemas.microsoft.com/office/drawing/2014/chart" uri="{C3380CC4-5D6E-409C-BE32-E72D297353CC}">
              <c16:uniqueId val="{0000000B-5865-47EC-ABA6-38FEE4D710C9}"/>
            </c:ext>
          </c:extLst>
        </c:ser>
        <c:dLbls>
          <c:showLegendKey val="0"/>
          <c:showVal val="0"/>
          <c:showCatName val="0"/>
          <c:showSerName val="0"/>
          <c:showPercent val="0"/>
          <c:showBubbleSize val="0"/>
        </c:dLbls>
        <c:marker val="1"/>
        <c:smooth val="0"/>
        <c:axId val="152232320"/>
        <c:axId val="152234240"/>
      </c:lineChart>
      <c:catAx>
        <c:axId val="1522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234240"/>
        <c:crosses val="autoZero"/>
        <c:auto val="1"/>
        <c:lblAlgn val="ctr"/>
        <c:lblOffset val="100"/>
        <c:tickLblSkip val="1"/>
        <c:tickMarkSkip val="1"/>
        <c:noMultiLvlLbl val="0"/>
      </c:catAx>
      <c:valAx>
        <c:axId val="15223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23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573</c:v>
                </c:pt>
                <c:pt idx="1">
                  <c:v>576</c:v>
                </c:pt>
                <c:pt idx="2">
                  <c:v>578</c:v>
                </c:pt>
              </c:numCache>
            </c:numRef>
          </c:val>
          <c:extLst xmlns:c16r2="http://schemas.microsoft.com/office/drawing/2015/06/chart">
            <c:ext xmlns:c16="http://schemas.microsoft.com/office/drawing/2014/chart" uri="{C3380CC4-5D6E-409C-BE32-E72D297353CC}">
              <c16:uniqueId val="{00000000-FB7D-4179-BCC2-B6C76E49AF8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438</c:v>
                </c:pt>
                <c:pt idx="1">
                  <c:v>438</c:v>
                </c:pt>
                <c:pt idx="2">
                  <c:v>408</c:v>
                </c:pt>
              </c:numCache>
            </c:numRef>
          </c:val>
          <c:extLst xmlns:c16r2="http://schemas.microsoft.com/office/drawing/2015/06/chart">
            <c:ext xmlns:c16="http://schemas.microsoft.com/office/drawing/2014/chart" uri="{C3380CC4-5D6E-409C-BE32-E72D297353CC}">
              <c16:uniqueId val="{00000001-FB7D-4179-BCC2-B6C76E49AF8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1696</c:v>
                </c:pt>
                <c:pt idx="1">
                  <c:v>1287</c:v>
                </c:pt>
                <c:pt idx="2">
                  <c:v>1744</c:v>
                </c:pt>
              </c:numCache>
            </c:numRef>
          </c:val>
          <c:extLst xmlns:c16r2="http://schemas.microsoft.com/office/drawing/2015/06/chart">
            <c:ext xmlns:c16="http://schemas.microsoft.com/office/drawing/2014/chart" uri="{C3380CC4-5D6E-409C-BE32-E72D297353CC}">
              <c16:uniqueId val="{00000002-FB7D-4179-BCC2-B6C76E49AF8A}"/>
            </c:ext>
          </c:extLst>
        </c:ser>
        <c:dLbls>
          <c:showLegendKey val="0"/>
          <c:showVal val="0"/>
          <c:showCatName val="0"/>
          <c:showSerName val="0"/>
          <c:showPercent val="0"/>
          <c:showBubbleSize val="0"/>
        </c:dLbls>
        <c:gapWidth val="120"/>
        <c:overlap val="100"/>
        <c:axId val="158709248"/>
        <c:axId val="158711168"/>
      </c:barChart>
      <c:catAx>
        <c:axId val="15870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711168"/>
        <c:crosses val="autoZero"/>
        <c:auto val="1"/>
        <c:lblAlgn val="ctr"/>
        <c:lblOffset val="100"/>
        <c:tickLblSkip val="1"/>
        <c:tickMarkSkip val="1"/>
        <c:noMultiLvlLbl val="0"/>
      </c:catAx>
      <c:valAx>
        <c:axId val="158711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70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82-47EB-9692-ED89473A31D7}"/>
                </c:ext>
                <c:ext xmlns:c15="http://schemas.microsoft.com/office/drawing/2012/chart" uri="{CE6537A1-D6FC-4f65-9D91-7224C49458BB}">
                  <c15:dlblFieldTable>
                    <c15:dlblFTEntry>
                      <c15:txfldGUID>{E3DC1638-714F-43CA-8AC1-923DA913D745}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82-47EB-9692-ED89473A31D7}"/>
                </c:ext>
                <c:ext xmlns:c15="http://schemas.microsoft.com/office/drawing/2012/chart" uri="{CE6537A1-D6FC-4f65-9D91-7224C49458BB}">
                  <c15:dlblFieldTable>
                    <c15:dlblFTEntry>
                      <c15:txfldGUID>{63B53F23-CAE1-43CB-B154-EA8CF5B0B058}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82-47EB-9692-ED89473A31D7}"/>
                </c:ext>
                <c:ext xmlns:c15="http://schemas.microsoft.com/office/drawing/2012/chart" uri="{CE6537A1-D6FC-4f65-9D91-7224C49458BB}">
                  <c15:dlblFieldTable>
                    <c15:dlblFTEntry>
                      <c15:txfldGUID>{5D78AB72-2164-43FF-BCF1-BD1001D28034}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82-47EB-9692-ED89473A31D7}"/>
                </c:ext>
                <c:ext xmlns:c15="http://schemas.microsoft.com/office/drawing/2012/chart" uri="{CE6537A1-D6FC-4f65-9D91-7224C49458BB}">
                  <c15:dlblFieldTable>
                    <c15:dlblFTEntry>
                      <c15:txfldGUID>{816EA7DD-EFB9-46D9-A5F3-D39C876BCEA7}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82-47EB-9692-ED89473A31D7}"/>
                </c:ext>
                <c:ext xmlns:c15="http://schemas.microsoft.com/office/drawing/2012/chart" uri="{CE6537A1-D6FC-4f65-9D91-7224C49458BB}">
                  <c15:dlblFieldTable>
                    <c15:dlblFTEntry>
                      <c15:txfldGUID>{640A46DA-DA1F-41D4-AB9A-37CDBDC34BC3}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82-47EB-9692-ED89473A31D7}"/>
                </c:ext>
                <c:ext xmlns:c15="http://schemas.microsoft.com/office/drawing/2012/chart" uri="{CE6537A1-D6FC-4f65-9D91-7224C49458BB}">
                  <c15:dlblFieldTable>
                    <c15:dlblFTEntry>
                      <c15:txfldGUID>{BDFC8505-BF9E-4BD7-BDC7-47674EA8D476}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82-47EB-9692-ED89473A31D7}"/>
                </c:ext>
                <c:ext xmlns:c15="http://schemas.microsoft.com/office/drawing/2012/chart" uri="{CE6537A1-D6FC-4f65-9D91-7224C49458BB}">
                  <c15:dlblFieldTable>
                    <c15:dlblFTEntry>
                      <c15:txfldGUID>{2EEF93E1-6980-4455-9162-D7945AC3ADB5}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82-47EB-9692-ED89473A31D7}"/>
                </c:ext>
                <c:ext xmlns:c15="http://schemas.microsoft.com/office/drawing/2012/chart" uri="{CE6537A1-D6FC-4f65-9D91-7224C49458BB}">
                  <c15:dlblFieldTable>
                    <c15:dlblFTEntry>
                      <c15:txfldGUID>{56B260B7-9C6D-4104-BE6F-A37AE4CD1CFC}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82-47EB-9692-ED89473A31D7}"/>
                </c:ext>
                <c:ext xmlns:c15="http://schemas.microsoft.com/office/drawing/2012/chart" uri="{CE6537A1-D6FC-4f65-9D91-7224C49458BB}">
                  <c15:dlblFieldTable>
                    <c15:dlblFTEntry>
                      <c15:txfldGUID>{EEB678D0-C60C-4770-8A91-751E525A966A}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36.5</c:v>
                </c:pt>
              </c:numCache>
            </c:numRef>
          </c:xVal>
          <c:yVal>
            <c:numRef>
              <c:f>公会計指標分析・財政指標組合せ分析表!$BP$51:$DC$51</c:f>
              <c:numCache>
                <c:formatCode>#,##0.0;"▲ "#,##0.0</c:formatCode>
                <c:ptCount val="40"/>
                <c:pt idx="24">
                  <c:v>123.8</c:v>
                </c:pt>
              </c:numCache>
            </c:numRef>
          </c:yVal>
          <c:smooth val="0"/>
          <c:extLst xmlns:c16r2="http://schemas.microsoft.com/office/drawing/2015/06/chart">
            <c:ext xmlns:c16="http://schemas.microsoft.com/office/drawing/2014/chart" uri="{C3380CC4-5D6E-409C-BE32-E72D297353CC}">
              <c16:uniqueId val="{00000009-1E82-47EB-9692-ED89473A31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82-47EB-9692-ED89473A31D7}"/>
                </c:ext>
                <c:ext xmlns:c15="http://schemas.microsoft.com/office/drawing/2012/chart" uri="{CE6537A1-D6FC-4f65-9D91-7224C49458BB}">
                  <c15:dlblFieldTable>
                    <c15:dlblFTEntry>
                      <c15:txfldGUID>{D09D1A70-868C-4B9A-93AE-55339FD2335C}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82-47EB-9692-ED89473A31D7}"/>
                </c:ext>
                <c:ext xmlns:c15="http://schemas.microsoft.com/office/drawing/2012/chart" uri="{CE6537A1-D6FC-4f65-9D91-7224C49458BB}">
                  <c15:dlblFieldTable>
                    <c15:dlblFTEntry>
                      <c15:txfldGUID>{20DB668C-9ECF-44DE-A74C-A0A8E50A84DA}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82-47EB-9692-ED89473A31D7}"/>
                </c:ext>
                <c:ext xmlns:c15="http://schemas.microsoft.com/office/drawing/2012/chart" uri="{CE6537A1-D6FC-4f65-9D91-7224C49458BB}">
                  <c15:dlblFieldTable>
                    <c15:dlblFTEntry>
                      <c15:txfldGUID>{8FE8F7DE-D6B9-4D12-9A72-A2EB25C83430}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82-47EB-9692-ED89473A31D7}"/>
                </c:ext>
                <c:ext xmlns:c15="http://schemas.microsoft.com/office/drawing/2012/chart" uri="{CE6537A1-D6FC-4f65-9D91-7224C49458BB}">
                  <c15:dlblFieldTable>
                    <c15:dlblFTEntry>
                      <c15:txfldGUID>{80036669-5680-4CB0-B8DB-5F23341D48F5}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82-47EB-9692-ED89473A31D7}"/>
                </c:ext>
                <c:ext xmlns:c15="http://schemas.microsoft.com/office/drawing/2012/chart" uri="{CE6537A1-D6FC-4f65-9D91-7224C49458BB}">
                  <c15:dlblFieldTable>
                    <c15:dlblFTEntry>
                      <c15:txfldGUID>{65AA715C-E2FE-4B7D-B177-6E8E1E20DF60}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82-47EB-9692-ED89473A31D7}"/>
                </c:ext>
                <c:ext xmlns:c15="http://schemas.microsoft.com/office/drawing/2012/chart" uri="{CE6537A1-D6FC-4f65-9D91-7224C49458BB}">
                  <c15:dlblFieldTable>
                    <c15:dlblFTEntry>
                      <c15:txfldGUID>{56CB06A3-6DDF-4D46-91B4-4DBED8BFDF67}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82-47EB-9692-ED89473A31D7}"/>
                </c:ext>
                <c:ext xmlns:c15="http://schemas.microsoft.com/office/drawing/2012/chart" uri="{CE6537A1-D6FC-4f65-9D91-7224C49458BB}">
                  <c15:dlblFieldTable>
                    <c15:dlblFTEntry>
                      <c15:txfldGUID>{534D242B-AD2B-4476-AFFD-E71AD53AC5A8}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82-47EB-9692-ED89473A31D7}"/>
                </c:ext>
                <c:ext xmlns:c15="http://schemas.microsoft.com/office/drawing/2012/chart" uri="{CE6537A1-D6FC-4f65-9D91-7224C49458BB}">
                  <c15:dlblFieldTable>
                    <c15:dlblFTEntry>
                      <c15:txfldGUID>{7A1A37E0-8F7F-466B-A117-C3AEF5ECB5ED}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82-47EB-9692-ED89473A31D7}"/>
                </c:ext>
                <c:ext xmlns:c15="http://schemas.microsoft.com/office/drawing/2012/chart" uri="{CE6537A1-D6FC-4f65-9D91-7224C49458BB}">
                  <c15:dlblFieldTable>
                    <c15:dlblFTEntry>
                      <c15:txfldGUID>{4A2EE40F-C1FA-4E51-8B72-2AF9BF9D9FEA}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xmlns:c16r2="http://schemas.microsoft.com/office/drawing/2015/06/chart">
            <c:ext xmlns:c16="http://schemas.microsoft.com/office/drawing/2014/chart" uri="{C3380CC4-5D6E-409C-BE32-E72D297353CC}">
              <c16:uniqueId val="{00000013-1E82-47EB-9692-ED89473A31D7}"/>
            </c:ext>
          </c:extLst>
        </c:ser>
        <c:dLbls>
          <c:showLegendKey val="0"/>
          <c:showVal val="1"/>
          <c:showCatName val="0"/>
          <c:showSerName val="0"/>
          <c:showPercent val="0"/>
          <c:showBubbleSize val="0"/>
        </c:dLbls>
        <c:axId val="141672832"/>
        <c:axId val="141674752"/>
      </c:scatterChart>
      <c:valAx>
        <c:axId val="141672832"/>
        <c:scaling>
          <c:orientation val="minMax"/>
          <c:max val="61"/>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674752"/>
        <c:crosses val="autoZero"/>
        <c:crossBetween val="midCat"/>
      </c:valAx>
      <c:valAx>
        <c:axId val="141674752"/>
        <c:scaling>
          <c:orientation val="minMax"/>
          <c:max val="14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672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75-40D7-BF08-763E04D8D126}"/>
                </c:ext>
                <c:ext xmlns:c15="http://schemas.microsoft.com/office/drawing/2012/chart" uri="{CE6537A1-D6FC-4f65-9D91-7224C49458BB}">
                  <c15:dlblFieldTable>
                    <c15:dlblFTEntry>
                      <c15:txfldGUID>{3BD17E00-58A9-4349-B279-B54A53283C9F}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75-40D7-BF08-763E04D8D126}"/>
                </c:ext>
                <c:ext xmlns:c15="http://schemas.microsoft.com/office/drawing/2012/chart" uri="{CE6537A1-D6FC-4f65-9D91-7224C49458BB}">
                  <c15:dlblFieldTable>
                    <c15:dlblFTEntry>
                      <c15:txfldGUID>{FEE6355A-3D67-41C8-9741-382F8108F86D}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75-40D7-BF08-763E04D8D126}"/>
                </c:ext>
                <c:ext xmlns:c15="http://schemas.microsoft.com/office/drawing/2012/chart" uri="{CE6537A1-D6FC-4f65-9D91-7224C49458BB}">
                  <c15:dlblFieldTable>
                    <c15:dlblFTEntry>
                      <c15:txfldGUID>{F3A878BF-539F-40C5-A1A5-95EAFAF44DFB}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75-40D7-BF08-763E04D8D126}"/>
                </c:ext>
                <c:ext xmlns:c15="http://schemas.microsoft.com/office/drawing/2012/chart" uri="{CE6537A1-D6FC-4f65-9D91-7224C49458BB}">
                  <c15:dlblFieldTable>
                    <c15:dlblFTEntry>
                      <c15:txfldGUID>{B5F14331-1580-42AC-89AB-01996DD874BE}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75-40D7-BF08-763E04D8D126}"/>
                </c:ext>
                <c:ext xmlns:c15="http://schemas.microsoft.com/office/drawing/2012/chart" uri="{CE6537A1-D6FC-4f65-9D91-7224C49458BB}">
                  <c15:dlblFieldTable>
                    <c15:dlblFTEntry>
                      <c15:txfldGUID>{8608DC88-E42D-4314-9F6C-A75CE09392CD}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75-40D7-BF08-763E04D8D126}"/>
                </c:ext>
                <c:ext xmlns:c15="http://schemas.microsoft.com/office/drawing/2012/chart" uri="{CE6537A1-D6FC-4f65-9D91-7224C49458BB}">
                  <c15:dlblFieldTable>
                    <c15:dlblFTEntry>
                      <c15:txfldGUID>{5E00ED76-4AD3-4EC5-ACF7-50E711960162}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75-40D7-BF08-763E04D8D126}"/>
                </c:ext>
                <c:ext xmlns:c15="http://schemas.microsoft.com/office/drawing/2012/chart" uri="{CE6537A1-D6FC-4f65-9D91-7224C49458BB}">
                  <c15:dlblFieldTable>
                    <c15:dlblFTEntry>
                      <c15:txfldGUID>{FFE99E40-28CF-451E-83BD-B8C0A358BBED}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772577628906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75-40D7-BF08-763E04D8D126}"/>
                </c:ext>
                <c:ext xmlns:c15="http://schemas.microsoft.com/office/drawing/2012/chart" uri="{CE6537A1-D6FC-4f65-9D91-7224C49458BB}">
                  <c15:dlblFieldTable>
                    <c15:dlblFTEntry>
                      <c15:txfldGUID>{17B80BF4-8331-4697-B301-2E626DD1CC3A}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2.5670206949154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75-40D7-BF08-763E04D8D126}"/>
                </c:ext>
                <c:ext xmlns:c15="http://schemas.microsoft.com/office/drawing/2012/chart" uri="{CE6537A1-D6FC-4f65-9D91-7224C49458BB}">
                  <c15:dlblFieldTable>
                    <c15:dlblFTEntry>
                      <c15:txfldGUID>{770E3462-9675-4210-9C1A-B6C0E08767D7}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12.7</c:v>
                </c:pt>
                <c:pt idx="16">
                  <c:v>11.8</c:v>
                </c:pt>
                <c:pt idx="24">
                  <c:v>11.4</c:v>
                </c:pt>
                <c:pt idx="32">
                  <c:v>11.5</c:v>
                </c:pt>
              </c:numCache>
            </c:numRef>
          </c:xVal>
          <c:yVal>
            <c:numRef>
              <c:f>公会計指標分析・財政指標組合せ分析表!$BP$73:$DC$73</c:f>
              <c:numCache>
                <c:formatCode>#,##0.0;"▲ "#,##0.0</c:formatCode>
                <c:ptCount val="40"/>
                <c:pt idx="0">
                  <c:v>110.4</c:v>
                </c:pt>
                <c:pt idx="8">
                  <c:v>124</c:v>
                </c:pt>
                <c:pt idx="16">
                  <c:v>125.2</c:v>
                </c:pt>
                <c:pt idx="24">
                  <c:v>123.8</c:v>
                </c:pt>
                <c:pt idx="32">
                  <c:v>121.4</c:v>
                </c:pt>
              </c:numCache>
            </c:numRef>
          </c:yVal>
          <c:smooth val="0"/>
          <c:extLst xmlns:c16r2="http://schemas.microsoft.com/office/drawing/2015/06/chart">
            <c:ext xmlns:c16="http://schemas.microsoft.com/office/drawing/2014/chart" uri="{C3380CC4-5D6E-409C-BE32-E72D297353CC}">
              <c16:uniqueId val="{00000009-E975-40D7-BF08-763E04D8D1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75-40D7-BF08-763E04D8D126}"/>
                </c:ext>
                <c:ext xmlns:c15="http://schemas.microsoft.com/office/drawing/2012/chart" uri="{CE6537A1-D6FC-4f65-9D91-7224C49458BB}">
                  <c15:dlblFieldTable>
                    <c15:dlblFTEntry>
                      <c15:txfldGUID>{7B1E3760-AF3B-4DF5-B240-C4BB548C1C49}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75-40D7-BF08-763E04D8D126}"/>
                </c:ext>
                <c:ext xmlns:c15="http://schemas.microsoft.com/office/drawing/2012/chart" uri="{CE6537A1-D6FC-4f65-9D91-7224C49458BB}">
                  <c15:dlblFieldTable>
                    <c15:dlblFTEntry>
                      <c15:txfldGUID>{8499957B-89C9-474E-9F34-36D3E12E725E}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75-40D7-BF08-763E04D8D126}"/>
                </c:ext>
                <c:ext xmlns:c15="http://schemas.microsoft.com/office/drawing/2012/chart" uri="{CE6537A1-D6FC-4f65-9D91-7224C49458BB}">
                  <c15:dlblFieldTable>
                    <c15:dlblFTEntry>
                      <c15:txfldGUID>{3967F3EF-FF0C-4090-93CF-E3441630299D}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75-40D7-BF08-763E04D8D126}"/>
                </c:ext>
                <c:ext xmlns:c15="http://schemas.microsoft.com/office/drawing/2012/chart" uri="{CE6537A1-D6FC-4f65-9D91-7224C49458BB}">
                  <c15:dlblFieldTable>
                    <c15:dlblFTEntry>
                      <c15:txfldGUID>{BE3EAA03-855F-4F32-8858-B785C96CC529}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75-40D7-BF08-763E04D8D126}"/>
                </c:ext>
                <c:ext xmlns:c15="http://schemas.microsoft.com/office/drawing/2012/chart" uri="{CE6537A1-D6FC-4f65-9D91-7224C49458BB}">
                  <c15:dlblFieldTable>
                    <c15:dlblFTEntry>
                      <c15:txfldGUID>{665C95CB-363A-4DCA-9CED-B085A67CEA11}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75-40D7-BF08-763E04D8D126}"/>
                </c:ext>
                <c:ext xmlns:c15="http://schemas.microsoft.com/office/drawing/2012/chart" uri="{CE6537A1-D6FC-4f65-9D91-7224C49458BB}">
                  <c15:dlblFieldTable>
                    <c15:dlblFTEntry>
                      <c15:txfldGUID>{3A3B8E68-CE5E-4916-8D42-9533185A9B0B}</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567013515562539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75-40D7-BF08-763E04D8D126}"/>
                </c:ext>
                <c:ext xmlns:c15="http://schemas.microsoft.com/office/drawing/2012/chart" uri="{CE6537A1-D6FC-4f65-9D91-7224C49458BB}">
                  <c15:dlblFieldTable>
                    <c15:dlblFTEntry>
                      <c15:txfldGUID>{35EC0525-9956-412F-A162-9A34FD0307AB}</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7725848082595867E-2"/>
                  <c:y val="-7.614320638232442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75-40D7-BF08-763E04D8D126}"/>
                </c:ext>
                <c:ext xmlns:c15="http://schemas.microsoft.com/office/drawing/2012/chart" uri="{CE6537A1-D6FC-4f65-9D91-7224C49458BB}">
                  <c15:dlblFieldTable>
                    <c15:dlblFTEntry>
                      <c15:txfldGUID>{DBAABDCF-DF48-446B-A28B-F8A84E8F4012}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4.869008779326354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75-40D7-BF08-763E04D8D126}"/>
                </c:ext>
                <c:ext xmlns:c15="http://schemas.microsoft.com/office/drawing/2012/chart" uri="{CE6537A1-D6FC-4f65-9D91-7224C49458BB}">
                  <c15:dlblFieldTable>
                    <c15:dlblFTEntry>
                      <c15:txfldGUID>{96FC3FCD-CD66-4B33-BBFC-376D2E78A525}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E975-40D7-BF08-763E04D8D126}"/>
            </c:ext>
          </c:extLst>
        </c:ser>
        <c:dLbls>
          <c:showLegendKey val="0"/>
          <c:showVal val="1"/>
          <c:showCatName val="0"/>
          <c:showSerName val="0"/>
          <c:showPercent val="0"/>
          <c:showBubbleSize val="0"/>
        </c:dLbls>
        <c:axId val="142466432"/>
        <c:axId val="142489088"/>
      </c:scatterChart>
      <c:valAx>
        <c:axId val="142466432"/>
        <c:scaling>
          <c:orientation val="minMax"/>
          <c:max val="13.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489088"/>
        <c:crosses val="autoZero"/>
        <c:crossBetween val="midCat"/>
      </c:valAx>
      <c:valAx>
        <c:axId val="142489088"/>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466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年度に完成した焼却施設及びし尿汚泥再生処理施設の建設に伴い、平成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年度以降元利償還金の額が増加し、実質公債費比率の悪化が予想される。この状況を一過性のものにするため、その後の起債額抑制を図り、健全な財政運営に努める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将来負担比率については東京都内及び全国類似団体と比較しても非常に高い状況にある。このため、平成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百万円の増額であった。これは東京都からの災害復興特別交付金の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億円を積立したものが主で、この他には財政調整基金を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百万円の積立、マテリアルリサイクル整備事業の国庫補助金を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今後あと数年が予算規模のピークと見られるため、それ以降は財政調整基金、減債基金の積極的な積立てを行い、他基金を含めて将来的には標準財政規模相当額の現在高とすることを目標とする。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災害対策基金、噴火災害対策基金：防災対策・災害対応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公共施設整備基金：公共施設等の整備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少子高齢化福祉対策基金：子育て・少子化対策・高齢化対策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教育基金、つつじ小学校基金：教育振興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図書館基金：文化振興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災害復興特別交付金積立基金、土砂災害復興基金：災害対応</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災害復興特別交付金・土砂災害復興基金・公共施設整備基金・災害対策基金を合計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千万円取り崩したが、災害復興特別交付金積立基金を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億、公共施設整備基金に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土砂災害による復興事業の継続により、災害復興特別交付金積立基金の取り崩しを行なう。また、財源が指定寄附金である土砂災害復興基金と一般財源の災害対策基金は今後も継続して取り崩しを行い、事業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前年度と比較し、若干の増加が見られた。これは年度中に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百万円の新規積立を行なったことによるものである。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年土砂災害の影響による予算規模のピークをあと数年で超えるため積極的な基金の積立を行なっていく。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新規積立は行なえず、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百万円の取り崩しを行なった。これは事業量の増によるものである。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年土砂災害の影響による予算規模のピークをあと数年で超えるため積極的な基金の積立を行なっていく。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7,880
7,808
90.76
9,706,514
9,663,401
33,328
3,320,980
9,279,600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類似団体と比較すると大幅に数値が低いことから、新規有償取得した資産が多い。しかし、今後は平成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年に取得した高価格資産が耐用年数を迎えるため、有形固定資産減価償却率は増加していくと考えられる。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33</xdr:row>
      <xdr:rowOff>140176</xdr:rowOff>
    </xdr:to>
    <xdr:cxnSp macro="">
      <xdr:nvCxnSpPr>
        <xdr:cNvPr id="68" name="直線コネクタ 67"/>
        <xdr:cNvCxnSpPr/>
      </xdr:nvCxnSpPr>
      <xdr:spPr>
        <a:xfrm flipV="1">
          <a:off x="4760595" y="5363210"/>
          <a:ext cx="1270" cy="120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144003</xdr:rowOff>
    </xdr:from>
    <xdr:ext cx="405111" cy="259045"/>
    <xdr:sp macro="" textlink="">
      <xdr:nvSpPr>
        <xdr:cNvPr id="69" name="有形固定資産減価償却率最小値テキスト"/>
        <xdr:cNvSpPr txBox="1"/>
      </xdr:nvSpPr>
      <xdr:spPr>
        <a:xfrm>
          <a:off x="4813300" y="6573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140176</xdr:rowOff>
    </xdr:from>
    <xdr:to>
      <xdr:col>23</xdr:col>
      <xdr:colOff>174625</xdr:colOff>
      <xdr:row>33</xdr:row>
      <xdr:rowOff>140176</xdr:rowOff>
    </xdr:to>
    <xdr:cxnSp macro="">
      <xdr:nvCxnSpPr>
        <xdr:cNvPr id="70" name="直線コネクタ 69"/>
        <xdr:cNvCxnSpPr/>
      </xdr:nvCxnSpPr>
      <xdr:spPr>
        <a:xfrm>
          <a:off x="4673600" y="6569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1"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2" name="直線コネクタ 71"/>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20813</xdr:rowOff>
    </xdr:from>
    <xdr:ext cx="405111" cy="259045"/>
    <xdr:sp macro="" textlink="">
      <xdr:nvSpPr>
        <xdr:cNvPr id="73" name="有形固定資産減価償却率平均値テキスト"/>
        <xdr:cNvSpPr txBox="1"/>
      </xdr:nvSpPr>
      <xdr:spPr>
        <a:xfrm>
          <a:off x="4813300" y="5935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42386</xdr:rowOff>
    </xdr:from>
    <xdr:to>
      <xdr:col>23</xdr:col>
      <xdr:colOff>136525</xdr:colOff>
      <xdr:row>30</xdr:row>
      <xdr:rowOff>143986</xdr:rowOff>
    </xdr:to>
    <xdr:sp macro="" textlink="">
      <xdr:nvSpPr>
        <xdr:cNvPr id="74" name="フローチャート: 判断 73"/>
        <xdr:cNvSpPr/>
      </xdr:nvSpPr>
      <xdr:spPr>
        <a:xfrm>
          <a:off x="4711700" y="595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101759</xdr:rowOff>
    </xdr:from>
    <xdr:to>
      <xdr:col>19</xdr:col>
      <xdr:colOff>187325</xdr:colOff>
      <xdr:row>31</xdr:row>
      <xdr:rowOff>31909</xdr:rowOff>
    </xdr:to>
    <xdr:sp macro="" textlink="">
      <xdr:nvSpPr>
        <xdr:cNvPr id="75" name="フローチャート: 判断 74"/>
        <xdr:cNvSpPr/>
      </xdr:nvSpPr>
      <xdr:spPr>
        <a:xfrm>
          <a:off x="4000500" y="601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6" name="フローチャート: 判断 75"/>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15081</xdr:rowOff>
    </xdr:from>
    <xdr:to>
      <xdr:col>19</xdr:col>
      <xdr:colOff>187325</xdr:colOff>
      <xdr:row>34</xdr:row>
      <xdr:rowOff>116681</xdr:rowOff>
    </xdr:to>
    <xdr:sp macro="" textlink="">
      <xdr:nvSpPr>
        <xdr:cNvPr id="82" name="楕円 81"/>
        <xdr:cNvSpPr/>
      </xdr:nvSpPr>
      <xdr:spPr>
        <a:xfrm>
          <a:off x="4000500" y="66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48436</xdr:rowOff>
    </xdr:from>
    <xdr:ext cx="405111" cy="259045"/>
    <xdr:sp macro="" textlink="">
      <xdr:nvSpPr>
        <xdr:cNvPr id="83" name="n_1aveValue有形固定資産減価償却率"/>
        <xdr:cNvSpPr txBox="1"/>
      </xdr:nvSpPr>
      <xdr:spPr>
        <a:xfrm>
          <a:off x="3836044" y="579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4"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107808</xdr:rowOff>
    </xdr:from>
    <xdr:ext cx="405111" cy="259045"/>
    <xdr:sp macro="" textlink="">
      <xdr:nvSpPr>
        <xdr:cNvPr id="85" name="n_1mainValue有形固定資産減価償却率"/>
        <xdr:cNvSpPr txBox="1"/>
      </xdr:nvSpPr>
      <xdr:spPr>
        <a:xfrm>
          <a:off x="3836044" y="6708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債務償還可能年数は、類似団体と比較すると長いことから、債務に対して収支が充分確保確保されていないといえる。</a:t>
          </a:r>
          <a:endParaRPr lang="ja-JP" altLang="ja-JP">
            <a:effectLst/>
          </a:endParaRPr>
        </a:p>
        <a:p>
          <a:r>
            <a:rPr kumimoji="1" lang="ja-JP" altLang="ja-JP" sz="1100">
              <a:solidFill>
                <a:schemeClr val="dk1"/>
              </a:solidFill>
              <a:effectLst/>
              <a:latin typeface="+mn-lt"/>
              <a:ea typeface="+mn-ea"/>
              <a:cs typeface="+mn-cs"/>
            </a:rPr>
            <a:t>しかしこれは平成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年土砂災害の復旧復興に係る事業量の増により町債が増加したためであり、今後は、新たな実質債務を増加させないよう経営努力を行なっていく。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4" name="直線コネクタ 113"/>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7"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8" name="直線コネクタ 117"/>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19"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0" name="フローチャート: 判断 119"/>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133703</xdr:rowOff>
    </xdr:from>
    <xdr:to>
      <xdr:col>76</xdr:col>
      <xdr:colOff>73025</xdr:colOff>
      <xdr:row>29</xdr:row>
      <xdr:rowOff>63853</xdr:rowOff>
    </xdr:to>
    <xdr:sp macro="" textlink="">
      <xdr:nvSpPr>
        <xdr:cNvPr id="126" name="楕円 125"/>
        <xdr:cNvSpPr/>
      </xdr:nvSpPr>
      <xdr:spPr>
        <a:xfrm>
          <a:off x="14744700" y="57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156580</xdr:rowOff>
    </xdr:from>
    <xdr:ext cx="340478" cy="259045"/>
    <xdr:sp macro="" textlink="">
      <xdr:nvSpPr>
        <xdr:cNvPr id="127" name="債務償還可能年数該当値テキスト"/>
        <xdr:cNvSpPr txBox="1"/>
      </xdr:nvSpPr>
      <xdr:spPr>
        <a:xfrm>
          <a:off x="14846300" y="555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7,880
7,808
90.76
9,706,514
9,663,401
33,328
3,320,980
9,279,600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21590</xdr:rowOff>
    </xdr:from>
    <xdr:to>
      <xdr:col>20</xdr:col>
      <xdr:colOff>38100</xdr:colOff>
      <xdr:row>41</xdr:row>
      <xdr:rowOff>123190</xdr:rowOff>
    </xdr:to>
    <xdr:sp macro="" textlink="">
      <xdr:nvSpPr>
        <xdr:cNvPr id="70" name="楕円 69"/>
        <xdr:cNvSpPr/>
      </xdr:nvSpPr>
      <xdr:spPr>
        <a:xfrm>
          <a:off x="3746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114317</xdr:rowOff>
    </xdr:from>
    <xdr:ext cx="405111" cy="259045"/>
    <xdr:sp macro="" textlink="">
      <xdr:nvSpPr>
        <xdr:cNvPr id="73" name="n_1mainValue【道路】&#10;有形固定資産減価償却率"/>
        <xdr:cNvSpPr txBox="1"/>
      </xdr:nvSpPr>
      <xdr:spPr>
        <a:xfrm>
          <a:off x="35820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121996</xdr:rowOff>
    </xdr:from>
    <xdr:to>
      <xdr:col>54</xdr:col>
      <xdr:colOff>189865</xdr:colOff>
      <xdr:row>41</xdr:row>
      <xdr:rowOff>123317</xdr:rowOff>
    </xdr:to>
    <xdr:cxnSp macro="">
      <xdr:nvCxnSpPr>
        <xdr:cNvPr id="97" name="直線コネクタ 96"/>
        <xdr:cNvCxnSpPr/>
      </xdr:nvCxnSpPr>
      <xdr:spPr>
        <a:xfrm flipV="1">
          <a:off x="10476865" y="6122746"/>
          <a:ext cx="0" cy="1030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127144</xdr:rowOff>
    </xdr:from>
    <xdr:ext cx="469744" cy="259045"/>
    <xdr:sp macro="" textlink="">
      <xdr:nvSpPr>
        <xdr:cNvPr id="98" name="【道路】&#10;一人当たり延長最小値テキスト"/>
        <xdr:cNvSpPr txBox="1"/>
      </xdr:nvSpPr>
      <xdr:spPr>
        <a:xfrm>
          <a:off x="10515600" y="715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123317</xdr:rowOff>
    </xdr:from>
    <xdr:to>
      <xdr:col>55</xdr:col>
      <xdr:colOff>88900</xdr:colOff>
      <xdr:row>41</xdr:row>
      <xdr:rowOff>123317</xdr:rowOff>
    </xdr:to>
    <xdr:cxnSp macro="">
      <xdr:nvCxnSpPr>
        <xdr:cNvPr id="99" name="直線コネクタ 98"/>
        <xdr:cNvCxnSpPr/>
      </xdr:nvCxnSpPr>
      <xdr:spPr>
        <a:xfrm>
          <a:off x="10388600" y="715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68673</xdr:rowOff>
    </xdr:from>
    <xdr:ext cx="534377" cy="259045"/>
    <xdr:sp macro="" textlink="">
      <xdr:nvSpPr>
        <xdr:cNvPr id="100" name="【道路】&#10;一人当たり延長最大値テキスト"/>
        <xdr:cNvSpPr txBox="1"/>
      </xdr:nvSpPr>
      <xdr:spPr>
        <a:xfrm>
          <a:off x="10515600" y="58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121996</xdr:rowOff>
    </xdr:from>
    <xdr:to>
      <xdr:col>55</xdr:col>
      <xdr:colOff>88900</xdr:colOff>
      <xdr:row>35</xdr:row>
      <xdr:rowOff>121996</xdr:rowOff>
    </xdr:to>
    <xdr:cxnSp macro="">
      <xdr:nvCxnSpPr>
        <xdr:cNvPr id="101" name="直線コネクタ 100"/>
        <xdr:cNvCxnSpPr/>
      </xdr:nvCxnSpPr>
      <xdr:spPr>
        <a:xfrm>
          <a:off x="10388600" y="612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89768</xdr:rowOff>
    </xdr:from>
    <xdr:ext cx="534377" cy="259045"/>
    <xdr:sp macro="" textlink="">
      <xdr:nvSpPr>
        <xdr:cNvPr id="102" name="【道路】&#10;一人当たり延長平均値テキスト"/>
        <xdr:cNvSpPr txBox="1"/>
      </xdr:nvSpPr>
      <xdr:spPr>
        <a:xfrm>
          <a:off x="10515600" y="6776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111341</xdr:rowOff>
    </xdr:from>
    <xdr:to>
      <xdr:col>55</xdr:col>
      <xdr:colOff>50800</xdr:colOff>
      <xdr:row>40</xdr:row>
      <xdr:rowOff>41491</xdr:rowOff>
    </xdr:to>
    <xdr:sp macro="" textlink="">
      <xdr:nvSpPr>
        <xdr:cNvPr id="103" name="フローチャート: 判断 102"/>
        <xdr:cNvSpPr/>
      </xdr:nvSpPr>
      <xdr:spPr>
        <a:xfrm>
          <a:off x="10426700" y="679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39408</xdr:rowOff>
    </xdr:from>
    <xdr:to>
      <xdr:col>50</xdr:col>
      <xdr:colOff>165100</xdr:colOff>
      <xdr:row>39</xdr:row>
      <xdr:rowOff>141008</xdr:rowOff>
    </xdr:to>
    <xdr:sp macro="" textlink="">
      <xdr:nvSpPr>
        <xdr:cNvPr id="104" name="フローチャート: 判断 103"/>
        <xdr:cNvSpPr/>
      </xdr:nvSpPr>
      <xdr:spPr>
        <a:xfrm>
          <a:off x="9588500" y="672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171171</xdr:rowOff>
    </xdr:from>
    <xdr:to>
      <xdr:col>46</xdr:col>
      <xdr:colOff>38100</xdr:colOff>
      <xdr:row>40</xdr:row>
      <xdr:rowOff>101321</xdr:rowOff>
    </xdr:to>
    <xdr:sp macro="" textlink="">
      <xdr:nvSpPr>
        <xdr:cNvPr id="105" name="フローチャート: 判断 104"/>
        <xdr:cNvSpPr/>
      </xdr:nvSpPr>
      <xdr:spPr>
        <a:xfrm>
          <a:off x="8699500" y="685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135699</xdr:rowOff>
    </xdr:from>
    <xdr:to>
      <xdr:col>50</xdr:col>
      <xdr:colOff>165100</xdr:colOff>
      <xdr:row>34</xdr:row>
      <xdr:rowOff>65849</xdr:rowOff>
    </xdr:to>
    <xdr:sp macro="" textlink="">
      <xdr:nvSpPr>
        <xdr:cNvPr id="111" name="楕円 110"/>
        <xdr:cNvSpPr/>
      </xdr:nvSpPr>
      <xdr:spPr>
        <a:xfrm>
          <a:off x="9588500" y="5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132135</xdr:rowOff>
    </xdr:from>
    <xdr:ext cx="534377" cy="259045"/>
    <xdr:sp macro="" textlink="">
      <xdr:nvSpPr>
        <xdr:cNvPr id="112" name="n_1aveValue【道路】&#10;一人当たり延長"/>
        <xdr:cNvSpPr txBox="1"/>
      </xdr:nvSpPr>
      <xdr:spPr>
        <a:xfrm>
          <a:off x="9359411" y="68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117848</xdr:rowOff>
    </xdr:from>
    <xdr:ext cx="534377" cy="259045"/>
    <xdr:sp macro="" textlink="">
      <xdr:nvSpPr>
        <xdr:cNvPr id="113" name="n_2aveValue【道路】&#10;一人当たり延長"/>
        <xdr:cNvSpPr txBox="1"/>
      </xdr:nvSpPr>
      <xdr:spPr>
        <a:xfrm>
          <a:off x="8483111" y="66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82376</xdr:rowOff>
    </xdr:from>
    <xdr:ext cx="599010" cy="259045"/>
    <xdr:sp macro="" textlink="">
      <xdr:nvSpPr>
        <xdr:cNvPr id="114" name="n_1mainValue【道路】&#10;一人当たり延長"/>
        <xdr:cNvSpPr txBox="1"/>
      </xdr:nvSpPr>
      <xdr:spPr>
        <a:xfrm>
          <a:off x="9327094" y="556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39" name="直線コネクタ 138"/>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0"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1" name="直線コネクタ 140"/>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2"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3" name="直線コネクタ 142"/>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4"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5" name="フローチャート: 判断 144"/>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6" name="フローチャート: 判断 145"/>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7" name="フローチャート: 判断 146"/>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65405</xdr:rowOff>
    </xdr:from>
    <xdr:to>
      <xdr:col>20</xdr:col>
      <xdr:colOff>38100</xdr:colOff>
      <xdr:row>56</xdr:row>
      <xdr:rowOff>167005</xdr:rowOff>
    </xdr:to>
    <xdr:sp macro="" textlink="">
      <xdr:nvSpPr>
        <xdr:cNvPr id="153" name="楕円 152"/>
        <xdr:cNvSpPr/>
      </xdr:nvSpPr>
      <xdr:spPr>
        <a:xfrm>
          <a:off x="3746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20972</xdr:rowOff>
    </xdr:from>
    <xdr:ext cx="405111" cy="259045"/>
    <xdr:sp macro="" textlink="">
      <xdr:nvSpPr>
        <xdr:cNvPr id="154"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5"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12082</xdr:rowOff>
    </xdr:from>
    <xdr:ext cx="405111" cy="259045"/>
    <xdr:sp macro="" textlink="">
      <xdr:nvSpPr>
        <xdr:cNvPr id="156" name="n_1mainValue【橋りょう・トンネル】&#10;有形固定資産減価償却率"/>
        <xdr:cNvSpPr txBox="1"/>
      </xdr:nvSpPr>
      <xdr:spPr>
        <a:xfrm>
          <a:off x="35820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0" name="テキスト ボックス 16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2" name="テキスト ボックス 17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4" name="テキスト ボックス 17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6" name="テキスト ボックス 17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0" name="直線コネクタ 17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2" name="直線コネクタ 18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4" name="直線コネクタ 18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5"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6" name="フローチャート: 判断 18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7" name="フローチャート: 判断 18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88" name="フローチャート: 判断 18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10243</xdr:rowOff>
    </xdr:from>
    <xdr:to>
      <xdr:col>50</xdr:col>
      <xdr:colOff>165100</xdr:colOff>
      <xdr:row>64</xdr:row>
      <xdr:rowOff>111843</xdr:rowOff>
    </xdr:to>
    <xdr:sp macro="" textlink="">
      <xdr:nvSpPr>
        <xdr:cNvPr id="194" name="楕円 193"/>
        <xdr:cNvSpPr/>
      </xdr:nvSpPr>
      <xdr:spPr>
        <a:xfrm>
          <a:off x="9588500" y="109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114047</xdr:rowOff>
    </xdr:from>
    <xdr:ext cx="599010" cy="259045"/>
    <xdr:sp macro="" textlink="">
      <xdr:nvSpPr>
        <xdr:cNvPr id="195"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6"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102970</xdr:rowOff>
    </xdr:from>
    <xdr:ext cx="534377" cy="259045"/>
    <xdr:sp macro="" textlink="">
      <xdr:nvSpPr>
        <xdr:cNvPr id="197" name="n_1mainValue【橋りょう・トンネル】&#10;一人当たり有形固定資産（償却資産）額"/>
        <xdr:cNvSpPr txBox="1"/>
      </xdr:nvSpPr>
      <xdr:spPr>
        <a:xfrm>
          <a:off x="9359411" y="110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9" name="テキスト ボックス 20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3" name="直線コネクタ 222"/>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4"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5" name="直線コネクタ 224"/>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7" name="直線コネクタ 22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28"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29" name="フローチャート: 判断 228"/>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0" name="フローチャート: 判断 229"/>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1" name="フローチャート: 判断 230"/>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106499</xdr:rowOff>
    </xdr:from>
    <xdr:to>
      <xdr:col>20</xdr:col>
      <xdr:colOff>38100</xdr:colOff>
      <xdr:row>84</xdr:row>
      <xdr:rowOff>36649</xdr:rowOff>
    </xdr:to>
    <xdr:sp macro="" textlink="">
      <xdr:nvSpPr>
        <xdr:cNvPr id="237" name="楕円 236"/>
        <xdr:cNvSpPr/>
      </xdr:nvSpPr>
      <xdr:spPr>
        <a:xfrm>
          <a:off x="3746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38"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39"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27776</xdr:rowOff>
    </xdr:from>
    <xdr:ext cx="405111" cy="259045"/>
    <xdr:sp macro="" textlink="">
      <xdr:nvSpPr>
        <xdr:cNvPr id="240" name="n_1mainValue【公営住宅】&#10;有形固定資産減価償却率"/>
        <xdr:cNvSpPr txBox="1"/>
      </xdr:nvSpPr>
      <xdr:spPr>
        <a:xfrm>
          <a:off x="35820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2" name="直線コネクタ 261"/>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3"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4" name="直線コネクタ 263"/>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5"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6" name="直線コネクタ 265"/>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7"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68" name="フローチャート: 判断 267"/>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69" name="フローチャート: 判断 268"/>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0" name="フローチャート: 判断 269"/>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81483</xdr:rowOff>
    </xdr:from>
    <xdr:to>
      <xdr:col>50</xdr:col>
      <xdr:colOff>165100</xdr:colOff>
      <xdr:row>85</xdr:row>
      <xdr:rowOff>11633</xdr:rowOff>
    </xdr:to>
    <xdr:sp macro="" textlink="">
      <xdr:nvSpPr>
        <xdr:cNvPr id="276" name="楕円 275"/>
        <xdr:cNvSpPr/>
      </xdr:nvSpPr>
      <xdr:spPr>
        <a:xfrm>
          <a:off x="9588500" y="1448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277"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78"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2760</xdr:rowOff>
    </xdr:from>
    <xdr:ext cx="469744" cy="259045"/>
    <xdr:sp macro="" textlink="">
      <xdr:nvSpPr>
        <xdr:cNvPr id="279" name="n_1mainValue【公営住宅】&#10;一人当たり面積"/>
        <xdr:cNvSpPr txBox="1"/>
      </xdr:nvSpPr>
      <xdr:spPr>
        <a:xfrm>
          <a:off x="9391727" y="145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0" name="直線コネクタ 319"/>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1"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2" name="直線コネクタ 321"/>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4" name="直線コネクタ 3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5"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6" name="フローチャート: 判断 325"/>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7" name="フローチャート: 判断 326"/>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28" name="フローチャート: 判断 327"/>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97790</xdr:rowOff>
    </xdr:from>
    <xdr:to>
      <xdr:col>81</xdr:col>
      <xdr:colOff>101600</xdr:colOff>
      <xdr:row>37</xdr:row>
      <xdr:rowOff>27940</xdr:rowOff>
    </xdr:to>
    <xdr:sp macro="" textlink="">
      <xdr:nvSpPr>
        <xdr:cNvPr id="334" name="楕円 333"/>
        <xdr:cNvSpPr/>
      </xdr:nvSpPr>
      <xdr:spPr>
        <a:xfrm>
          <a:off x="15430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160037</xdr:rowOff>
    </xdr:from>
    <xdr:ext cx="405111" cy="259045"/>
    <xdr:sp macro="" textlink="">
      <xdr:nvSpPr>
        <xdr:cNvPr id="335"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36"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44467</xdr:rowOff>
    </xdr:from>
    <xdr:ext cx="405111" cy="259045"/>
    <xdr:sp macro="" textlink="">
      <xdr:nvSpPr>
        <xdr:cNvPr id="337" name="n_1mainValue【認定こども園・幼稚園・保育所】&#10;有形固定資産減価償却率"/>
        <xdr:cNvSpPr txBox="1"/>
      </xdr:nvSpPr>
      <xdr:spPr>
        <a:xfrm>
          <a:off x="152660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59" name="直線コネクタ 358"/>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0"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1" name="直線コネクタ 360"/>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2"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3" name="直線コネクタ 362"/>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4"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5" name="フローチャート: 判断 364"/>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6" name="フローチャート: 判断 365"/>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67" name="フローチャート: 判断 366"/>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119126</xdr:rowOff>
    </xdr:from>
    <xdr:to>
      <xdr:col>112</xdr:col>
      <xdr:colOff>38100</xdr:colOff>
      <xdr:row>39</xdr:row>
      <xdr:rowOff>49276</xdr:rowOff>
    </xdr:to>
    <xdr:sp macro="" textlink="">
      <xdr:nvSpPr>
        <xdr:cNvPr id="373" name="楕円 372"/>
        <xdr:cNvSpPr/>
      </xdr:nvSpPr>
      <xdr:spPr>
        <a:xfrm>
          <a:off x="21272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109237</xdr:rowOff>
    </xdr:from>
    <xdr:ext cx="469744" cy="259045"/>
    <xdr:sp macro="" textlink="">
      <xdr:nvSpPr>
        <xdr:cNvPr id="374"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5"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40403</xdr:rowOff>
    </xdr:from>
    <xdr:ext cx="469744" cy="259045"/>
    <xdr:sp macro="" textlink="">
      <xdr:nvSpPr>
        <xdr:cNvPr id="376" name="n_1mainValue【認定こども園・幼稚園・保育所】&#10;一人当たり面積"/>
        <xdr:cNvSpPr txBox="1"/>
      </xdr:nvSpPr>
      <xdr:spPr>
        <a:xfrm>
          <a:off x="21075727" y="672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7" name="テキスト ボックス 39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1" name="直線コネクタ 40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3" name="直線コネクタ 40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5" name="直線コネクタ 40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6"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7" name="フローチャート: 判断 40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08" name="フローチャート: 判断 40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09" name="フローチャート: 判断 408"/>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415" name="楕円 414"/>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95902</xdr:rowOff>
    </xdr:from>
    <xdr:ext cx="405111" cy="259045"/>
    <xdr:sp macro="" textlink="">
      <xdr:nvSpPr>
        <xdr:cNvPr id="416"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17"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418" name="n_1mainValue【学校施設】&#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9" name="直線コネクタ 4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0" name="テキスト ボックス 4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1" name="直線コネクタ 4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2" name="テキスト ボックス 4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3" name="直線コネクタ 4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4" name="テキスト ボックス 4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5" name="直線コネクタ 4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6" name="テキスト ボックス 4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0" name="直線コネクタ 439"/>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1"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2" name="直線コネクタ 441"/>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3"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4" name="直線コネクタ 443"/>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5"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6" name="フローチャート: 判断 445"/>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7" name="フローチャート: 判断 446"/>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48" name="フローチャート: 判断 447"/>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66472</xdr:rowOff>
    </xdr:from>
    <xdr:to>
      <xdr:col>112</xdr:col>
      <xdr:colOff>38100</xdr:colOff>
      <xdr:row>58</xdr:row>
      <xdr:rowOff>168072</xdr:rowOff>
    </xdr:to>
    <xdr:sp macro="" textlink="">
      <xdr:nvSpPr>
        <xdr:cNvPr id="454" name="楕円 453"/>
        <xdr:cNvSpPr/>
      </xdr:nvSpPr>
      <xdr:spPr>
        <a:xfrm>
          <a:off x="21272500" y="100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22724</xdr:rowOff>
    </xdr:from>
    <xdr:ext cx="469744" cy="259045"/>
    <xdr:sp macro="" textlink="">
      <xdr:nvSpPr>
        <xdr:cNvPr id="455"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56"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13149</xdr:rowOff>
    </xdr:from>
    <xdr:ext cx="469744" cy="259045"/>
    <xdr:sp macro="" textlink="">
      <xdr:nvSpPr>
        <xdr:cNvPr id="457" name="n_1mainValue【学校施設】&#10;一人当たり面積"/>
        <xdr:cNvSpPr txBox="1"/>
      </xdr:nvSpPr>
      <xdr:spPr>
        <a:xfrm>
          <a:off x="21075727" y="978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4" name="テキスト ボックス 4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5" name="直線コネクタ 4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6" name="テキスト ボックス 4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7" name="直線コネクタ 4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88" name="テキスト ボックス 4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89" name="直線コネクタ 4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0" name="テキスト ボックス 4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1" name="直線コネクタ 4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2" name="テキスト ボックス 49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3" name="直線コネクタ 4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4" name="テキスト ボックス 4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96" name="直線コネクタ 495"/>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97"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498" name="直線コネクタ 497"/>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9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0" name="直線コネクタ 49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01"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02" name="フローチャート: 判断 501"/>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03" name="フローチャート: 判断 502"/>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04" name="フローチャート: 判断 503"/>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5" name="テキスト ボックス 5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6" name="テキスト ボックス 5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7" name="テキスト ボックス 5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8" name="テキスト ボックス 5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9" name="テキスト ボックス 5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155702</xdr:rowOff>
    </xdr:from>
    <xdr:to>
      <xdr:col>81</xdr:col>
      <xdr:colOff>101600</xdr:colOff>
      <xdr:row>105</xdr:row>
      <xdr:rowOff>85852</xdr:rowOff>
    </xdr:to>
    <xdr:sp macro="" textlink="">
      <xdr:nvSpPr>
        <xdr:cNvPr id="510" name="楕円 509"/>
        <xdr:cNvSpPr/>
      </xdr:nvSpPr>
      <xdr:spPr>
        <a:xfrm>
          <a:off x="15430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90949</xdr:rowOff>
    </xdr:from>
    <xdr:ext cx="405111" cy="259045"/>
    <xdr:sp macro="" textlink="">
      <xdr:nvSpPr>
        <xdr:cNvPr id="511"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12"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76979</xdr:rowOff>
    </xdr:from>
    <xdr:ext cx="405111" cy="259045"/>
    <xdr:sp macro="" textlink="">
      <xdr:nvSpPr>
        <xdr:cNvPr id="513" name="n_1mainValue【公民館】&#10;有形固定資産減価償却率"/>
        <xdr:cNvSpPr txBox="1"/>
      </xdr:nvSpPr>
      <xdr:spPr>
        <a:xfrm>
          <a:off x="15266044"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4" name="正方形/長方形 5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5" name="正方形/長方形 5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6" name="正方形/長方形 5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7" name="正方形/長方形 5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8" name="正方形/長方形 5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9" name="正方形/長方形 5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0" name="正方形/長方形 5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1" name="正方形/長方形 5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2" name="テキスト ボックス 5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3" name="直線コネクタ 5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4" name="直線コネクタ 5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5" name="テキスト ボックス 5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6" name="直線コネクタ 5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7" name="テキスト ボックス 5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8" name="直線コネクタ 5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9" name="テキスト ボックス 5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0" name="直線コネクタ 5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1" name="テキスト ボックス 5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2" name="直線コネクタ 5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3" name="テキスト ボックス 5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4" name="直線コネクタ 5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5" name="テキスト ボックス 5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37" name="直線コネクタ 536"/>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38"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39" name="直線コネクタ 538"/>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40"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41" name="直線コネクタ 540"/>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42"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43" name="フローチャート: 判断 542"/>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44" name="フローチャート: 判断 543"/>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45" name="フローチャート: 判断 544"/>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6" name="テキスト ボックス 5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7" name="テキスト ボックス 5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8" name="テキスト ボックス 5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9" name="テキスト ボックス 5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0" name="テキスト ボックス 5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39370</xdr:rowOff>
    </xdr:from>
    <xdr:to>
      <xdr:col>112</xdr:col>
      <xdr:colOff>38100</xdr:colOff>
      <xdr:row>107</xdr:row>
      <xdr:rowOff>140970</xdr:rowOff>
    </xdr:to>
    <xdr:sp macro="" textlink="">
      <xdr:nvSpPr>
        <xdr:cNvPr id="551" name="楕円 550"/>
        <xdr:cNvSpPr/>
      </xdr:nvSpPr>
      <xdr:spPr>
        <a:xfrm>
          <a:off x="212725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125747</xdr:rowOff>
    </xdr:from>
    <xdr:ext cx="469744" cy="259045"/>
    <xdr:sp macro="" textlink="">
      <xdr:nvSpPr>
        <xdr:cNvPr id="552"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53"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132097</xdr:rowOff>
    </xdr:from>
    <xdr:ext cx="469744" cy="259045"/>
    <xdr:sp macro="" textlink="">
      <xdr:nvSpPr>
        <xdr:cNvPr id="554" name="n_1mainValue【公民館】&#10;一人当たり面積"/>
        <xdr:cNvSpPr txBox="1"/>
      </xdr:nvSpPr>
      <xdr:spPr>
        <a:xfrm>
          <a:off x="21075727" y="184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当町が保有する公共施設は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年度にかけて町民文化系施設、学校教育系施設、行政系施設などを集中して整備を行なった。</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endParaRPr>
        </a:p>
        <a:p>
          <a:r>
            <a:rPr kumimoji="1" lang="ja-JP" altLang="ja-JP" sz="1100">
              <a:solidFill>
                <a:schemeClr val="dk1"/>
              </a:solidFill>
              <a:effectLst/>
              <a:latin typeface="+mn-lt"/>
              <a:ea typeface="+mn-ea"/>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endParaRPr>
        </a:p>
        <a:p>
          <a:r>
            <a:rPr kumimoji="1" lang="ja-JP" altLang="ja-JP" sz="1100">
              <a:solidFill>
                <a:schemeClr val="dk1"/>
              </a:solidFill>
              <a:effectLst/>
              <a:latin typeface="+mn-lt"/>
              <a:ea typeface="+mn-ea"/>
              <a:cs typeface="+mn-cs"/>
            </a:rPr>
            <a:t>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7,880
7,808
90.76
9,706,514
9,663,401
33,328
3,320,980
9,279,600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3" name="楕円 72"/>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31</xdr:row>
      <xdr:rowOff>70049</xdr:rowOff>
    </xdr:from>
    <xdr:ext cx="469744" cy="259045"/>
    <xdr:sp macro="" textlink="">
      <xdr:nvSpPr>
        <xdr:cNvPr id="74"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4081</xdr:rowOff>
    </xdr:from>
    <xdr:ext cx="469744" cy="259045"/>
    <xdr:sp macro="" textlink="">
      <xdr:nvSpPr>
        <xdr:cNvPr id="104"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5" name="フローチャート: 判断 104"/>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6"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169418</xdr:rowOff>
    </xdr:from>
    <xdr:to>
      <xdr:col>50</xdr:col>
      <xdr:colOff>165100</xdr:colOff>
      <xdr:row>41</xdr:row>
      <xdr:rowOff>99568</xdr:rowOff>
    </xdr:to>
    <xdr:sp macro="" textlink="">
      <xdr:nvSpPr>
        <xdr:cNvPr id="112" name="楕円 111"/>
        <xdr:cNvSpPr/>
      </xdr:nvSpPr>
      <xdr:spPr>
        <a:xfrm>
          <a:off x="9588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90695</xdr:rowOff>
    </xdr:from>
    <xdr:ext cx="469744" cy="259045"/>
    <xdr:sp macro="" textlink="">
      <xdr:nvSpPr>
        <xdr:cNvPr id="113" name="n_1mainValue【図書館】&#10;一人当たり面積"/>
        <xdr:cNvSpPr txBox="1"/>
      </xdr:nvSpPr>
      <xdr:spPr>
        <a:xfrm>
          <a:off x="9391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146"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7" name="フローチャート: 判断 146"/>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48"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154" name="楕円 153"/>
        <xdr:cNvSpPr/>
      </xdr:nvSpPr>
      <xdr:spPr>
        <a:xfrm>
          <a:off x="3746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152417</xdr:rowOff>
    </xdr:from>
    <xdr:ext cx="405111" cy="259045"/>
    <xdr:sp macro="" textlink="">
      <xdr:nvSpPr>
        <xdr:cNvPr id="155" name="n_1mainValue【体育館・プール】&#10;有形固定資産減価償却率"/>
        <xdr:cNvSpPr txBox="1"/>
      </xdr:nvSpPr>
      <xdr:spPr>
        <a:xfrm>
          <a:off x="3582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6" name="直線コネクタ 16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7" name="テキスト ボックス 16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0" name="直線コネクタ 16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1" name="テキスト ボックス 17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5" name="直線コネクタ 17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7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77" name="直線コネクタ 17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7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79" name="直線コネクタ 17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0"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1" name="フローチャート: 判断 18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2" name="フローチャート: 判断 18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8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84" name="フローチャート: 判断 18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85"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74358</xdr:rowOff>
    </xdr:from>
    <xdr:to>
      <xdr:col>50</xdr:col>
      <xdr:colOff>165100</xdr:colOff>
      <xdr:row>62</xdr:row>
      <xdr:rowOff>4508</xdr:rowOff>
    </xdr:to>
    <xdr:sp macro="" textlink="">
      <xdr:nvSpPr>
        <xdr:cNvPr id="191" name="楕円 190"/>
        <xdr:cNvSpPr/>
      </xdr:nvSpPr>
      <xdr:spPr>
        <a:xfrm>
          <a:off x="9588500" y="105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167085</xdr:rowOff>
    </xdr:from>
    <xdr:ext cx="469744" cy="259045"/>
    <xdr:sp macro="" textlink="">
      <xdr:nvSpPr>
        <xdr:cNvPr id="192" name="n_1mainValue【体育館・プール】&#10;一人当たり面積"/>
        <xdr:cNvSpPr txBox="1"/>
      </xdr:nvSpPr>
      <xdr:spPr>
        <a:xfrm>
          <a:off x="9391727" y="106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17" name="直線コネクタ 216"/>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18"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19" name="直線コネクタ 218"/>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20"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21" name="直線コネクタ 220"/>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22"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23" name="フローチャート: 判断 222"/>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24" name="フローチャート: 判断 223"/>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225"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26" name="フローチャート: 判断 225"/>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27"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233" name="楕円 232"/>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114952</xdr:rowOff>
    </xdr:from>
    <xdr:ext cx="405111" cy="259045"/>
    <xdr:sp macro="" textlink="">
      <xdr:nvSpPr>
        <xdr:cNvPr id="234" name="n_1mainValue【福祉施設】&#10;有形固定資産減価償却率"/>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58" name="直線コネクタ 257"/>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59"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60" name="直線コネクタ 259"/>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61"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62" name="直線コネクタ 261"/>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63"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64" name="フローチャート: 判断 263"/>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65" name="フローチャート: 判断 264"/>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66"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67" name="フローチャート: 判断 266"/>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68"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120650</xdr:rowOff>
    </xdr:from>
    <xdr:to>
      <xdr:col>50</xdr:col>
      <xdr:colOff>165100</xdr:colOff>
      <xdr:row>85</xdr:row>
      <xdr:rowOff>50800</xdr:rowOff>
    </xdr:to>
    <xdr:sp macro="" textlink="">
      <xdr:nvSpPr>
        <xdr:cNvPr id="274" name="楕円 273"/>
        <xdr:cNvSpPr/>
      </xdr:nvSpPr>
      <xdr:spPr>
        <a:xfrm>
          <a:off x="9588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41927</xdr:rowOff>
    </xdr:from>
    <xdr:ext cx="469744" cy="259045"/>
    <xdr:sp macro="" textlink="">
      <xdr:nvSpPr>
        <xdr:cNvPr id="275" name="n_1mainValue【福祉施設】&#10;一人当たり面積"/>
        <xdr:cNvSpPr txBox="1"/>
      </xdr:nvSpPr>
      <xdr:spPr>
        <a:xfrm>
          <a:off x="9391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3" name="テキスト ボックス 30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3" name="テキスト ボックス 31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17" name="直線コネクタ 31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1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20"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21" name="直線コネクタ 32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22"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23" name="フローチャート: 判断 322"/>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24" name="フローチャート: 判断 323"/>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325"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26" name="フローチャート: 判断 325"/>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27"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156028</xdr:rowOff>
    </xdr:from>
    <xdr:to>
      <xdr:col>81</xdr:col>
      <xdr:colOff>101600</xdr:colOff>
      <xdr:row>41</xdr:row>
      <xdr:rowOff>86178</xdr:rowOff>
    </xdr:to>
    <xdr:sp macro="" textlink="">
      <xdr:nvSpPr>
        <xdr:cNvPr id="333" name="楕円 332"/>
        <xdr:cNvSpPr/>
      </xdr:nvSpPr>
      <xdr:spPr>
        <a:xfrm>
          <a:off x="1543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77305</xdr:rowOff>
    </xdr:from>
    <xdr:ext cx="405111" cy="259045"/>
    <xdr:sp macro="" textlink="">
      <xdr:nvSpPr>
        <xdr:cNvPr id="334" name="n_1mainValue【一般廃棄物処理施設】&#10;有形固定資産減価償却率"/>
        <xdr:cNvSpPr txBox="1"/>
      </xdr:nvSpPr>
      <xdr:spPr>
        <a:xfrm>
          <a:off x="152660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5" name="直線コネクタ 3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6" name="テキスト ボックス 3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7" name="直線コネクタ 3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8" name="テキスト ボックス 3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9" name="直線コネクタ 3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0" name="テキスト ボックス 3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1" name="直線コネクタ 3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2" name="テキスト ボックス 3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4" name="テキスト ボックス 3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56" name="直線コネクタ 355"/>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57"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58" name="直線コネクタ 357"/>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59"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60" name="直線コネクタ 359"/>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61"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62" name="フローチャート: 判断 361"/>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63" name="フローチャート: 判断 362"/>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64"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65" name="フローチャート: 判断 364"/>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66"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14546</xdr:rowOff>
    </xdr:from>
    <xdr:to>
      <xdr:col>112</xdr:col>
      <xdr:colOff>38100</xdr:colOff>
      <xdr:row>37</xdr:row>
      <xdr:rowOff>116146</xdr:rowOff>
    </xdr:to>
    <xdr:sp macro="" textlink="">
      <xdr:nvSpPr>
        <xdr:cNvPr id="372" name="楕円 371"/>
        <xdr:cNvSpPr/>
      </xdr:nvSpPr>
      <xdr:spPr>
        <a:xfrm>
          <a:off x="21272500" y="63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35</xdr:row>
      <xdr:rowOff>132673</xdr:rowOff>
    </xdr:from>
    <xdr:ext cx="599010" cy="259045"/>
    <xdr:sp macro="" textlink="">
      <xdr:nvSpPr>
        <xdr:cNvPr id="373" name="n_1mainValue【一般廃棄物処理施設】&#10;一人当たり有形固定資産（償却資産）額"/>
        <xdr:cNvSpPr txBox="1"/>
      </xdr:nvSpPr>
      <xdr:spPr>
        <a:xfrm>
          <a:off x="21011095" y="61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9" name="正方形/長方形 3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8" name="テキスト ボックス 3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0" name="直線コネクタ 3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1" name="テキスト ボックス 4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2" name="直線コネクタ 4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3" name="テキスト ボックス 4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4" name="直線コネクタ 4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5" name="テキスト ボックス 4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6" name="直線コネクタ 4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7" name="テキスト ボックス 4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8" name="直線コネクタ 4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9" name="テキスト ボックス 4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0" name="直線コネクタ 4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1" name="テキスト ボックス 4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2" name="直線コネクタ 4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3" name="テキスト ボックス 4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15" name="直線コネクタ 414"/>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16"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17" name="直線コネクタ 416"/>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9" name="直線コネクタ 41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0"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1" name="フローチャート: 判断 420"/>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22" name="フローチャート: 判断 421"/>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23"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24" name="フローチャート: 判断 423"/>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25"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6" name="テキスト ボックス 4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119562</xdr:rowOff>
    </xdr:from>
    <xdr:to>
      <xdr:col>81</xdr:col>
      <xdr:colOff>101600</xdr:colOff>
      <xdr:row>84</xdr:row>
      <xdr:rowOff>49712</xdr:rowOff>
    </xdr:to>
    <xdr:sp macro="" textlink="">
      <xdr:nvSpPr>
        <xdr:cNvPr id="431" name="楕円 430"/>
        <xdr:cNvSpPr/>
      </xdr:nvSpPr>
      <xdr:spPr>
        <a:xfrm>
          <a:off x="15430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40839</xdr:rowOff>
    </xdr:from>
    <xdr:ext cx="405111" cy="259045"/>
    <xdr:sp macro="" textlink="">
      <xdr:nvSpPr>
        <xdr:cNvPr id="432" name="n_1mainValue【消防施設】&#10;有形固定資産減価償却率"/>
        <xdr:cNvSpPr txBox="1"/>
      </xdr:nvSpPr>
      <xdr:spPr>
        <a:xfrm>
          <a:off x="15266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1" name="テキスト ボックス 4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2" name="直線コネクタ 4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3" name="直線コネクタ 44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4" name="テキスト ボックス 44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5" name="直線コネクタ 44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6" name="テキスト ボックス 44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47" name="直線コネクタ 44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48" name="テキスト ボックス 44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49" name="直線コネクタ 44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0" name="テキスト ボックス 44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1" name="直線コネクタ 45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2" name="テキスト ボックス 45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3" name="直線コネクタ 45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4" name="テキスト ボックス 45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58" name="直線コネクタ 457"/>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59"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0" name="直線コネクタ 459"/>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1"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62" name="直線コネクタ 461"/>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63"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64" name="フローチャート: 判断 463"/>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65" name="フローチャート: 判断 464"/>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466"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67" name="フローチャート: 判断 466"/>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68"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474" name="楕円 473"/>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72770</xdr:rowOff>
    </xdr:from>
    <xdr:ext cx="469744" cy="259045"/>
    <xdr:sp macro="" textlink="">
      <xdr:nvSpPr>
        <xdr:cNvPr id="475" name="n_1mainValue【消防施設】&#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7" name="直線コネクタ 4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8" name="テキスト ボックス 4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9" name="直線コネクタ 4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0" name="テキスト ボックス 4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1" name="直線コネクタ 4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2" name="テキスト ボックス 4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3" name="直線コネクタ 4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4" name="テキスト ボックス 4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98" name="直線コネクタ 497"/>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9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0" name="直線コネクタ 49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1"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2" name="直線コネクタ 5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03"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04" name="フローチャート: 判断 503"/>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05" name="フローチャート: 判断 504"/>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06"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07" name="フローチャート: 判断 50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08"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514" name="楕円 513"/>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143527</xdr:rowOff>
    </xdr:from>
    <xdr:ext cx="405111" cy="259045"/>
    <xdr:sp macro="" textlink="">
      <xdr:nvSpPr>
        <xdr:cNvPr id="515" name="n_1mainValue【庁舎】&#10;有形固定資産減価償却率"/>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6" name="テキスト ボックス 5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7" name="直線コネクタ 5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8" name="テキスト ボックス 5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9" name="直線コネクタ 5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0" name="テキスト ボックス 5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1" name="直線コネクタ 5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2" name="テキスト ボックス 5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3" name="直線コネクタ 5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4" name="テキスト ボックス 5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5" name="直線コネクタ 5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6" name="テキスト ボックス 5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7" name="直線コネクタ 5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8" name="テキスト ボックス 5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42" name="直線コネクタ 541"/>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4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44" name="直線コネクタ 54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45"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46" name="直線コネクタ 545"/>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47"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48" name="フローチャート: 判断 547"/>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49" name="フローチャート: 判断 548"/>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550"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1" name="フローチャート: 判断 550"/>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52"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170724</xdr:rowOff>
    </xdr:from>
    <xdr:to>
      <xdr:col>112</xdr:col>
      <xdr:colOff>38100</xdr:colOff>
      <xdr:row>104</xdr:row>
      <xdr:rowOff>100874</xdr:rowOff>
    </xdr:to>
    <xdr:sp macro="" textlink="">
      <xdr:nvSpPr>
        <xdr:cNvPr id="558" name="楕円 557"/>
        <xdr:cNvSpPr/>
      </xdr:nvSpPr>
      <xdr:spPr>
        <a:xfrm>
          <a:off x="2127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117401</xdr:rowOff>
    </xdr:from>
    <xdr:ext cx="469744" cy="259045"/>
    <xdr:sp macro="" textlink="">
      <xdr:nvSpPr>
        <xdr:cNvPr id="559" name="n_1mainValue【庁舎】&#10;一人当たり面積"/>
        <xdr:cNvSpPr txBox="1"/>
      </xdr:nvSpPr>
      <xdr:spPr>
        <a:xfrm>
          <a:off x="210757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当町が保有する公共施設は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年度にかけて町民文化系施設、学校教育系施設、行政系施設などを集中して整備を行なった。</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endParaRPr>
        </a:p>
        <a:p>
          <a:r>
            <a:rPr kumimoji="1" lang="ja-JP" altLang="ja-JP" sz="1100">
              <a:solidFill>
                <a:schemeClr val="dk1"/>
              </a:solidFill>
              <a:effectLst/>
              <a:latin typeface="+mn-lt"/>
              <a:ea typeface="+mn-ea"/>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endParaRPr>
        </a:p>
        <a:p>
          <a:r>
            <a:rPr kumimoji="1" lang="ja-JP" altLang="ja-JP" sz="1100">
              <a:solidFill>
                <a:schemeClr val="dk1"/>
              </a:solidFill>
              <a:effectLst/>
              <a:latin typeface="+mn-lt"/>
              <a:ea typeface="+mn-ea"/>
              <a:cs typeface="+mn-cs"/>
            </a:rPr>
            <a:t>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7,880
7,808
90.76
9,706,514
9,663,401
33,328
3,320,980
9,279,600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前期基本計画に基づき財源の確保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町民税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教育・福祉施設等整備事業債償還による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公債費の増加により値は悪化した。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公債費はここ数年がピークと見られるが、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歳出面では計画的な普通建設事業の精査選定による公債費の縮減、経常的なイベント事業等の見直し、歳入面では滞納者対策による地方税の増収を図ることにより、経常収支比率の悪化を防ぐよう努める。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12700</xdr:rowOff>
    </xdr:to>
    <xdr:cxnSp macro="">
      <xdr:nvCxnSpPr>
        <xdr:cNvPr id="133" name="直線コネクタ 132"/>
        <xdr:cNvCxnSpPr/>
      </xdr:nvCxnSpPr>
      <xdr:spPr>
        <a:xfrm>
          <a:off x="4114800" y="111207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147955</xdr:rowOff>
    </xdr:to>
    <xdr:cxnSp macro="">
      <xdr:nvCxnSpPr>
        <xdr:cNvPr id="136" name="直線コネクタ 135"/>
        <xdr:cNvCxnSpPr/>
      </xdr:nvCxnSpPr>
      <xdr:spPr>
        <a:xfrm>
          <a:off x="3225800" y="1095586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65</xdr:row>
      <xdr:rowOff>129329</xdr:rowOff>
    </xdr:to>
    <xdr:cxnSp macro="">
      <xdr:nvCxnSpPr>
        <xdr:cNvPr id="139" name="直線コネクタ 138"/>
        <xdr:cNvCxnSpPr/>
      </xdr:nvCxnSpPr>
      <xdr:spPr>
        <a:xfrm flipV="1">
          <a:off x="2336800" y="10955867"/>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19262</xdr:rowOff>
    </xdr:from>
    <xdr:to>
      <xdr:col>11</xdr:col>
      <xdr:colOff>31750</xdr:colOff>
      <xdr:row>65</xdr:row>
      <xdr:rowOff>129329</xdr:rowOff>
    </xdr:to>
    <xdr:cxnSp macro="">
      <xdr:nvCxnSpPr>
        <xdr:cNvPr id="142" name="直線コネクタ 141"/>
        <xdr:cNvCxnSpPr/>
      </xdr:nvCxnSpPr>
      <xdr:spPr>
        <a:xfrm>
          <a:off x="1447800" y="10992062"/>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2" name="楕円 151"/>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149877</xdr:rowOff>
    </xdr:from>
    <xdr:ext cx="762000" cy="259045"/>
    <xdr:sp macro="" textlink="">
      <xdr:nvSpPr>
        <xdr:cNvPr id="153" name="財政構造の弾力性該当値テキスト"/>
        <xdr:cNvSpPr txBox="1"/>
      </xdr:nvSpPr>
      <xdr:spPr>
        <a:xfrm>
          <a:off x="50419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4" name="楕円 153"/>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37482</xdr:rowOff>
    </xdr:from>
    <xdr:ext cx="736600" cy="259045"/>
    <xdr:sp macro="" textlink="">
      <xdr:nvSpPr>
        <xdr:cNvPr id="155" name="テキスト ボックス 154"/>
        <xdr:cNvSpPr txBox="1"/>
      </xdr:nvSpPr>
      <xdr:spPr>
        <a:xfrm>
          <a:off x="3733800" y="1083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6" name="楕円 155"/>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7" name="テキスト ボックス 156"/>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78529</xdr:rowOff>
    </xdr:from>
    <xdr:to>
      <xdr:col>11</xdr:col>
      <xdr:colOff>82550</xdr:colOff>
      <xdr:row>66</xdr:row>
      <xdr:rowOff>8679</xdr:rowOff>
    </xdr:to>
    <xdr:sp macro="" textlink="">
      <xdr:nvSpPr>
        <xdr:cNvPr id="158" name="楕円 157"/>
        <xdr:cNvSpPr/>
      </xdr:nvSpPr>
      <xdr:spPr>
        <a:xfrm>
          <a:off x="2286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164906</xdr:rowOff>
    </xdr:from>
    <xdr:ext cx="762000" cy="259045"/>
    <xdr:sp macro="" textlink="">
      <xdr:nvSpPr>
        <xdr:cNvPr id="159" name="テキスト ボックス 158"/>
        <xdr:cNvSpPr txBox="1"/>
      </xdr:nvSpPr>
      <xdr:spPr>
        <a:xfrm>
          <a:off x="1955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60" name="楕円 159"/>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61" name="テキスト ボックス 160"/>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当町は離島であるため、人口に関係なくあらゆる施設を独自で運用していかなくてはならない。このため数値は類似団体平均を大きく上回っている。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136590</xdr:rowOff>
    </xdr:from>
    <xdr:to>
      <xdr:col>23</xdr:col>
      <xdr:colOff>133350</xdr:colOff>
      <xdr:row>83</xdr:row>
      <xdr:rowOff>122160</xdr:rowOff>
    </xdr:to>
    <xdr:cxnSp macro="">
      <xdr:nvCxnSpPr>
        <xdr:cNvPr id="191" name="直線コネクタ 190"/>
        <xdr:cNvCxnSpPr/>
      </xdr:nvCxnSpPr>
      <xdr:spPr>
        <a:xfrm flipV="1">
          <a:off x="4953000" y="13681140"/>
          <a:ext cx="0" cy="671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94237</xdr:rowOff>
    </xdr:from>
    <xdr:ext cx="762000" cy="259045"/>
    <xdr:sp macro="" textlink="">
      <xdr:nvSpPr>
        <xdr:cNvPr id="192" name="人件費・物件費等の状況最小値テキスト"/>
        <xdr:cNvSpPr txBox="1"/>
      </xdr:nvSpPr>
      <xdr:spPr>
        <a:xfrm>
          <a:off x="5041900" y="1432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122160</xdr:rowOff>
    </xdr:from>
    <xdr:to>
      <xdr:col>24</xdr:col>
      <xdr:colOff>12700</xdr:colOff>
      <xdr:row>83</xdr:row>
      <xdr:rowOff>122160</xdr:rowOff>
    </xdr:to>
    <xdr:cxnSp macro="">
      <xdr:nvCxnSpPr>
        <xdr:cNvPr id="193" name="直線コネクタ 192"/>
        <xdr:cNvCxnSpPr/>
      </xdr:nvCxnSpPr>
      <xdr:spPr>
        <a:xfrm>
          <a:off x="4864100" y="14352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51517</xdr:rowOff>
    </xdr:from>
    <xdr:ext cx="762000" cy="259045"/>
    <xdr:sp macro="" textlink="">
      <xdr:nvSpPr>
        <xdr:cNvPr id="194" name="人件費・物件費等の状況最大値テキスト"/>
        <xdr:cNvSpPr txBox="1"/>
      </xdr:nvSpPr>
      <xdr:spPr>
        <a:xfrm>
          <a:off x="5041900" y="134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136590</xdr:rowOff>
    </xdr:from>
    <xdr:to>
      <xdr:col>24</xdr:col>
      <xdr:colOff>12700</xdr:colOff>
      <xdr:row>79</xdr:row>
      <xdr:rowOff>136590</xdr:rowOff>
    </xdr:to>
    <xdr:cxnSp macro="">
      <xdr:nvCxnSpPr>
        <xdr:cNvPr id="195" name="直線コネクタ 194"/>
        <xdr:cNvCxnSpPr/>
      </xdr:nvCxnSpPr>
      <xdr:spPr>
        <a:xfrm>
          <a:off x="4864100" y="1368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63360</xdr:rowOff>
    </xdr:from>
    <xdr:to>
      <xdr:col>23</xdr:col>
      <xdr:colOff>133350</xdr:colOff>
      <xdr:row>83</xdr:row>
      <xdr:rowOff>104392</xdr:rowOff>
    </xdr:to>
    <xdr:cxnSp macro="">
      <xdr:nvCxnSpPr>
        <xdr:cNvPr id="196" name="直線コネクタ 195"/>
        <xdr:cNvCxnSpPr/>
      </xdr:nvCxnSpPr>
      <xdr:spPr>
        <a:xfrm>
          <a:off x="4114800" y="14293710"/>
          <a:ext cx="838200" cy="4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130839</xdr:rowOff>
    </xdr:from>
    <xdr:ext cx="762000" cy="259045"/>
    <xdr:sp macro="" textlink="">
      <xdr:nvSpPr>
        <xdr:cNvPr id="197" name="人件費・物件費等の状況平均値テキスト"/>
        <xdr:cNvSpPr txBox="1"/>
      </xdr:nvSpPr>
      <xdr:spPr>
        <a:xfrm>
          <a:off x="5041900" y="1367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114312</xdr:rowOff>
    </xdr:from>
    <xdr:to>
      <xdr:col>23</xdr:col>
      <xdr:colOff>184150</xdr:colOff>
      <xdr:row>81</xdr:row>
      <xdr:rowOff>44462</xdr:rowOff>
    </xdr:to>
    <xdr:sp macro="" textlink="">
      <xdr:nvSpPr>
        <xdr:cNvPr id="198" name="フローチャート: 判断 197"/>
        <xdr:cNvSpPr/>
      </xdr:nvSpPr>
      <xdr:spPr>
        <a:xfrm>
          <a:off x="49022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8031</xdr:rowOff>
    </xdr:from>
    <xdr:to>
      <xdr:col>19</xdr:col>
      <xdr:colOff>133350</xdr:colOff>
      <xdr:row>83</xdr:row>
      <xdr:rowOff>63360</xdr:rowOff>
    </xdr:to>
    <xdr:cxnSp macro="">
      <xdr:nvCxnSpPr>
        <xdr:cNvPr id="199" name="直線コネクタ 198"/>
        <xdr:cNvCxnSpPr/>
      </xdr:nvCxnSpPr>
      <xdr:spPr>
        <a:xfrm>
          <a:off x="3225800" y="14238381"/>
          <a:ext cx="889000" cy="5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99261</xdr:rowOff>
    </xdr:from>
    <xdr:to>
      <xdr:col>19</xdr:col>
      <xdr:colOff>184150</xdr:colOff>
      <xdr:row>81</xdr:row>
      <xdr:rowOff>29411</xdr:rowOff>
    </xdr:to>
    <xdr:sp macro="" textlink="">
      <xdr:nvSpPr>
        <xdr:cNvPr id="200" name="フローチャート: 判断 199"/>
        <xdr:cNvSpPr/>
      </xdr:nvSpPr>
      <xdr:spPr>
        <a:xfrm>
          <a:off x="4064000" y="1381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39588</xdr:rowOff>
    </xdr:from>
    <xdr:ext cx="736600" cy="259045"/>
    <xdr:sp macro="" textlink="">
      <xdr:nvSpPr>
        <xdr:cNvPr id="201" name="テキスト ボックス 200"/>
        <xdr:cNvSpPr txBox="1"/>
      </xdr:nvSpPr>
      <xdr:spPr>
        <a:xfrm>
          <a:off x="3733800" y="1358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8031</xdr:rowOff>
    </xdr:from>
    <xdr:to>
      <xdr:col>15</xdr:col>
      <xdr:colOff>82550</xdr:colOff>
      <xdr:row>88</xdr:row>
      <xdr:rowOff>58153</xdr:rowOff>
    </xdr:to>
    <xdr:cxnSp macro="">
      <xdr:nvCxnSpPr>
        <xdr:cNvPr id="202" name="直線コネクタ 201"/>
        <xdr:cNvCxnSpPr/>
      </xdr:nvCxnSpPr>
      <xdr:spPr>
        <a:xfrm flipV="1">
          <a:off x="2336800" y="14238381"/>
          <a:ext cx="889000" cy="9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72237</xdr:rowOff>
    </xdr:from>
    <xdr:to>
      <xdr:col>15</xdr:col>
      <xdr:colOff>133350</xdr:colOff>
      <xdr:row>81</xdr:row>
      <xdr:rowOff>2387</xdr:rowOff>
    </xdr:to>
    <xdr:sp macro="" textlink="">
      <xdr:nvSpPr>
        <xdr:cNvPr id="203" name="フローチャート: 判断 202"/>
        <xdr:cNvSpPr/>
      </xdr:nvSpPr>
      <xdr:spPr>
        <a:xfrm>
          <a:off x="3175000" y="1378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12564</xdr:rowOff>
    </xdr:from>
    <xdr:ext cx="762000" cy="259045"/>
    <xdr:sp macro="" textlink="">
      <xdr:nvSpPr>
        <xdr:cNvPr id="204" name="テキスト ボックス 203"/>
        <xdr:cNvSpPr txBox="1"/>
      </xdr:nvSpPr>
      <xdr:spPr>
        <a:xfrm>
          <a:off x="2844800" y="1355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13675</xdr:rowOff>
    </xdr:from>
    <xdr:to>
      <xdr:col>11</xdr:col>
      <xdr:colOff>31750</xdr:colOff>
      <xdr:row>88</xdr:row>
      <xdr:rowOff>58153</xdr:rowOff>
    </xdr:to>
    <xdr:cxnSp macro="">
      <xdr:nvCxnSpPr>
        <xdr:cNvPr id="205" name="直線コネクタ 204"/>
        <xdr:cNvCxnSpPr/>
      </xdr:nvCxnSpPr>
      <xdr:spPr>
        <a:xfrm>
          <a:off x="1447800" y="14415475"/>
          <a:ext cx="889000" cy="7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67287</xdr:rowOff>
    </xdr:from>
    <xdr:to>
      <xdr:col>11</xdr:col>
      <xdr:colOff>82550</xdr:colOff>
      <xdr:row>80</xdr:row>
      <xdr:rowOff>168887</xdr:rowOff>
    </xdr:to>
    <xdr:sp macro="" textlink="">
      <xdr:nvSpPr>
        <xdr:cNvPr id="206" name="フローチャート: 判断 205"/>
        <xdr:cNvSpPr/>
      </xdr:nvSpPr>
      <xdr:spPr>
        <a:xfrm>
          <a:off x="2286000" y="137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7614</xdr:rowOff>
    </xdr:from>
    <xdr:ext cx="762000" cy="259045"/>
    <xdr:sp macro="" textlink="">
      <xdr:nvSpPr>
        <xdr:cNvPr id="207" name="テキスト ボックス 206"/>
        <xdr:cNvSpPr txBox="1"/>
      </xdr:nvSpPr>
      <xdr:spPr>
        <a:xfrm>
          <a:off x="1955800" y="1355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33666</xdr:rowOff>
    </xdr:from>
    <xdr:to>
      <xdr:col>7</xdr:col>
      <xdr:colOff>31750</xdr:colOff>
      <xdr:row>80</xdr:row>
      <xdr:rowOff>135266</xdr:rowOff>
    </xdr:to>
    <xdr:sp macro="" textlink="">
      <xdr:nvSpPr>
        <xdr:cNvPr id="208" name="フローチャート: 判断 207"/>
        <xdr:cNvSpPr/>
      </xdr:nvSpPr>
      <xdr:spPr>
        <a:xfrm>
          <a:off x="1397000" y="1374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145443</xdr:rowOff>
    </xdr:from>
    <xdr:ext cx="762000" cy="259045"/>
    <xdr:sp macro="" textlink="">
      <xdr:nvSpPr>
        <xdr:cNvPr id="209" name="テキスト ボックス 208"/>
        <xdr:cNvSpPr txBox="1"/>
      </xdr:nvSpPr>
      <xdr:spPr>
        <a:xfrm>
          <a:off x="1066800" y="1351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53592</xdr:rowOff>
    </xdr:from>
    <xdr:to>
      <xdr:col>23</xdr:col>
      <xdr:colOff>184150</xdr:colOff>
      <xdr:row>83</xdr:row>
      <xdr:rowOff>155192</xdr:rowOff>
    </xdr:to>
    <xdr:sp macro="" textlink="">
      <xdr:nvSpPr>
        <xdr:cNvPr id="215" name="楕円 214"/>
        <xdr:cNvSpPr/>
      </xdr:nvSpPr>
      <xdr:spPr>
        <a:xfrm>
          <a:off x="4902200" y="1428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120919</xdr:rowOff>
    </xdr:from>
    <xdr:ext cx="762000" cy="259045"/>
    <xdr:sp macro="" textlink="">
      <xdr:nvSpPr>
        <xdr:cNvPr id="216" name="人件費・物件費等の状況該当値テキスト"/>
        <xdr:cNvSpPr txBox="1"/>
      </xdr:nvSpPr>
      <xdr:spPr>
        <a:xfrm>
          <a:off x="5041900" y="141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12560</xdr:rowOff>
    </xdr:from>
    <xdr:to>
      <xdr:col>19</xdr:col>
      <xdr:colOff>184150</xdr:colOff>
      <xdr:row>83</xdr:row>
      <xdr:rowOff>114160</xdr:rowOff>
    </xdr:to>
    <xdr:sp macro="" textlink="">
      <xdr:nvSpPr>
        <xdr:cNvPr id="217" name="楕円 216"/>
        <xdr:cNvSpPr/>
      </xdr:nvSpPr>
      <xdr:spPr>
        <a:xfrm>
          <a:off x="4064000" y="142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98937</xdr:rowOff>
    </xdr:from>
    <xdr:ext cx="736600" cy="259045"/>
    <xdr:sp macro="" textlink="">
      <xdr:nvSpPr>
        <xdr:cNvPr id="218" name="テキスト ボックス 217"/>
        <xdr:cNvSpPr txBox="1"/>
      </xdr:nvSpPr>
      <xdr:spPr>
        <a:xfrm>
          <a:off x="3733800" y="14329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128681</xdr:rowOff>
    </xdr:from>
    <xdr:to>
      <xdr:col>15</xdr:col>
      <xdr:colOff>133350</xdr:colOff>
      <xdr:row>83</xdr:row>
      <xdr:rowOff>58831</xdr:rowOff>
    </xdr:to>
    <xdr:sp macro="" textlink="">
      <xdr:nvSpPr>
        <xdr:cNvPr id="219" name="楕円 218"/>
        <xdr:cNvSpPr/>
      </xdr:nvSpPr>
      <xdr:spPr>
        <a:xfrm>
          <a:off x="3175000" y="141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43608</xdr:rowOff>
    </xdr:from>
    <xdr:ext cx="762000" cy="259045"/>
    <xdr:sp macro="" textlink="">
      <xdr:nvSpPr>
        <xdr:cNvPr id="220" name="テキスト ボックス 219"/>
        <xdr:cNvSpPr txBox="1"/>
      </xdr:nvSpPr>
      <xdr:spPr>
        <a:xfrm>
          <a:off x="2844800" y="1427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7353</xdr:rowOff>
    </xdr:from>
    <xdr:to>
      <xdr:col>11</xdr:col>
      <xdr:colOff>82550</xdr:colOff>
      <xdr:row>88</xdr:row>
      <xdr:rowOff>108953</xdr:rowOff>
    </xdr:to>
    <xdr:sp macro="" textlink="">
      <xdr:nvSpPr>
        <xdr:cNvPr id="221" name="楕円 220"/>
        <xdr:cNvSpPr/>
      </xdr:nvSpPr>
      <xdr:spPr>
        <a:xfrm>
          <a:off x="2286000" y="1509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93730</xdr:rowOff>
    </xdr:from>
    <xdr:ext cx="762000" cy="259045"/>
    <xdr:sp macro="" textlink="">
      <xdr:nvSpPr>
        <xdr:cNvPr id="222" name="テキスト ボックス 221"/>
        <xdr:cNvSpPr txBox="1"/>
      </xdr:nvSpPr>
      <xdr:spPr>
        <a:xfrm>
          <a:off x="1955800" y="1518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134325</xdr:rowOff>
    </xdr:from>
    <xdr:to>
      <xdr:col>7</xdr:col>
      <xdr:colOff>31750</xdr:colOff>
      <xdr:row>84</xdr:row>
      <xdr:rowOff>64475</xdr:rowOff>
    </xdr:to>
    <xdr:sp macro="" textlink="">
      <xdr:nvSpPr>
        <xdr:cNvPr id="223" name="楕円 222"/>
        <xdr:cNvSpPr/>
      </xdr:nvSpPr>
      <xdr:spPr>
        <a:xfrm>
          <a:off x="1397000" y="143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49252</xdr:rowOff>
    </xdr:from>
    <xdr:ext cx="762000" cy="259045"/>
    <xdr:sp macro="" textlink="">
      <xdr:nvSpPr>
        <xdr:cNvPr id="224" name="テキスト ボックス 223"/>
        <xdr:cNvSpPr txBox="1"/>
      </xdr:nvSpPr>
      <xdr:spPr>
        <a:xfrm>
          <a:off x="1066800" y="144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当町の給与体系は国基準を適用しているが、昇格などの基準設定は国と比べ低い数値となっている。前年度の類似団体との差が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となっており、要因は前述によるもののみとなる。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年度数値については、前年度数値を引用している。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17538</xdr:rowOff>
    </xdr:from>
    <xdr:to>
      <xdr:col>81</xdr:col>
      <xdr:colOff>44450</xdr:colOff>
      <xdr:row>82</xdr:row>
      <xdr:rowOff>17538</xdr:rowOff>
    </xdr:to>
    <xdr:cxnSp macro="">
      <xdr:nvCxnSpPr>
        <xdr:cNvPr id="260" name="直線コネクタ 259"/>
        <xdr:cNvCxnSpPr/>
      </xdr:nvCxnSpPr>
      <xdr:spPr>
        <a:xfrm>
          <a:off x="16179800" y="14076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143027</xdr:rowOff>
    </xdr:from>
    <xdr:to>
      <xdr:col>77</xdr:col>
      <xdr:colOff>44450</xdr:colOff>
      <xdr:row>82</xdr:row>
      <xdr:rowOff>17538</xdr:rowOff>
    </xdr:to>
    <xdr:cxnSp macro="">
      <xdr:nvCxnSpPr>
        <xdr:cNvPr id="263" name="直線コネクタ 262"/>
        <xdr:cNvCxnSpPr/>
      </xdr:nvCxnSpPr>
      <xdr:spPr>
        <a:xfrm>
          <a:off x="15290800" y="140304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143027</xdr:rowOff>
    </xdr:from>
    <xdr:to>
      <xdr:col>72</xdr:col>
      <xdr:colOff>203200</xdr:colOff>
      <xdr:row>82</xdr:row>
      <xdr:rowOff>6048</xdr:rowOff>
    </xdr:to>
    <xdr:cxnSp macro="">
      <xdr:nvCxnSpPr>
        <xdr:cNvPr id="266" name="直線コネクタ 265"/>
        <xdr:cNvCxnSpPr/>
      </xdr:nvCxnSpPr>
      <xdr:spPr>
        <a:xfrm flipV="1">
          <a:off x="14401800" y="140304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143027</xdr:rowOff>
    </xdr:from>
    <xdr:to>
      <xdr:col>68</xdr:col>
      <xdr:colOff>152400</xdr:colOff>
      <xdr:row>82</xdr:row>
      <xdr:rowOff>6048</xdr:rowOff>
    </xdr:to>
    <xdr:cxnSp macro="">
      <xdr:nvCxnSpPr>
        <xdr:cNvPr id="269" name="直線コネクタ 268"/>
        <xdr:cNvCxnSpPr/>
      </xdr:nvCxnSpPr>
      <xdr:spPr>
        <a:xfrm>
          <a:off x="13512800" y="140304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138188</xdr:rowOff>
    </xdr:from>
    <xdr:to>
      <xdr:col>81</xdr:col>
      <xdr:colOff>95250</xdr:colOff>
      <xdr:row>82</xdr:row>
      <xdr:rowOff>68338</xdr:rowOff>
    </xdr:to>
    <xdr:sp macro="" textlink="">
      <xdr:nvSpPr>
        <xdr:cNvPr id="279" name="楕円 278"/>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154715</xdr:rowOff>
    </xdr:from>
    <xdr:ext cx="762000" cy="259045"/>
    <xdr:sp macro="" textlink="">
      <xdr:nvSpPr>
        <xdr:cNvPr id="280"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138188</xdr:rowOff>
    </xdr:from>
    <xdr:to>
      <xdr:col>77</xdr:col>
      <xdr:colOff>95250</xdr:colOff>
      <xdr:row>82</xdr:row>
      <xdr:rowOff>68338</xdr:rowOff>
    </xdr:to>
    <xdr:sp macro="" textlink="">
      <xdr:nvSpPr>
        <xdr:cNvPr id="281" name="楕円 280"/>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78515</xdr:rowOff>
    </xdr:from>
    <xdr:ext cx="736600" cy="259045"/>
    <xdr:sp macro="" textlink="">
      <xdr:nvSpPr>
        <xdr:cNvPr id="282" name="テキスト ボックス 281"/>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92227</xdr:rowOff>
    </xdr:from>
    <xdr:to>
      <xdr:col>73</xdr:col>
      <xdr:colOff>44450</xdr:colOff>
      <xdr:row>82</xdr:row>
      <xdr:rowOff>22377</xdr:rowOff>
    </xdr:to>
    <xdr:sp macro="" textlink="">
      <xdr:nvSpPr>
        <xdr:cNvPr id="283" name="楕円 282"/>
        <xdr:cNvSpPr/>
      </xdr:nvSpPr>
      <xdr:spPr>
        <a:xfrm>
          <a:off x="15240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32554</xdr:rowOff>
    </xdr:from>
    <xdr:ext cx="762000" cy="259045"/>
    <xdr:sp macro="" textlink="">
      <xdr:nvSpPr>
        <xdr:cNvPr id="284" name="テキスト ボックス 283"/>
        <xdr:cNvSpPr txBox="1"/>
      </xdr:nvSpPr>
      <xdr:spPr>
        <a:xfrm>
          <a:off x="14909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126698</xdr:rowOff>
    </xdr:from>
    <xdr:to>
      <xdr:col>68</xdr:col>
      <xdr:colOff>203200</xdr:colOff>
      <xdr:row>82</xdr:row>
      <xdr:rowOff>56848</xdr:rowOff>
    </xdr:to>
    <xdr:sp macro="" textlink="">
      <xdr:nvSpPr>
        <xdr:cNvPr id="285" name="楕円 284"/>
        <xdr:cNvSpPr/>
      </xdr:nvSpPr>
      <xdr:spPr>
        <a:xfrm>
          <a:off x="14351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67025</xdr:rowOff>
    </xdr:from>
    <xdr:ext cx="762000" cy="259045"/>
    <xdr:sp macro="" textlink="">
      <xdr:nvSpPr>
        <xdr:cNvPr id="286" name="テキスト ボックス 285"/>
        <xdr:cNvSpPr txBox="1"/>
      </xdr:nvSpPr>
      <xdr:spPr>
        <a:xfrm>
          <a:off x="14020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92227</xdr:rowOff>
    </xdr:from>
    <xdr:to>
      <xdr:col>64</xdr:col>
      <xdr:colOff>152400</xdr:colOff>
      <xdr:row>82</xdr:row>
      <xdr:rowOff>22377</xdr:rowOff>
    </xdr:to>
    <xdr:sp macro="" textlink="">
      <xdr:nvSpPr>
        <xdr:cNvPr id="287" name="楕円 286"/>
        <xdr:cNvSpPr/>
      </xdr:nvSpPr>
      <xdr:spPr>
        <a:xfrm>
          <a:off x="13462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32554</xdr:rowOff>
    </xdr:from>
    <xdr:ext cx="762000" cy="259045"/>
    <xdr:sp macro="" textlink="">
      <xdr:nvSpPr>
        <xdr:cNvPr id="288" name="テキスト ボックス 287"/>
        <xdr:cNvSpPr txBox="1"/>
      </xdr:nvSpPr>
      <xdr:spPr>
        <a:xfrm>
          <a:off x="13131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内に８集落が点在しているため、保育園や出張所などの人員が必要となり、思うような人員削減ができない実情がある。また、消防救急業務や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倍となっている。しかし今後は事務の効率化を前提とした組織改正を実施していく。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60156</xdr:rowOff>
    </xdr:from>
    <xdr:to>
      <xdr:col>81</xdr:col>
      <xdr:colOff>44450</xdr:colOff>
      <xdr:row>65</xdr:row>
      <xdr:rowOff>87503</xdr:rowOff>
    </xdr:to>
    <xdr:cxnSp macro="">
      <xdr:nvCxnSpPr>
        <xdr:cNvPr id="323" name="直線コネクタ 322"/>
        <xdr:cNvCxnSpPr/>
      </xdr:nvCxnSpPr>
      <xdr:spPr>
        <a:xfrm>
          <a:off x="16179800" y="11204406"/>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60156</xdr:rowOff>
    </xdr:from>
    <xdr:to>
      <xdr:col>77</xdr:col>
      <xdr:colOff>44450</xdr:colOff>
      <xdr:row>65</xdr:row>
      <xdr:rowOff>67394</xdr:rowOff>
    </xdr:to>
    <xdr:cxnSp macro="">
      <xdr:nvCxnSpPr>
        <xdr:cNvPr id="326" name="直線コネクタ 325"/>
        <xdr:cNvCxnSpPr/>
      </xdr:nvCxnSpPr>
      <xdr:spPr>
        <a:xfrm flipV="1">
          <a:off x="15290800" y="1120440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13505</xdr:rowOff>
    </xdr:from>
    <xdr:to>
      <xdr:col>72</xdr:col>
      <xdr:colOff>203200</xdr:colOff>
      <xdr:row>65</xdr:row>
      <xdr:rowOff>67394</xdr:rowOff>
    </xdr:to>
    <xdr:cxnSp macro="">
      <xdr:nvCxnSpPr>
        <xdr:cNvPr id="329" name="直線コネクタ 328"/>
        <xdr:cNvCxnSpPr/>
      </xdr:nvCxnSpPr>
      <xdr:spPr>
        <a:xfrm>
          <a:off x="14401800" y="11157755"/>
          <a:ext cx="8890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165650</xdr:rowOff>
    </xdr:from>
    <xdr:to>
      <xdr:col>68</xdr:col>
      <xdr:colOff>152400</xdr:colOff>
      <xdr:row>65</xdr:row>
      <xdr:rowOff>13505</xdr:rowOff>
    </xdr:to>
    <xdr:cxnSp macro="">
      <xdr:nvCxnSpPr>
        <xdr:cNvPr id="332" name="直線コネクタ 331"/>
        <xdr:cNvCxnSpPr/>
      </xdr:nvCxnSpPr>
      <xdr:spPr>
        <a:xfrm>
          <a:off x="13512800" y="1113845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36703</xdr:rowOff>
    </xdr:from>
    <xdr:to>
      <xdr:col>81</xdr:col>
      <xdr:colOff>95250</xdr:colOff>
      <xdr:row>65</xdr:row>
      <xdr:rowOff>138303</xdr:rowOff>
    </xdr:to>
    <xdr:sp macro="" textlink="">
      <xdr:nvSpPr>
        <xdr:cNvPr id="342" name="楕円 341"/>
        <xdr:cNvSpPr/>
      </xdr:nvSpPr>
      <xdr:spPr>
        <a:xfrm>
          <a:off x="169672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8780</xdr:rowOff>
    </xdr:from>
    <xdr:ext cx="762000" cy="259045"/>
    <xdr:sp macro="" textlink="">
      <xdr:nvSpPr>
        <xdr:cNvPr id="343" name="定員管理の状況該当値テキスト"/>
        <xdr:cNvSpPr txBox="1"/>
      </xdr:nvSpPr>
      <xdr:spPr>
        <a:xfrm>
          <a:off x="17106900" y="1115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9356</xdr:rowOff>
    </xdr:from>
    <xdr:to>
      <xdr:col>77</xdr:col>
      <xdr:colOff>95250</xdr:colOff>
      <xdr:row>65</xdr:row>
      <xdr:rowOff>110956</xdr:rowOff>
    </xdr:to>
    <xdr:sp macro="" textlink="">
      <xdr:nvSpPr>
        <xdr:cNvPr id="344" name="楕円 343"/>
        <xdr:cNvSpPr/>
      </xdr:nvSpPr>
      <xdr:spPr>
        <a:xfrm>
          <a:off x="16129000" y="111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95733</xdr:rowOff>
    </xdr:from>
    <xdr:ext cx="736600" cy="259045"/>
    <xdr:sp macro="" textlink="">
      <xdr:nvSpPr>
        <xdr:cNvPr id="345" name="テキスト ボックス 344"/>
        <xdr:cNvSpPr txBox="1"/>
      </xdr:nvSpPr>
      <xdr:spPr>
        <a:xfrm>
          <a:off x="15798800" y="1123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16594</xdr:rowOff>
    </xdr:from>
    <xdr:to>
      <xdr:col>73</xdr:col>
      <xdr:colOff>44450</xdr:colOff>
      <xdr:row>65</xdr:row>
      <xdr:rowOff>118194</xdr:rowOff>
    </xdr:to>
    <xdr:sp macro="" textlink="">
      <xdr:nvSpPr>
        <xdr:cNvPr id="346" name="楕円 345"/>
        <xdr:cNvSpPr/>
      </xdr:nvSpPr>
      <xdr:spPr>
        <a:xfrm>
          <a:off x="15240000" y="111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102971</xdr:rowOff>
    </xdr:from>
    <xdr:ext cx="762000" cy="259045"/>
    <xdr:sp macro="" textlink="">
      <xdr:nvSpPr>
        <xdr:cNvPr id="347" name="テキスト ボックス 346"/>
        <xdr:cNvSpPr txBox="1"/>
      </xdr:nvSpPr>
      <xdr:spPr>
        <a:xfrm>
          <a:off x="14909800" y="1124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134155</xdr:rowOff>
    </xdr:from>
    <xdr:to>
      <xdr:col>68</xdr:col>
      <xdr:colOff>203200</xdr:colOff>
      <xdr:row>65</xdr:row>
      <xdr:rowOff>64305</xdr:rowOff>
    </xdr:to>
    <xdr:sp macro="" textlink="">
      <xdr:nvSpPr>
        <xdr:cNvPr id="348" name="楕円 347"/>
        <xdr:cNvSpPr/>
      </xdr:nvSpPr>
      <xdr:spPr>
        <a:xfrm>
          <a:off x="14351000" y="111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49082</xdr:rowOff>
    </xdr:from>
    <xdr:ext cx="762000" cy="259045"/>
    <xdr:sp macro="" textlink="">
      <xdr:nvSpPr>
        <xdr:cNvPr id="349" name="テキスト ボックス 348"/>
        <xdr:cNvSpPr txBox="1"/>
      </xdr:nvSpPr>
      <xdr:spPr>
        <a:xfrm>
          <a:off x="14020800" y="1119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114850</xdr:rowOff>
    </xdr:from>
    <xdr:to>
      <xdr:col>64</xdr:col>
      <xdr:colOff>152400</xdr:colOff>
      <xdr:row>65</xdr:row>
      <xdr:rowOff>45000</xdr:rowOff>
    </xdr:to>
    <xdr:sp macro="" textlink="">
      <xdr:nvSpPr>
        <xdr:cNvPr id="350" name="楕円 349"/>
        <xdr:cNvSpPr/>
      </xdr:nvSpPr>
      <xdr:spPr>
        <a:xfrm>
          <a:off x="13462000" y="110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29777</xdr:rowOff>
    </xdr:from>
    <xdr:ext cx="762000" cy="259045"/>
    <xdr:sp macro="" textlink="">
      <xdr:nvSpPr>
        <xdr:cNvPr id="351" name="テキスト ボックス 350"/>
        <xdr:cNvSpPr txBox="1"/>
      </xdr:nvSpPr>
      <xdr:spPr>
        <a:xfrm>
          <a:off x="13131800" y="111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前年度より数値の改善がみられたが、循環型社会形成推進事業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焼却施設・し尿汚泥再生処理センター建設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の実施により起債借入額が増大したため、今後は一時的に悪化するものと思われる。このため、地方債発行の低金利債への借り換えなども視野に入れ改善に努める。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76200</xdr:rowOff>
    </xdr:to>
    <xdr:cxnSp macro="">
      <xdr:nvCxnSpPr>
        <xdr:cNvPr id="385" name="直線コネクタ 384"/>
        <xdr:cNvCxnSpPr/>
      </xdr:nvCxnSpPr>
      <xdr:spPr>
        <a:xfrm>
          <a:off x="16179800" y="70976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100330</xdr:rowOff>
    </xdr:to>
    <xdr:cxnSp macro="">
      <xdr:nvCxnSpPr>
        <xdr:cNvPr id="388" name="直線コネクタ 387"/>
        <xdr:cNvCxnSpPr/>
      </xdr:nvCxnSpPr>
      <xdr:spPr>
        <a:xfrm flipV="1">
          <a:off x="15290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1270</xdr:rowOff>
    </xdr:to>
    <xdr:cxnSp macro="">
      <xdr:nvCxnSpPr>
        <xdr:cNvPr id="391" name="直線コネクタ 390"/>
        <xdr:cNvCxnSpPr/>
      </xdr:nvCxnSpPr>
      <xdr:spPr>
        <a:xfrm flipV="1">
          <a:off x="14401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57573</xdr:rowOff>
    </xdr:to>
    <xdr:cxnSp macro="">
      <xdr:nvCxnSpPr>
        <xdr:cNvPr id="394" name="直線コネクタ 393"/>
        <xdr:cNvCxnSpPr/>
      </xdr:nvCxnSpPr>
      <xdr:spPr>
        <a:xfrm flipV="1">
          <a:off x="13512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4" name="楕円 403"/>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5"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6" name="楕円 405"/>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7" name="テキスト ボックス 406"/>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8" name="楕円 407"/>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9" name="テキスト ボックス 40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10" name="楕円 409"/>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11" name="テキスト ボックス 41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12" name="楕円 411"/>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13" name="テキスト ボックス 412"/>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等の将来負担額は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したが、算入公債費等の額が増加したため数</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値は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前回より下回った。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循環型社会形成推進事業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焼却施設・し尿汚泥再生処理センター建設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22403</xdr:rowOff>
    </xdr:from>
    <xdr:to>
      <xdr:col>81</xdr:col>
      <xdr:colOff>44450</xdr:colOff>
      <xdr:row>21</xdr:row>
      <xdr:rowOff>45568</xdr:rowOff>
    </xdr:to>
    <xdr:cxnSp macro="">
      <xdr:nvCxnSpPr>
        <xdr:cNvPr id="445" name="直線コネクタ 444"/>
        <xdr:cNvCxnSpPr/>
      </xdr:nvCxnSpPr>
      <xdr:spPr>
        <a:xfrm flipV="1">
          <a:off x="16179800" y="3622853"/>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45568</xdr:rowOff>
    </xdr:from>
    <xdr:to>
      <xdr:col>77</xdr:col>
      <xdr:colOff>44450</xdr:colOff>
      <xdr:row>21</xdr:row>
      <xdr:rowOff>59081</xdr:rowOff>
    </xdr:to>
    <xdr:cxnSp macro="">
      <xdr:nvCxnSpPr>
        <xdr:cNvPr id="448" name="直線コネクタ 447"/>
        <xdr:cNvCxnSpPr/>
      </xdr:nvCxnSpPr>
      <xdr:spPr>
        <a:xfrm flipV="1">
          <a:off x="15290800" y="364601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47498</xdr:rowOff>
    </xdr:from>
    <xdr:to>
      <xdr:col>72</xdr:col>
      <xdr:colOff>203200</xdr:colOff>
      <xdr:row>21</xdr:row>
      <xdr:rowOff>59081</xdr:rowOff>
    </xdr:to>
    <xdr:cxnSp macro="">
      <xdr:nvCxnSpPr>
        <xdr:cNvPr id="451" name="直線コネクタ 450"/>
        <xdr:cNvCxnSpPr/>
      </xdr:nvCxnSpPr>
      <xdr:spPr>
        <a:xfrm>
          <a:off x="14401800" y="3647948"/>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87681</xdr:rowOff>
    </xdr:from>
    <xdr:to>
      <xdr:col>68</xdr:col>
      <xdr:colOff>152400</xdr:colOff>
      <xdr:row>21</xdr:row>
      <xdr:rowOff>47498</xdr:rowOff>
    </xdr:to>
    <xdr:cxnSp macro="">
      <xdr:nvCxnSpPr>
        <xdr:cNvPr id="454" name="直線コネクタ 453"/>
        <xdr:cNvCxnSpPr/>
      </xdr:nvCxnSpPr>
      <xdr:spPr>
        <a:xfrm>
          <a:off x="13512800" y="3516681"/>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143053</xdr:rowOff>
    </xdr:from>
    <xdr:to>
      <xdr:col>81</xdr:col>
      <xdr:colOff>95250</xdr:colOff>
      <xdr:row>21</xdr:row>
      <xdr:rowOff>73203</xdr:rowOff>
    </xdr:to>
    <xdr:sp macro="" textlink="">
      <xdr:nvSpPr>
        <xdr:cNvPr id="464" name="楕円 463"/>
        <xdr:cNvSpPr/>
      </xdr:nvSpPr>
      <xdr:spPr>
        <a:xfrm>
          <a:off x="16967200" y="35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115130</xdr:rowOff>
    </xdr:from>
    <xdr:ext cx="762000" cy="259045"/>
    <xdr:sp macro="" textlink="">
      <xdr:nvSpPr>
        <xdr:cNvPr id="465" name="将来負担の状況該当値テキスト"/>
        <xdr:cNvSpPr txBox="1"/>
      </xdr:nvSpPr>
      <xdr:spPr>
        <a:xfrm>
          <a:off x="17106900" y="354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166218</xdr:rowOff>
    </xdr:from>
    <xdr:to>
      <xdr:col>77</xdr:col>
      <xdr:colOff>95250</xdr:colOff>
      <xdr:row>21</xdr:row>
      <xdr:rowOff>96368</xdr:rowOff>
    </xdr:to>
    <xdr:sp macro="" textlink="">
      <xdr:nvSpPr>
        <xdr:cNvPr id="466" name="楕円 465"/>
        <xdr:cNvSpPr/>
      </xdr:nvSpPr>
      <xdr:spPr>
        <a:xfrm>
          <a:off x="16129000" y="35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81145</xdr:rowOff>
    </xdr:from>
    <xdr:ext cx="736600" cy="259045"/>
    <xdr:sp macro="" textlink="">
      <xdr:nvSpPr>
        <xdr:cNvPr id="467" name="テキスト ボックス 466"/>
        <xdr:cNvSpPr txBox="1"/>
      </xdr:nvSpPr>
      <xdr:spPr>
        <a:xfrm>
          <a:off x="15798800" y="368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8281</xdr:rowOff>
    </xdr:from>
    <xdr:to>
      <xdr:col>73</xdr:col>
      <xdr:colOff>44450</xdr:colOff>
      <xdr:row>21</xdr:row>
      <xdr:rowOff>109881</xdr:rowOff>
    </xdr:to>
    <xdr:sp macro="" textlink="">
      <xdr:nvSpPr>
        <xdr:cNvPr id="468" name="楕円 467"/>
        <xdr:cNvSpPr/>
      </xdr:nvSpPr>
      <xdr:spPr>
        <a:xfrm>
          <a:off x="15240000" y="36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94658</xdr:rowOff>
    </xdr:from>
    <xdr:ext cx="762000" cy="259045"/>
    <xdr:sp macro="" textlink="">
      <xdr:nvSpPr>
        <xdr:cNvPr id="469" name="テキスト ボックス 468"/>
        <xdr:cNvSpPr txBox="1"/>
      </xdr:nvSpPr>
      <xdr:spPr>
        <a:xfrm>
          <a:off x="14909800" y="369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168148</xdr:rowOff>
    </xdr:from>
    <xdr:to>
      <xdr:col>68</xdr:col>
      <xdr:colOff>203200</xdr:colOff>
      <xdr:row>21</xdr:row>
      <xdr:rowOff>98298</xdr:rowOff>
    </xdr:to>
    <xdr:sp macro="" textlink="">
      <xdr:nvSpPr>
        <xdr:cNvPr id="470" name="楕円 469"/>
        <xdr:cNvSpPr/>
      </xdr:nvSpPr>
      <xdr:spPr>
        <a:xfrm>
          <a:off x="14351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83075</xdr:rowOff>
    </xdr:from>
    <xdr:ext cx="762000" cy="259045"/>
    <xdr:sp macro="" textlink="">
      <xdr:nvSpPr>
        <xdr:cNvPr id="471" name="テキスト ボックス 470"/>
        <xdr:cNvSpPr txBox="1"/>
      </xdr:nvSpPr>
      <xdr:spPr>
        <a:xfrm>
          <a:off x="14020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36881</xdr:rowOff>
    </xdr:from>
    <xdr:to>
      <xdr:col>64</xdr:col>
      <xdr:colOff>152400</xdr:colOff>
      <xdr:row>20</xdr:row>
      <xdr:rowOff>138481</xdr:rowOff>
    </xdr:to>
    <xdr:sp macro="" textlink="">
      <xdr:nvSpPr>
        <xdr:cNvPr id="472" name="楕円 471"/>
        <xdr:cNvSpPr/>
      </xdr:nvSpPr>
      <xdr:spPr>
        <a:xfrm>
          <a:off x="13462000" y="34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123258</xdr:rowOff>
    </xdr:from>
    <xdr:ext cx="762000" cy="259045"/>
    <xdr:sp macro="" textlink="">
      <xdr:nvSpPr>
        <xdr:cNvPr id="473" name="テキスト ボックス 472"/>
        <xdr:cNvSpPr txBox="1"/>
      </xdr:nvSpPr>
      <xdr:spPr>
        <a:xfrm>
          <a:off x="13131800" y="35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7,880
7,808
90.76
9,706,514
9,663,401
33,328
3,320,980
9,279,600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127000</xdr:rowOff>
    </xdr:to>
    <xdr:cxnSp macro="">
      <xdr:nvCxnSpPr>
        <xdr:cNvPr id="64" name="直線コネクタ 63"/>
        <xdr:cNvCxnSpPr/>
      </xdr:nvCxnSpPr>
      <xdr:spPr>
        <a:xfrm flipV="1">
          <a:off x="3987800" y="65552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127000</xdr:rowOff>
    </xdr:to>
    <xdr:cxnSp macro="">
      <xdr:nvCxnSpPr>
        <xdr:cNvPr id="67" name="直線コネクタ 66"/>
        <xdr:cNvCxnSpPr/>
      </xdr:nvCxnSpPr>
      <xdr:spPr>
        <a:xfrm>
          <a:off x="3098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62992</xdr:rowOff>
    </xdr:to>
    <xdr:cxnSp macro="">
      <xdr:nvCxnSpPr>
        <xdr:cNvPr id="70" name="直線コネクタ 69"/>
        <xdr:cNvCxnSpPr/>
      </xdr:nvCxnSpPr>
      <xdr:spPr>
        <a:xfrm flipV="1">
          <a:off x="2209800" y="6550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85852</xdr:rowOff>
    </xdr:to>
    <xdr:cxnSp macro="">
      <xdr:nvCxnSpPr>
        <xdr:cNvPr id="73" name="直線コネクタ 72"/>
        <xdr:cNvCxnSpPr/>
      </xdr:nvCxnSpPr>
      <xdr:spPr>
        <a:xfrm flipV="1">
          <a:off x="1320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類似団体内平均値を大幅に上回っているのは、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循環型ごみ・し尿処理施設の稼動に伴い、施設管理費が増大したことが主な要因である。全体的な物件費は増加傾向にあるため、管理的経費における物件費の削減を進めていく方針である。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18415</xdr:rowOff>
    </xdr:to>
    <xdr:cxnSp macro="">
      <xdr:nvCxnSpPr>
        <xdr:cNvPr id="121" name="直線コネクタ 120"/>
        <xdr:cNvCxnSpPr/>
      </xdr:nvCxnSpPr>
      <xdr:spPr>
        <a:xfrm>
          <a:off x="15671800" y="300736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92710</xdr:rowOff>
    </xdr:to>
    <xdr:cxnSp macro="">
      <xdr:nvCxnSpPr>
        <xdr:cNvPr id="124" name="直線コネクタ 123"/>
        <xdr:cNvCxnSpPr/>
      </xdr:nvCxnSpPr>
      <xdr:spPr>
        <a:xfrm>
          <a:off x="14782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75565</xdr:rowOff>
    </xdr:to>
    <xdr:cxnSp macro="">
      <xdr:nvCxnSpPr>
        <xdr:cNvPr id="127" name="直線コネクタ 126"/>
        <xdr:cNvCxnSpPr/>
      </xdr:nvCxnSpPr>
      <xdr:spPr>
        <a:xfrm flipV="1">
          <a:off x="13893800" y="296164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167005</xdr:rowOff>
    </xdr:from>
    <xdr:to>
      <xdr:col>69</xdr:col>
      <xdr:colOff>92075</xdr:colOff>
      <xdr:row>18</xdr:row>
      <xdr:rowOff>75565</xdr:rowOff>
    </xdr:to>
    <xdr:cxnSp macro="">
      <xdr:nvCxnSpPr>
        <xdr:cNvPr id="130" name="直線コネクタ 129"/>
        <xdr:cNvCxnSpPr/>
      </xdr:nvCxnSpPr>
      <xdr:spPr>
        <a:xfrm>
          <a:off x="13004800" y="2738755"/>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139065</xdr:rowOff>
    </xdr:from>
    <xdr:to>
      <xdr:col>82</xdr:col>
      <xdr:colOff>158750</xdr:colOff>
      <xdr:row>18</xdr:row>
      <xdr:rowOff>69215</xdr:rowOff>
    </xdr:to>
    <xdr:sp macro="" textlink="">
      <xdr:nvSpPr>
        <xdr:cNvPr id="140" name="楕円 139"/>
        <xdr:cNvSpPr/>
      </xdr:nvSpPr>
      <xdr:spPr>
        <a:xfrm>
          <a:off x="164592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111142</xdr:rowOff>
    </xdr:from>
    <xdr:ext cx="762000" cy="259045"/>
    <xdr:sp macro="" textlink="">
      <xdr:nvSpPr>
        <xdr:cNvPr id="141" name="物件費該当値テキスト"/>
        <xdr:cNvSpPr txBox="1"/>
      </xdr:nvSpPr>
      <xdr:spPr>
        <a:xfrm>
          <a:off x="165989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2" name="楕円 141"/>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3" name="テキスト ボックス 142"/>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4" name="楕円 143"/>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5" name="テキスト ボックス 144"/>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24765</xdr:rowOff>
    </xdr:from>
    <xdr:to>
      <xdr:col>69</xdr:col>
      <xdr:colOff>142875</xdr:colOff>
      <xdr:row>18</xdr:row>
      <xdr:rowOff>126365</xdr:rowOff>
    </xdr:to>
    <xdr:sp macro="" textlink="">
      <xdr:nvSpPr>
        <xdr:cNvPr id="146" name="楕円 145"/>
        <xdr:cNvSpPr/>
      </xdr:nvSpPr>
      <xdr:spPr>
        <a:xfrm>
          <a:off x="138430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111142</xdr:rowOff>
    </xdr:from>
    <xdr:ext cx="762000" cy="259045"/>
    <xdr:sp macro="" textlink="">
      <xdr:nvSpPr>
        <xdr:cNvPr id="147" name="テキスト ボックス 146"/>
        <xdr:cNvSpPr txBox="1"/>
      </xdr:nvSpPr>
      <xdr:spPr>
        <a:xfrm>
          <a:off x="13512800" y="319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116205</xdr:rowOff>
    </xdr:from>
    <xdr:to>
      <xdr:col>65</xdr:col>
      <xdr:colOff>53975</xdr:colOff>
      <xdr:row>16</xdr:row>
      <xdr:rowOff>46355</xdr:rowOff>
    </xdr:to>
    <xdr:sp macro="" textlink="">
      <xdr:nvSpPr>
        <xdr:cNvPr id="148" name="楕円 147"/>
        <xdr:cNvSpPr/>
      </xdr:nvSpPr>
      <xdr:spPr>
        <a:xfrm>
          <a:off x="12954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31132</xdr:rowOff>
    </xdr:from>
    <xdr:ext cx="762000" cy="259045"/>
    <xdr:sp macro="" textlink="">
      <xdr:nvSpPr>
        <xdr:cNvPr id="149" name="テキスト ボックス 148"/>
        <xdr:cNvSpPr txBox="1"/>
      </xdr:nvSpPr>
      <xdr:spPr>
        <a:xfrm>
          <a:off x="12623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障害者自立支援給付費は増加しており、また今後も増加していくことが見込まれるため、適正な事務に努めていく。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26988</xdr:rowOff>
    </xdr:from>
    <xdr:to>
      <xdr:col>24</xdr:col>
      <xdr:colOff>25400</xdr:colOff>
      <xdr:row>55</xdr:row>
      <xdr:rowOff>127000</xdr:rowOff>
    </xdr:to>
    <xdr:cxnSp macro="">
      <xdr:nvCxnSpPr>
        <xdr:cNvPr id="185" name="直線コネクタ 184"/>
        <xdr:cNvCxnSpPr/>
      </xdr:nvCxnSpPr>
      <xdr:spPr>
        <a:xfrm flipV="1">
          <a:off x="3987800" y="9456738"/>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84138</xdr:rowOff>
    </xdr:from>
    <xdr:to>
      <xdr:col>19</xdr:col>
      <xdr:colOff>187325</xdr:colOff>
      <xdr:row>55</xdr:row>
      <xdr:rowOff>127000</xdr:rowOff>
    </xdr:to>
    <xdr:cxnSp macro="">
      <xdr:nvCxnSpPr>
        <xdr:cNvPr id="188" name="直線コネクタ 187"/>
        <xdr:cNvCxnSpPr/>
      </xdr:nvCxnSpPr>
      <xdr:spPr>
        <a:xfrm>
          <a:off x="3098800" y="95138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55</xdr:row>
      <xdr:rowOff>112713</xdr:rowOff>
    </xdr:to>
    <xdr:cxnSp macro="">
      <xdr:nvCxnSpPr>
        <xdr:cNvPr id="191" name="直線コネクタ 190"/>
        <xdr:cNvCxnSpPr/>
      </xdr:nvCxnSpPr>
      <xdr:spPr>
        <a:xfrm flipV="1">
          <a:off x="2209800" y="95138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112713</xdr:rowOff>
    </xdr:to>
    <xdr:cxnSp macro="">
      <xdr:nvCxnSpPr>
        <xdr:cNvPr id="194" name="直線コネクタ 193"/>
        <xdr:cNvCxnSpPr/>
      </xdr:nvCxnSpPr>
      <xdr:spPr>
        <a:xfrm>
          <a:off x="1320800" y="944245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147638</xdr:rowOff>
    </xdr:from>
    <xdr:to>
      <xdr:col>24</xdr:col>
      <xdr:colOff>76200</xdr:colOff>
      <xdr:row>55</xdr:row>
      <xdr:rowOff>77788</xdr:rowOff>
    </xdr:to>
    <xdr:sp macro="" textlink="">
      <xdr:nvSpPr>
        <xdr:cNvPr id="204" name="楕円 203"/>
        <xdr:cNvSpPr/>
      </xdr:nvSpPr>
      <xdr:spPr>
        <a:xfrm>
          <a:off x="47752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164165</xdr:rowOff>
    </xdr:from>
    <xdr:ext cx="762000" cy="259045"/>
    <xdr:sp macro="" textlink="">
      <xdr:nvSpPr>
        <xdr:cNvPr id="205" name="扶助費該当値テキスト"/>
        <xdr:cNvSpPr txBox="1"/>
      </xdr:nvSpPr>
      <xdr:spPr>
        <a:xfrm>
          <a:off x="4914900" y="925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6" name="楕円 205"/>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7" name="テキスト ボックス 206"/>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33338</xdr:rowOff>
    </xdr:from>
    <xdr:to>
      <xdr:col>15</xdr:col>
      <xdr:colOff>149225</xdr:colOff>
      <xdr:row>55</xdr:row>
      <xdr:rowOff>134938</xdr:rowOff>
    </xdr:to>
    <xdr:sp macro="" textlink="">
      <xdr:nvSpPr>
        <xdr:cNvPr id="208" name="楕円 207"/>
        <xdr:cNvSpPr/>
      </xdr:nvSpPr>
      <xdr:spPr>
        <a:xfrm>
          <a:off x="3048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145115</xdr:rowOff>
    </xdr:from>
    <xdr:ext cx="762000" cy="259045"/>
    <xdr:sp macro="" textlink="">
      <xdr:nvSpPr>
        <xdr:cNvPr id="209" name="テキスト ボックス 208"/>
        <xdr:cNvSpPr txBox="1"/>
      </xdr:nvSpPr>
      <xdr:spPr>
        <a:xfrm>
          <a:off x="2717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61913</xdr:rowOff>
    </xdr:from>
    <xdr:to>
      <xdr:col>11</xdr:col>
      <xdr:colOff>60325</xdr:colOff>
      <xdr:row>55</xdr:row>
      <xdr:rowOff>163513</xdr:rowOff>
    </xdr:to>
    <xdr:sp macro="" textlink="">
      <xdr:nvSpPr>
        <xdr:cNvPr id="210" name="楕円 209"/>
        <xdr:cNvSpPr/>
      </xdr:nvSpPr>
      <xdr:spPr>
        <a:xfrm>
          <a:off x="2159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2240</xdr:rowOff>
    </xdr:from>
    <xdr:ext cx="762000" cy="259045"/>
    <xdr:sp macro="" textlink="">
      <xdr:nvSpPr>
        <xdr:cNvPr id="211" name="テキスト ボックス 210"/>
        <xdr:cNvSpPr txBox="1"/>
      </xdr:nvSpPr>
      <xdr:spPr>
        <a:xfrm>
          <a:off x="1828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3" name="テキスト ボックス 212"/>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類似団体平均より下回っているものの、国民健康保険事業会計への繰出金額は増加傾向にあり、予断を許さないため注視していかなくてはならない。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127000</xdr:rowOff>
    </xdr:from>
    <xdr:to>
      <xdr:col>82</xdr:col>
      <xdr:colOff>107950</xdr:colOff>
      <xdr:row>52</xdr:row>
      <xdr:rowOff>165100</xdr:rowOff>
    </xdr:to>
    <xdr:cxnSp macro="">
      <xdr:nvCxnSpPr>
        <xdr:cNvPr id="246" name="直線コネクタ 245"/>
        <xdr:cNvCxnSpPr/>
      </xdr:nvCxnSpPr>
      <xdr:spPr>
        <a:xfrm flipV="1">
          <a:off x="15671800" y="9042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52</xdr:row>
      <xdr:rowOff>165100</xdr:rowOff>
    </xdr:to>
    <xdr:cxnSp macro="">
      <xdr:nvCxnSpPr>
        <xdr:cNvPr id="249" name="直線コネクタ 248"/>
        <xdr:cNvCxnSpPr/>
      </xdr:nvCxnSpPr>
      <xdr:spPr>
        <a:xfrm>
          <a:off x="14782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53</xdr:row>
      <xdr:rowOff>107950</xdr:rowOff>
    </xdr:to>
    <xdr:cxnSp macro="">
      <xdr:nvCxnSpPr>
        <xdr:cNvPr id="252" name="直線コネクタ 251"/>
        <xdr:cNvCxnSpPr/>
      </xdr:nvCxnSpPr>
      <xdr:spPr>
        <a:xfrm flipV="1">
          <a:off x="13893800" y="908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149860</xdr:rowOff>
    </xdr:from>
    <xdr:to>
      <xdr:col>69</xdr:col>
      <xdr:colOff>92075</xdr:colOff>
      <xdr:row>53</xdr:row>
      <xdr:rowOff>107950</xdr:rowOff>
    </xdr:to>
    <xdr:cxnSp macro="">
      <xdr:nvCxnSpPr>
        <xdr:cNvPr id="255" name="直線コネクタ 254"/>
        <xdr:cNvCxnSpPr/>
      </xdr:nvCxnSpPr>
      <xdr:spPr>
        <a:xfrm>
          <a:off x="13004800" y="9065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76200</xdr:rowOff>
    </xdr:from>
    <xdr:to>
      <xdr:col>82</xdr:col>
      <xdr:colOff>158750</xdr:colOff>
      <xdr:row>53</xdr:row>
      <xdr:rowOff>6350</xdr:rowOff>
    </xdr:to>
    <xdr:sp macro="" textlink="">
      <xdr:nvSpPr>
        <xdr:cNvPr id="265" name="楕円 264"/>
        <xdr:cNvSpPr/>
      </xdr:nvSpPr>
      <xdr:spPr>
        <a:xfrm>
          <a:off x="16459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156227</xdr:rowOff>
    </xdr:from>
    <xdr:ext cx="762000" cy="259045"/>
    <xdr:sp macro="" textlink="">
      <xdr:nvSpPr>
        <xdr:cNvPr id="266" name="その他該当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67" name="楕円 266"/>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68" name="テキスト ボックス 267"/>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69" name="楕円 268"/>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0" name="テキスト ボックス 269"/>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71" name="楕円 270"/>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2" name="テキスト ボックス 271"/>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99060</xdr:rowOff>
    </xdr:from>
    <xdr:to>
      <xdr:col>65</xdr:col>
      <xdr:colOff>53975</xdr:colOff>
      <xdr:row>53</xdr:row>
      <xdr:rowOff>29210</xdr:rowOff>
    </xdr:to>
    <xdr:sp macro="" textlink="">
      <xdr:nvSpPr>
        <xdr:cNvPr id="273" name="楕円 272"/>
        <xdr:cNvSpPr/>
      </xdr:nvSpPr>
      <xdr:spPr>
        <a:xfrm>
          <a:off x="12954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39387</xdr:rowOff>
    </xdr:from>
    <xdr:ext cx="762000" cy="259045"/>
    <xdr:sp macro="" textlink="">
      <xdr:nvSpPr>
        <xdr:cNvPr id="274" name="テキスト ボックス 273"/>
        <xdr:cNvSpPr txBox="1"/>
      </xdr:nvSpPr>
      <xdr:spPr>
        <a:xfrm>
          <a:off x="12623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類似団体平均より下回っているものの、補助金等について事業効果の検証を踏まえた上で見直しを徹底し、一層の削減に努めていく。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04" name="直線コネクタ 303"/>
        <xdr:cNvCxnSpPr/>
      </xdr:nvCxnSpPr>
      <xdr:spPr>
        <a:xfrm>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124714</xdr:rowOff>
    </xdr:to>
    <xdr:cxnSp macro="">
      <xdr:nvCxnSpPr>
        <xdr:cNvPr id="307" name="直線コネクタ 306"/>
        <xdr:cNvCxnSpPr/>
      </xdr:nvCxnSpPr>
      <xdr:spPr>
        <a:xfrm flipV="1">
          <a:off x="14782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124714</xdr:rowOff>
    </xdr:to>
    <xdr:cxnSp macro="">
      <xdr:nvCxnSpPr>
        <xdr:cNvPr id="310" name="直線コネクタ 309"/>
        <xdr:cNvCxnSpPr/>
      </xdr:nvCxnSpPr>
      <xdr:spPr>
        <a:xfrm>
          <a:off x="13893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133858</xdr:rowOff>
    </xdr:to>
    <xdr:cxnSp macro="">
      <xdr:nvCxnSpPr>
        <xdr:cNvPr id="313" name="直線コネクタ 312"/>
        <xdr:cNvCxnSpPr/>
      </xdr:nvCxnSpPr>
      <xdr:spPr>
        <a:xfrm flipV="1">
          <a:off x="13004800" y="6107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3" name="楕円 322"/>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4"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5" name="楕円 324"/>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6" name="テキスト ボックス 325"/>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7" name="楕円 326"/>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8" name="テキスト ボックス 327"/>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9" name="楕円 328"/>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0" name="テキスト ボックス 329"/>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1" name="楕円 330"/>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2" name="テキスト ボックス 331"/>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循環型社会形成推進事業の実施により、公債費は増額傾向にあるため、前期基本計画に基づき、健全なる財政運営を実施していく。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136798</xdr:rowOff>
    </xdr:to>
    <xdr:cxnSp macro="">
      <xdr:nvCxnSpPr>
        <xdr:cNvPr id="366" name="直線コネクタ 365"/>
        <xdr:cNvCxnSpPr/>
      </xdr:nvCxnSpPr>
      <xdr:spPr>
        <a:xfrm>
          <a:off x="3987800" y="1311148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81280</xdr:rowOff>
    </xdr:to>
    <xdr:cxnSp macro="">
      <xdr:nvCxnSpPr>
        <xdr:cNvPr id="369" name="直線コネクタ 368"/>
        <xdr:cNvCxnSpPr/>
      </xdr:nvCxnSpPr>
      <xdr:spPr>
        <a:xfrm>
          <a:off x="3098800" y="13075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127000</xdr:rowOff>
    </xdr:to>
    <xdr:cxnSp macro="">
      <xdr:nvCxnSpPr>
        <xdr:cNvPr id="372" name="直線コネクタ 371"/>
        <xdr:cNvCxnSpPr/>
      </xdr:nvCxnSpPr>
      <xdr:spPr>
        <a:xfrm flipV="1">
          <a:off x="2209800" y="13075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11068</xdr:rowOff>
    </xdr:to>
    <xdr:cxnSp macro="">
      <xdr:nvCxnSpPr>
        <xdr:cNvPr id="375" name="直線コネクタ 374"/>
        <xdr:cNvCxnSpPr/>
      </xdr:nvCxnSpPr>
      <xdr:spPr>
        <a:xfrm flipV="1">
          <a:off x="1320800" y="1315720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85998</xdr:rowOff>
    </xdr:from>
    <xdr:to>
      <xdr:col>24</xdr:col>
      <xdr:colOff>76200</xdr:colOff>
      <xdr:row>77</xdr:row>
      <xdr:rowOff>16148</xdr:rowOff>
    </xdr:to>
    <xdr:sp macro="" textlink="">
      <xdr:nvSpPr>
        <xdr:cNvPr id="385" name="楕円 384"/>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58075</xdr:rowOff>
    </xdr:from>
    <xdr:ext cx="762000" cy="259045"/>
    <xdr:sp macro="" textlink="">
      <xdr:nvSpPr>
        <xdr:cNvPr id="386" name="公債費該当値テキスト"/>
        <xdr:cNvSpPr txBox="1"/>
      </xdr:nvSpPr>
      <xdr:spPr>
        <a:xfrm>
          <a:off x="49149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7" name="楕円 38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116857</xdr:rowOff>
    </xdr:from>
    <xdr:ext cx="736600" cy="259045"/>
    <xdr:sp macro="" textlink="">
      <xdr:nvSpPr>
        <xdr:cNvPr id="388" name="テキスト ボックス 387"/>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89" name="楕円 388"/>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80934</xdr:rowOff>
    </xdr:from>
    <xdr:ext cx="762000" cy="259045"/>
    <xdr:sp macro="" textlink="">
      <xdr:nvSpPr>
        <xdr:cNvPr id="390" name="テキスト ボックス 389"/>
        <xdr:cNvSpPr txBox="1"/>
      </xdr:nvSpPr>
      <xdr:spPr>
        <a:xfrm>
          <a:off x="2717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1" name="楕円 390"/>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2" name="テキスト ボックス 391"/>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131718</xdr:rowOff>
    </xdr:from>
    <xdr:to>
      <xdr:col>6</xdr:col>
      <xdr:colOff>171450</xdr:colOff>
      <xdr:row>77</xdr:row>
      <xdr:rowOff>61868</xdr:rowOff>
    </xdr:to>
    <xdr:sp macro="" textlink="">
      <xdr:nvSpPr>
        <xdr:cNvPr id="393" name="楕円 392"/>
        <xdr:cNvSpPr/>
      </xdr:nvSpPr>
      <xdr:spPr>
        <a:xfrm>
          <a:off x="1270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46645</xdr:rowOff>
    </xdr:from>
    <xdr:ext cx="762000" cy="259045"/>
    <xdr:sp macro="" textlink="">
      <xdr:nvSpPr>
        <xdr:cNvPr id="394" name="テキスト ボックス 393"/>
        <xdr:cNvSpPr txBox="1"/>
      </xdr:nvSpPr>
      <xdr:spPr>
        <a:xfrm>
          <a:off x="939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類似団体平均と比較するとおおむね同等もしくは良好な結果となっている。このため、公債費以外においても平均値より良い結果となった。当町の財政構造にある程度の弾力性があったとしても、健全化数値上非常に厳しい状況にあることは依然変わりはないため、今後も前期基本計画に基づき、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76</xdr:row>
      <xdr:rowOff>165100</xdr:rowOff>
    </xdr:to>
    <xdr:cxnSp macro="">
      <xdr:nvCxnSpPr>
        <xdr:cNvPr id="427" name="直線コネクタ 426"/>
        <xdr:cNvCxnSpPr/>
      </xdr:nvCxnSpPr>
      <xdr:spPr>
        <a:xfrm flipV="1">
          <a:off x="15671800" y="13164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76</xdr:row>
      <xdr:rowOff>165100</xdr:rowOff>
    </xdr:to>
    <xdr:cxnSp macro="">
      <xdr:nvCxnSpPr>
        <xdr:cNvPr id="430" name="直線コネクタ 429"/>
        <xdr:cNvCxnSpPr/>
      </xdr:nvCxnSpPr>
      <xdr:spPr>
        <a:xfrm>
          <a:off x="14782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77</xdr:row>
      <xdr:rowOff>85089</xdr:rowOff>
    </xdr:to>
    <xdr:cxnSp macro="">
      <xdr:nvCxnSpPr>
        <xdr:cNvPr id="433" name="直線コネクタ 432"/>
        <xdr:cNvCxnSpPr/>
      </xdr:nvCxnSpPr>
      <xdr:spPr>
        <a:xfrm flipV="1">
          <a:off x="13893800" y="130810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96520</xdr:rowOff>
    </xdr:from>
    <xdr:to>
      <xdr:col>69</xdr:col>
      <xdr:colOff>92075</xdr:colOff>
      <xdr:row>77</xdr:row>
      <xdr:rowOff>85089</xdr:rowOff>
    </xdr:to>
    <xdr:cxnSp macro="">
      <xdr:nvCxnSpPr>
        <xdr:cNvPr id="436" name="直線コネクタ 435"/>
        <xdr:cNvCxnSpPr/>
      </xdr:nvCxnSpPr>
      <xdr:spPr>
        <a:xfrm>
          <a:off x="13004800" y="12955270"/>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6" name="楕円 445"/>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47"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8" name="楕円 447"/>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9" name="テキスト ボックス 448"/>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50" name="楕円 449"/>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111777</xdr:rowOff>
    </xdr:from>
    <xdr:ext cx="762000" cy="259045"/>
    <xdr:sp macro="" textlink="">
      <xdr:nvSpPr>
        <xdr:cNvPr id="451" name="テキスト ボックス 450"/>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52" name="楕円 451"/>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53" name="テキスト ボックス 452"/>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45720</xdr:rowOff>
    </xdr:from>
    <xdr:to>
      <xdr:col>65</xdr:col>
      <xdr:colOff>53975</xdr:colOff>
      <xdr:row>75</xdr:row>
      <xdr:rowOff>147320</xdr:rowOff>
    </xdr:to>
    <xdr:sp macro="" textlink="">
      <xdr:nvSpPr>
        <xdr:cNvPr id="454" name="楕円 453"/>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157497</xdr:rowOff>
    </xdr:from>
    <xdr:ext cx="762000" cy="259045"/>
    <xdr:sp macro="" textlink="">
      <xdr:nvSpPr>
        <xdr:cNvPr id="455" name="テキスト ボックス 454"/>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52332</xdr:rowOff>
    </xdr:from>
    <xdr:to>
      <xdr:col>29</xdr:col>
      <xdr:colOff>127000</xdr:colOff>
      <xdr:row>15</xdr:row>
      <xdr:rowOff>64585</xdr:rowOff>
    </xdr:to>
    <xdr:cxnSp macro="">
      <xdr:nvCxnSpPr>
        <xdr:cNvPr id="50" name="直線コネクタ 49"/>
        <xdr:cNvCxnSpPr/>
      </xdr:nvCxnSpPr>
      <xdr:spPr bwMode="auto">
        <a:xfrm>
          <a:off x="5003800" y="2671707"/>
          <a:ext cx="6477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52332</xdr:rowOff>
    </xdr:from>
    <xdr:to>
      <xdr:col>26</xdr:col>
      <xdr:colOff>50800</xdr:colOff>
      <xdr:row>15</xdr:row>
      <xdr:rowOff>115067</xdr:rowOff>
    </xdr:to>
    <xdr:cxnSp macro="">
      <xdr:nvCxnSpPr>
        <xdr:cNvPr id="53" name="直線コネクタ 52"/>
        <xdr:cNvCxnSpPr/>
      </xdr:nvCxnSpPr>
      <xdr:spPr bwMode="auto">
        <a:xfrm flipV="1">
          <a:off x="4305300" y="2671707"/>
          <a:ext cx="698500" cy="6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115067</xdr:rowOff>
    </xdr:from>
    <xdr:to>
      <xdr:col>22</xdr:col>
      <xdr:colOff>114300</xdr:colOff>
      <xdr:row>15</xdr:row>
      <xdr:rowOff>151536</xdr:rowOff>
    </xdr:to>
    <xdr:cxnSp macro="">
      <xdr:nvCxnSpPr>
        <xdr:cNvPr id="56" name="直線コネクタ 55"/>
        <xdr:cNvCxnSpPr/>
      </xdr:nvCxnSpPr>
      <xdr:spPr bwMode="auto">
        <a:xfrm flipV="1">
          <a:off x="3606800" y="2734442"/>
          <a:ext cx="698500" cy="3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151536</xdr:rowOff>
    </xdr:from>
    <xdr:to>
      <xdr:col>18</xdr:col>
      <xdr:colOff>177800</xdr:colOff>
      <xdr:row>15</xdr:row>
      <xdr:rowOff>152054</xdr:rowOff>
    </xdr:to>
    <xdr:cxnSp macro="">
      <xdr:nvCxnSpPr>
        <xdr:cNvPr id="59" name="直線コネクタ 58"/>
        <xdr:cNvCxnSpPr/>
      </xdr:nvCxnSpPr>
      <xdr:spPr bwMode="auto">
        <a:xfrm flipV="1">
          <a:off x="2908300" y="2770911"/>
          <a:ext cx="698500" cy="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13785</xdr:rowOff>
    </xdr:from>
    <xdr:to>
      <xdr:col>29</xdr:col>
      <xdr:colOff>177800</xdr:colOff>
      <xdr:row>15</xdr:row>
      <xdr:rowOff>115385</xdr:rowOff>
    </xdr:to>
    <xdr:sp macro="" textlink="">
      <xdr:nvSpPr>
        <xdr:cNvPr id="69" name="楕円 68"/>
        <xdr:cNvSpPr/>
      </xdr:nvSpPr>
      <xdr:spPr bwMode="auto">
        <a:xfrm>
          <a:off x="5600700" y="263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30312</xdr:rowOff>
    </xdr:from>
    <xdr:ext cx="762000" cy="259045"/>
    <xdr:sp macro="" textlink="">
      <xdr:nvSpPr>
        <xdr:cNvPr id="70" name="人口1人当たり決算額の推移該当値テキスト130"/>
        <xdr:cNvSpPr txBox="1"/>
      </xdr:nvSpPr>
      <xdr:spPr>
        <a:xfrm>
          <a:off x="5740400" y="24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1532</xdr:rowOff>
    </xdr:from>
    <xdr:to>
      <xdr:col>26</xdr:col>
      <xdr:colOff>101600</xdr:colOff>
      <xdr:row>15</xdr:row>
      <xdr:rowOff>103132</xdr:rowOff>
    </xdr:to>
    <xdr:sp macro="" textlink="">
      <xdr:nvSpPr>
        <xdr:cNvPr id="71" name="楕円 70"/>
        <xdr:cNvSpPr/>
      </xdr:nvSpPr>
      <xdr:spPr bwMode="auto">
        <a:xfrm>
          <a:off x="4953000" y="262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113309</xdr:rowOff>
    </xdr:from>
    <xdr:ext cx="736600" cy="259045"/>
    <xdr:sp macro="" textlink="">
      <xdr:nvSpPr>
        <xdr:cNvPr id="72" name="テキスト ボックス 71"/>
        <xdr:cNvSpPr txBox="1"/>
      </xdr:nvSpPr>
      <xdr:spPr>
        <a:xfrm>
          <a:off x="4622800" y="2389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64267</xdr:rowOff>
    </xdr:from>
    <xdr:to>
      <xdr:col>22</xdr:col>
      <xdr:colOff>165100</xdr:colOff>
      <xdr:row>15</xdr:row>
      <xdr:rowOff>165867</xdr:rowOff>
    </xdr:to>
    <xdr:sp macro="" textlink="">
      <xdr:nvSpPr>
        <xdr:cNvPr id="73" name="楕円 72"/>
        <xdr:cNvSpPr/>
      </xdr:nvSpPr>
      <xdr:spPr bwMode="auto">
        <a:xfrm>
          <a:off x="4254500" y="268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4594</xdr:rowOff>
    </xdr:from>
    <xdr:ext cx="762000" cy="259045"/>
    <xdr:sp macro="" textlink="">
      <xdr:nvSpPr>
        <xdr:cNvPr id="74" name="テキスト ボックス 73"/>
        <xdr:cNvSpPr txBox="1"/>
      </xdr:nvSpPr>
      <xdr:spPr>
        <a:xfrm>
          <a:off x="3924300" y="245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100736</xdr:rowOff>
    </xdr:from>
    <xdr:to>
      <xdr:col>19</xdr:col>
      <xdr:colOff>38100</xdr:colOff>
      <xdr:row>16</xdr:row>
      <xdr:rowOff>30886</xdr:rowOff>
    </xdr:to>
    <xdr:sp macro="" textlink="">
      <xdr:nvSpPr>
        <xdr:cNvPr id="75" name="楕円 74"/>
        <xdr:cNvSpPr/>
      </xdr:nvSpPr>
      <xdr:spPr bwMode="auto">
        <a:xfrm>
          <a:off x="3556000" y="272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41063</xdr:rowOff>
    </xdr:from>
    <xdr:ext cx="762000" cy="259045"/>
    <xdr:sp macro="" textlink="">
      <xdr:nvSpPr>
        <xdr:cNvPr id="76" name="テキスト ボックス 75"/>
        <xdr:cNvSpPr txBox="1"/>
      </xdr:nvSpPr>
      <xdr:spPr>
        <a:xfrm>
          <a:off x="3225800" y="248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101254</xdr:rowOff>
    </xdr:from>
    <xdr:to>
      <xdr:col>15</xdr:col>
      <xdr:colOff>101600</xdr:colOff>
      <xdr:row>16</xdr:row>
      <xdr:rowOff>31404</xdr:rowOff>
    </xdr:to>
    <xdr:sp macro="" textlink="">
      <xdr:nvSpPr>
        <xdr:cNvPr id="77" name="楕円 76"/>
        <xdr:cNvSpPr/>
      </xdr:nvSpPr>
      <xdr:spPr bwMode="auto">
        <a:xfrm>
          <a:off x="2857500" y="272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41581</xdr:rowOff>
    </xdr:from>
    <xdr:ext cx="762000" cy="259045"/>
    <xdr:sp macro="" textlink="">
      <xdr:nvSpPr>
        <xdr:cNvPr id="78" name="テキスト ボックス 77"/>
        <xdr:cNvSpPr txBox="1"/>
      </xdr:nvSpPr>
      <xdr:spPr>
        <a:xfrm>
          <a:off x="2527300" y="248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76746</xdr:rowOff>
    </xdr:from>
    <xdr:to>
      <xdr:col>29</xdr:col>
      <xdr:colOff>127000</xdr:colOff>
      <xdr:row>35</xdr:row>
      <xdr:rowOff>179312</xdr:rowOff>
    </xdr:to>
    <xdr:cxnSp macro="">
      <xdr:nvCxnSpPr>
        <xdr:cNvPr id="112" name="直線コネクタ 111"/>
        <xdr:cNvCxnSpPr/>
      </xdr:nvCxnSpPr>
      <xdr:spPr bwMode="auto">
        <a:xfrm flipV="1">
          <a:off x="5003800" y="6687096"/>
          <a:ext cx="647700" cy="10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179312</xdr:rowOff>
    </xdr:from>
    <xdr:to>
      <xdr:col>26</xdr:col>
      <xdr:colOff>50800</xdr:colOff>
      <xdr:row>35</xdr:row>
      <xdr:rowOff>251301</xdr:rowOff>
    </xdr:to>
    <xdr:cxnSp macro="">
      <xdr:nvCxnSpPr>
        <xdr:cNvPr id="115" name="直線コネクタ 114"/>
        <xdr:cNvCxnSpPr/>
      </xdr:nvCxnSpPr>
      <xdr:spPr bwMode="auto">
        <a:xfrm flipV="1">
          <a:off x="4305300" y="6789662"/>
          <a:ext cx="698500" cy="7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221602</xdr:rowOff>
    </xdr:from>
    <xdr:to>
      <xdr:col>22</xdr:col>
      <xdr:colOff>114300</xdr:colOff>
      <xdr:row>35</xdr:row>
      <xdr:rowOff>251301</xdr:rowOff>
    </xdr:to>
    <xdr:cxnSp macro="">
      <xdr:nvCxnSpPr>
        <xdr:cNvPr id="118" name="直線コネクタ 117"/>
        <xdr:cNvCxnSpPr/>
      </xdr:nvCxnSpPr>
      <xdr:spPr bwMode="auto">
        <a:xfrm>
          <a:off x="3606800" y="6831952"/>
          <a:ext cx="698500" cy="2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165100</xdr:rowOff>
    </xdr:from>
    <xdr:to>
      <xdr:col>18</xdr:col>
      <xdr:colOff>177800</xdr:colOff>
      <xdr:row>35</xdr:row>
      <xdr:rowOff>221602</xdr:rowOff>
    </xdr:to>
    <xdr:cxnSp macro="">
      <xdr:nvCxnSpPr>
        <xdr:cNvPr id="121" name="直線コネクタ 120"/>
        <xdr:cNvCxnSpPr/>
      </xdr:nvCxnSpPr>
      <xdr:spPr bwMode="auto">
        <a:xfrm>
          <a:off x="2908300" y="6775450"/>
          <a:ext cx="6985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25946</xdr:rowOff>
    </xdr:from>
    <xdr:to>
      <xdr:col>29</xdr:col>
      <xdr:colOff>177800</xdr:colOff>
      <xdr:row>35</xdr:row>
      <xdr:rowOff>127546</xdr:rowOff>
    </xdr:to>
    <xdr:sp macro="" textlink="">
      <xdr:nvSpPr>
        <xdr:cNvPr id="131" name="楕円 130"/>
        <xdr:cNvSpPr/>
      </xdr:nvSpPr>
      <xdr:spPr bwMode="auto">
        <a:xfrm>
          <a:off x="5600700" y="663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213923</xdr:rowOff>
    </xdr:from>
    <xdr:ext cx="762000" cy="259045"/>
    <xdr:sp macro="" textlink="">
      <xdr:nvSpPr>
        <xdr:cNvPr id="132" name="人口1人当たり決算額の推移該当値テキスト445"/>
        <xdr:cNvSpPr txBox="1"/>
      </xdr:nvSpPr>
      <xdr:spPr>
        <a:xfrm>
          <a:off x="5740400" y="648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128512</xdr:rowOff>
    </xdr:from>
    <xdr:to>
      <xdr:col>26</xdr:col>
      <xdr:colOff>101600</xdr:colOff>
      <xdr:row>35</xdr:row>
      <xdr:rowOff>230112</xdr:rowOff>
    </xdr:to>
    <xdr:sp macro="" textlink="">
      <xdr:nvSpPr>
        <xdr:cNvPr id="133" name="楕円 132"/>
        <xdr:cNvSpPr/>
      </xdr:nvSpPr>
      <xdr:spPr bwMode="auto">
        <a:xfrm>
          <a:off x="4953000" y="673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240289</xdr:rowOff>
    </xdr:from>
    <xdr:ext cx="736600" cy="259045"/>
    <xdr:sp macro="" textlink="">
      <xdr:nvSpPr>
        <xdr:cNvPr id="134" name="テキスト ボックス 133"/>
        <xdr:cNvSpPr txBox="1"/>
      </xdr:nvSpPr>
      <xdr:spPr>
        <a:xfrm>
          <a:off x="4622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200501</xdr:rowOff>
    </xdr:from>
    <xdr:to>
      <xdr:col>22</xdr:col>
      <xdr:colOff>165100</xdr:colOff>
      <xdr:row>35</xdr:row>
      <xdr:rowOff>302101</xdr:rowOff>
    </xdr:to>
    <xdr:sp macro="" textlink="">
      <xdr:nvSpPr>
        <xdr:cNvPr id="135" name="楕円 134"/>
        <xdr:cNvSpPr/>
      </xdr:nvSpPr>
      <xdr:spPr bwMode="auto">
        <a:xfrm>
          <a:off x="4254500" y="681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312278</xdr:rowOff>
    </xdr:from>
    <xdr:ext cx="762000" cy="259045"/>
    <xdr:sp macro="" textlink="">
      <xdr:nvSpPr>
        <xdr:cNvPr id="136" name="テキスト ボックス 135"/>
        <xdr:cNvSpPr txBox="1"/>
      </xdr:nvSpPr>
      <xdr:spPr>
        <a:xfrm>
          <a:off x="3924300" y="657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170802</xdr:rowOff>
    </xdr:from>
    <xdr:to>
      <xdr:col>19</xdr:col>
      <xdr:colOff>38100</xdr:colOff>
      <xdr:row>35</xdr:row>
      <xdr:rowOff>272402</xdr:rowOff>
    </xdr:to>
    <xdr:sp macro="" textlink="">
      <xdr:nvSpPr>
        <xdr:cNvPr id="137" name="楕円 136"/>
        <xdr:cNvSpPr/>
      </xdr:nvSpPr>
      <xdr:spPr bwMode="auto">
        <a:xfrm>
          <a:off x="3556000" y="678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282579</xdr:rowOff>
    </xdr:from>
    <xdr:ext cx="762000" cy="259045"/>
    <xdr:sp macro="" textlink="">
      <xdr:nvSpPr>
        <xdr:cNvPr id="138" name="テキスト ボックス 137"/>
        <xdr:cNvSpPr txBox="1"/>
      </xdr:nvSpPr>
      <xdr:spPr>
        <a:xfrm>
          <a:off x="3225800" y="655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114300</xdr:rowOff>
    </xdr:from>
    <xdr:to>
      <xdr:col>15</xdr:col>
      <xdr:colOff>101600</xdr:colOff>
      <xdr:row>35</xdr:row>
      <xdr:rowOff>215900</xdr:rowOff>
    </xdr:to>
    <xdr:sp macro="" textlink="">
      <xdr:nvSpPr>
        <xdr:cNvPr id="139" name="楕円 138"/>
        <xdr:cNvSpPr/>
      </xdr:nvSpPr>
      <xdr:spPr bwMode="auto">
        <a:xfrm>
          <a:off x="2857500" y="672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226077</xdr:rowOff>
    </xdr:from>
    <xdr:ext cx="762000" cy="259045"/>
    <xdr:sp macro="" textlink="">
      <xdr:nvSpPr>
        <xdr:cNvPr id="140" name="テキスト ボックス 139"/>
        <xdr:cNvSpPr txBox="1"/>
      </xdr:nvSpPr>
      <xdr:spPr>
        <a:xfrm>
          <a:off x="25273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7,880
7,808
90.76
9,706,514
9,663,401
33,328
3,320,980
9,279,600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136282</xdr:rowOff>
    </xdr:from>
    <xdr:to>
      <xdr:col>24</xdr:col>
      <xdr:colOff>63500</xdr:colOff>
      <xdr:row>33</xdr:row>
      <xdr:rowOff>149900</xdr:rowOff>
    </xdr:to>
    <xdr:cxnSp macro="">
      <xdr:nvCxnSpPr>
        <xdr:cNvPr id="63" name="直線コネクタ 62"/>
        <xdr:cNvCxnSpPr/>
      </xdr:nvCxnSpPr>
      <xdr:spPr>
        <a:xfrm flipV="1">
          <a:off x="3797300" y="5794132"/>
          <a:ext cx="8382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149900</xdr:rowOff>
    </xdr:from>
    <xdr:to>
      <xdr:col>19</xdr:col>
      <xdr:colOff>177800</xdr:colOff>
      <xdr:row>34</xdr:row>
      <xdr:rowOff>40640</xdr:rowOff>
    </xdr:to>
    <xdr:cxnSp macro="">
      <xdr:nvCxnSpPr>
        <xdr:cNvPr id="66" name="直線コネクタ 65"/>
        <xdr:cNvCxnSpPr/>
      </xdr:nvCxnSpPr>
      <xdr:spPr>
        <a:xfrm flipV="1">
          <a:off x="2908300" y="5807750"/>
          <a:ext cx="889000" cy="6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40640</xdr:rowOff>
    </xdr:from>
    <xdr:to>
      <xdr:col>15</xdr:col>
      <xdr:colOff>50800</xdr:colOff>
      <xdr:row>34</xdr:row>
      <xdr:rowOff>101143</xdr:rowOff>
    </xdr:to>
    <xdr:cxnSp macro="">
      <xdr:nvCxnSpPr>
        <xdr:cNvPr id="69" name="直線コネクタ 68"/>
        <xdr:cNvCxnSpPr/>
      </xdr:nvCxnSpPr>
      <xdr:spPr>
        <a:xfrm flipV="1">
          <a:off x="2019300" y="5869940"/>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10225</xdr:rowOff>
    </xdr:from>
    <xdr:to>
      <xdr:col>10</xdr:col>
      <xdr:colOff>114300</xdr:colOff>
      <xdr:row>34</xdr:row>
      <xdr:rowOff>101143</xdr:rowOff>
    </xdr:to>
    <xdr:cxnSp macro="">
      <xdr:nvCxnSpPr>
        <xdr:cNvPr id="72" name="直線コネクタ 71"/>
        <xdr:cNvCxnSpPr/>
      </xdr:nvCxnSpPr>
      <xdr:spPr>
        <a:xfrm>
          <a:off x="1130300" y="5839525"/>
          <a:ext cx="889000" cy="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85482</xdr:rowOff>
    </xdr:from>
    <xdr:to>
      <xdr:col>24</xdr:col>
      <xdr:colOff>114300</xdr:colOff>
      <xdr:row>34</xdr:row>
      <xdr:rowOff>15632</xdr:rowOff>
    </xdr:to>
    <xdr:sp macro="" textlink="">
      <xdr:nvSpPr>
        <xdr:cNvPr id="82" name="楕円 81"/>
        <xdr:cNvSpPr/>
      </xdr:nvSpPr>
      <xdr:spPr>
        <a:xfrm>
          <a:off x="4584700" y="57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108359</xdr:rowOff>
    </xdr:from>
    <xdr:ext cx="599010" cy="259045"/>
    <xdr:sp macro="" textlink="">
      <xdr:nvSpPr>
        <xdr:cNvPr id="83" name="人件費該当値テキスト"/>
        <xdr:cNvSpPr txBox="1"/>
      </xdr:nvSpPr>
      <xdr:spPr>
        <a:xfrm>
          <a:off x="4686300" y="55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99100</xdr:rowOff>
    </xdr:from>
    <xdr:to>
      <xdr:col>20</xdr:col>
      <xdr:colOff>38100</xdr:colOff>
      <xdr:row>34</xdr:row>
      <xdr:rowOff>29250</xdr:rowOff>
    </xdr:to>
    <xdr:sp macro="" textlink="">
      <xdr:nvSpPr>
        <xdr:cNvPr id="84" name="楕円 83"/>
        <xdr:cNvSpPr/>
      </xdr:nvSpPr>
      <xdr:spPr>
        <a:xfrm>
          <a:off x="3746500" y="57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45777</xdr:rowOff>
    </xdr:from>
    <xdr:ext cx="599010" cy="259045"/>
    <xdr:sp macro="" textlink="">
      <xdr:nvSpPr>
        <xdr:cNvPr id="85" name="テキスト ボックス 84"/>
        <xdr:cNvSpPr txBox="1"/>
      </xdr:nvSpPr>
      <xdr:spPr>
        <a:xfrm>
          <a:off x="3497795" y="55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161290</xdr:rowOff>
    </xdr:from>
    <xdr:to>
      <xdr:col>15</xdr:col>
      <xdr:colOff>101600</xdr:colOff>
      <xdr:row>34</xdr:row>
      <xdr:rowOff>91440</xdr:rowOff>
    </xdr:to>
    <xdr:sp macro="" textlink="">
      <xdr:nvSpPr>
        <xdr:cNvPr id="86" name="楕円 85"/>
        <xdr:cNvSpPr/>
      </xdr:nvSpPr>
      <xdr:spPr>
        <a:xfrm>
          <a:off x="2857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107967</xdr:rowOff>
    </xdr:from>
    <xdr:ext cx="599010" cy="259045"/>
    <xdr:sp macro="" textlink="">
      <xdr:nvSpPr>
        <xdr:cNvPr id="87" name="テキスト ボックス 86"/>
        <xdr:cNvSpPr txBox="1"/>
      </xdr:nvSpPr>
      <xdr:spPr>
        <a:xfrm>
          <a:off x="2608795" y="559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50343</xdr:rowOff>
    </xdr:from>
    <xdr:to>
      <xdr:col>10</xdr:col>
      <xdr:colOff>165100</xdr:colOff>
      <xdr:row>34</xdr:row>
      <xdr:rowOff>151943</xdr:rowOff>
    </xdr:to>
    <xdr:sp macro="" textlink="">
      <xdr:nvSpPr>
        <xdr:cNvPr id="88" name="楕円 87"/>
        <xdr:cNvSpPr/>
      </xdr:nvSpPr>
      <xdr:spPr>
        <a:xfrm>
          <a:off x="1968500" y="58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168470</xdr:rowOff>
    </xdr:from>
    <xdr:ext cx="599010" cy="259045"/>
    <xdr:sp macro="" textlink="">
      <xdr:nvSpPr>
        <xdr:cNvPr id="89" name="テキスト ボックス 88"/>
        <xdr:cNvSpPr txBox="1"/>
      </xdr:nvSpPr>
      <xdr:spPr>
        <a:xfrm>
          <a:off x="1719795" y="565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130875</xdr:rowOff>
    </xdr:from>
    <xdr:to>
      <xdr:col>6</xdr:col>
      <xdr:colOff>38100</xdr:colOff>
      <xdr:row>34</xdr:row>
      <xdr:rowOff>61025</xdr:rowOff>
    </xdr:to>
    <xdr:sp macro="" textlink="">
      <xdr:nvSpPr>
        <xdr:cNvPr id="90" name="楕円 89"/>
        <xdr:cNvSpPr/>
      </xdr:nvSpPr>
      <xdr:spPr>
        <a:xfrm>
          <a:off x="1079500" y="57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77552</xdr:rowOff>
    </xdr:from>
    <xdr:ext cx="599010" cy="259045"/>
    <xdr:sp macro="" textlink="">
      <xdr:nvSpPr>
        <xdr:cNvPr id="91" name="テキスト ボックス 90"/>
        <xdr:cNvSpPr txBox="1"/>
      </xdr:nvSpPr>
      <xdr:spPr>
        <a:xfrm>
          <a:off x="830795" y="556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142148</xdr:rowOff>
    </xdr:from>
    <xdr:to>
      <xdr:col>24</xdr:col>
      <xdr:colOff>62865</xdr:colOff>
      <xdr:row>58</xdr:row>
      <xdr:rowOff>105694</xdr:rowOff>
    </xdr:to>
    <xdr:cxnSp macro="">
      <xdr:nvCxnSpPr>
        <xdr:cNvPr id="115" name="直線コネクタ 114"/>
        <xdr:cNvCxnSpPr/>
      </xdr:nvCxnSpPr>
      <xdr:spPr>
        <a:xfrm flipV="1">
          <a:off x="4633595" y="9571898"/>
          <a:ext cx="1270" cy="47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109521</xdr:rowOff>
    </xdr:from>
    <xdr:ext cx="534377" cy="259045"/>
    <xdr:sp macro="" textlink="">
      <xdr:nvSpPr>
        <xdr:cNvPr id="116" name="物件費最小値テキスト"/>
        <xdr:cNvSpPr txBox="1"/>
      </xdr:nvSpPr>
      <xdr:spPr>
        <a:xfrm>
          <a:off x="4686300" y="100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105694</xdr:rowOff>
    </xdr:from>
    <xdr:to>
      <xdr:col>24</xdr:col>
      <xdr:colOff>152400</xdr:colOff>
      <xdr:row>58</xdr:row>
      <xdr:rowOff>105694</xdr:rowOff>
    </xdr:to>
    <xdr:cxnSp macro="">
      <xdr:nvCxnSpPr>
        <xdr:cNvPr id="117" name="直線コネクタ 116"/>
        <xdr:cNvCxnSpPr/>
      </xdr:nvCxnSpPr>
      <xdr:spPr>
        <a:xfrm>
          <a:off x="4546600" y="1004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88825</xdr:rowOff>
    </xdr:from>
    <xdr:ext cx="599010" cy="259045"/>
    <xdr:sp macro="" textlink="">
      <xdr:nvSpPr>
        <xdr:cNvPr id="118" name="物件費最大値テキスト"/>
        <xdr:cNvSpPr txBox="1"/>
      </xdr:nvSpPr>
      <xdr:spPr>
        <a:xfrm>
          <a:off x="4686300" y="934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142148</xdr:rowOff>
    </xdr:from>
    <xdr:to>
      <xdr:col>24</xdr:col>
      <xdr:colOff>152400</xdr:colOff>
      <xdr:row>55</xdr:row>
      <xdr:rowOff>142148</xdr:rowOff>
    </xdr:to>
    <xdr:cxnSp macro="">
      <xdr:nvCxnSpPr>
        <xdr:cNvPr id="119" name="直線コネクタ 118"/>
        <xdr:cNvCxnSpPr/>
      </xdr:nvCxnSpPr>
      <xdr:spPr>
        <a:xfrm>
          <a:off x="4546600" y="95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142148</xdr:rowOff>
    </xdr:from>
    <xdr:to>
      <xdr:col>24</xdr:col>
      <xdr:colOff>63500</xdr:colOff>
      <xdr:row>56</xdr:row>
      <xdr:rowOff>12029</xdr:rowOff>
    </xdr:to>
    <xdr:cxnSp macro="">
      <xdr:nvCxnSpPr>
        <xdr:cNvPr id="120" name="直線コネクタ 119"/>
        <xdr:cNvCxnSpPr/>
      </xdr:nvCxnSpPr>
      <xdr:spPr>
        <a:xfrm flipV="1">
          <a:off x="3797300" y="9571898"/>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81634</xdr:rowOff>
    </xdr:from>
    <xdr:ext cx="599010" cy="259045"/>
    <xdr:sp macro="" textlink="">
      <xdr:nvSpPr>
        <xdr:cNvPr id="121" name="物件費平均値テキスト"/>
        <xdr:cNvSpPr txBox="1"/>
      </xdr:nvSpPr>
      <xdr:spPr>
        <a:xfrm>
          <a:off x="4686300" y="98542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103207</xdr:rowOff>
    </xdr:from>
    <xdr:to>
      <xdr:col>24</xdr:col>
      <xdr:colOff>114300</xdr:colOff>
      <xdr:row>58</xdr:row>
      <xdr:rowOff>33357</xdr:rowOff>
    </xdr:to>
    <xdr:sp macro="" textlink="">
      <xdr:nvSpPr>
        <xdr:cNvPr id="122" name="フローチャート: 判断 121"/>
        <xdr:cNvSpPr/>
      </xdr:nvSpPr>
      <xdr:spPr>
        <a:xfrm>
          <a:off x="45847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12029</xdr:rowOff>
    </xdr:from>
    <xdr:to>
      <xdr:col>19</xdr:col>
      <xdr:colOff>177800</xdr:colOff>
      <xdr:row>56</xdr:row>
      <xdr:rowOff>42404</xdr:rowOff>
    </xdr:to>
    <xdr:cxnSp macro="">
      <xdr:nvCxnSpPr>
        <xdr:cNvPr id="123" name="直線コネクタ 122"/>
        <xdr:cNvCxnSpPr/>
      </xdr:nvCxnSpPr>
      <xdr:spPr>
        <a:xfrm flipV="1">
          <a:off x="2908300" y="9613229"/>
          <a:ext cx="889000" cy="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113743</xdr:rowOff>
    </xdr:from>
    <xdr:to>
      <xdr:col>20</xdr:col>
      <xdr:colOff>38100</xdr:colOff>
      <xdr:row>58</xdr:row>
      <xdr:rowOff>43893</xdr:rowOff>
    </xdr:to>
    <xdr:sp macro="" textlink="">
      <xdr:nvSpPr>
        <xdr:cNvPr id="124" name="フローチャート: 判断 123"/>
        <xdr:cNvSpPr/>
      </xdr:nvSpPr>
      <xdr:spPr>
        <a:xfrm>
          <a:off x="3746500" y="988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35020</xdr:rowOff>
    </xdr:from>
    <xdr:ext cx="599010" cy="259045"/>
    <xdr:sp macro="" textlink="">
      <xdr:nvSpPr>
        <xdr:cNvPr id="125" name="テキスト ボックス 124"/>
        <xdr:cNvSpPr txBox="1"/>
      </xdr:nvSpPr>
      <xdr:spPr>
        <a:xfrm>
          <a:off x="3497795" y="997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33217</xdr:rowOff>
    </xdr:from>
    <xdr:to>
      <xdr:col>15</xdr:col>
      <xdr:colOff>50800</xdr:colOff>
      <xdr:row>56</xdr:row>
      <xdr:rowOff>42404</xdr:rowOff>
    </xdr:to>
    <xdr:cxnSp macro="">
      <xdr:nvCxnSpPr>
        <xdr:cNvPr id="126" name="直線コネクタ 125"/>
        <xdr:cNvCxnSpPr/>
      </xdr:nvCxnSpPr>
      <xdr:spPr>
        <a:xfrm>
          <a:off x="2019300" y="8777167"/>
          <a:ext cx="889000" cy="86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134184</xdr:rowOff>
    </xdr:from>
    <xdr:to>
      <xdr:col>15</xdr:col>
      <xdr:colOff>101600</xdr:colOff>
      <xdr:row>58</xdr:row>
      <xdr:rowOff>64334</xdr:rowOff>
    </xdr:to>
    <xdr:sp macro="" textlink="">
      <xdr:nvSpPr>
        <xdr:cNvPr id="127" name="フローチャート: 判断 126"/>
        <xdr:cNvSpPr/>
      </xdr:nvSpPr>
      <xdr:spPr>
        <a:xfrm>
          <a:off x="2857500" y="990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55461</xdr:rowOff>
    </xdr:from>
    <xdr:ext cx="599010" cy="259045"/>
    <xdr:sp macro="" textlink="">
      <xdr:nvSpPr>
        <xdr:cNvPr id="128" name="テキスト ボックス 127"/>
        <xdr:cNvSpPr txBox="1"/>
      </xdr:nvSpPr>
      <xdr:spPr>
        <a:xfrm>
          <a:off x="2608795" y="999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33217</xdr:rowOff>
    </xdr:from>
    <xdr:to>
      <xdr:col>10</xdr:col>
      <xdr:colOff>114300</xdr:colOff>
      <xdr:row>55</xdr:row>
      <xdr:rowOff>41690</xdr:rowOff>
    </xdr:to>
    <xdr:cxnSp macro="">
      <xdr:nvCxnSpPr>
        <xdr:cNvPr id="129" name="直線コネクタ 128"/>
        <xdr:cNvCxnSpPr/>
      </xdr:nvCxnSpPr>
      <xdr:spPr>
        <a:xfrm flipV="1">
          <a:off x="1130300" y="8777167"/>
          <a:ext cx="889000" cy="69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131742</xdr:rowOff>
    </xdr:from>
    <xdr:to>
      <xdr:col>10</xdr:col>
      <xdr:colOff>165100</xdr:colOff>
      <xdr:row>58</xdr:row>
      <xdr:rowOff>61892</xdr:rowOff>
    </xdr:to>
    <xdr:sp macro="" textlink="">
      <xdr:nvSpPr>
        <xdr:cNvPr id="130" name="フローチャート: 判断 129"/>
        <xdr:cNvSpPr/>
      </xdr:nvSpPr>
      <xdr:spPr>
        <a:xfrm>
          <a:off x="1968500" y="990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53019</xdr:rowOff>
    </xdr:from>
    <xdr:ext cx="599010" cy="259045"/>
    <xdr:sp macro="" textlink="">
      <xdr:nvSpPr>
        <xdr:cNvPr id="131" name="テキスト ボックス 130"/>
        <xdr:cNvSpPr txBox="1"/>
      </xdr:nvSpPr>
      <xdr:spPr>
        <a:xfrm>
          <a:off x="1719795" y="999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156432</xdr:rowOff>
    </xdr:from>
    <xdr:to>
      <xdr:col>6</xdr:col>
      <xdr:colOff>38100</xdr:colOff>
      <xdr:row>58</xdr:row>
      <xdr:rowOff>86582</xdr:rowOff>
    </xdr:to>
    <xdr:sp macro="" textlink="">
      <xdr:nvSpPr>
        <xdr:cNvPr id="132" name="フローチャート: 判断 131"/>
        <xdr:cNvSpPr/>
      </xdr:nvSpPr>
      <xdr:spPr>
        <a:xfrm>
          <a:off x="1079500" y="992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77709</xdr:rowOff>
    </xdr:from>
    <xdr:ext cx="534377" cy="259045"/>
    <xdr:sp macro="" textlink="">
      <xdr:nvSpPr>
        <xdr:cNvPr id="133" name="テキスト ボックス 132"/>
        <xdr:cNvSpPr txBox="1"/>
      </xdr:nvSpPr>
      <xdr:spPr>
        <a:xfrm>
          <a:off x="863111" y="100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91348</xdr:rowOff>
    </xdr:from>
    <xdr:to>
      <xdr:col>24</xdr:col>
      <xdr:colOff>114300</xdr:colOff>
      <xdr:row>56</xdr:row>
      <xdr:rowOff>21498</xdr:rowOff>
    </xdr:to>
    <xdr:sp macro="" textlink="">
      <xdr:nvSpPr>
        <xdr:cNvPr id="139" name="楕円 138"/>
        <xdr:cNvSpPr/>
      </xdr:nvSpPr>
      <xdr:spPr>
        <a:xfrm>
          <a:off x="4584700" y="95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44375</xdr:rowOff>
    </xdr:from>
    <xdr:ext cx="599010" cy="259045"/>
    <xdr:sp macro="" textlink="">
      <xdr:nvSpPr>
        <xdr:cNvPr id="140" name="物件費該当値テキスト"/>
        <xdr:cNvSpPr txBox="1"/>
      </xdr:nvSpPr>
      <xdr:spPr>
        <a:xfrm>
          <a:off x="4686300" y="947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132679</xdr:rowOff>
    </xdr:from>
    <xdr:to>
      <xdr:col>20</xdr:col>
      <xdr:colOff>38100</xdr:colOff>
      <xdr:row>56</xdr:row>
      <xdr:rowOff>62829</xdr:rowOff>
    </xdr:to>
    <xdr:sp macro="" textlink="">
      <xdr:nvSpPr>
        <xdr:cNvPr id="141" name="楕円 140"/>
        <xdr:cNvSpPr/>
      </xdr:nvSpPr>
      <xdr:spPr>
        <a:xfrm>
          <a:off x="3746500" y="95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79356</xdr:rowOff>
    </xdr:from>
    <xdr:ext cx="599010" cy="259045"/>
    <xdr:sp macro="" textlink="">
      <xdr:nvSpPr>
        <xdr:cNvPr id="142" name="テキスト ボックス 141"/>
        <xdr:cNvSpPr txBox="1"/>
      </xdr:nvSpPr>
      <xdr:spPr>
        <a:xfrm>
          <a:off x="3497795" y="933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163054</xdr:rowOff>
    </xdr:from>
    <xdr:to>
      <xdr:col>15</xdr:col>
      <xdr:colOff>101600</xdr:colOff>
      <xdr:row>56</xdr:row>
      <xdr:rowOff>93204</xdr:rowOff>
    </xdr:to>
    <xdr:sp macro="" textlink="">
      <xdr:nvSpPr>
        <xdr:cNvPr id="143" name="楕円 142"/>
        <xdr:cNvSpPr/>
      </xdr:nvSpPr>
      <xdr:spPr>
        <a:xfrm>
          <a:off x="2857500" y="95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109731</xdr:rowOff>
    </xdr:from>
    <xdr:ext cx="599010" cy="259045"/>
    <xdr:sp macro="" textlink="">
      <xdr:nvSpPr>
        <xdr:cNvPr id="144" name="テキスト ボックス 143"/>
        <xdr:cNvSpPr txBox="1"/>
      </xdr:nvSpPr>
      <xdr:spPr>
        <a:xfrm>
          <a:off x="2608795" y="93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153867</xdr:rowOff>
    </xdr:from>
    <xdr:to>
      <xdr:col>10</xdr:col>
      <xdr:colOff>165100</xdr:colOff>
      <xdr:row>51</xdr:row>
      <xdr:rowOff>84017</xdr:rowOff>
    </xdr:to>
    <xdr:sp macro="" textlink="">
      <xdr:nvSpPr>
        <xdr:cNvPr id="145" name="楕円 144"/>
        <xdr:cNvSpPr/>
      </xdr:nvSpPr>
      <xdr:spPr>
        <a:xfrm>
          <a:off x="1968500" y="87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100544</xdr:rowOff>
    </xdr:from>
    <xdr:ext cx="599010" cy="259045"/>
    <xdr:sp macro="" textlink="">
      <xdr:nvSpPr>
        <xdr:cNvPr id="146" name="テキスト ボックス 145"/>
        <xdr:cNvSpPr txBox="1"/>
      </xdr:nvSpPr>
      <xdr:spPr>
        <a:xfrm>
          <a:off x="1719795" y="85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162340</xdr:rowOff>
    </xdr:from>
    <xdr:to>
      <xdr:col>6</xdr:col>
      <xdr:colOff>38100</xdr:colOff>
      <xdr:row>55</xdr:row>
      <xdr:rowOff>92490</xdr:rowOff>
    </xdr:to>
    <xdr:sp macro="" textlink="">
      <xdr:nvSpPr>
        <xdr:cNvPr id="147" name="楕円 146"/>
        <xdr:cNvSpPr/>
      </xdr:nvSpPr>
      <xdr:spPr>
        <a:xfrm>
          <a:off x="1079500" y="94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109017</xdr:rowOff>
    </xdr:from>
    <xdr:ext cx="599010" cy="259045"/>
    <xdr:sp macro="" textlink="">
      <xdr:nvSpPr>
        <xdr:cNvPr id="148" name="テキスト ボックス 147"/>
        <xdr:cNvSpPr txBox="1"/>
      </xdr:nvSpPr>
      <xdr:spPr>
        <a:xfrm>
          <a:off x="830795" y="919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4" name="直線コネクタ 173"/>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5"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6" name="直線コネクタ 175"/>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7"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8" name="直線コネクタ 177"/>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55052</xdr:rowOff>
    </xdr:from>
    <xdr:to>
      <xdr:col>24</xdr:col>
      <xdr:colOff>63500</xdr:colOff>
      <xdr:row>77</xdr:row>
      <xdr:rowOff>84640</xdr:rowOff>
    </xdr:to>
    <xdr:cxnSp macro="">
      <xdr:nvCxnSpPr>
        <xdr:cNvPr id="179" name="直線コネクタ 178"/>
        <xdr:cNvCxnSpPr/>
      </xdr:nvCxnSpPr>
      <xdr:spPr>
        <a:xfrm>
          <a:off x="3797300" y="13256702"/>
          <a:ext cx="8382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80"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81" name="フローチャート: 判断 180"/>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55052</xdr:rowOff>
    </xdr:from>
    <xdr:to>
      <xdr:col>19</xdr:col>
      <xdr:colOff>177800</xdr:colOff>
      <xdr:row>77</xdr:row>
      <xdr:rowOff>114292</xdr:rowOff>
    </xdr:to>
    <xdr:cxnSp macro="">
      <xdr:nvCxnSpPr>
        <xdr:cNvPr id="182" name="直線コネクタ 181"/>
        <xdr:cNvCxnSpPr/>
      </xdr:nvCxnSpPr>
      <xdr:spPr>
        <a:xfrm flipV="1">
          <a:off x="2908300" y="13256702"/>
          <a:ext cx="8890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3" name="フローチャート: 判断 182"/>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4" name="テキスト ボックス 183"/>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99957</xdr:rowOff>
    </xdr:from>
    <xdr:to>
      <xdr:col>15</xdr:col>
      <xdr:colOff>50800</xdr:colOff>
      <xdr:row>77</xdr:row>
      <xdr:rowOff>114292</xdr:rowOff>
    </xdr:to>
    <xdr:cxnSp macro="">
      <xdr:nvCxnSpPr>
        <xdr:cNvPr id="185" name="直線コネクタ 184"/>
        <xdr:cNvCxnSpPr/>
      </xdr:nvCxnSpPr>
      <xdr:spPr>
        <a:xfrm>
          <a:off x="2019300" y="13301607"/>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6" name="フローチャート: 判断 185"/>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7" name="テキスト ボックス 186"/>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99957</xdr:rowOff>
    </xdr:from>
    <xdr:to>
      <xdr:col>10</xdr:col>
      <xdr:colOff>114300</xdr:colOff>
      <xdr:row>77</xdr:row>
      <xdr:rowOff>107500</xdr:rowOff>
    </xdr:to>
    <xdr:cxnSp macro="">
      <xdr:nvCxnSpPr>
        <xdr:cNvPr id="188" name="直線コネクタ 187"/>
        <xdr:cNvCxnSpPr/>
      </xdr:nvCxnSpPr>
      <xdr:spPr>
        <a:xfrm flipV="1">
          <a:off x="1130300" y="1330160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9" name="フローチャート: 判断 188"/>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90" name="テキスト ボックス 189"/>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91" name="フローチャート: 判断 190"/>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2" name="テキスト ボックス 191"/>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33840</xdr:rowOff>
    </xdr:from>
    <xdr:to>
      <xdr:col>24</xdr:col>
      <xdr:colOff>114300</xdr:colOff>
      <xdr:row>77</xdr:row>
      <xdr:rowOff>135440</xdr:rowOff>
    </xdr:to>
    <xdr:sp macro="" textlink="">
      <xdr:nvSpPr>
        <xdr:cNvPr id="198" name="楕円 197"/>
        <xdr:cNvSpPr/>
      </xdr:nvSpPr>
      <xdr:spPr>
        <a:xfrm>
          <a:off x="4584700" y="132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56717</xdr:rowOff>
    </xdr:from>
    <xdr:ext cx="534377" cy="259045"/>
    <xdr:sp macro="" textlink="">
      <xdr:nvSpPr>
        <xdr:cNvPr id="199" name="維持補修費該当値テキスト"/>
        <xdr:cNvSpPr txBox="1"/>
      </xdr:nvSpPr>
      <xdr:spPr>
        <a:xfrm>
          <a:off x="4686300" y="130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4252</xdr:rowOff>
    </xdr:from>
    <xdr:to>
      <xdr:col>20</xdr:col>
      <xdr:colOff>38100</xdr:colOff>
      <xdr:row>77</xdr:row>
      <xdr:rowOff>105852</xdr:rowOff>
    </xdr:to>
    <xdr:sp macro="" textlink="">
      <xdr:nvSpPr>
        <xdr:cNvPr id="200" name="楕円 199"/>
        <xdr:cNvSpPr/>
      </xdr:nvSpPr>
      <xdr:spPr>
        <a:xfrm>
          <a:off x="3746500" y="1320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122379</xdr:rowOff>
    </xdr:from>
    <xdr:ext cx="534377" cy="259045"/>
    <xdr:sp macro="" textlink="">
      <xdr:nvSpPr>
        <xdr:cNvPr id="201" name="テキスト ボックス 200"/>
        <xdr:cNvSpPr txBox="1"/>
      </xdr:nvSpPr>
      <xdr:spPr>
        <a:xfrm>
          <a:off x="3530111" y="129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63492</xdr:rowOff>
    </xdr:from>
    <xdr:to>
      <xdr:col>15</xdr:col>
      <xdr:colOff>101600</xdr:colOff>
      <xdr:row>77</xdr:row>
      <xdr:rowOff>165092</xdr:rowOff>
    </xdr:to>
    <xdr:sp macro="" textlink="">
      <xdr:nvSpPr>
        <xdr:cNvPr id="202" name="楕円 201"/>
        <xdr:cNvSpPr/>
      </xdr:nvSpPr>
      <xdr:spPr>
        <a:xfrm>
          <a:off x="2857500" y="132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10169</xdr:rowOff>
    </xdr:from>
    <xdr:ext cx="534377" cy="259045"/>
    <xdr:sp macro="" textlink="">
      <xdr:nvSpPr>
        <xdr:cNvPr id="203" name="テキスト ボックス 202"/>
        <xdr:cNvSpPr txBox="1"/>
      </xdr:nvSpPr>
      <xdr:spPr>
        <a:xfrm>
          <a:off x="2641111" y="1304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49157</xdr:rowOff>
    </xdr:from>
    <xdr:to>
      <xdr:col>10</xdr:col>
      <xdr:colOff>165100</xdr:colOff>
      <xdr:row>77</xdr:row>
      <xdr:rowOff>150757</xdr:rowOff>
    </xdr:to>
    <xdr:sp macro="" textlink="">
      <xdr:nvSpPr>
        <xdr:cNvPr id="204" name="楕円 203"/>
        <xdr:cNvSpPr/>
      </xdr:nvSpPr>
      <xdr:spPr>
        <a:xfrm>
          <a:off x="1968500" y="132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167284</xdr:rowOff>
    </xdr:from>
    <xdr:ext cx="534377" cy="259045"/>
    <xdr:sp macro="" textlink="">
      <xdr:nvSpPr>
        <xdr:cNvPr id="205" name="テキスト ボックス 204"/>
        <xdr:cNvSpPr txBox="1"/>
      </xdr:nvSpPr>
      <xdr:spPr>
        <a:xfrm>
          <a:off x="1752111" y="1302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56700</xdr:rowOff>
    </xdr:from>
    <xdr:to>
      <xdr:col>6</xdr:col>
      <xdr:colOff>38100</xdr:colOff>
      <xdr:row>77</xdr:row>
      <xdr:rowOff>158300</xdr:rowOff>
    </xdr:to>
    <xdr:sp macro="" textlink="">
      <xdr:nvSpPr>
        <xdr:cNvPr id="206" name="楕円 205"/>
        <xdr:cNvSpPr/>
      </xdr:nvSpPr>
      <xdr:spPr>
        <a:xfrm>
          <a:off x="1079500" y="132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3377</xdr:rowOff>
    </xdr:from>
    <xdr:ext cx="534377" cy="259045"/>
    <xdr:sp macro="" textlink="">
      <xdr:nvSpPr>
        <xdr:cNvPr id="207" name="テキスト ボックス 206"/>
        <xdr:cNvSpPr txBox="1"/>
      </xdr:nvSpPr>
      <xdr:spPr>
        <a:xfrm>
          <a:off x="863111" y="130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108513</xdr:rowOff>
    </xdr:from>
    <xdr:to>
      <xdr:col>24</xdr:col>
      <xdr:colOff>62865</xdr:colOff>
      <xdr:row>99</xdr:row>
      <xdr:rowOff>167458</xdr:rowOff>
    </xdr:to>
    <xdr:cxnSp macro="">
      <xdr:nvCxnSpPr>
        <xdr:cNvPr id="234" name="直線コネクタ 233"/>
        <xdr:cNvCxnSpPr/>
      </xdr:nvCxnSpPr>
      <xdr:spPr>
        <a:xfrm flipV="1">
          <a:off x="4633595" y="15710463"/>
          <a:ext cx="1270" cy="143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171285</xdr:rowOff>
    </xdr:from>
    <xdr:ext cx="534377" cy="259045"/>
    <xdr:sp macro="" textlink="">
      <xdr:nvSpPr>
        <xdr:cNvPr id="235" name="扶助費最小値テキスト"/>
        <xdr:cNvSpPr txBox="1"/>
      </xdr:nvSpPr>
      <xdr:spPr>
        <a:xfrm>
          <a:off x="4686300" y="171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167458</xdr:rowOff>
    </xdr:from>
    <xdr:to>
      <xdr:col>24</xdr:col>
      <xdr:colOff>152400</xdr:colOff>
      <xdr:row>99</xdr:row>
      <xdr:rowOff>167458</xdr:rowOff>
    </xdr:to>
    <xdr:cxnSp macro="">
      <xdr:nvCxnSpPr>
        <xdr:cNvPr id="236" name="直線コネクタ 235"/>
        <xdr:cNvCxnSpPr/>
      </xdr:nvCxnSpPr>
      <xdr:spPr>
        <a:xfrm>
          <a:off x="4546600" y="171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55190</xdr:rowOff>
    </xdr:from>
    <xdr:ext cx="599010" cy="259045"/>
    <xdr:sp macro="" textlink="">
      <xdr:nvSpPr>
        <xdr:cNvPr id="237" name="扶助費最大値テキスト"/>
        <xdr:cNvSpPr txBox="1"/>
      </xdr:nvSpPr>
      <xdr:spPr>
        <a:xfrm>
          <a:off x="4686300" y="1548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108513</xdr:rowOff>
    </xdr:from>
    <xdr:to>
      <xdr:col>24</xdr:col>
      <xdr:colOff>152400</xdr:colOff>
      <xdr:row>91</xdr:row>
      <xdr:rowOff>108513</xdr:rowOff>
    </xdr:to>
    <xdr:cxnSp macro="">
      <xdr:nvCxnSpPr>
        <xdr:cNvPr id="238" name="直線コネクタ 237"/>
        <xdr:cNvCxnSpPr/>
      </xdr:nvCxnSpPr>
      <xdr:spPr>
        <a:xfrm>
          <a:off x="4546600" y="15710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6051</xdr:rowOff>
    </xdr:from>
    <xdr:to>
      <xdr:col>24</xdr:col>
      <xdr:colOff>63500</xdr:colOff>
      <xdr:row>97</xdr:row>
      <xdr:rowOff>106373</xdr:rowOff>
    </xdr:to>
    <xdr:cxnSp macro="">
      <xdr:nvCxnSpPr>
        <xdr:cNvPr id="239" name="直線コネクタ 238"/>
        <xdr:cNvCxnSpPr/>
      </xdr:nvCxnSpPr>
      <xdr:spPr>
        <a:xfrm>
          <a:off x="3797300" y="16636701"/>
          <a:ext cx="838200" cy="10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130718</xdr:rowOff>
    </xdr:from>
    <xdr:ext cx="534377" cy="259045"/>
    <xdr:sp macro="" textlink="">
      <xdr:nvSpPr>
        <xdr:cNvPr id="240" name="扶助費平均値テキスト"/>
        <xdr:cNvSpPr txBox="1"/>
      </xdr:nvSpPr>
      <xdr:spPr>
        <a:xfrm>
          <a:off x="4686300" y="16418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107841</xdr:rowOff>
    </xdr:from>
    <xdr:to>
      <xdr:col>24</xdr:col>
      <xdr:colOff>114300</xdr:colOff>
      <xdr:row>97</xdr:row>
      <xdr:rowOff>37991</xdr:rowOff>
    </xdr:to>
    <xdr:sp macro="" textlink="">
      <xdr:nvSpPr>
        <xdr:cNvPr id="241" name="フローチャート: 判断 240"/>
        <xdr:cNvSpPr/>
      </xdr:nvSpPr>
      <xdr:spPr>
        <a:xfrm>
          <a:off x="45847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6051</xdr:rowOff>
    </xdr:from>
    <xdr:to>
      <xdr:col>19</xdr:col>
      <xdr:colOff>177800</xdr:colOff>
      <xdr:row>97</xdr:row>
      <xdr:rowOff>109133</xdr:rowOff>
    </xdr:to>
    <xdr:cxnSp macro="">
      <xdr:nvCxnSpPr>
        <xdr:cNvPr id="242" name="直線コネクタ 241"/>
        <xdr:cNvCxnSpPr/>
      </xdr:nvCxnSpPr>
      <xdr:spPr>
        <a:xfrm flipV="1">
          <a:off x="2908300" y="16636701"/>
          <a:ext cx="889000" cy="10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120952</xdr:rowOff>
    </xdr:from>
    <xdr:to>
      <xdr:col>20</xdr:col>
      <xdr:colOff>38100</xdr:colOff>
      <xdr:row>97</xdr:row>
      <xdr:rowOff>51102</xdr:rowOff>
    </xdr:to>
    <xdr:sp macro="" textlink="">
      <xdr:nvSpPr>
        <xdr:cNvPr id="243" name="フローチャート: 判断 242"/>
        <xdr:cNvSpPr/>
      </xdr:nvSpPr>
      <xdr:spPr>
        <a:xfrm>
          <a:off x="3746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67629</xdr:rowOff>
    </xdr:from>
    <xdr:ext cx="534377" cy="259045"/>
    <xdr:sp macro="" textlink="">
      <xdr:nvSpPr>
        <xdr:cNvPr id="244" name="テキスト ボックス 243"/>
        <xdr:cNvSpPr txBox="1"/>
      </xdr:nvSpPr>
      <xdr:spPr>
        <a:xfrm>
          <a:off x="3530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86469</xdr:rowOff>
    </xdr:from>
    <xdr:to>
      <xdr:col>15</xdr:col>
      <xdr:colOff>50800</xdr:colOff>
      <xdr:row>97</xdr:row>
      <xdr:rowOff>109133</xdr:rowOff>
    </xdr:to>
    <xdr:cxnSp macro="">
      <xdr:nvCxnSpPr>
        <xdr:cNvPr id="245" name="直線コネクタ 244"/>
        <xdr:cNvCxnSpPr/>
      </xdr:nvCxnSpPr>
      <xdr:spPr>
        <a:xfrm>
          <a:off x="2019300" y="16545669"/>
          <a:ext cx="889000" cy="1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56390</xdr:rowOff>
    </xdr:from>
    <xdr:to>
      <xdr:col>15</xdr:col>
      <xdr:colOff>101600</xdr:colOff>
      <xdr:row>97</xdr:row>
      <xdr:rowOff>157990</xdr:rowOff>
    </xdr:to>
    <xdr:sp macro="" textlink="">
      <xdr:nvSpPr>
        <xdr:cNvPr id="246" name="フローチャート: 判断 245"/>
        <xdr:cNvSpPr/>
      </xdr:nvSpPr>
      <xdr:spPr>
        <a:xfrm>
          <a:off x="2857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3067</xdr:rowOff>
    </xdr:from>
    <xdr:ext cx="534377" cy="259045"/>
    <xdr:sp macro="" textlink="">
      <xdr:nvSpPr>
        <xdr:cNvPr id="247" name="テキスト ボックス 246"/>
        <xdr:cNvSpPr txBox="1"/>
      </xdr:nvSpPr>
      <xdr:spPr>
        <a:xfrm>
          <a:off x="2641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114407</xdr:rowOff>
    </xdr:from>
    <xdr:to>
      <xdr:col>10</xdr:col>
      <xdr:colOff>114300</xdr:colOff>
      <xdr:row>96</xdr:row>
      <xdr:rowOff>86469</xdr:rowOff>
    </xdr:to>
    <xdr:cxnSp macro="">
      <xdr:nvCxnSpPr>
        <xdr:cNvPr id="248" name="直線コネクタ 247"/>
        <xdr:cNvCxnSpPr/>
      </xdr:nvCxnSpPr>
      <xdr:spPr>
        <a:xfrm>
          <a:off x="1130300" y="15544907"/>
          <a:ext cx="889000" cy="10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100233</xdr:rowOff>
    </xdr:from>
    <xdr:to>
      <xdr:col>10</xdr:col>
      <xdr:colOff>165100</xdr:colOff>
      <xdr:row>98</xdr:row>
      <xdr:rowOff>30383</xdr:rowOff>
    </xdr:to>
    <xdr:sp macro="" textlink="">
      <xdr:nvSpPr>
        <xdr:cNvPr id="249" name="フローチャート: 判断 248"/>
        <xdr:cNvSpPr/>
      </xdr:nvSpPr>
      <xdr:spPr>
        <a:xfrm>
          <a:off x="1968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21510</xdr:rowOff>
    </xdr:from>
    <xdr:ext cx="534377" cy="259045"/>
    <xdr:sp macro="" textlink="">
      <xdr:nvSpPr>
        <xdr:cNvPr id="250" name="テキスト ボックス 249"/>
        <xdr:cNvSpPr txBox="1"/>
      </xdr:nvSpPr>
      <xdr:spPr>
        <a:xfrm>
          <a:off x="1752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1248</xdr:rowOff>
    </xdr:from>
    <xdr:to>
      <xdr:col>6</xdr:col>
      <xdr:colOff>38100</xdr:colOff>
      <xdr:row>98</xdr:row>
      <xdr:rowOff>102848</xdr:rowOff>
    </xdr:to>
    <xdr:sp macro="" textlink="">
      <xdr:nvSpPr>
        <xdr:cNvPr id="251" name="フローチャート: 判断 250"/>
        <xdr:cNvSpPr/>
      </xdr:nvSpPr>
      <xdr:spPr>
        <a:xfrm>
          <a:off x="1079500" y="1680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93975</xdr:rowOff>
    </xdr:from>
    <xdr:ext cx="534377" cy="259045"/>
    <xdr:sp macro="" textlink="">
      <xdr:nvSpPr>
        <xdr:cNvPr id="252" name="テキスト ボックス 251"/>
        <xdr:cNvSpPr txBox="1"/>
      </xdr:nvSpPr>
      <xdr:spPr>
        <a:xfrm>
          <a:off x="863111" y="168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55573</xdr:rowOff>
    </xdr:from>
    <xdr:to>
      <xdr:col>24</xdr:col>
      <xdr:colOff>114300</xdr:colOff>
      <xdr:row>97</xdr:row>
      <xdr:rowOff>157173</xdr:rowOff>
    </xdr:to>
    <xdr:sp macro="" textlink="">
      <xdr:nvSpPr>
        <xdr:cNvPr id="258" name="楕円 257"/>
        <xdr:cNvSpPr/>
      </xdr:nvSpPr>
      <xdr:spPr>
        <a:xfrm>
          <a:off x="4584700" y="166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34000</xdr:rowOff>
    </xdr:from>
    <xdr:ext cx="534377" cy="259045"/>
    <xdr:sp macro="" textlink="">
      <xdr:nvSpPr>
        <xdr:cNvPr id="259" name="扶助費該当値テキスト"/>
        <xdr:cNvSpPr txBox="1"/>
      </xdr:nvSpPr>
      <xdr:spPr>
        <a:xfrm>
          <a:off x="4686300" y="166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126701</xdr:rowOff>
    </xdr:from>
    <xdr:to>
      <xdr:col>20</xdr:col>
      <xdr:colOff>38100</xdr:colOff>
      <xdr:row>97</xdr:row>
      <xdr:rowOff>56851</xdr:rowOff>
    </xdr:to>
    <xdr:sp macro="" textlink="">
      <xdr:nvSpPr>
        <xdr:cNvPr id="260" name="楕円 259"/>
        <xdr:cNvSpPr/>
      </xdr:nvSpPr>
      <xdr:spPr>
        <a:xfrm>
          <a:off x="3746500" y="16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47978</xdr:rowOff>
    </xdr:from>
    <xdr:ext cx="534377" cy="259045"/>
    <xdr:sp macro="" textlink="">
      <xdr:nvSpPr>
        <xdr:cNvPr id="261" name="テキスト ボックス 260"/>
        <xdr:cNvSpPr txBox="1"/>
      </xdr:nvSpPr>
      <xdr:spPr>
        <a:xfrm>
          <a:off x="3530111" y="1667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58333</xdr:rowOff>
    </xdr:from>
    <xdr:to>
      <xdr:col>15</xdr:col>
      <xdr:colOff>101600</xdr:colOff>
      <xdr:row>97</xdr:row>
      <xdr:rowOff>159933</xdr:rowOff>
    </xdr:to>
    <xdr:sp macro="" textlink="">
      <xdr:nvSpPr>
        <xdr:cNvPr id="262" name="楕円 261"/>
        <xdr:cNvSpPr/>
      </xdr:nvSpPr>
      <xdr:spPr>
        <a:xfrm>
          <a:off x="2857500" y="16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151060</xdr:rowOff>
    </xdr:from>
    <xdr:ext cx="534377" cy="259045"/>
    <xdr:sp macro="" textlink="">
      <xdr:nvSpPr>
        <xdr:cNvPr id="263" name="テキスト ボックス 262"/>
        <xdr:cNvSpPr txBox="1"/>
      </xdr:nvSpPr>
      <xdr:spPr>
        <a:xfrm>
          <a:off x="2641111" y="167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35669</xdr:rowOff>
    </xdr:from>
    <xdr:to>
      <xdr:col>10</xdr:col>
      <xdr:colOff>165100</xdr:colOff>
      <xdr:row>96</xdr:row>
      <xdr:rowOff>137269</xdr:rowOff>
    </xdr:to>
    <xdr:sp macro="" textlink="">
      <xdr:nvSpPr>
        <xdr:cNvPr id="264" name="楕円 263"/>
        <xdr:cNvSpPr/>
      </xdr:nvSpPr>
      <xdr:spPr>
        <a:xfrm>
          <a:off x="1968500" y="164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153796</xdr:rowOff>
    </xdr:from>
    <xdr:ext cx="534377" cy="259045"/>
    <xdr:sp macro="" textlink="">
      <xdr:nvSpPr>
        <xdr:cNvPr id="265" name="テキスト ボックス 264"/>
        <xdr:cNvSpPr txBox="1"/>
      </xdr:nvSpPr>
      <xdr:spPr>
        <a:xfrm>
          <a:off x="1752111" y="162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63607</xdr:rowOff>
    </xdr:from>
    <xdr:to>
      <xdr:col>6</xdr:col>
      <xdr:colOff>38100</xdr:colOff>
      <xdr:row>90</xdr:row>
      <xdr:rowOff>165207</xdr:rowOff>
    </xdr:to>
    <xdr:sp macro="" textlink="">
      <xdr:nvSpPr>
        <xdr:cNvPr id="266" name="楕円 265"/>
        <xdr:cNvSpPr/>
      </xdr:nvSpPr>
      <xdr:spPr>
        <a:xfrm>
          <a:off x="1079500" y="154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10284</xdr:rowOff>
    </xdr:from>
    <xdr:ext cx="599010" cy="259045"/>
    <xdr:sp macro="" textlink="">
      <xdr:nvSpPr>
        <xdr:cNvPr id="267" name="テキスト ボックス 266"/>
        <xdr:cNvSpPr txBox="1"/>
      </xdr:nvSpPr>
      <xdr:spPr>
        <a:xfrm>
          <a:off x="830795" y="1526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93" name="直線コネクタ 292"/>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4"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5" name="直線コネクタ 294"/>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6"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7" name="直線コネクタ 296"/>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162975</xdr:rowOff>
    </xdr:from>
    <xdr:to>
      <xdr:col>55</xdr:col>
      <xdr:colOff>0</xdr:colOff>
      <xdr:row>38</xdr:row>
      <xdr:rowOff>4359</xdr:rowOff>
    </xdr:to>
    <xdr:cxnSp macro="">
      <xdr:nvCxnSpPr>
        <xdr:cNvPr id="298" name="直線コネクタ 297"/>
        <xdr:cNvCxnSpPr/>
      </xdr:nvCxnSpPr>
      <xdr:spPr>
        <a:xfrm flipV="1">
          <a:off x="9639300" y="6506625"/>
          <a:ext cx="8382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9"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300" name="フローチャート: 判断 299"/>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129246</xdr:rowOff>
    </xdr:from>
    <xdr:to>
      <xdr:col>50</xdr:col>
      <xdr:colOff>114300</xdr:colOff>
      <xdr:row>38</xdr:row>
      <xdr:rowOff>4359</xdr:rowOff>
    </xdr:to>
    <xdr:cxnSp macro="">
      <xdr:nvCxnSpPr>
        <xdr:cNvPr id="301" name="直線コネクタ 300"/>
        <xdr:cNvCxnSpPr/>
      </xdr:nvCxnSpPr>
      <xdr:spPr>
        <a:xfrm>
          <a:off x="8750300" y="6472896"/>
          <a:ext cx="8890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302" name="フローチャート: 判断 301"/>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303" name="テキスト ボックス 302"/>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129246</xdr:rowOff>
    </xdr:from>
    <xdr:to>
      <xdr:col>45</xdr:col>
      <xdr:colOff>177800</xdr:colOff>
      <xdr:row>38</xdr:row>
      <xdr:rowOff>1394</xdr:rowOff>
    </xdr:to>
    <xdr:cxnSp macro="">
      <xdr:nvCxnSpPr>
        <xdr:cNvPr id="304" name="直線コネクタ 303"/>
        <xdr:cNvCxnSpPr/>
      </xdr:nvCxnSpPr>
      <xdr:spPr>
        <a:xfrm flipV="1">
          <a:off x="7861300" y="6472896"/>
          <a:ext cx="889000" cy="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5" name="フローチャート: 判断 304"/>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6" name="テキスト ボックス 305"/>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xdr:rowOff>
    </xdr:from>
    <xdr:to>
      <xdr:col>41</xdr:col>
      <xdr:colOff>50800</xdr:colOff>
      <xdr:row>38</xdr:row>
      <xdr:rowOff>56156</xdr:rowOff>
    </xdr:to>
    <xdr:cxnSp macro="">
      <xdr:nvCxnSpPr>
        <xdr:cNvPr id="307" name="直線コネクタ 306"/>
        <xdr:cNvCxnSpPr/>
      </xdr:nvCxnSpPr>
      <xdr:spPr>
        <a:xfrm flipV="1">
          <a:off x="6972300" y="6516494"/>
          <a:ext cx="889000" cy="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8" name="フローチャート: 判断 307"/>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9" name="テキスト ボックス 308"/>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10" name="フローチャート: 判断 309"/>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11" name="テキスト ボックス 310"/>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112175</xdr:rowOff>
    </xdr:from>
    <xdr:to>
      <xdr:col>55</xdr:col>
      <xdr:colOff>50800</xdr:colOff>
      <xdr:row>38</xdr:row>
      <xdr:rowOff>42325</xdr:rowOff>
    </xdr:to>
    <xdr:sp macro="" textlink="">
      <xdr:nvSpPr>
        <xdr:cNvPr id="317" name="楕円 316"/>
        <xdr:cNvSpPr/>
      </xdr:nvSpPr>
      <xdr:spPr>
        <a:xfrm>
          <a:off x="10426700" y="64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90602</xdr:rowOff>
    </xdr:from>
    <xdr:ext cx="534377" cy="259045"/>
    <xdr:sp macro="" textlink="">
      <xdr:nvSpPr>
        <xdr:cNvPr id="318" name="補助費等該当値テキスト"/>
        <xdr:cNvSpPr txBox="1"/>
      </xdr:nvSpPr>
      <xdr:spPr>
        <a:xfrm>
          <a:off x="10528300" y="64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125009</xdr:rowOff>
    </xdr:from>
    <xdr:to>
      <xdr:col>50</xdr:col>
      <xdr:colOff>165100</xdr:colOff>
      <xdr:row>38</xdr:row>
      <xdr:rowOff>55159</xdr:rowOff>
    </xdr:to>
    <xdr:sp macro="" textlink="">
      <xdr:nvSpPr>
        <xdr:cNvPr id="319" name="楕円 318"/>
        <xdr:cNvSpPr/>
      </xdr:nvSpPr>
      <xdr:spPr>
        <a:xfrm>
          <a:off x="9588500" y="64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46286</xdr:rowOff>
    </xdr:from>
    <xdr:ext cx="534377" cy="259045"/>
    <xdr:sp macro="" textlink="">
      <xdr:nvSpPr>
        <xdr:cNvPr id="320" name="テキスト ボックス 319"/>
        <xdr:cNvSpPr txBox="1"/>
      </xdr:nvSpPr>
      <xdr:spPr>
        <a:xfrm>
          <a:off x="9372111" y="65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78446</xdr:rowOff>
    </xdr:from>
    <xdr:to>
      <xdr:col>46</xdr:col>
      <xdr:colOff>38100</xdr:colOff>
      <xdr:row>38</xdr:row>
      <xdr:rowOff>8596</xdr:rowOff>
    </xdr:to>
    <xdr:sp macro="" textlink="">
      <xdr:nvSpPr>
        <xdr:cNvPr id="321" name="楕円 320"/>
        <xdr:cNvSpPr/>
      </xdr:nvSpPr>
      <xdr:spPr>
        <a:xfrm>
          <a:off x="8699500" y="64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171173</xdr:rowOff>
    </xdr:from>
    <xdr:ext cx="534377" cy="259045"/>
    <xdr:sp macro="" textlink="">
      <xdr:nvSpPr>
        <xdr:cNvPr id="322" name="テキスト ボックス 321"/>
        <xdr:cNvSpPr txBox="1"/>
      </xdr:nvSpPr>
      <xdr:spPr>
        <a:xfrm>
          <a:off x="8483111" y="651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122044</xdr:rowOff>
    </xdr:from>
    <xdr:to>
      <xdr:col>41</xdr:col>
      <xdr:colOff>101600</xdr:colOff>
      <xdr:row>38</xdr:row>
      <xdr:rowOff>52194</xdr:rowOff>
    </xdr:to>
    <xdr:sp macro="" textlink="">
      <xdr:nvSpPr>
        <xdr:cNvPr id="323" name="楕円 322"/>
        <xdr:cNvSpPr/>
      </xdr:nvSpPr>
      <xdr:spPr>
        <a:xfrm>
          <a:off x="7810500" y="64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43321</xdr:rowOff>
    </xdr:from>
    <xdr:ext cx="534377" cy="259045"/>
    <xdr:sp macro="" textlink="">
      <xdr:nvSpPr>
        <xdr:cNvPr id="324" name="テキスト ボックス 323"/>
        <xdr:cNvSpPr txBox="1"/>
      </xdr:nvSpPr>
      <xdr:spPr>
        <a:xfrm>
          <a:off x="7594111" y="655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5356</xdr:rowOff>
    </xdr:from>
    <xdr:to>
      <xdr:col>36</xdr:col>
      <xdr:colOff>165100</xdr:colOff>
      <xdr:row>38</xdr:row>
      <xdr:rowOff>106956</xdr:rowOff>
    </xdr:to>
    <xdr:sp macro="" textlink="">
      <xdr:nvSpPr>
        <xdr:cNvPr id="325" name="楕円 324"/>
        <xdr:cNvSpPr/>
      </xdr:nvSpPr>
      <xdr:spPr>
        <a:xfrm>
          <a:off x="6921500" y="65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98083</xdr:rowOff>
    </xdr:from>
    <xdr:ext cx="534377" cy="259045"/>
    <xdr:sp macro="" textlink="">
      <xdr:nvSpPr>
        <xdr:cNvPr id="326" name="テキスト ボックス 325"/>
        <xdr:cNvSpPr txBox="1"/>
      </xdr:nvSpPr>
      <xdr:spPr>
        <a:xfrm>
          <a:off x="6705111" y="66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0" name="テキスト ボックス 33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50" name="直線コネクタ 349"/>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51"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52" name="直線コネクタ 351"/>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53"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4" name="直線コネクタ 353"/>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131428</xdr:rowOff>
    </xdr:from>
    <xdr:to>
      <xdr:col>55</xdr:col>
      <xdr:colOff>0</xdr:colOff>
      <xdr:row>55</xdr:row>
      <xdr:rowOff>83849</xdr:rowOff>
    </xdr:to>
    <xdr:cxnSp macro="">
      <xdr:nvCxnSpPr>
        <xdr:cNvPr id="355" name="直線コネクタ 354"/>
        <xdr:cNvCxnSpPr/>
      </xdr:nvCxnSpPr>
      <xdr:spPr>
        <a:xfrm>
          <a:off x="9639300" y="9389728"/>
          <a:ext cx="838200" cy="1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6"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7" name="フローチャート: 判断 356"/>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131428</xdr:rowOff>
    </xdr:from>
    <xdr:to>
      <xdr:col>50</xdr:col>
      <xdr:colOff>114300</xdr:colOff>
      <xdr:row>55</xdr:row>
      <xdr:rowOff>5767</xdr:rowOff>
    </xdr:to>
    <xdr:cxnSp macro="">
      <xdr:nvCxnSpPr>
        <xdr:cNvPr id="358" name="直線コネクタ 357"/>
        <xdr:cNvCxnSpPr/>
      </xdr:nvCxnSpPr>
      <xdr:spPr>
        <a:xfrm flipV="1">
          <a:off x="8750300" y="9389728"/>
          <a:ext cx="889000" cy="4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9" name="フローチャート: 判断 358"/>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60" name="テキスト ボックス 359"/>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5767</xdr:rowOff>
    </xdr:from>
    <xdr:to>
      <xdr:col>45</xdr:col>
      <xdr:colOff>177800</xdr:colOff>
      <xdr:row>56</xdr:row>
      <xdr:rowOff>6137</xdr:rowOff>
    </xdr:to>
    <xdr:cxnSp macro="">
      <xdr:nvCxnSpPr>
        <xdr:cNvPr id="361" name="直線コネクタ 360"/>
        <xdr:cNvCxnSpPr/>
      </xdr:nvCxnSpPr>
      <xdr:spPr>
        <a:xfrm flipV="1">
          <a:off x="7861300" y="9435517"/>
          <a:ext cx="889000" cy="17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62" name="フローチャート: 判断 361"/>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63" name="テキスト ボックス 362"/>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24442</xdr:rowOff>
    </xdr:from>
    <xdr:to>
      <xdr:col>41</xdr:col>
      <xdr:colOff>50800</xdr:colOff>
      <xdr:row>56</xdr:row>
      <xdr:rowOff>6137</xdr:rowOff>
    </xdr:to>
    <xdr:cxnSp macro="">
      <xdr:nvCxnSpPr>
        <xdr:cNvPr id="364" name="直線コネクタ 363"/>
        <xdr:cNvCxnSpPr/>
      </xdr:nvCxnSpPr>
      <xdr:spPr>
        <a:xfrm>
          <a:off x="6972300" y="9282742"/>
          <a:ext cx="889000" cy="32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5" name="フローチャート: 判断 364"/>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6" name="テキスト ボックス 365"/>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7" name="フローチャート: 判断 366"/>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8" name="テキスト ボックス 367"/>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33049</xdr:rowOff>
    </xdr:from>
    <xdr:to>
      <xdr:col>55</xdr:col>
      <xdr:colOff>50800</xdr:colOff>
      <xdr:row>55</xdr:row>
      <xdr:rowOff>134649</xdr:rowOff>
    </xdr:to>
    <xdr:sp macro="" textlink="">
      <xdr:nvSpPr>
        <xdr:cNvPr id="374" name="楕円 373"/>
        <xdr:cNvSpPr/>
      </xdr:nvSpPr>
      <xdr:spPr>
        <a:xfrm>
          <a:off x="10426700" y="94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55926</xdr:rowOff>
    </xdr:from>
    <xdr:ext cx="599010" cy="259045"/>
    <xdr:sp macro="" textlink="">
      <xdr:nvSpPr>
        <xdr:cNvPr id="375" name="普通建設事業費該当値テキスト"/>
        <xdr:cNvSpPr txBox="1"/>
      </xdr:nvSpPr>
      <xdr:spPr>
        <a:xfrm>
          <a:off x="10528300" y="931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80628</xdr:rowOff>
    </xdr:from>
    <xdr:to>
      <xdr:col>50</xdr:col>
      <xdr:colOff>165100</xdr:colOff>
      <xdr:row>55</xdr:row>
      <xdr:rowOff>10778</xdr:rowOff>
    </xdr:to>
    <xdr:sp macro="" textlink="">
      <xdr:nvSpPr>
        <xdr:cNvPr id="376" name="楕円 375"/>
        <xdr:cNvSpPr/>
      </xdr:nvSpPr>
      <xdr:spPr>
        <a:xfrm>
          <a:off x="9588500" y="93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27305</xdr:rowOff>
    </xdr:from>
    <xdr:ext cx="599010" cy="259045"/>
    <xdr:sp macro="" textlink="">
      <xdr:nvSpPr>
        <xdr:cNvPr id="377" name="テキスト ボックス 376"/>
        <xdr:cNvSpPr txBox="1"/>
      </xdr:nvSpPr>
      <xdr:spPr>
        <a:xfrm>
          <a:off x="9339795" y="911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126417</xdr:rowOff>
    </xdr:from>
    <xdr:to>
      <xdr:col>46</xdr:col>
      <xdr:colOff>38100</xdr:colOff>
      <xdr:row>55</xdr:row>
      <xdr:rowOff>56567</xdr:rowOff>
    </xdr:to>
    <xdr:sp macro="" textlink="">
      <xdr:nvSpPr>
        <xdr:cNvPr id="378" name="楕円 377"/>
        <xdr:cNvSpPr/>
      </xdr:nvSpPr>
      <xdr:spPr>
        <a:xfrm>
          <a:off x="8699500" y="93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73094</xdr:rowOff>
    </xdr:from>
    <xdr:ext cx="599010" cy="259045"/>
    <xdr:sp macro="" textlink="">
      <xdr:nvSpPr>
        <xdr:cNvPr id="379" name="テキスト ボックス 378"/>
        <xdr:cNvSpPr txBox="1"/>
      </xdr:nvSpPr>
      <xdr:spPr>
        <a:xfrm>
          <a:off x="8450795" y="915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126787</xdr:rowOff>
    </xdr:from>
    <xdr:to>
      <xdr:col>41</xdr:col>
      <xdr:colOff>101600</xdr:colOff>
      <xdr:row>56</xdr:row>
      <xdr:rowOff>56937</xdr:rowOff>
    </xdr:to>
    <xdr:sp macro="" textlink="">
      <xdr:nvSpPr>
        <xdr:cNvPr id="380" name="楕円 379"/>
        <xdr:cNvSpPr/>
      </xdr:nvSpPr>
      <xdr:spPr>
        <a:xfrm>
          <a:off x="7810500" y="95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73464</xdr:rowOff>
    </xdr:from>
    <xdr:ext cx="599010" cy="259045"/>
    <xdr:sp macro="" textlink="">
      <xdr:nvSpPr>
        <xdr:cNvPr id="381" name="テキスト ボックス 380"/>
        <xdr:cNvSpPr txBox="1"/>
      </xdr:nvSpPr>
      <xdr:spPr>
        <a:xfrm>
          <a:off x="7561795" y="933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145092</xdr:rowOff>
    </xdr:from>
    <xdr:to>
      <xdr:col>36</xdr:col>
      <xdr:colOff>165100</xdr:colOff>
      <xdr:row>54</xdr:row>
      <xdr:rowOff>75242</xdr:rowOff>
    </xdr:to>
    <xdr:sp macro="" textlink="">
      <xdr:nvSpPr>
        <xdr:cNvPr id="382" name="楕円 381"/>
        <xdr:cNvSpPr/>
      </xdr:nvSpPr>
      <xdr:spPr>
        <a:xfrm>
          <a:off x="6921500" y="92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91769</xdr:rowOff>
    </xdr:from>
    <xdr:ext cx="599010" cy="259045"/>
    <xdr:sp macro="" textlink="">
      <xdr:nvSpPr>
        <xdr:cNvPr id="383" name="テキスト ボックス 382"/>
        <xdr:cNvSpPr txBox="1"/>
      </xdr:nvSpPr>
      <xdr:spPr>
        <a:xfrm>
          <a:off x="6672795" y="900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7" name="直線コネクタ 406"/>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10"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11" name="直線コネクタ 410"/>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53308</xdr:rowOff>
    </xdr:from>
    <xdr:to>
      <xdr:col>55</xdr:col>
      <xdr:colOff>0</xdr:colOff>
      <xdr:row>77</xdr:row>
      <xdr:rowOff>25225</xdr:rowOff>
    </xdr:to>
    <xdr:cxnSp macro="">
      <xdr:nvCxnSpPr>
        <xdr:cNvPr id="412" name="直線コネクタ 411"/>
        <xdr:cNvCxnSpPr/>
      </xdr:nvCxnSpPr>
      <xdr:spPr>
        <a:xfrm flipV="1">
          <a:off x="9639300" y="13083508"/>
          <a:ext cx="838200" cy="14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13"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4" name="フローチャート: 判断 413"/>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24135</xdr:rowOff>
    </xdr:from>
    <xdr:to>
      <xdr:col>50</xdr:col>
      <xdr:colOff>114300</xdr:colOff>
      <xdr:row>77</xdr:row>
      <xdr:rowOff>25225</xdr:rowOff>
    </xdr:to>
    <xdr:cxnSp macro="">
      <xdr:nvCxnSpPr>
        <xdr:cNvPr id="415" name="直線コネクタ 414"/>
        <xdr:cNvCxnSpPr/>
      </xdr:nvCxnSpPr>
      <xdr:spPr>
        <a:xfrm>
          <a:off x="8750300" y="12882885"/>
          <a:ext cx="889000" cy="3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6" name="フローチャート: 判断 415"/>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7" name="テキスト ボックス 416"/>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135273</xdr:rowOff>
    </xdr:from>
    <xdr:to>
      <xdr:col>45</xdr:col>
      <xdr:colOff>177800</xdr:colOff>
      <xdr:row>75</xdr:row>
      <xdr:rowOff>24135</xdr:rowOff>
    </xdr:to>
    <xdr:cxnSp macro="">
      <xdr:nvCxnSpPr>
        <xdr:cNvPr id="418" name="直線コネクタ 417"/>
        <xdr:cNvCxnSpPr/>
      </xdr:nvCxnSpPr>
      <xdr:spPr>
        <a:xfrm>
          <a:off x="7861300" y="12822573"/>
          <a:ext cx="8890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9" name="フローチャート: 判断 418"/>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20" name="テキスト ボックス 419"/>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21" name="フローチャート: 判断 420"/>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22" name="テキスト ボックス 421"/>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2508</xdr:rowOff>
    </xdr:from>
    <xdr:to>
      <xdr:col>55</xdr:col>
      <xdr:colOff>50800</xdr:colOff>
      <xdr:row>76</xdr:row>
      <xdr:rowOff>104108</xdr:rowOff>
    </xdr:to>
    <xdr:sp macro="" textlink="">
      <xdr:nvSpPr>
        <xdr:cNvPr id="428" name="楕円 427"/>
        <xdr:cNvSpPr/>
      </xdr:nvSpPr>
      <xdr:spPr>
        <a:xfrm>
          <a:off x="10426700" y="130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25385</xdr:rowOff>
    </xdr:from>
    <xdr:ext cx="599010" cy="259045"/>
    <xdr:sp macro="" textlink="">
      <xdr:nvSpPr>
        <xdr:cNvPr id="429" name="普通建設事業費 （ うち新規整備　）該当値テキスト"/>
        <xdr:cNvSpPr txBox="1"/>
      </xdr:nvSpPr>
      <xdr:spPr>
        <a:xfrm>
          <a:off x="10528300" y="12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145875</xdr:rowOff>
    </xdr:from>
    <xdr:to>
      <xdr:col>50</xdr:col>
      <xdr:colOff>165100</xdr:colOff>
      <xdr:row>77</xdr:row>
      <xdr:rowOff>76025</xdr:rowOff>
    </xdr:to>
    <xdr:sp macro="" textlink="">
      <xdr:nvSpPr>
        <xdr:cNvPr id="430" name="楕円 429"/>
        <xdr:cNvSpPr/>
      </xdr:nvSpPr>
      <xdr:spPr>
        <a:xfrm>
          <a:off x="9588500" y="131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92552</xdr:rowOff>
    </xdr:from>
    <xdr:ext cx="534377" cy="259045"/>
    <xdr:sp macro="" textlink="">
      <xdr:nvSpPr>
        <xdr:cNvPr id="431" name="テキスト ボックス 430"/>
        <xdr:cNvSpPr txBox="1"/>
      </xdr:nvSpPr>
      <xdr:spPr>
        <a:xfrm>
          <a:off x="9372111" y="1295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144785</xdr:rowOff>
    </xdr:from>
    <xdr:to>
      <xdr:col>46</xdr:col>
      <xdr:colOff>38100</xdr:colOff>
      <xdr:row>75</xdr:row>
      <xdr:rowOff>74935</xdr:rowOff>
    </xdr:to>
    <xdr:sp macro="" textlink="">
      <xdr:nvSpPr>
        <xdr:cNvPr id="432" name="楕円 431"/>
        <xdr:cNvSpPr/>
      </xdr:nvSpPr>
      <xdr:spPr>
        <a:xfrm>
          <a:off x="8699500" y="128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91462</xdr:rowOff>
    </xdr:from>
    <xdr:ext cx="599010" cy="259045"/>
    <xdr:sp macro="" textlink="">
      <xdr:nvSpPr>
        <xdr:cNvPr id="433" name="テキスト ボックス 432"/>
        <xdr:cNvSpPr txBox="1"/>
      </xdr:nvSpPr>
      <xdr:spPr>
        <a:xfrm>
          <a:off x="8450795" y="1260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84473</xdr:rowOff>
    </xdr:from>
    <xdr:to>
      <xdr:col>41</xdr:col>
      <xdr:colOff>101600</xdr:colOff>
      <xdr:row>75</xdr:row>
      <xdr:rowOff>14623</xdr:rowOff>
    </xdr:to>
    <xdr:sp macro="" textlink="">
      <xdr:nvSpPr>
        <xdr:cNvPr id="434" name="楕円 433"/>
        <xdr:cNvSpPr/>
      </xdr:nvSpPr>
      <xdr:spPr>
        <a:xfrm>
          <a:off x="7810500" y="127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31150</xdr:rowOff>
    </xdr:from>
    <xdr:ext cx="599010" cy="259045"/>
    <xdr:sp macro="" textlink="">
      <xdr:nvSpPr>
        <xdr:cNvPr id="435" name="テキスト ボックス 434"/>
        <xdr:cNvSpPr txBox="1"/>
      </xdr:nvSpPr>
      <xdr:spPr>
        <a:xfrm>
          <a:off x="7561795" y="1254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5" name="直線コネクタ 454"/>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6"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7" name="直線コネクタ 456"/>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8"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9" name="直線コネクタ 458"/>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152302</xdr:rowOff>
    </xdr:from>
    <xdr:to>
      <xdr:col>55</xdr:col>
      <xdr:colOff>0</xdr:colOff>
      <xdr:row>93</xdr:row>
      <xdr:rowOff>56941</xdr:rowOff>
    </xdr:to>
    <xdr:cxnSp macro="">
      <xdr:nvCxnSpPr>
        <xdr:cNvPr id="460" name="直線コネクタ 459"/>
        <xdr:cNvCxnSpPr/>
      </xdr:nvCxnSpPr>
      <xdr:spPr>
        <a:xfrm>
          <a:off x="9639300" y="15754252"/>
          <a:ext cx="838200" cy="2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61"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62" name="フローチャート: 判断 461"/>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152302</xdr:rowOff>
    </xdr:from>
    <xdr:to>
      <xdr:col>50</xdr:col>
      <xdr:colOff>114300</xdr:colOff>
      <xdr:row>92</xdr:row>
      <xdr:rowOff>154834</xdr:rowOff>
    </xdr:to>
    <xdr:cxnSp macro="">
      <xdr:nvCxnSpPr>
        <xdr:cNvPr id="463" name="直線コネクタ 462"/>
        <xdr:cNvCxnSpPr/>
      </xdr:nvCxnSpPr>
      <xdr:spPr>
        <a:xfrm flipV="1">
          <a:off x="8750300" y="15754252"/>
          <a:ext cx="889000" cy="17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4" name="フローチャート: 判断 463"/>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5" name="テキスト ボックス 464"/>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154834</xdr:rowOff>
    </xdr:from>
    <xdr:to>
      <xdr:col>45</xdr:col>
      <xdr:colOff>177800</xdr:colOff>
      <xdr:row>96</xdr:row>
      <xdr:rowOff>47363</xdr:rowOff>
    </xdr:to>
    <xdr:cxnSp macro="">
      <xdr:nvCxnSpPr>
        <xdr:cNvPr id="466" name="直線コネクタ 465"/>
        <xdr:cNvCxnSpPr/>
      </xdr:nvCxnSpPr>
      <xdr:spPr>
        <a:xfrm flipV="1">
          <a:off x="7861300" y="15928234"/>
          <a:ext cx="889000" cy="57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7" name="フローチャート: 判断 466"/>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8" name="テキスト ボックス 467"/>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9" name="フローチャート: 判断 468"/>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70" name="テキスト ボックス 469"/>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6141</xdr:rowOff>
    </xdr:from>
    <xdr:to>
      <xdr:col>55</xdr:col>
      <xdr:colOff>50800</xdr:colOff>
      <xdr:row>93</xdr:row>
      <xdr:rowOff>107741</xdr:rowOff>
    </xdr:to>
    <xdr:sp macro="" textlink="">
      <xdr:nvSpPr>
        <xdr:cNvPr id="476" name="楕円 475"/>
        <xdr:cNvSpPr/>
      </xdr:nvSpPr>
      <xdr:spPr>
        <a:xfrm>
          <a:off x="10426700" y="159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29018</xdr:rowOff>
    </xdr:from>
    <xdr:ext cx="599010" cy="259045"/>
    <xdr:sp macro="" textlink="">
      <xdr:nvSpPr>
        <xdr:cNvPr id="477" name="普通建設事業費 （ うち更新整備　）該当値テキスト"/>
        <xdr:cNvSpPr txBox="1"/>
      </xdr:nvSpPr>
      <xdr:spPr>
        <a:xfrm>
          <a:off x="10528300" y="1580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101502</xdr:rowOff>
    </xdr:from>
    <xdr:to>
      <xdr:col>50</xdr:col>
      <xdr:colOff>165100</xdr:colOff>
      <xdr:row>92</xdr:row>
      <xdr:rowOff>31652</xdr:rowOff>
    </xdr:to>
    <xdr:sp macro="" textlink="">
      <xdr:nvSpPr>
        <xdr:cNvPr id="478" name="楕円 477"/>
        <xdr:cNvSpPr/>
      </xdr:nvSpPr>
      <xdr:spPr>
        <a:xfrm>
          <a:off x="9588500" y="157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48179</xdr:rowOff>
    </xdr:from>
    <xdr:ext cx="599010" cy="259045"/>
    <xdr:sp macro="" textlink="">
      <xdr:nvSpPr>
        <xdr:cNvPr id="479" name="テキスト ボックス 478"/>
        <xdr:cNvSpPr txBox="1"/>
      </xdr:nvSpPr>
      <xdr:spPr>
        <a:xfrm>
          <a:off x="9339795" y="1547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104034</xdr:rowOff>
    </xdr:from>
    <xdr:to>
      <xdr:col>46</xdr:col>
      <xdr:colOff>38100</xdr:colOff>
      <xdr:row>93</xdr:row>
      <xdr:rowOff>34184</xdr:rowOff>
    </xdr:to>
    <xdr:sp macro="" textlink="">
      <xdr:nvSpPr>
        <xdr:cNvPr id="480" name="楕円 479"/>
        <xdr:cNvSpPr/>
      </xdr:nvSpPr>
      <xdr:spPr>
        <a:xfrm>
          <a:off x="8699500" y="158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50711</xdr:rowOff>
    </xdr:from>
    <xdr:ext cx="599010" cy="259045"/>
    <xdr:sp macro="" textlink="">
      <xdr:nvSpPr>
        <xdr:cNvPr id="481" name="テキスト ボックス 480"/>
        <xdr:cNvSpPr txBox="1"/>
      </xdr:nvSpPr>
      <xdr:spPr>
        <a:xfrm>
          <a:off x="8450795" y="1565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168013</xdr:rowOff>
    </xdr:from>
    <xdr:to>
      <xdr:col>41</xdr:col>
      <xdr:colOff>101600</xdr:colOff>
      <xdr:row>96</xdr:row>
      <xdr:rowOff>98163</xdr:rowOff>
    </xdr:to>
    <xdr:sp macro="" textlink="">
      <xdr:nvSpPr>
        <xdr:cNvPr id="482" name="楕円 481"/>
        <xdr:cNvSpPr/>
      </xdr:nvSpPr>
      <xdr:spPr>
        <a:xfrm>
          <a:off x="7810500" y="16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114690</xdr:rowOff>
    </xdr:from>
    <xdr:ext cx="534377" cy="259045"/>
    <xdr:sp macro="" textlink="">
      <xdr:nvSpPr>
        <xdr:cNvPr id="483" name="テキスト ボックス 482"/>
        <xdr:cNvSpPr txBox="1"/>
      </xdr:nvSpPr>
      <xdr:spPr>
        <a:xfrm>
          <a:off x="7594111" y="1623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7" name="直線コネクタ 506"/>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10"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11" name="直線コネクタ 510"/>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25133</xdr:rowOff>
    </xdr:from>
    <xdr:to>
      <xdr:col>85</xdr:col>
      <xdr:colOff>127000</xdr:colOff>
      <xdr:row>38</xdr:row>
      <xdr:rowOff>119952</xdr:rowOff>
    </xdr:to>
    <xdr:cxnSp macro="">
      <xdr:nvCxnSpPr>
        <xdr:cNvPr id="512" name="直線コネクタ 511"/>
        <xdr:cNvCxnSpPr/>
      </xdr:nvCxnSpPr>
      <xdr:spPr>
        <a:xfrm>
          <a:off x="15481300" y="5682983"/>
          <a:ext cx="838200" cy="9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13"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4" name="フローチャート: 判断 513"/>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160655</xdr:rowOff>
    </xdr:from>
    <xdr:to>
      <xdr:col>81</xdr:col>
      <xdr:colOff>50800</xdr:colOff>
      <xdr:row>33</xdr:row>
      <xdr:rowOff>25133</xdr:rowOff>
    </xdr:to>
    <xdr:cxnSp macro="">
      <xdr:nvCxnSpPr>
        <xdr:cNvPr id="515" name="直線コネクタ 514"/>
        <xdr:cNvCxnSpPr/>
      </xdr:nvCxnSpPr>
      <xdr:spPr>
        <a:xfrm>
          <a:off x="14592300" y="5132705"/>
          <a:ext cx="8890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6" name="フローチャート: 判断 515"/>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94162</xdr:rowOff>
    </xdr:from>
    <xdr:ext cx="534377" cy="259045"/>
    <xdr:sp macro="" textlink="">
      <xdr:nvSpPr>
        <xdr:cNvPr id="517" name="テキスト ボックス 516"/>
        <xdr:cNvSpPr txBox="1"/>
      </xdr:nvSpPr>
      <xdr:spPr>
        <a:xfrm>
          <a:off x="15214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160655</xdr:rowOff>
    </xdr:from>
    <xdr:to>
      <xdr:col>76</xdr:col>
      <xdr:colOff>114300</xdr:colOff>
      <xdr:row>35</xdr:row>
      <xdr:rowOff>104839</xdr:rowOff>
    </xdr:to>
    <xdr:cxnSp macro="">
      <xdr:nvCxnSpPr>
        <xdr:cNvPr id="518" name="直線コネクタ 517"/>
        <xdr:cNvCxnSpPr/>
      </xdr:nvCxnSpPr>
      <xdr:spPr>
        <a:xfrm flipV="1">
          <a:off x="13703300" y="5132705"/>
          <a:ext cx="889000" cy="97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9" name="フローチャート: 判断 518"/>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135259</xdr:rowOff>
    </xdr:from>
    <xdr:ext cx="469744" cy="259045"/>
    <xdr:sp macro="" textlink="">
      <xdr:nvSpPr>
        <xdr:cNvPr id="520" name="テキスト ボックス 519"/>
        <xdr:cNvSpPr txBox="1"/>
      </xdr:nvSpPr>
      <xdr:spPr>
        <a:xfrm>
          <a:off x="14357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104839</xdr:rowOff>
    </xdr:from>
    <xdr:to>
      <xdr:col>71</xdr:col>
      <xdr:colOff>177800</xdr:colOff>
      <xdr:row>36</xdr:row>
      <xdr:rowOff>70536</xdr:rowOff>
    </xdr:to>
    <xdr:cxnSp macro="">
      <xdr:nvCxnSpPr>
        <xdr:cNvPr id="521" name="直線コネクタ 520"/>
        <xdr:cNvCxnSpPr/>
      </xdr:nvCxnSpPr>
      <xdr:spPr>
        <a:xfrm flipV="1">
          <a:off x="12814300" y="6105589"/>
          <a:ext cx="889000" cy="1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22" name="フローチャート: 判断 521"/>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102036</xdr:rowOff>
    </xdr:from>
    <xdr:ext cx="534377" cy="259045"/>
    <xdr:sp macro="" textlink="">
      <xdr:nvSpPr>
        <xdr:cNvPr id="523" name="テキスト ボックス 522"/>
        <xdr:cNvSpPr txBox="1"/>
      </xdr:nvSpPr>
      <xdr:spPr>
        <a:xfrm>
          <a:off x="13436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4" name="フローチャート: 判断 523"/>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141126</xdr:rowOff>
    </xdr:from>
    <xdr:ext cx="469744" cy="259045"/>
    <xdr:sp macro="" textlink="">
      <xdr:nvSpPr>
        <xdr:cNvPr id="525" name="テキスト ボックス 524"/>
        <xdr:cNvSpPr txBox="1"/>
      </xdr:nvSpPr>
      <xdr:spPr>
        <a:xfrm>
          <a:off x="12579428"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69152</xdr:rowOff>
    </xdr:from>
    <xdr:to>
      <xdr:col>85</xdr:col>
      <xdr:colOff>177800</xdr:colOff>
      <xdr:row>38</xdr:row>
      <xdr:rowOff>170752</xdr:rowOff>
    </xdr:to>
    <xdr:sp macro="" textlink="">
      <xdr:nvSpPr>
        <xdr:cNvPr id="531" name="楕円 530"/>
        <xdr:cNvSpPr/>
      </xdr:nvSpPr>
      <xdr:spPr>
        <a:xfrm>
          <a:off x="16268700" y="65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5466</xdr:rowOff>
    </xdr:from>
    <xdr:ext cx="469744" cy="259045"/>
    <xdr:sp macro="" textlink="">
      <xdr:nvSpPr>
        <xdr:cNvPr id="532" name="災害復旧事業費該当値テキスト"/>
        <xdr:cNvSpPr txBox="1"/>
      </xdr:nvSpPr>
      <xdr:spPr>
        <a:xfrm>
          <a:off x="16370300" y="652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145783</xdr:rowOff>
    </xdr:from>
    <xdr:to>
      <xdr:col>81</xdr:col>
      <xdr:colOff>101600</xdr:colOff>
      <xdr:row>33</xdr:row>
      <xdr:rowOff>75933</xdr:rowOff>
    </xdr:to>
    <xdr:sp macro="" textlink="">
      <xdr:nvSpPr>
        <xdr:cNvPr id="533" name="楕円 532"/>
        <xdr:cNvSpPr/>
      </xdr:nvSpPr>
      <xdr:spPr>
        <a:xfrm>
          <a:off x="15430500" y="56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92460</xdr:rowOff>
    </xdr:from>
    <xdr:ext cx="534377" cy="259045"/>
    <xdr:sp macro="" textlink="">
      <xdr:nvSpPr>
        <xdr:cNvPr id="534" name="テキスト ボックス 533"/>
        <xdr:cNvSpPr txBox="1"/>
      </xdr:nvSpPr>
      <xdr:spPr>
        <a:xfrm>
          <a:off x="15214111" y="54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109855</xdr:rowOff>
    </xdr:from>
    <xdr:to>
      <xdr:col>76</xdr:col>
      <xdr:colOff>165100</xdr:colOff>
      <xdr:row>30</xdr:row>
      <xdr:rowOff>40005</xdr:rowOff>
    </xdr:to>
    <xdr:sp macro="" textlink="">
      <xdr:nvSpPr>
        <xdr:cNvPr id="535" name="楕円 534"/>
        <xdr:cNvSpPr/>
      </xdr:nvSpPr>
      <xdr:spPr>
        <a:xfrm>
          <a:off x="14541500" y="50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56532</xdr:rowOff>
    </xdr:from>
    <xdr:ext cx="599010" cy="259045"/>
    <xdr:sp macro="" textlink="">
      <xdr:nvSpPr>
        <xdr:cNvPr id="536" name="テキスト ボックス 535"/>
        <xdr:cNvSpPr txBox="1"/>
      </xdr:nvSpPr>
      <xdr:spPr>
        <a:xfrm>
          <a:off x="14292795" y="485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54039</xdr:rowOff>
    </xdr:from>
    <xdr:to>
      <xdr:col>72</xdr:col>
      <xdr:colOff>38100</xdr:colOff>
      <xdr:row>35</xdr:row>
      <xdr:rowOff>155639</xdr:rowOff>
    </xdr:to>
    <xdr:sp macro="" textlink="">
      <xdr:nvSpPr>
        <xdr:cNvPr id="537" name="楕円 536"/>
        <xdr:cNvSpPr/>
      </xdr:nvSpPr>
      <xdr:spPr>
        <a:xfrm>
          <a:off x="13652500" y="60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xdr:rowOff>
    </xdr:from>
    <xdr:ext cx="534377" cy="259045"/>
    <xdr:sp macro="" textlink="">
      <xdr:nvSpPr>
        <xdr:cNvPr id="538" name="テキスト ボックス 537"/>
        <xdr:cNvSpPr txBox="1"/>
      </xdr:nvSpPr>
      <xdr:spPr>
        <a:xfrm>
          <a:off x="13436111" y="5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19736</xdr:rowOff>
    </xdr:from>
    <xdr:to>
      <xdr:col>67</xdr:col>
      <xdr:colOff>101600</xdr:colOff>
      <xdr:row>36</xdr:row>
      <xdr:rowOff>121336</xdr:rowOff>
    </xdr:to>
    <xdr:sp macro="" textlink="">
      <xdr:nvSpPr>
        <xdr:cNvPr id="539" name="楕円 538"/>
        <xdr:cNvSpPr/>
      </xdr:nvSpPr>
      <xdr:spPr>
        <a:xfrm>
          <a:off x="12763500" y="61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137863</xdr:rowOff>
    </xdr:from>
    <xdr:ext cx="534377" cy="259045"/>
    <xdr:sp macro="" textlink="">
      <xdr:nvSpPr>
        <xdr:cNvPr id="540" name="テキスト ボックス 539"/>
        <xdr:cNvSpPr txBox="1"/>
      </xdr:nvSpPr>
      <xdr:spPr>
        <a:xfrm>
          <a:off x="12547111" y="59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11" name="直線コネクタ 610"/>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2"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3" name="直線コネクタ 612"/>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4"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5" name="直線コネクタ 614"/>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32090</xdr:rowOff>
    </xdr:from>
    <xdr:to>
      <xdr:col>85</xdr:col>
      <xdr:colOff>127000</xdr:colOff>
      <xdr:row>76</xdr:row>
      <xdr:rowOff>91246</xdr:rowOff>
    </xdr:to>
    <xdr:cxnSp macro="">
      <xdr:nvCxnSpPr>
        <xdr:cNvPr id="616" name="直線コネクタ 615"/>
        <xdr:cNvCxnSpPr/>
      </xdr:nvCxnSpPr>
      <xdr:spPr>
        <a:xfrm flipV="1">
          <a:off x="15481300" y="13062290"/>
          <a:ext cx="8382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7"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8" name="フローチャート: 判断 617"/>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91246</xdr:rowOff>
    </xdr:from>
    <xdr:to>
      <xdr:col>81</xdr:col>
      <xdr:colOff>50800</xdr:colOff>
      <xdr:row>76</xdr:row>
      <xdr:rowOff>115300</xdr:rowOff>
    </xdr:to>
    <xdr:cxnSp macro="">
      <xdr:nvCxnSpPr>
        <xdr:cNvPr id="619" name="直線コネクタ 618"/>
        <xdr:cNvCxnSpPr/>
      </xdr:nvCxnSpPr>
      <xdr:spPr>
        <a:xfrm flipV="1">
          <a:off x="14592300" y="13121446"/>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20" name="フローチャート: 判断 619"/>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21" name="テキスト ボックス 620"/>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93751</xdr:rowOff>
    </xdr:from>
    <xdr:to>
      <xdr:col>76</xdr:col>
      <xdr:colOff>114300</xdr:colOff>
      <xdr:row>76</xdr:row>
      <xdr:rowOff>115300</xdr:rowOff>
    </xdr:to>
    <xdr:cxnSp macro="">
      <xdr:nvCxnSpPr>
        <xdr:cNvPr id="622" name="直線コネクタ 621"/>
        <xdr:cNvCxnSpPr/>
      </xdr:nvCxnSpPr>
      <xdr:spPr>
        <a:xfrm>
          <a:off x="13703300" y="13123951"/>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3" name="フローチャート: 判断 622"/>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4" name="テキスト ボックス 623"/>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60747</xdr:rowOff>
    </xdr:from>
    <xdr:to>
      <xdr:col>71</xdr:col>
      <xdr:colOff>177800</xdr:colOff>
      <xdr:row>76</xdr:row>
      <xdr:rowOff>93751</xdr:rowOff>
    </xdr:to>
    <xdr:cxnSp macro="">
      <xdr:nvCxnSpPr>
        <xdr:cNvPr id="625" name="直線コネクタ 624"/>
        <xdr:cNvCxnSpPr/>
      </xdr:nvCxnSpPr>
      <xdr:spPr>
        <a:xfrm>
          <a:off x="12814300" y="13090947"/>
          <a:ext cx="8890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6" name="フローチャート: 判断 625"/>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7" name="テキスト ボックス 626"/>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8" name="フローチャート: 判断 627"/>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9" name="テキスト ボックス 628"/>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152740</xdr:rowOff>
    </xdr:from>
    <xdr:to>
      <xdr:col>85</xdr:col>
      <xdr:colOff>177800</xdr:colOff>
      <xdr:row>76</xdr:row>
      <xdr:rowOff>82890</xdr:rowOff>
    </xdr:to>
    <xdr:sp macro="" textlink="">
      <xdr:nvSpPr>
        <xdr:cNvPr id="635" name="楕円 634"/>
        <xdr:cNvSpPr/>
      </xdr:nvSpPr>
      <xdr:spPr>
        <a:xfrm>
          <a:off x="16268700" y="13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4166</xdr:rowOff>
    </xdr:from>
    <xdr:ext cx="534377" cy="259045"/>
    <xdr:sp macro="" textlink="">
      <xdr:nvSpPr>
        <xdr:cNvPr id="636" name="公債費該当値テキスト"/>
        <xdr:cNvSpPr txBox="1"/>
      </xdr:nvSpPr>
      <xdr:spPr>
        <a:xfrm>
          <a:off x="16370300" y="128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40446</xdr:rowOff>
    </xdr:from>
    <xdr:to>
      <xdr:col>81</xdr:col>
      <xdr:colOff>101600</xdr:colOff>
      <xdr:row>76</xdr:row>
      <xdr:rowOff>142046</xdr:rowOff>
    </xdr:to>
    <xdr:sp macro="" textlink="">
      <xdr:nvSpPr>
        <xdr:cNvPr id="637" name="楕円 636"/>
        <xdr:cNvSpPr/>
      </xdr:nvSpPr>
      <xdr:spPr>
        <a:xfrm>
          <a:off x="15430500" y="130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158573</xdr:rowOff>
    </xdr:from>
    <xdr:ext cx="534377" cy="259045"/>
    <xdr:sp macro="" textlink="">
      <xdr:nvSpPr>
        <xdr:cNvPr id="638" name="テキスト ボックス 637"/>
        <xdr:cNvSpPr txBox="1"/>
      </xdr:nvSpPr>
      <xdr:spPr>
        <a:xfrm>
          <a:off x="15214111" y="128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64500</xdr:rowOff>
    </xdr:from>
    <xdr:to>
      <xdr:col>76</xdr:col>
      <xdr:colOff>165100</xdr:colOff>
      <xdr:row>76</xdr:row>
      <xdr:rowOff>166100</xdr:rowOff>
    </xdr:to>
    <xdr:sp macro="" textlink="">
      <xdr:nvSpPr>
        <xdr:cNvPr id="639" name="楕円 638"/>
        <xdr:cNvSpPr/>
      </xdr:nvSpPr>
      <xdr:spPr>
        <a:xfrm>
          <a:off x="14541500" y="130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11176</xdr:rowOff>
    </xdr:from>
    <xdr:ext cx="534377" cy="259045"/>
    <xdr:sp macro="" textlink="">
      <xdr:nvSpPr>
        <xdr:cNvPr id="640" name="テキスト ボックス 639"/>
        <xdr:cNvSpPr txBox="1"/>
      </xdr:nvSpPr>
      <xdr:spPr>
        <a:xfrm>
          <a:off x="14325111" y="128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42951</xdr:rowOff>
    </xdr:from>
    <xdr:to>
      <xdr:col>72</xdr:col>
      <xdr:colOff>38100</xdr:colOff>
      <xdr:row>76</xdr:row>
      <xdr:rowOff>144551</xdr:rowOff>
    </xdr:to>
    <xdr:sp macro="" textlink="">
      <xdr:nvSpPr>
        <xdr:cNvPr id="641" name="楕円 640"/>
        <xdr:cNvSpPr/>
      </xdr:nvSpPr>
      <xdr:spPr>
        <a:xfrm>
          <a:off x="13652500" y="130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161079</xdr:rowOff>
    </xdr:from>
    <xdr:ext cx="534377" cy="259045"/>
    <xdr:sp macro="" textlink="">
      <xdr:nvSpPr>
        <xdr:cNvPr id="642" name="テキスト ボックス 641"/>
        <xdr:cNvSpPr txBox="1"/>
      </xdr:nvSpPr>
      <xdr:spPr>
        <a:xfrm>
          <a:off x="13436111" y="128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9947</xdr:rowOff>
    </xdr:from>
    <xdr:to>
      <xdr:col>67</xdr:col>
      <xdr:colOff>101600</xdr:colOff>
      <xdr:row>76</xdr:row>
      <xdr:rowOff>111547</xdr:rowOff>
    </xdr:to>
    <xdr:sp macro="" textlink="">
      <xdr:nvSpPr>
        <xdr:cNvPr id="643" name="楕円 642"/>
        <xdr:cNvSpPr/>
      </xdr:nvSpPr>
      <xdr:spPr>
        <a:xfrm>
          <a:off x="12763500" y="130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128073</xdr:rowOff>
    </xdr:from>
    <xdr:ext cx="534377" cy="259045"/>
    <xdr:sp macro="" textlink="">
      <xdr:nvSpPr>
        <xdr:cNvPr id="644" name="テキスト ボックス 643"/>
        <xdr:cNvSpPr txBox="1"/>
      </xdr:nvSpPr>
      <xdr:spPr>
        <a:xfrm>
          <a:off x="12547111" y="1281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8" name="直線コネクタ 667"/>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9"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70" name="直線コネクタ 669"/>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71"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2" name="直線コネクタ 671"/>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18473</xdr:rowOff>
    </xdr:from>
    <xdr:to>
      <xdr:col>85</xdr:col>
      <xdr:colOff>127000</xdr:colOff>
      <xdr:row>98</xdr:row>
      <xdr:rowOff>163432</xdr:rowOff>
    </xdr:to>
    <xdr:cxnSp macro="">
      <xdr:nvCxnSpPr>
        <xdr:cNvPr id="673" name="直線コネクタ 672"/>
        <xdr:cNvCxnSpPr/>
      </xdr:nvCxnSpPr>
      <xdr:spPr>
        <a:xfrm flipV="1">
          <a:off x="15481300" y="16820573"/>
          <a:ext cx="838200" cy="1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4"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5" name="フローチャート: 判断 674"/>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148779</xdr:rowOff>
    </xdr:from>
    <xdr:to>
      <xdr:col>81</xdr:col>
      <xdr:colOff>50800</xdr:colOff>
      <xdr:row>98</xdr:row>
      <xdr:rowOff>163432</xdr:rowOff>
    </xdr:to>
    <xdr:cxnSp macro="">
      <xdr:nvCxnSpPr>
        <xdr:cNvPr id="676" name="直線コネクタ 675"/>
        <xdr:cNvCxnSpPr/>
      </xdr:nvCxnSpPr>
      <xdr:spPr>
        <a:xfrm>
          <a:off x="14592300" y="16950879"/>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7" name="フローチャート: 判断 676"/>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8" name="テキスト ボックス 677"/>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138385</xdr:rowOff>
    </xdr:from>
    <xdr:to>
      <xdr:col>76</xdr:col>
      <xdr:colOff>114300</xdr:colOff>
      <xdr:row>98</xdr:row>
      <xdr:rowOff>148779</xdr:rowOff>
    </xdr:to>
    <xdr:cxnSp macro="">
      <xdr:nvCxnSpPr>
        <xdr:cNvPr id="679" name="直線コネクタ 678"/>
        <xdr:cNvCxnSpPr/>
      </xdr:nvCxnSpPr>
      <xdr:spPr>
        <a:xfrm>
          <a:off x="13703300" y="16769035"/>
          <a:ext cx="889000" cy="18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80" name="フローチャート: 判断 679"/>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81" name="テキスト ボックス 680"/>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88212</xdr:rowOff>
    </xdr:from>
    <xdr:to>
      <xdr:col>71</xdr:col>
      <xdr:colOff>177800</xdr:colOff>
      <xdr:row>97</xdr:row>
      <xdr:rowOff>138385</xdr:rowOff>
    </xdr:to>
    <xdr:cxnSp macro="">
      <xdr:nvCxnSpPr>
        <xdr:cNvPr id="682" name="直線コネクタ 681"/>
        <xdr:cNvCxnSpPr/>
      </xdr:nvCxnSpPr>
      <xdr:spPr>
        <a:xfrm>
          <a:off x="12814300" y="16718862"/>
          <a:ext cx="889000" cy="5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3" name="フローチャート: 判断 682"/>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63405</xdr:rowOff>
    </xdr:from>
    <xdr:ext cx="599010" cy="259045"/>
    <xdr:sp macro="" textlink="">
      <xdr:nvSpPr>
        <xdr:cNvPr id="684" name="テキスト ボックス 683"/>
        <xdr:cNvSpPr txBox="1"/>
      </xdr:nvSpPr>
      <xdr:spPr>
        <a:xfrm>
          <a:off x="13403795" y="168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5" name="フローチャート: 判断 684"/>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6" name="テキスト ボックス 685"/>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139123</xdr:rowOff>
    </xdr:from>
    <xdr:to>
      <xdr:col>85</xdr:col>
      <xdr:colOff>177800</xdr:colOff>
      <xdr:row>98</xdr:row>
      <xdr:rowOff>69273</xdr:rowOff>
    </xdr:to>
    <xdr:sp macro="" textlink="">
      <xdr:nvSpPr>
        <xdr:cNvPr id="692" name="楕円 691"/>
        <xdr:cNvSpPr/>
      </xdr:nvSpPr>
      <xdr:spPr>
        <a:xfrm>
          <a:off x="16268700" y="167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162000</xdr:rowOff>
    </xdr:from>
    <xdr:ext cx="599010" cy="259045"/>
    <xdr:sp macro="" textlink="">
      <xdr:nvSpPr>
        <xdr:cNvPr id="693" name="積立金該当値テキスト"/>
        <xdr:cNvSpPr txBox="1"/>
      </xdr:nvSpPr>
      <xdr:spPr>
        <a:xfrm>
          <a:off x="16370300" y="1662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112632</xdr:rowOff>
    </xdr:from>
    <xdr:to>
      <xdr:col>81</xdr:col>
      <xdr:colOff>101600</xdr:colOff>
      <xdr:row>99</xdr:row>
      <xdr:rowOff>42782</xdr:rowOff>
    </xdr:to>
    <xdr:sp macro="" textlink="">
      <xdr:nvSpPr>
        <xdr:cNvPr id="694" name="楕円 693"/>
        <xdr:cNvSpPr/>
      </xdr:nvSpPr>
      <xdr:spPr>
        <a:xfrm>
          <a:off x="15430500" y="169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33909</xdr:rowOff>
    </xdr:from>
    <xdr:ext cx="534377" cy="259045"/>
    <xdr:sp macro="" textlink="">
      <xdr:nvSpPr>
        <xdr:cNvPr id="695" name="テキスト ボックス 694"/>
        <xdr:cNvSpPr txBox="1"/>
      </xdr:nvSpPr>
      <xdr:spPr>
        <a:xfrm>
          <a:off x="15214111" y="170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97979</xdr:rowOff>
    </xdr:from>
    <xdr:to>
      <xdr:col>76</xdr:col>
      <xdr:colOff>165100</xdr:colOff>
      <xdr:row>99</xdr:row>
      <xdr:rowOff>28129</xdr:rowOff>
    </xdr:to>
    <xdr:sp macro="" textlink="">
      <xdr:nvSpPr>
        <xdr:cNvPr id="696" name="楕円 695"/>
        <xdr:cNvSpPr/>
      </xdr:nvSpPr>
      <xdr:spPr>
        <a:xfrm>
          <a:off x="14541500" y="1690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19256</xdr:rowOff>
    </xdr:from>
    <xdr:ext cx="534377" cy="259045"/>
    <xdr:sp macro="" textlink="">
      <xdr:nvSpPr>
        <xdr:cNvPr id="697" name="テキスト ボックス 696"/>
        <xdr:cNvSpPr txBox="1"/>
      </xdr:nvSpPr>
      <xdr:spPr>
        <a:xfrm>
          <a:off x="14325111" y="1699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87585</xdr:rowOff>
    </xdr:from>
    <xdr:to>
      <xdr:col>72</xdr:col>
      <xdr:colOff>38100</xdr:colOff>
      <xdr:row>98</xdr:row>
      <xdr:rowOff>17735</xdr:rowOff>
    </xdr:to>
    <xdr:sp macro="" textlink="">
      <xdr:nvSpPr>
        <xdr:cNvPr id="698" name="楕円 697"/>
        <xdr:cNvSpPr/>
      </xdr:nvSpPr>
      <xdr:spPr>
        <a:xfrm>
          <a:off x="13652500" y="167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34262</xdr:rowOff>
    </xdr:from>
    <xdr:ext cx="599010" cy="259045"/>
    <xdr:sp macro="" textlink="">
      <xdr:nvSpPr>
        <xdr:cNvPr id="699" name="テキスト ボックス 698"/>
        <xdr:cNvSpPr txBox="1"/>
      </xdr:nvSpPr>
      <xdr:spPr>
        <a:xfrm>
          <a:off x="13403795" y="164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37412</xdr:rowOff>
    </xdr:from>
    <xdr:to>
      <xdr:col>67</xdr:col>
      <xdr:colOff>101600</xdr:colOff>
      <xdr:row>97</xdr:row>
      <xdr:rowOff>139012</xdr:rowOff>
    </xdr:to>
    <xdr:sp macro="" textlink="">
      <xdr:nvSpPr>
        <xdr:cNvPr id="700" name="楕円 699"/>
        <xdr:cNvSpPr/>
      </xdr:nvSpPr>
      <xdr:spPr>
        <a:xfrm>
          <a:off x="12763500" y="166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155539</xdr:rowOff>
    </xdr:from>
    <xdr:ext cx="599010" cy="259045"/>
    <xdr:sp macro="" textlink="">
      <xdr:nvSpPr>
        <xdr:cNvPr id="701" name="テキスト ボックス 700"/>
        <xdr:cNvSpPr txBox="1"/>
      </xdr:nvSpPr>
      <xdr:spPr>
        <a:xfrm>
          <a:off x="12514795" y="1644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3" name="直線コネクタ 722"/>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6"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7" name="直線コネクタ 726"/>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142398</xdr:rowOff>
    </xdr:from>
    <xdr:to>
      <xdr:col>116</xdr:col>
      <xdr:colOff>63500</xdr:colOff>
      <xdr:row>38</xdr:row>
      <xdr:rowOff>139700</xdr:rowOff>
    </xdr:to>
    <xdr:cxnSp macro="">
      <xdr:nvCxnSpPr>
        <xdr:cNvPr id="728" name="直線コネクタ 727"/>
        <xdr:cNvCxnSpPr/>
      </xdr:nvCxnSpPr>
      <xdr:spPr>
        <a:xfrm>
          <a:off x="21323300" y="6486048"/>
          <a:ext cx="8382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9"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30" name="フローチャート: 判断 729"/>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142398</xdr:rowOff>
    </xdr:from>
    <xdr:to>
      <xdr:col>111</xdr:col>
      <xdr:colOff>177800</xdr:colOff>
      <xdr:row>38</xdr:row>
      <xdr:rowOff>139700</xdr:rowOff>
    </xdr:to>
    <xdr:cxnSp macro="">
      <xdr:nvCxnSpPr>
        <xdr:cNvPr id="731" name="直線コネクタ 730"/>
        <xdr:cNvCxnSpPr/>
      </xdr:nvCxnSpPr>
      <xdr:spPr>
        <a:xfrm flipV="1">
          <a:off x="20434300" y="6486048"/>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2" name="フローチャート: 判断 731"/>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33" name="テキスト ボックス 732"/>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5" name="フローチャート: 判断 734"/>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6" name="テキスト ボックス 735"/>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8" name="フローチャート: 判断 737"/>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9" name="テキスト ボックス 738"/>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40" name="フローチャート: 判断 739"/>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41" name="テキスト ボックス 740"/>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91598</xdr:rowOff>
    </xdr:from>
    <xdr:to>
      <xdr:col>112</xdr:col>
      <xdr:colOff>38100</xdr:colOff>
      <xdr:row>38</xdr:row>
      <xdr:rowOff>21748</xdr:rowOff>
    </xdr:to>
    <xdr:sp macro="" textlink="">
      <xdr:nvSpPr>
        <xdr:cNvPr id="749" name="楕円 748"/>
        <xdr:cNvSpPr/>
      </xdr:nvSpPr>
      <xdr:spPr>
        <a:xfrm>
          <a:off x="21272500" y="64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38275</xdr:rowOff>
    </xdr:from>
    <xdr:ext cx="469744" cy="259045"/>
    <xdr:sp macro="" textlink="">
      <xdr:nvSpPr>
        <xdr:cNvPr id="750" name="テキスト ボックス 749"/>
        <xdr:cNvSpPr txBox="1"/>
      </xdr:nvSpPr>
      <xdr:spPr>
        <a:xfrm>
          <a:off x="21088428" y="621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8" name="直線コネクタ 777"/>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81"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2" name="直線コネクタ 781"/>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163429</xdr:rowOff>
    </xdr:from>
    <xdr:to>
      <xdr:col>116</xdr:col>
      <xdr:colOff>63500</xdr:colOff>
      <xdr:row>57</xdr:row>
      <xdr:rowOff>169966</xdr:rowOff>
    </xdr:to>
    <xdr:cxnSp macro="">
      <xdr:nvCxnSpPr>
        <xdr:cNvPr id="783" name="直線コネクタ 782"/>
        <xdr:cNvCxnSpPr/>
      </xdr:nvCxnSpPr>
      <xdr:spPr>
        <a:xfrm>
          <a:off x="21323300" y="9936079"/>
          <a:ext cx="8382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4"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5" name="フローチャート: 判断 784"/>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36785</xdr:rowOff>
    </xdr:from>
    <xdr:to>
      <xdr:col>111</xdr:col>
      <xdr:colOff>177800</xdr:colOff>
      <xdr:row>57</xdr:row>
      <xdr:rowOff>163429</xdr:rowOff>
    </xdr:to>
    <xdr:cxnSp macro="">
      <xdr:nvCxnSpPr>
        <xdr:cNvPr id="786" name="直線コネクタ 785"/>
        <xdr:cNvCxnSpPr/>
      </xdr:nvCxnSpPr>
      <xdr:spPr>
        <a:xfrm>
          <a:off x="20434300" y="9809435"/>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7" name="フローチャート: 判断 786"/>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8" name="テキスト ボックス 787"/>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36785</xdr:rowOff>
    </xdr:from>
    <xdr:to>
      <xdr:col>107</xdr:col>
      <xdr:colOff>50800</xdr:colOff>
      <xdr:row>57</xdr:row>
      <xdr:rowOff>92563</xdr:rowOff>
    </xdr:to>
    <xdr:cxnSp macro="">
      <xdr:nvCxnSpPr>
        <xdr:cNvPr id="789" name="直線コネクタ 788"/>
        <xdr:cNvCxnSpPr/>
      </xdr:nvCxnSpPr>
      <xdr:spPr>
        <a:xfrm flipV="1">
          <a:off x="19545300" y="980943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90" name="フローチャート: 判断 789"/>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91" name="テキスト ボックス 790"/>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92563</xdr:rowOff>
    </xdr:from>
    <xdr:to>
      <xdr:col>102</xdr:col>
      <xdr:colOff>114300</xdr:colOff>
      <xdr:row>57</xdr:row>
      <xdr:rowOff>101295</xdr:rowOff>
    </xdr:to>
    <xdr:cxnSp macro="">
      <xdr:nvCxnSpPr>
        <xdr:cNvPr id="792" name="直線コネクタ 791"/>
        <xdr:cNvCxnSpPr/>
      </xdr:nvCxnSpPr>
      <xdr:spPr>
        <a:xfrm flipV="1">
          <a:off x="18656300" y="9865213"/>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93" name="フローチャート: 判断 792"/>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48810</xdr:rowOff>
    </xdr:from>
    <xdr:ext cx="469744" cy="259045"/>
    <xdr:sp macro="" textlink="">
      <xdr:nvSpPr>
        <xdr:cNvPr id="794" name="テキスト ボックス 793"/>
        <xdr:cNvSpPr txBox="1"/>
      </xdr:nvSpPr>
      <xdr:spPr>
        <a:xfrm>
          <a:off x="19310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5" name="フローチャート: 判断 794"/>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47027</xdr:rowOff>
    </xdr:from>
    <xdr:ext cx="469744" cy="259045"/>
    <xdr:sp macro="" textlink="">
      <xdr:nvSpPr>
        <xdr:cNvPr id="796" name="テキスト ボックス 795"/>
        <xdr:cNvSpPr txBox="1"/>
      </xdr:nvSpPr>
      <xdr:spPr>
        <a:xfrm>
          <a:off x="18421428" y="99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119166</xdr:rowOff>
    </xdr:from>
    <xdr:to>
      <xdr:col>116</xdr:col>
      <xdr:colOff>114300</xdr:colOff>
      <xdr:row>58</xdr:row>
      <xdr:rowOff>49316</xdr:rowOff>
    </xdr:to>
    <xdr:sp macro="" textlink="">
      <xdr:nvSpPr>
        <xdr:cNvPr id="802" name="楕円 801"/>
        <xdr:cNvSpPr/>
      </xdr:nvSpPr>
      <xdr:spPr>
        <a:xfrm>
          <a:off x="22110700" y="98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142043</xdr:rowOff>
    </xdr:from>
    <xdr:ext cx="469744" cy="259045"/>
    <xdr:sp macro="" textlink="">
      <xdr:nvSpPr>
        <xdr:cNvPr id="803" name="貸付金該当値テキスト"/>
        <xdr:cNvSpPr txBox="1"/>
      </xdr:nvSpPr>
      <xdr:spPr>
        <a:xfrm>
          <a:off x="22212300" y="974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112629</xdr:rowOff>
    </xdr:from>
    <xdr:to>
      <xdr:col>112</xdr:col>
      <xdr:colOff>38100</xdr:colOff>
      <xdr:row>58</xdr:row>
      <xdr:rowOff>42779</xdr:rowOff>
    </xdr:to>
    <xdr:sp macro="" textlink="">
      <xdr:nvSpPr>
        <xdr:cNvPr id="804" name="楕円 803"/>
        <xdr:cNvSpPr/>
      </xdr:nvSpPr>
      <xdr:spPr>
        <a:xfrm>
          <a:off x="21272500" y="9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59306</xdr:rowOff>
    </xdr:from>
    <xdr:ext cx="469744" cy="259045"/>
    <xdr:sp macro="" textlink="">
      <xdr:nvSpPr>
        <xdr:cNvPr id="805" name="テキスト ボックス 804"/>
        <xdr:cNvSpPr txBox="1"/>
      </xdr:nvSpPr>
      <xdr:spPr>
        <a:xfrm>
          <a:off x="21088428" y="96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157435</xdr:rowOff>
    </xdr:from>
    <xdr:to>
      <xdr:col>107</xdr:col>
      <xdr:colOff>101600</xdr:colOff>
      <xdr:row>57</xdr:row>
      <xdr:rowOff>87585</xdr:rowOff>
    </xdr:to>
    <xdr:sp macro="" textlink="">
      <xdr:nvSpPr>
        <xdr:cNvPr id="806" name="楕円 805"/>
        <xdr:cNvSpPr/>
      </xdr:nvSpPr>
      <xdr:spPr>
        <a:xfrm>
          <a:off x="20383500" y="97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104112</xdr:rowOff>
    </xdr:from>
    <xdr:ext cx="469744" cy="259045"/>
    <xdr:sp macro="" textlink="">
      <xdr:nvSpPr>
        <xdr:cNvPr id="807" name="テキスト ボックス 806"/>
        <xdr:cNvSpPr txBox="1"/>
      </xdr:nvSpPr>
      <xdr:spPr>
        <a:xfrm>
          <a:off x="20199428" y="953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41763</xdr:rowOff>
    </xdr:from>
    <xdr:to>
      <xdr:col>102</xdr:col>
      <xdr:colOff>165100</xdr:colOff>
      <xdr:row>57</xdr:row>
      <xdr:rowOff>143363</xdr:rowOff>
    </xdr:to>
    <xdr:sp macro="" textlink="">
      <xdr:nvSpPr>
        <xdr:cNvPr id="808" name="楕円 807"/>
        <xdr:cNvSpPr/>
      </xdr:nvSpPr>
      <xdr:spPr>
        <a:xfrm>
          <a:off x="19494500" y="98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159890</xdr:rowOff>
    </xdr:from>
    <xdr:ext cx="469744" cy="259045"/>
    <xdr:sp macro="" textlink="">
      <xdr:nvSpPr>
        <xdr:cNvPr id="809" name="テキスト ボックス 808"/>
        <xdr:cNvSpPr txBox="1"/>
      </xdr:nvSpPr>
      <xdr:spPr>
        <a:xfrm>
          <a:off x="19310428" y="958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50495</xdr:rowOff>
    </xdr:from>
    <xdr:to>
      <xdr:col>98</xdr:col>
      <xdr:colOff>38100</xdr:colOff>
      <xdr:row>57</xdr:row>
      <xdr:rowOff>152095</xdr:rowOff>
    </xdr:to>
    <xdr:sp macro="" textlink="">
      <xdr:nvSpPr>
        <xdr:cNvPr id="810" name="楕円 809"/>
        <xdr:cNvSpPr/>
      </xdr:nvSpPr>
      <xdr:spPr>
        <a:xfrm>
          <a:off x="186055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168622</xdr:rowOff>
    </xdr:from>
    <xdr:ext cx="469744" cy="259045"/>
    <xdr:sp macro="" textlink="">
      <xdr:nvSpPr>
        <xdr:cNvPr id="811" name="テキスト ボックス 810"/>
        <xdr:cNvSpPr txBox="1"/>
      </xdr:nvSpPr>
      <xdr:spPr>
        <a:xfrm>
          <a:off x="18421428" y="959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4" name="テキスト ボックス 82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8" name="テキスト ボックス 82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6" name="直線コネクタ 835"/>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7"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8" name="直線コネクタ 837"/>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9"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40" name="直線コネクタ 839"/>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157429</xdr:rowOff>
    </xdr:from>
    <xdr:to>
      <xdr:col>116</xdr:col>
      <xdr:colOff>63500</xdr:colOff>
      <xdr:row>77</xdr:row>
      <xdr:rowOff>37376</xdr:rowOff>
    </xdr:to>
    <xdr:cxnSp macro="">
      <xdr:nvCxnSpPr>
        <xdr:cNvPr id="841" name="直線コネクタ 840"/>
        <xdr:cNvCxnSpPr/>
      </xdr:nvCxnSpPr>
      <xdr:spPr>
        <a:xfrm>
          <a:off x="21323300" y="13187629"/>
          <a:ext cx="8382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42"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3" name="フローチャート: 判断 842"/>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157429</xdr:rowOff>
    </xdr:from>
    <xdr:to>
      <xdr:col>111</xdr:col>
      <xdr:colOff>177800</xdr:colOff>
      <xdr:row>77</xdr:row>
      <xdr:rowOff>41021</xdr:rowOff>
    </xdr:to>
    <xdr:cxnSp macro="">
      <xdr:nvCxnSpPr>
        <xdr:cNvPr id="844" name="直線コネクタ 843"/>
        <xdr:cNvCxnSpPr/>
      </xdr:nvCxnSpPr>
      <xdr:spPr>
        <a:xfrm flipV="1">
          <a:off x="20434300" y="13187629"/>
          <a:ext cx="8890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5" name="フローチャート: 判断 844"/>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6" name="テキスト ボックス 845"/>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166523</xdr:rowOff>
    </xdr:from>
    <xdr:to>
      <xdr:col>107</xdr:col>
      <xdr:colOff>50800</xdr:colOff>
      <xdr:row>77</xdr:row>
      <xdr:rowOff>41021</xdr:rowOff>
    </xdr:to>
    <xdr:cxnSp macro="">
      <xdr:nvCxnSpPr>
        <xdr:cNvPr id="847" name="直線コネクタ 846"/>
        <xdr:cNvCxnSpPr/>
      </xdr:nvCxnSpPr>
      <xdr:spPr>
        <a:xfrm>
          <a:off x="19545300" y="13196723"/>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8" name="フローチャート: 判断 847"/>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9" name="テキスト ボックス 848"/>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166523</xdr:rowOff>
    </xdr:from>
    <xdr:to>
      <xdr:col>102</xdr:col>
      <xdr:colOff>114300</xdr:colOff>
      <xdr:row>76</xdr:row>
      <xdr:rowOff>166536</xdr:rowOff>
    </xdr:to>
    <xdr:cxnSp macro="">
      <xdr:nvCxnSpPr>
        <xdr:cNvPr id="850" name="直線コネクタ 849"/>
        <xdr:cNvCxnSpPr/>
      </xdr:nvCxnSpPr>
      <xdr:spPr>
        <a:xfrm flipV="1">
          <a:off x="18656300" y="1319672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51" name="フローチャート: 判断 850"/>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52" name="テキスト ボックス 851"/>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53" name="フローチャート: 判断 852"/>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4" name="テキスト ボックス 853"/>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158026</xdr:rowOff>
    </xdr:from>
    <xdr:to>
      <xdr:col>116</xdr:col>
      <xdr:colOff>114300</xdr:colOff>
      <xdr:row>77</xdr:row>
      <xdr:rowOff>88176</xdr:rowOff>
    </xdr:to>
    <xdr:sp macro="" textlink="">
      <xdr:nvSpPr>
        <xdr:cNvPr id="860" name="楕円 859"/>
        <xdr:cNvSpPr/>
      </xdr:nvSpPr>
      <xdr:spPr>
        <a:xfrm>
          <a:off x="22110700" y="131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136453</xdr:rowOff>
    </xdr:from>
    <xdr:ext cx="534377" cy="259045"/>
    <xdr:sp macro="" textlink="">
      <xdr:nvSpPr>
        <xdr:cNvPr id="861" name="繰出金該当値テキスト"/>
        <xdr:cNvSpPr txBox="1"/>
      </xdr:nvSpPr>
      <xdr:spPr>
        <a:xfrm>
          <a:off x="22212300" y="131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106629</xdr:rowOff>
    </xdr:from>
    <xdr:to>
      <xdr:col>112</xdr:col>
      <xdr:colOff>38100</xdr:colOff>
      <xdr:row>77</xdr:row>
      <xdr:rowOff>36779</xdr:rowOff>
    </xdr:to>
    <xdr:sp macro="" textlink="">
      <xdr:nvSpPr>
        <xdr:cNvPr id="862" name="楕円 861"/>
        <xdr:cNvSpPr/>
      </xdr:nvSpPr>
      <xdr:spPr>
        <a:xfrm>
          <a:off x="21272500" y="131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27906</xdr:rowOff>
    </xdr:from>
    <xdr:ext cx="534377" cy="259045"/>
    <xdr:sp macro="" textlink="">
      <xdr:nvSpPr>
        <xdr:cNvPr id="863" name="テキスト ボックス 862"/>
        <xdr:cNvSpPr txBox="1"/>
      </xdr:nvSpPr>
      <xdr:spPr>
        <a:xfrm>
          <a:off x="21056111" y="1322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161671</xdr:rowOff>
    </xdr:from>
    <xdr:to>
      <xdr:col>107</xdr:col>
      <xdr:colOff>101600</xdr:colOff>
      <xdr:row>77</xdr:row>
      <xdr:rowOff>91821</xdr:rowOff>
    </xdr:to>
    <xdr:sp macro="" textlink="">
      <xdr:nvSpPr>
        <xdr:cNvPr id="864" name="楕円 863"/>
        <xdr:cNvSpPr/>
      </xdr:nvSpPr>
      <xdr:spPr>
        <a:xfrm>
          <a:off x="20383500" y="131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82948</xdr:rowOff>
    </xdr:from>
    <xdr:ext cx="534377" cy="259045"/>
    <xdr:sp macro="" textlink="">
      <xdr:nvSpPr>
        <xdr:cNvPr id="865" name="テキスト ボックス 864"/>
        <xdr:cNvSpPr txBox="1"/>
      </xdr:nvSpPr>
      <xdr:spPr>
        <a:xfrm>
          <a:off x="20167111" y="132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115723</xdr:rowOff>
    </xdr:from>
    <xdr:to>
      <xdr:col>102</xdr:col>
      <xdr:colOff>165100</xdr:colOff>
      <xdr:row>77</xdr:row>
      <xdr:rowOff>45873</xdr:rowOff>
    </xdr:to>
    <xdr:sp macro="" textlink="">
      <xdr:nvSpPr>
        <xdr:cNvPr id="866" name="楕円 865"/>
        <xdr:cNvSpPr/>
      </xdr:nvSpPr>
      <xdr:spPr>
        <a:xfrm>
          <a:off x="19494500" y="131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37000</xdr:rowOff>
    </xdr:from>
    <xdr:ext cx="534377" cy="259045"/>
    <xdr:sp macro="" textlink="">
      <xdr:nvSpPr>
        <xdr:cNvPr id="867" name="テキスト ボックス 866"/>
        <xdr:cNvSpPr txBox="1"/>
      </xdr:nvSpPr>
      <xdr:spPr>
        <a:xfrm>
          <a:off x="19278111" y="132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115736</xdr:rowOff>
    </xdr:from>
    <xdr:to>
      <xdr:col>98</xdr:col>
      <xdr:colOff>38100</xdr:colOff>
      <xdr:row>77</xdr:row>
      <xdr:rowOff>45886</xdr:rowOff>
    </xdr:to>
    <xdr:sp macro="" textlink="">
      <xdr:nvSpPr>
        <xdr:cNvPr id="868" name="楕円 867"/>
        <xdr:cNvSpPr/>
      </xdr:nvSpPr>
      <xdr:spPr>
        <a:xfrm>
          <a:off x="18605500" y="131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37013</xdr:rowOff>
    </xdr:from>
    <xdr:ext cx="534377" cy="259045"/>
    <xdr:sp macro="" textlink="">
      <xdr:nvSpPr>
        <xdr:cNvPr id="869" name="テキスト ボックス 868"/>
        <xdr:cNvSpPr txBox="1"/>
      </xdr:nvSpPr>
      <xdr:spPr>
        <a:xfrm>
          <a:off x="18389111" y="132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339,318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円となっており、類似団体、東京都、全国の平均と比較しても突出して高い状況である。これは平成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災害からの復興事業が主な要因である。復興事業についてはしばらくは高止まることが見込まれるが、その他の更新整備等は公共施設等総合管理計画に基づき、事業の取捨選択を徹底していくことで、事業費の減少を目指す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・物件費、積立金についても平成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号災害からの復旧事業の影響が見られるが、平成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年度以降は例年並みに収束する予定である。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7,880
7,808
90.76
9,706,514
9,663,401
33,328
3,320,980
9,279,600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48768</xdr:rowOff>
    </xdr:from>
    <xdr:to>
      <xdr:col>24</xdr:col>
      <xdr:colOff>63500</xdr:colOff>
      <xdr:row>36</xdr:row>
      <xdr:rowOff>66802</xdr:rowOff>
    </xdr:to>
    <xdr:cxnSp macro="">
      <xdr:nvCxnSpPr>
        <xdr:cNvPr id="61" name="直線コネクタ 60"/>
        <xdr:cNvCxnSpPr/>
      </xdr:nvCxnSpPr>
      <xdr:spPr>
        <a:xfrm flipV="1">
          <a:off x="3797300" y="6220968"/>
          <a:ext cx="8382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66802</xdr:rowOff>
    </xdr:to>
    <xdr:cxnSp macro="">
      <xdr:nvCxnSpPr>
        <xdr:cNvPr id="64" name="直線コネクタ 63"/>
        <xdr:cNvCxnSpPr/>
      </xdr:nvCxnSpPr>
      <xdr:spPr>
        <a:xfrm>
          <a:off x="2908300" y="6200775"/>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156972</xdr:rowOff>
    </xdr:from>
    <xdr:to>
      <xdr:col>15</xdr:col>
      <xdr:colOff>50800</xdr:colOff>
      <xdr:row>36</xdr:row>
      <xdr:rowOff>28575</xdr:rowOff>
    </xdr:to>
    <xdr:cxnSp macro="">
      <xdr:nvCxnSpPr>
        <xdr:cNvPr id="67" name="直線コネクタ 66"/>
        <xdr:cNvCxnSpPr/>
      </xdr:nvCxnSpPr>
      <xdr:spPr>
        <a:xfrm>
          <a:off x="2019300" y="615772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156972</xdr:rowOff>
    </xdr:from>
    <xdr:to>
      <xdr:col>10</xdr:col>
      <xdr:colOff>114300</xdr:colOff>
      <xdr:row>36</xdr:row>
      <xdr:rowOff>44196</xdr:rowOff>
    </xdr:to>
    <xdr:cxnSp macro="">
      <xdr:nvCxnSpPr>
        <xdr:cNvPr id="70" name="直線コネクタ 69"/>
        <xdr:cNvCxnSpPr/>
      </xdr:nvCxnSpPr>
      <xdr:spPr>
        <a:xfrm flipV="1">
          <a:off x="1130300" y="615772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169418</xdr:rowOff>
    </xdr:from>
    <xdr:to>
      <xdr:col>24</xdr:col>
      <xdr:colOff>114300</xdr:colOff>
      <xdr:row>36</xdr:row>
      <xdr:rowOff>99568</xdr:rowOff>
    </xdr:to>
    <xdr:sp macro="" textlink="">
      <xdr:nvSpPr>
        <xdr:cNvPr id="80" name="楕円 79"/>
        <xdr:cNvSpPr/>
      </xdr:nvSpPr>
      <xdr:spPr>
        <a:xfrm>
          <a:off x="45847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20845</xdr:rowOff>
    </xdr:from>
    <xdr:ext cx="534377" cy="259045"/>
    <xdr:sp macro="" textlink="">
      <xdr:nvSpPr>
        <xdr:cNvPr id="81" name="議会費該当値テキスト"/>
        <xdr:cNvSpPr txBox="1"/>
      </xdr:nvSpPr>
      <xdr:spPr>
        <a:xfrm>
          <a:off x="4686300" y="60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16002</xdr:rowOff>
    </xdr:from>
    <xdr:to>
      <xdr:col>20</xdr:col>
      <xdr:colOff>38100</xdr:colOff>
      <xdr:row>36</xdr:row>
      <xdr:rowOff>117602</xdr:rowOff>
    </xdr:to>
    <xdr:sp macro="" textlink="">
      <xdr:nvSpPr>
        <xdr:cNvPr id="82" name="楕円 81"/>
        <xdr:cNvSpPr/>
      </xdr:nvSpPr>
      <xdr:spPr>
        <a:xfrm>
          <a:off x="3746500" y="61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134129</xdr:rowOff>
    </xdr:from>
    <xdr:ext cx="469744" cy="259045"/>
    <xdr:sp macro="" textlink="">
      <xdr:nvSpPr>
        <xdr:cNvPr id="83" name="テキスト ボックス 82"/>
        <xdr:cNvSpPr txBox="1"/>
      </xdr:nvSpPr>
      <xdr:spPr>
        <a:xfrm>
          <a:off x="3562428" y="59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149225</xdr:rowOff>
    </xdr:from>
    <xdr:to>
      <xdr:col>15</xdr:col>
      <xdr:colOff>101600</xdr:colOff>
      <xdr:row>36</xdr:row>
      <xdr:rowOff>79375</xdr:rowOff>
    </xdr:to>
    <xdr:sp macro="" textlink="">
      <xdr:nvSpPr>
        <xdr:cNvPr id="84" name="楕円 83"/>
        <xdr:cNvSpPr/>
      </xdr:nvSpPr>
      <xdr:spPr>
        <a:xfrm>
          <a:off x="2857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95902</xdr:rowOff>
    </xdr:from>
    <xdr:ext cx="534377" cy="259045"/>
    <xdr:sp macro="" textlink="">
      <xdr:nvSpPr>
        <xdr:cNvPr id="85" name="テキスト ボックス 84"/>
        <xdr:cNvSpPr txBox="1"/>
      </xdr:nvSpPr>
      <xdr:spPr>
        <a:xfrm>
          <a:off x="2641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106172</xdr:rowOff>
    </xdr:from>
    <xdr:to>
      <xdr:col>10</xdr:col>
      <xdr:colOff>165100</xdr:colOff>
      <xdr:row>36</xdr:row>
      <xdr:rowOff>36322</xdr:rowOff>
    </xdr:to>
    <xdr:sp macro="" textlink="">
      <xdr:nvSpPr>
        <xdr:cNvPr id="86" name="楕円 85"/>
        <xdr:cNvSpPr/>
      </xdr:nvSpPr>
      <xdr:spPr>
        <a:xfrm>
          <a:off x="1968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52849</xdr:rowOff>
    </xdr:from>
    <xdr:ext cx="534377" cy="259045"/>
    <xdr:sp macro="" textlink="">
      <xdr:nvSpPr>
        <xdr:cNvPr id="87" name="テキスト ボックス 86"/>
        <xdr:cNvSpPr txBox="1"/>
      </xdr:nvSpPr>
      <xdr:spPr>
        <a:xfrm>
          <a:off x="1752111" y="58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164846</xdr:rowOff>
    </xdr:from>
    <xdr:to>
      <xdr:col>6</xdr:col>
      <xdr:colOff>38100</xdr:colOff>
      <xdr:row>36</xdr:row>
      <xdr:rowOff>94996</xdr:rowOff>
    </xdr:to>
    <xdr:sp macro="" textlink="">
      <xdr:nvSpPr>
        <xdr:cNvPr id="88" name="楕円 87"/>
        <xdr:cNvSpPr/>
      </xdr:nvSpPr>
      <xdr:spPr>
        <a:xfrm>
          <a:off x="1079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111523</xdr:rowOff>
    </xdr:from>
    <xdr:ext cx="534377" cy="259045"/>
    <xdr:sp macro="" textlink="">
      <xdr:nvSpPr>
        <xdr:cNvPr id="89" name="テキスト ボックス 88"/>
        <xdr:cNvSpPr txBox="1"/>
      </xdr:nvSpPr>
      <xdr:spPr>
        <a:xfrm>
          <a:off x="863111" y="59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64614</xdr:rowOff>
    </xdr:from>
    <xdr:to>
      <xdr:col>24</xdr:col>
      <xdr:colOff>63500</xdr:colOff>
      <xdr:row>57</xdr:row>
      <xdr:rowOff>73709</xdr:rowOff>
    </xdr:to>
    <xdr:cxnSp macro="">
      <xdr:nvCxnSpPr>
        <xdr:cNvPr id="118" name="直線コネクタ 117"/>
        <xdr:cNvCxnSpPr/>
      </xdr:nvCxnSpPr>
      <xdr:spPr>
        <a:xfrm>
          <a:off x="3797300" y="9837264"/>
          <a:ext cx="8382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64614</xdr:rowOff>
    </xdr:from>
    <xdr:to>
      <xdr:col>19</xdr:col>
      <xdr:colOff>177800</xdr:colOff>
      <xdr:row>57</xdr:row>
      <xdr:rowOff>134595</xdr:rowOff>
    </xdr:to>
    <xdr:cxnSp macro="">
      <xdr:nvCxnSpPr>
        <xdr:cNvPr id="121" name="直線コネクタ 120"/>
        <xdr:cNvCxnSpPr/>
      </xdr:nvCxnSpPr>
      <xdr:spPr>
        <a:xfrm flipV="1">
          <a:off x="2908300" y="9837264"/>
          <a:ext cx="889000" cy="6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47003</xdr:rowOff>
    </xdr:from>
    <xdr:to>
      <xdr:col>15</xdr:col>
      <xdr:colOff>50800</xdr:colOff>
      <xdr:row>57</xdr:row>
      <xdr:rowOff>134595</xdr:rowOff>
    </xdr:to>
    <xdr:cxnSp macro="">
      <xdr:nvCxnSpPr>
        <xdr:cNvPr id="124" name="直線コネクタ 123"/>
        <xdr:cNvCxnSpPr/>
      </xdr:nvCxnSpPr>
      <xdr:spPr>
        <a:xfrm>
          <a:off x="2019300" y="9819653"/>
          <a:ext cx="8890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21722</xdr:rowOff>
    </xdr:from>
    <xdr:to>
      <xdr:col>10</xdr:col>
      <xdr:colOff>114300</xdr:colOff>
      <xdr:row>57</xdr:row>
      <xdr:rowOff>47003</xdr:rowOff>
    </xdr:to>
    <xdr:cxnSp macro="">
      <xdr:nvCxnSpPr>
        <xdr:cNvPr id="127" name="直線コネクタ 126"/>
        <xdr:cNvCxnSpPr/>
      </xdr:nvCxnSpPr>
      <xdr:spPr>
        <a:xfrm>
          <a:off x="1130300" y="9794372"/>
          <a:ext cx="889000" cy="2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14898</xdr:rowOff>
    </xdr:from>
    <xdr:ext cx="599010" cy="259045"/>
    <xdr:sp macro="" textlink="">
      <xdr:nvSpPr>
        <xdr:cNvPr id="129" name="テキスト ボックス 128"/>
        <xdr:cNvSpPr txBox="1"/>
      </xdr:nvSpPr>
      <xdr:spPr>
        <a:xfrm>
          <a:off x="1719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22909</xdr:rowOff>
    </xdr:from>
    <xdr:to>
      <xdr:col>24</xdr:col>
      <xdr:colOff>114300</xdr:colOff>
      <xdr:row>57</xdr:row>
      <xdr:rowOff>124509</xdr:rowOff>
    </xdr:to>
    <xdr:sp macro="" textlink="">
      <xdr:nvSpPr>
        <xdr:cNvPr id="137" name="楕円 136"/>
        <xdr:cNvSpPr/>
      </xdr:nvSpPr>
      <xdr:spPr>
        <a:xfrm>
          <a:off x="4584700" y="97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45786</xdr:rowOff>
    </xdr:from>
    <xdr:ext cx="599010" cy="259045"/>
    <xdr:sp macro="" textlink="">
      <xdr:nvSpPr>
        <xdr:cNvPr id="138" name="総務費該当値テキスト"/>
        <xdr:cNvSpPr txBox="1"/>
      </xdr:nvSpPr>
      <xdr:spPr>
        <a:xfrm>
          <a:off x="4686300" y="964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13814</xdr:rowOff>
    </xdr:from>
    <xdr:to>
      <xdr:col>20</xdr:col>
      <xdr:colOff>38100</xdr:colOff>
      <xdr:row>57</xdr:row>
      <xdr:rowOff>115414</xdr:rowOff>
    </xdr:to>
    <xdr:sp macro="" textlink="">
      <xdr:nvSpPr>
        <xdr:cNvPr id="139" name="楕円 138"/>
        <xdr:cNvSpPr/>
      </xdr:nvSpPr>
      <xdr:spPr>
        <a:xfrm>
          <a:off x="3746500" y="97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131941</xdr:rowOff>
    </xdr:from>
    <xdr:ext cx="599010" cy="259045"/>
    <xdr:sp macro="" textlink="">
      <xdr:nvSpPr>
        <xdr:cNvPr id="140" name="テキスト ボックス 139"/>
        <xdr:cNvSpPr txBox="1"/>
      </xdr:nvSpPr>
      <xdr:spPr>
        <a:xfrm>
          <a:off x="3497795" y="95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83795</xdr:rowOff>
    </xdr:from>
    <xdr:to>
      <xdr:col>15</xdr:col>
      <xdr:colOff>101600</xdr:colOff>
      <xdr:row>58</xdr:row>
      <xdr:rowOff>13945</xdr:rowOff>
    </xdr:to>
    <xdr:sp macro="" textlink="">
      <xdr:nvSpPr>
        <xdr:cNvPr id="141" name="楕円 140"/>
        <xdr:cNvSpPr/>
      </xdr:nvSpPr>
      <xdr:spPr>
        <a:xfrm>
          <a:off x="2857500" y="98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30472</xdr:rowOff>
    </xdr:from>
    <xdr:ext cx="599010" cy="259045"/>
    <xdr:sp macro="" textlink="">
      <xdr:nvSpPr>
        <xdr:cNvPr id="142" name="テキスト ボックス 141"/>
        <xdr:cNvSpPr txBox="1"/>
      </xdr:nvSpPr>
      <xdr:spPr>
        <a:xfrm>
          <a:off x="2608795" y="96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167653</xdr:rowOff>
    </xdr:from>
    <xdr:to>
      <xdr:col>10</xdr:col>
      <xdr:colOff>165100</xdr:colOff>
      <xdr:row>57</xdr:row>
      <xdr:rowOff>97803</xdr:rowOff>
    </xdr:to>
    <xdr:sp macro="" textlink="">
      <xdr:nvSpPr>
        <xdr:cNvPr id="143" name="楕円 142"/>
        <xdr:cNvSpPr/>
      </xdr:nvSpPr>
      <xdr:spPr>
        <a:xfrm>
          <a:off x="1968500" y="97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114330</xdr:rowOff>
    </xdr:from>
    <xdr:ext cx="599010" cy="259045"/>
    <xdr:sp macro="" textlink="">
      <xdr:nvSpPr>
        <xdr:cNvPr id="144" name="テキスト ボックス 143"/>
        <xdr:cNvSpPr txBox="1"/>
      </xdr:nvSpPr>
      <xdr:spPr>
        <a:xfrm>
          <a:off x="1719795" y="95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142372</xdr:rowOff>
    </xdr:from>
    <xdr:to>
      <xdr:col>6</xdr:col>
      <xdr:colOff>38100</xdr:colOff>
      <xdr:row>57</xdr:row>
      <xdr:rowOff>72522</xdr:rowOff>
    </xdr:to>
    <xdr:sp macro="" textlink="">
      <xdr:nvSpPr>
        <xdr:cNvPr id="145" name="楕円 144"/>
        <xdr:cNvSpPr/>
      </xdr:nvSpPr>
      <xdr:spPr>
        <a:xfrm>
          <a:off x="1079500" y="97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89049</xdr:rowOff>
    </xdr:from>
    <xdr:ext cx="599010" cy="259045"/>
    <xdr:sp macro="" textlink="">
      <xdr:nvSpPr>
        <xdr:cNvPr id="146" name="テキスト ボックス 145"/>
        <xdr:cNvSpPr txBox="1"/>
      </xdr:nvSpPr>
      <xdr:spPr>
        <a:xfrm>
          <a:off x="830795" y="951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36419</xdr:rowOff>
    </xdr:from>
    <xdr:to>
      <xdr:col>24</xdr:col>
      <xdr:colOff>62865</xdr:colOff>
      <xdr:row>78</xdr:row>
      <xdr:rowOff>145171</xdr:rowOff>
    </xdr:to>
    <xdr:cxnSp macro="">
      <xdr:nvCxnSpPr>
        <xdr:cNvPr id="171" name="直線コネクタ 170"/>
        <xdr:cNvCxnSpPr/>
      </xdr:nvCxnSpPr>
      <xdr:spPr>
        <a:xfrm flipV="1">
          <a:off x="4633595" y="12552269"/>
          <a:ext cx="1270" cy="96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148998</xdr:rowOff>
    </xdr:from>
    <xdr:ext cx="599010" cy="259045"/>
    <xdr:sp macro="" textlink="">
      <xdr:nvSpPr>
        <xdr:cNvPr id="172" name="民生費最小値テキスト"/>
        <xdr:cNvSpPr txBox="1"/>
      </xdr:nvSpPr>
      <xdr:spPr>
        <a:xfrm>
          <a:off x="4686300" y="1352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145171</xdr:rowOff>
    </xdr:from>
    <xdr:to>
      <xdr:col>24</xdr:col>
      <xdr:colOff>152400</xdr:colOff>
      <xdr:row>78</xdr:row>
      <xdr:rowOff>145171</xdr:rowOff>
    </xdr:to>
    <xdr:cxnSp macro="">
      <xdr:nvCxnSpPr>
        <xdr:cNvPr id="173" name="直線コネクタ 172"/>
        <xdr:cNvCxnSpPr/>
      </xdr:nvCxnSpPr>
      <xdr:spPr>
        <a:xfrm>
          <a:off x="4546600" y="1351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154546</xdr:rowOff>
    </xdr:from>
    <xdr:ext cx="599010" cy="259045"/>
    <xdr:sp macro="" textlink="">
      <xdr:nvSpPr>
        <xdr:cNvPr id="174" name="民生費最大値テキスト"/>
        <xdr:cNvSpPr txBox="1"/>
      </xdr:nvSpPr>
      <xdr:spPr>
        <a:xfrm>
          <a:off x="4686300" y="123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36419</xdr:rowOff>
    </xdr:from>
    <xdr:to>
      <xdr:col>24</xdr:col>
      <xdr:colOff>152400</xdr:colOff>
      <xdr:row>73</xdr:row>
      <xdr:rowOff>36419</xdr:rowOff>
    </xdr:to>
    <xdr:cxnSp macro="">
      <xdr:nvCxnSpPr>
        <xdr:cNvPr id="175" name="直線コネクタ 174"/>
        <xdr:cNvCxnSpPr/>
      </xdr:nvCxnSpPr>
      <xdr:spPr>
        <a:xfrm>
          <a:off x="4546600" y="1255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7478</xdr:rowOff>
    </xdr:from>
    <xdr:to>
      <xdr:col>24</xdr:col>
      <xdr:colOff>63500</xdr:colOff>
      <xdr:row>75</xdr:row>
      <xdr:rowOff>47277</xdr:rowOff>
    </xdr:to>
    <xdr:cxnSp macro="">
      <xdr:nvCxnSpPr>
        <xdr:cNvPr id="176" name="直線コネクタ 175"/>
        <xdr:cNvCxnSpPr/>
      </xdr:nvCxnSpPr>
      <xdr:spPr>
        <a:xfrm>
          <a:off x="3797300" y="12866228"/>
          <a:ext cx="8382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165967</xdr:rowOff>
    </xdr:from>
    <xdr:ext cx="599010" cy="259045"/>
    <xdr:sp macro="" textlink="">
      <xdr:nvSpPr>
        <xdr:cNvPr id="177" name="民生費平均値テキスト"/>
        <xdr:cNvSpPr txBox="1"/>
      </xdr:nvSpPr>
      <xdr:spPr>
        <a:xfrm>
          <a:off x="4686300" y="13024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16090</xdr:rowOff>
    </xdr:from>
    <xdr:to>
      <xdr:col>24</xdr:col>
      <xdr:colOff>114300</xdr:colOff>
      <xdr:row>76</xdr:row>
      <xdr:rowOff>117690</xdr:rowOff>
    </xdr:to>
    <xdr:sp macro="" textlink="">
      <xdr:nvSpPr>
        <xdr:cNvPr id="178" name="フローチャート: 判断 177"/>
        <xdr:cNvSpPr/>
      </xdr:nvSpPr>
      <xdr:spPr>
        <a:xfrm>
          <a:off x="45847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209</xdr:rowOff>
    </xdr:from>
    <xdr:to>
      <xdr:col>19</xdr:col>
      <xdr:colOff>177800</xdr:colOff>
      <xdr:row>75</xdr:row>
      <xdr:rowOff>7478</xdr:rowOff>
    </xdr:to>
    <xdr:cxnSp macro="">
      <xdr:nvCxnSpPr>
        <xdr:cNvPr id="179" name="直線コネクタ 178"/>
        <xdr:cNvCxnSpPr/>
      </xdr:nvCxnSpPr>
      <xdr:spPr>
        <a:xfrm>
          <a:off x="2908300" y="12858959"/>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27910</xdr:rowOff>
    </xdr:from>
    <xdr:to>
      <xdr:col>20</xdr:col>
      <xdr:colOff>38100</xdr:colOff>
      <xdr:row>76</xdr:row>
      <xdr:rowOff>129510</xdr:rowOff>
    </xdr:to>
    <xdr:sp macro="" textlink="">
      <xdr:nvSpPr>
        <xdr:cNvPr id="180" name="フローチャート: 判断 179"/>
        <xdr:cNvSpPr/>
      </xdr:nvSpPr>
      <xdr:spPr>
        <a:xfrm>
          <a:off x="3746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120637</xdr:rowOff>
    </xdr:from>
    <xdr:ext cx="599010" cy="259045"/>
    <xdr:sp macro="" textlink="">
      <xdr:nvSpPr>
        <xdr:cNvPr id="181" name="テキスト ボックス 180"/>
        <xdr:cNvSpPr txBox="1"/>
      </xdr:nvSpPr>
      <xdr:spPr>
        <a:xfrm>
          <a:off x="3497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119972</xdr:rowOff>
    </xdr:from>
    <xdr:to>
      <xdr:col>15</xdr:col>
      <xdr:colOff>50800</xdr:colOff>
      <xdr:row>75</xdr:row>
      <xdr:rowOff>209</xdr:rowOff>
    </xdr:to>
    <xdr:cxnSp macro="">
      <xdr:nvCxnSpPr>
        <xdr:cNvPr id="182" name="直線コネクタ 181"/>
        <xdr:cNvCxnSpPr/>
      </xdr:nvCxnSpPr>
      <xdr:spPr>
        <a:xfrm>
          <a:off x="2019300" y="12807272"/>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98814</xdr:rowOff>
    </xdr:from>
    <xdr:to>
      <xdr:col>15</xdr:col>
      <xdr:colOff>101600</xdr:colOff>
      <xdr:row>77</xdr:row>
      <xdr:rowOff>28964</xdr:rowOff>
    </xdr:to>
    <xdr:sp macro="" textlink="">
      <xdr:nvSpPr>
        <xdr:cNvPr id="183" name="フローチャート: 判断 182"/>
        <xdr:cNvSpPr/>
      </xdr:nvSpPr>
      <xdr:spPr>
        <a:xfrm>
          <a:off x="2857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20091</xdr:rowOff>
    </xdr:from>
    <xdr:ext cx="599010" cy="259045"/>
    <xdr:sp macro="" textlink="">
      <xdr:nvSpPr>
        <xdr:cNvPr id="184" name="テキスト ボックス 183"/>
        <xdr:cNvSpPr txBox="1"/>
      </xdr:nvSpPr>
      <xdr:spPr>
        <a:xfrm>
          <a:off x="2608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153912</xdr:rowOff>
    </xdr:from>
    <xdr:to>
      <xdr:col>10</xdr:col>
      <xdr:colOff>114300</xdr:colOff>
      <xdr:row>74</xdr:row>
      <xdr:rowOff>119972</xdr:rowOff>
    </xdr:to>
    <xdr:cxnSp macro="">
      <xdr:nvCxnSpPr>
        <xdr:cNvPr id="185" name="直線コネクタ 184"/>
        <xdr:cNvCxnSpPr/>
      </xdr:nvCxnSpPr>
      <xdr:spPr>
        <a:xfrm>
          <a:off x="1130300" y="12326862"/>
          <a:ext cx="889000" cy="48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86" name="フローチャート: 判断 185"/>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30706</xdr:rowOff>
    </xdr:from>
    <xdr:ext cx="599010" cy="259045"/>
    <xdr:sp macro="" textlink="">
      <xdr:nvSpPr>
        <xdr:cNvPr id="187" name="テキスト ボックス 186"/>
        <xdr:cNvSpPr txBox="1"/>
      </xdr:nvSpPr>
      <xdr:spPr>
        <a:xfrm>
          <a:off x="1719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88" name="フローチャート: 判断 187"/>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89" name="テキスト ボックス 188"/>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167927</xdr:rowOff>
    </xdr:from>
    <xdr:to>
      <xdr:col>24</xdr:col>
      <xdr:colOff>114300</xdr:colOff>
      <xdr:row>75</xdr:row>
      <xdr:rowOff>98077</xdr:rowOff>
    </xdr:to>
    <xdr:sp macro="" textlink="">
      <xdr:nvSpPr>
        <xdr:cNvPr id="195" name="楕円 194"/>
        <xdr:cNvSpPr/>
      </xdr:nvSpPr>
      <xdr:spPr>
        <a:xfrm>
          <a:off x="4584700" y="128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19354</xdr:rowOff>
    </xdr:from>
    <xdr:ext cx="599010" cy="259045"/>
    <xdr:sp macro="" textlink="">
      <xdr:nvSpPr>
        <xdr:cNvPr id="196" name="民生費該当値テキスト"/>
        <xdr:cNvSpPr txBox="1"/>
      </xdr:nvSpPr>
      <xdr:spPr>
        <a:xfrm>
          <a:off x="4686300" y="1270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128128</xdr:rowOff>
    </xdr:from>
    <xdr:to>
      <xdr:col>20</xdr:col>
      <xdr:colOff>38100</xdr:colOff>
      <xdr:row>75</xdr:row>
      <xdr:rowOff>58278</xdr:rowOff>
    </xdr:to>
    <xdr:sp macro="" textlink="">
      <xdr:nvSpPr>
        <xdr:cNvPr id="197" name="楕円 196"/>
        <xdr:cNvSpPr/>
      </xdr:nvSpPr>
      <xdr:spPr>
        <a:xfrm>
          <a:off x="37465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74805</xdr:rowOff>
    </xdr:from>
    <xdr:ext cx="599010" cy="259045"/>
    <xdr:sp macro="" textlink="">
      <xdr:nvSpPr>
        <xdr:cNvPr id="198" name="テキスト ボックス 197"/>
        <xdr:cNvSpPr txBox="1"/>
      </xdr:nvSpPr>
      <xdr:spPr>
        <a:xfrm>
          <a:off x="3497795" y="125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120859</xdr:rowOff>
    </xdr:from>
    <xdr:to>
      <xdr:col>15</xdr:col>
      <xdr:colOff>101600</xdr:colOff>
      <xdr:row>75</xdr:row>
      <xdr:rowOff>51009</xdr:rowOff>
    </xdr:to>
    <xdr:sp macro="" textlink="">
      <xdr:nvSpPr>
        <xdr:cNvPr id="199" name="楕円 198"/>
        <xdr:cNvSpPr/>
      </xdr:nvSpPr>
      <xdr:spPr>
        <a:xfrm>
          <a:off x="2857500" y="12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67536</xdr:rowOff>
    </xdr:from>
    <xdr:ext cx="599010" cy="259045"/>
    <xdr:sp macro="" textlink="">
      <xdr:nvSpPr>
        <xdr:cNvPr id="200" name="テキスト ボックス 199"/>
        <xdr:cNvSpPr txBox="1"/>
      </xdr:nvSpPr>
      <xdr:spPr>
        <a:xfrm>
          <a:off x="2608795" y="125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69172</xdr:rowOff>
    </xdr:from>
    <xdr:to>
      <xdr:col>10</xdr:col>
      <xdr:colOff>165100</xdr:colOff>
      <xdr:row>74</xdr:row>
      <xdr:rowOff>170772</xdr:rowOff>
    </xdr:to>
    <xdr:sp macro="" textlink="">
      <xdr:nvSpPr>
        <xdr:cNvPr id="201" name="楕円 200"/>
        <xdr:cNvSpPr/>
      </xdr:nvSpPr>
      <xdr:spPr>
        <a:xfrm>
          <a:off x="1968500" y="127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15849</xdr:rowOff>
    </xdr:from>
    <xdr:ext cx="599010" cy="259045"/>
    <xdr:sp macro="" textlink="">
      <xdr:nvSpPr>
        <xdr:cNvPr id="202" name="テキスト ボックス 201"/>
        <xdr:cNvSpPr txBox="1"/>
      </xdr:nvSpPr>
      <xdr:spPr>
        <a:xfrm>
          <a:off x="1719795" y="1253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103112</xdr:rowOff>
    </xdr:from>
    <xdr:to>
      <xdr:col>6</xdr:col>
      <xdr:colOff>38100</xdr:colOff>
      <xdr:row>72</xdr:row>
      <xdr:rowOff>33262</xdr:rowOff>
    </xdr:to>
    <xdr:sp macro="" textlink="">
      <xdr:nvSpPr>
        <xdr:cNvPr id="203" name="楕円 202"/>
        <xdr:cNvSpPr/>
      </xdr:nvSpPr>
      <xdr:spPr>
        <a:xfrm>
          <a:off x="1079500" y="122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49789</xdr:rowOff>
    </xdr:from>
    <xdr:ext cx="599010" cy="259045"/>
    <xdr:sp macro="" textlink="">
      <xdr:nvSpPr>
        <xdr:cNvPr id="204" name="テキスト ボックス 203"/>
        <xdr:cNvSpPr txBox="1"/>
      </xdr:nvSpPr>
      <xdr:spPr>
        <a:xfrm>
          <a:off x="830795" y="1205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41304</xdr:rowOff>
    </xdr:from>
    <xdr:to>
      <xdr:col>24</xdr:col>
      <xdr:colOff>62865</xdr:colOff>
      <xdr:row>98</xdr:row>
      <xdr:rowOff>83234</xdr:rowOff>
    </xdr:to>
    <xdr:cxnSp macro="">
      <xdr:nvCxnSpPr>
        <xdr:cNvPr id="226" name="直線コネクタ 225"/>
        <xdr:cNvCxnSpPr/>
      </xdr:nvCxnSpPr>
      <xdr:spPr>
        <a:xfrm flipV="1">
          <a:off x="4633595" y="16157604"/>
          <a:ext cx="1270" cy="727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87061</xdr:rowOff>
    </xdr:from>
    <xdr:ext cx="534377" cy="259045"/>
    <xdr:sp macro="" textlink="">
      <xdr:nvSpPr>
        <xdr:cNvPr id="227" name="衛生費最小値テキスト"/>
        <xdr:cNvSpPr txBox="1"/>
      </xdr:nvSpPr>
      <xdr:spPr>
        <a:xfrm>
          <a:off x="4686300" y="1688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83234</xdr:rowOff>
    </xdr:from>
    <xdr:to>
      <xdr:col>24</xdr:col>
      <xdr:colOff>152400</xdr:colOff>
      <xdr:row>98</xdr:row>
      <xdr:rowOff>83234</xdr:rowOff>
    </xdr:to>
    <xdr:cxnSp macro="">
      <xdr:nvCxnSpPr>
        <xdr:cNvPr id="228" name="直線コネクタ 227"/>
        <xdr:cNvCxnSpPr/>
      </xdr:nvCxnSpPr>
      <xdr:spPr>
        <a:xfrm>
          <a:off x="4546600" y="168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159431</xdr:rowOff>
    </xdr:from>
    <xdr:ext cx="599010" cy="259045"/>
    <xdr:sp macro="" textlink="">
      <xdr:nvSpPr>
        <xdr:cNvPr id="229" name="衛生費最大値テキスト"/>
        <xdr:cNvSpPr txBox="1"/>
      </xdr:nvSpPr>
      <xdr:spPr>
        <a:xfrm>
          <a:off x="4686300" y="1593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41304</xdr:rowOff>
    </xdr:from>
    <xdr:to>
      <xdr:col>24</xdr:col>
      <xdr:colOff>152400</xdr:colOff>
      <xdr:row>94</xdr:row>
      <xdr:rowOff>41304</xdr:rowOff>
    </xdr:to>
    <xdr:cxnSp macro="">
      <xdr:nvCxnSpPr>
        <xdr:cNvPr id="230" name="直線コネクタ 229"/>
        <xdr:cNvCxnSpPr/>
      </xdr:nvCxnSpPr>
      <xdr:spPr>
        <a:xfrm>
          <a:off x="4546600" y="1615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121896</xdr:rowOff>
    </xdr:from>
    <xdr:to>
      <xdr:col>24</xdr:col>
      <xdr:colOff>63500</xdr:colOff>
      <xdr:row>96</xdr:row>
      <xdr:rowOff>89469</xdr:rowOff>
    </xdr:to>
    <xdr:cxnSp macro="">
      <xdr:nvCxnSpPr>
        <xdr:cNvPr id="231" name="直線コネクタ 230"/>
        <xdr:cNvCxnSpPr/>
      </xdr:nvCxnSpPr>
      <xdr:spPr>
        <a:xfrm flipV="1">
          <a:off x="3797300" y="16409646"/>
          <a:ext cx="838200" cy="13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64053</xdr:rowOff>
    </xdr:from>
    <xdr:ext cx="534377" cy="259045"/>
    <xdr:sp macro="" textlink="">
      <xdr:nvSpPr>
        <xdr:cNvPr id="232" name="衛生費平均値テキスト"/>
        <xdr:cNvSpPr txBox="1"/>
      </xdr:nvSpPr>
      <xdr:spPr>
        <a:xfrm>
          <a:off x="4686300" y="1669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85626</xdr:rowOff>
    </xdr:from>
    <xdr:to>
      <xdr:col>24</xdr:col>
      <xdr:colOff>114300</xdr:colOff>
      <xdr:row>98</xdr:row>
      <xdr:rowOff>15776</xdr:rowOff>
    </xdr:to>
    <xdr:sp macro="" textlink="">
      <xdr:nvSpPr>
        <xdr:cNvPr id="233" name="フローチャート: 判断 232"/>
        <xdr:cNvSpPr/>
      </xdr:nvSpPr>
      <xdr:spPr>
        <a:xfrm>
          <a:off x="4584700" y="1671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89469</xdr:rowOff>
    </xdr:from>
    <xdr:to>
      <xdr:col>19</xdr:col>
      <xdr:colOff>177800</xdr:colOff>
      <xdr:row>96</xdr:row>
      <xdr:rowOff>155000</xdr:rowOff>
    </xdr:to>
    <xdr:cxnSp macro="">
      <xdr:nvCxnSpPr>
        <xdr:cNvPr id="234" name="直線コネクタ 233"/>
        <xdr:cNvCxnSpPr/>
      </xdr:nvCxnSpPr>
      <xdr:spPr>
        <a:xfrm flipV="1">
          <a:off x="2908300" y="16548669"/>
          <a:ext cx="8890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82079</xdr:rowOff>
    </xdr:from>
    <xdr:to>
      <xdr:col>20</xdr:col>
      <xdr:colOff>38100</xdr:colOff>
      <xdr:row>98</xdr:row>
      <xdr:rowOff>12229</xdr:rowOff>
    </xdr:to>
    <xdr:sp macro="" textlink="">
      <xdr:nvSpPr>
        <xdr:cNvPr id="235" name="フローチャート: 判断 234"/>
        <xdr:cNvSpPr/>
      </xdr:nvSpPr>
      <xdr:spPr>
        <a:xfrm>
          <a:off x="3746500" y="16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3356</xdr:rowOff>
    </xdr:from>
    <xdr:ext cx="534377" cy="259045"/>
    <xdr:sp macro="" textlink="">
      <xdr:nvSpPr>
        <xdr:cNvPr id="236" name="テキスト ボックス 235"/>
        <xdr:cNvSpPr txBox="1"/>
      </xdr:nvSpPr>
      <xdr:spPr>
        <a:xfrm>
          <a:off x="3530111" y="1680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104439</xdr:rowOff>
    </xdr:from>
    <xdr:to>
      <xdr:col>15</xdr:col>
      <xdr:colOff>50800</xdr:colOff>
      <xdr:row>96</xdr:row>
      <xdr:rowOff>155000</xdr:rowOff>
    </xdr:to>
    <xdr:cxnSp macro="">
      <xdr:nvCxnSpPr>
        <xdr:cNvPr id="237" name="直線コネクタ 236"/>
        <xdr:cNvCxnSpPr/>
      </xdr:nvCxnSpPr>
      <xdr:spPr>
        <a:xfrm>
          <a:off x="2019300" y="15534939"/>
          <a:ext cx="889000" cy="107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98622</xdr:rowOff>
    </xdr:from>
    <xdr:to>
      <xdr:col>15</xdr:col>
      <xdr:colOff>101600</xdr:colOff>
      <xdr:row>98</xdr:row>
      <xdr:rowOff>28772</xdr:rowOff>
    </xdr:to>
    <xdr:sp macro="" textlink="">
      <xdr:nvSpPr>
        <xdr:cNvPr id="238" name="フローチャート: 判断 237"/>
        <xdr:cNvSpPr/>
      </xdr:nvSpPr>
      <xdr:spPr>
        <a:xfrm>
          <a:off x="2857500" y="1672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19899</xdr:rowOff>
    </xdr:from>
    <xdr:ext cx="534377" cy="259045"/>
    <xdr:sp macro="" textlink="">
      <xdr:nvSpPr>
        <xdr:cNvPr id="239" name="テキスト ボックス 238"/>
        <xdr:cNvSpPr txBox="1"/>
      </xdr:nvSpPr>
      <xdr:spPr>
        <a:xfrm>
          <a:off x="2641111" y="1682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104439</xdr:rowOff>
    </xdr:from>
    <xdr:to>
      <xdr:col>10</xdr:col>
      <xdr:colOff>114300</xdr:colOff>
      <xdr:row>91</xdr:row>
      <xdr:rowOff>89664</xdr:rowOff>
    </xdr:to>
    <xdr:cxnSp macro="">
      <xdr:nvCxnSpPr>
        <xdr:cNvPr id="240" name="直線コネクタ 239"/>
        <xdr:cNvCxnSpPr/>
      </xdr:nvCxnSpPr>
      <xdr:spPr>
        <a:xfrm flipV="1">
          <a:off x="1130300" y="15534939"/>
          <a:ext cx="889000" cy="15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1" name="フローチャート: 判断 240"/>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18784</xdr:rowOff>
    </xdr:from>
    <xdr:ext cx="534377" cy="259045"/>
    <xdr:sp macro="" textlink="">
      <xdr:nvSpPr>
        <xdr:cNvPr id="242" name="テキスト ボックス 241"/>
        <xdr:cNvSpPr txBox="1"/>
      </xdr:nvSpPr>
      <xdr:spPr>
        <a:xfrm>
          <a:off x="1752111" y="168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3" name="フローチャート: 判断 242"/>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31213</xdr:rowOff>
    </xdr:from>
    <xdr:ext cx="534377" cy="259045"/>
    <xdr:sp macro="" textlink="">
      <xdr:nvSpPr>
        <xdr:cNvPr id="244" name="テキスト ボックス 243"/>
        <xdr:cNvSpPr txBox="1"/>
      </xdr:nvSpPr>
      <xdr:spPr>
        <a:xfrm>
          <a:off x="863111" y="168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71096</xdr:rowOff>
    </xdr:from>
    <xdr:to>
      <xdr:col>24</xdr:col>
      <xdr:colOff>114300</xdr:colOff>
      <xdr:row>96</xdr:row>
      <xdr:rowOff>1246</xdr:rowOff>
    </xdr:to>
    <xdr:sp macro="" textlink="">
      <xdr:nvSpPr>
        <xdr:cNvPr id="250" name="楕円 249"/>
        <xdr:cNvSpPr/>
      </xdr:nvSpPr>
      <xdr:spPr>
        <a:xfrm>
          <a:off x="4584700" y="1635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93973</xdr:rowOff>
    </xdr:from>
    <xdr:ext cx="599010" cy="259045"/>
    <xdr:sp macro="" textlink="">
      <xdr:nvSpPr>
        <xdr:cNvPr id="251" name="衛生費該当値テキスト"/>
        <xdr:cNvSpPr txBox="1"/>
      </xdr:nvSpPr>
      <xdr:spPr>
        <a:xfrm>
          <a:off x="4686300" y="1621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38669</xdr:rowOff>
    </xdr:from>
    <xdr:to>
      <xdr:col>20</xdr:col>
      <xdr:colOff>38100</xdr:colOff>
      <xdr:row>96</xdr:row>
      <xdr:rowOff>140269</xdr:rowOff>
    </xdr:to>
    <xdr:sp macro="" textlink="">
      <xdr:nvSpPr>
        <xdr:cNvPr id="252" name="楕円 251"/>
        <xdr:cNvSpPr/>
      </xdr:nvSpPr>
      <xdr:spPr>
        <a:xfrm>
          <a:off x="3746500" y="164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156796</xdr:rowOff>
    </xdr:from>
    <xdr:ext cx="599010" cy="259045"/>
    <xdr:sp macro="" textlink="">
      <xdr:nvSpPr>
        <xdr:cNvPr id="253" name="テキスト ボックス 252"/>
        <xdr:cNvSpPr txBox="1"/>
      </xdr:nvSpPr>
      <xdr:spPr>
        <a:xfrm>
          <a:off x="3497795" y="1627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104200</xdr:rowOff>
    </xdr:from>
    <xdr:to>
      <xdr:col>15</xdr:col>
      <xdr:colOff>101600</xdr:colOff>
      <xdr:row>97</xdr:row>
      <xdr:rowOff>34350</xdr:rowOff>
    </xdr:to>
    <xdr:sp macro="" textlink="">
      <xdr:nvSpPr>
        <xdr:cNvPr id="254" name="楕円 253"/>
        <xdr:cNvSpPr/>
      </xdr:nvSpPr>
      <xdr:spPr>
        <a:xfrm>
          <a:off x="2857500" y="165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50877</xdr:rowOff>
    </xdr:from>
    <xdr:ext cx="599010" cy="259045"/>
    <xdr:sp macro="" textlink="">
      <xdr:nvSpPr>
        <xdr:cNvPr id="255" name="テキスト ボックス 254"/>
        <xdr:cNvSpPr txBox="1"/>
      </xdr:nvSpPr>
      <xdr:spPr>
        <a:xfrm>
          <a:off x="2608795" y="1633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53639</xdr:rowOff>
    </xdr:from>
    <xdr:to>
      <xdr:col>10</xdr:col>
      <xdr:colOff>165100</xdr:colOff>
      <xdr:row>90</xdr:row>
      <xdr:rowOff>155239</xdr:rowOff>
    </xdr:to>
    <xdr:sp macro="" textlink="">
      <xdr:nvSpPr>
        <xdr:cNvPr id="256" name="楕円 255"/>
        <xdr:cNvSpPr/>
      </xdr:nvSpPr>
      <xdr:spPr>
        <a:xfrm>
          <a:off x="1968500" y="154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316</xdr:rowOff>
    </xdr:from>
    <xdr:ext cx="599010" cy="259045"/>
    <xdr:sp macro="" textlink="">
      <xdr:nvSpPr>
        <xdr:cNvPr id="257" name="テキスト ボックス 256"/>
        <xdr:cNvSpPr txBox="1"/>
      </xdr:nvSpPr>
      <xdr:spPr>
        <a:xfrm>
          <a:off x="1719795" y="1525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38864</xdr:rowOff>
    </xdr:from>
    <xdr:to>
      <xdr:col>6</xdr:col>
      <xdr:colOff>38100</xdr:colOff>
      <xdr:row>91</xdr:row>
      <xdr:rowOff>140464</xdr:rowOff>
    </xdr:to>
    <xdr:sp macro="" textlink="">
      <xdr:nvSpPr>
        <xdr:cNvPr id="258" name="楕円 257"/>
        <xdr:cNvSpPr/>
      </xdr:nvSpPr>
      <xdr:spPr>
        <a:xfrm>
          <a:off x="1079500" y="156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156991</xdr:rowOff>
    </xdr:from>
    <xdr:ext cx="599010" cy="259045"/>
    <xdr:sp macro="" textlink="">
      <xdr:nvSpPr>
        <xdr:cNvPr id="259" name="テキスト ボックス 258"/>
        <xdr:cNvSpPr txBox="1"/>
      </xdr:nvSpPr>
      <xdr:spPr>
        <a:xfrm>
          <a:off x="830795" y="154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1" name="直線コネクタ 280"/>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4"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5" name="直線コネクタ 284"/>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31618</xdr:rowOff>
    </xdr:from>
    <xdr:to>
      <xdr:col>55</xdr:col>
      <xdr:colOff>0</xdr:colOff>
      <xdr:row>34</xdr:row>
      <xdr:rowOff>8758</xdr:rowOff>
    </xdr:to>
    <xdr:cxnSp macro="">
      <xdr:nvCxnSpPr>
        <xdr:cNvPr id="286" name="直線コネクタ 285"/>
        <xdr:cNvCxnSpPr/>
      </xdr:nvCxnSpPr>
      <xdr:spPr>
        <a:xfrm>
          <a:off x="9639300" y="5518018"/>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87" name="労働費平均値テキスト"/>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88" name="フローチャート: 判断 287"/>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25034</xdr:rowOff>
    </xdr:from>
    <xdr:to>
      <xdr:col>50</xdr:col>
      <xdr:colOff>114300</xdr:colOff>
      <xdr:row>32</xdr:row>
      <xdr:rowOff>31618</xdr:rowOff>
    </xdr:to>
    <xdr:cxnSp macro="">
      <xdr:nvCxnSpPr>
        <xdr:cNvPr id="289" name="直線コネクタ 288"/>
        <xdr:cNvCxnSpPr/>
      </xdr:nvCxnSpPr>
      <xdr:spPr>
        <a:xfrm>
          <a:off x="8750300" y="5511434"/>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0" name="フローチャート: 判断 289"/>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1" name="テキスト ボックス 290"/>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25034</xdr:rowOff>
    </xdr:from>
    <xdr:to>
      <xdr:col>45</xdr:col>
      <xdr:colOff>177800</xdr:colOff>
      <xdr:row>32</xdr:row>
      <xdr:rowOff>27960</xdr:rowOff>
    </xdr:to>
    <xdr:cxnSp macro="">
      <xdr:nvCxnSpPr>
        <xdr:cNvPr id="292" name="直線コネクタ 291"/>
        <xdr:cNvCxnSpPr/>
      </xdr:nvCxnSpPr>
      <xdr:spPr>
        <a:xfrm flipV="1">
          <a:off x="7861300" y="551143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3" name="フローチャート: 判断 292"/>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4" name="テキスト ボックス 293"/>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27960</xdr:rowOff>
    </xdr:from>
    <xdr:to>
      <xdr:col>41</xdr:col>
      <xdr:colOff>50800</xdr:colOff>
      <xdr:row>32</xdr:row>
      <xdr:rowOff>115011</xdr:rowOff>
    </xdr:to>
    <xdr:cxnSp macro="">
      <xdr:nvCxnSpPr>
        <xdr:cNvPr id="295" name="直線コネクタ 294"/>
        <xdr:cNvCxnSpPr/>
      </xdr:nvCxnSpPr>
      <xdr:spPr>
        <a:xfrm flipV="1">
          <a:off x="6972300" y="5514360"/>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296" name="フローチャート: 判断 295"/>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119265</xdr:rowOff>
    </xdr:from>
    <xdr:ext cx="469744" cy="259045"/>
    <xdr:sp macro="" textlink="">
      <xdr:nvSpPr>
        <xdr:cNvPr id="297" name="テキスト ボックス 296"/>
        <xdr:cNvSpPr txBox="1"/>
      </xdr:nvSpPr>
      <xdr:spPr>
        <a:xfrm>
          <a:off x="7626428" y="64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298" name="フローチャート: 判断 297"/>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299" name="テキスト ボックス 298"/>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129408</xdr:rowOff>
    </xdr:from>
    <xdr:to>
      <xdr:col>55</xdr:col>
      <xdr:colOff>50800</xdr:colOff>
      <xdr:row>34</xdr:row>
      <xdr:rowOff>59558</xdr:rowOff>
    </xdr:to>
    <xdr:sp macro="" textlink="">
      <xdr:nvSpPr>
        <xdr:cNvPr id="305" name="楕円 304"/>
        <xdr:cNvSpPr/>
      </xdr:nvSpPr>
      <xdr:spPr>
        <a:xfrm>
          <a:off x="10426700" y="578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152285</xdr:rowOff>
    </xdr:from>
    <xdr:ext cx="469744" cy="259045"/>
    <xdr:sp macro="" textlink="">
      <xdr:nvSpPr>
        <xdr:cNvPr id="306" name="労働費該当値テキスト"/>
        <xdr:cNvSpPr txBox="1"/>
      </xdr:nvSpPr>
      <xdr:spPr>
        <a:xfrm>
          <a:off x="10528300" y="563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152268</xdr:rowOff>
    </xdr:from>
    <xdr:to>
      <xdr:col>50</xdr:col>
      <xdr:colOff>165100</xdr:colOff>
      <xdr:row>32</xdr:row>
      <xdr:rowOff>82418</xdr:rowOff>
    </xdr:to>
    <xdr:sp macro="" textlink="">
      <xdr:nvSpPr>
        <xdr:cNvPr id="307" name="楕円 306"/>
        <xdr:cNvSpPr/>
      </xdr:nvSpPr>
      <xdr:spPr>
        <a:xfrm>
          <a:off x="9588500" y="54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98945</xdr:rowOff>
    </xdr:from>
    <xdr:ext cx="534377" cy="259045"/>
    <xdr:sp macro="" textlink="">
      <xdr:nvSpPr>
        <xdr:cNvPr id="308" name="テキスト ボックス 307"/>
        <xdr:cNvSpPr txBox="1"/>
      </xdr:nvSpPr>
      <xdr:spPr>
        <a:xfrm>
          <a:off x="9372111" y="524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145684</xdr:rowOff>
    </xdr:from>
    <xdr:to>
      <xdr:col>46</xdr:col>
      <xdr:colOff>38100</xdr:colOff>
      <xdr:row>32</xdr:row>
      <xdr:rowOff>75834</xdr:rowOff>
    </xdr:to>
    <xdr:sp macro="" textlink="">
      <xdr:nvSpPr>
        <xdr:cNvPr id="309" name="楕円 308"/>
        <xdr:cNvSpPr/>
      </xdr:nvSpPr>
      <xdr:spPr>
        <a:xfrm>
          <a:off x="8699500" y="54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92361</xdr:rowOff>
    </xdr:from>
    <xdr:ext cx="534377" cy="259045"/>
    <xdr:sp macro="" textlink="">
      <xdr:nvSpPr>
        <xdr:cNvPr id="310" name="テキスト ボックス 309"/>
        <xdr:cNvSpPr txBox="1"/>
      </xdr:nvSpPr>
      <xdr:spPr>
        <a:xfrm>
          <a:off x="8483111" y="523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148610</xdr:rowOff>
    </xdr:from>
    <xdr:to>
      <xdr:col>41</xdr:col>
      <xdr:colOff>101600</xdr:colOff>
      <xdr:row>32</xdr:row>
      <xdr:rowOff>78760</xdr:rowOff>
    </xdr:to>
    <xdr:sp macro="" textlink="">
      <xdr:nvSpPr>
        <xdr:cNvPr id="311" name="楕円 310"/>
        <xdr:cNvSpPr/>
      </xdr:nvSpPr>
      <xdr:spPr>
        <a:xfrm>
          <a:off x="7810500" y="546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95287</xdr:rowOff>
    </xdr:from>
    <xdr:ext cx="534377" cy="259045"/>
    <xdr:sp macro="" textlink="">
      <xdr:nvSpPr>
        <xdr:cNvPr id="312" name="テキスト ボックス 311"/>
        <xdr:cNvSpPr txBox="1"/>
      </xdr:nvSpPr>
      <xdr:spPr>
        <a:xfrm>
          <a:off x="7594111" y="523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64211</xdr:rowOff>
    </xdr:from>
    <xdr:to>
      <xdr:col>36</xdr:col>
      <xdr:colOff>165100</xdr:colOff>
      <xdr:row>32</xdr:row>
      <xdr:rowOff>165811</xdr:rowOff>
    </xdr:to>
    <xdr:sp macro="" textlink="">
      <xdr:nvSpPr>
        <xdr:cNvPr id="313" name="楕円 312"/>
        <xdr:cNvSpPr/>
      </xdr:nvSpPr>
      <xdr:spPr>
        <a:xfrm>
          <a:off x="6921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10888</xdr:rowOff>
    </xdr:from>
    <xdr:ext cx="534377" cy="259045"/>
    <xdr:sp macro="" textlink="">
      <xdr:nvSpPr>
        <xdr:cNvPr id="314" name="テキスト ボックス 313"/>
        <xdr:cNvSpPr txBox="1"/>
      </xdr:nvSpPr>
      <xdr:spPr>
        <a:xfrm>
          <a:off x="6705111" y="53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38" name="直線コネクタ 337"/>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39"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0" name="直線コネクタ 339"/>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1"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2" name="直線コネクタ 341"/>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63584</xdr:rowOff>
    </xdr:from>
    <xdr:to>
      <xdr:col>55</xdr:col>
      <xdr:colOff>0</xdr:colOff>
      <xdr:row>56</xdr:row>
      <xdr:rowOff>141483</xdr:rowOff>
    </xdr:to>
    <xdr:cxnSp macro="">
      <xdr:nvCxnSpPr>
        <xdr:cNvPr id="343" name="直線コネクタ 342"/>
        <xdr:cNvCxnSpPr/>
      </xdr:nvCxnSpPr>
      <xdr:spPr>
        <a:xfrm flipV="1">
          <a:off x="9639300" y="9664784"/>
          <a:ext cx="8382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4"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5" name="フローチャート: 判断 344"/>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141483</xdr:rowOff>
    </xdr:from>
    <xdr:to>
      <xdr:col>50</xdr:col>
      <xdr:colOff>114300</xdr:colOff>
      <xdr:row>57</xdr:row>
      <xdr:rowOff>25370</xdr:rowOff>
    </xdr:to>
    <xdr:cxnSp macro="">
      <xdr:nvCxnSpPr>
        <xdr:cNvPr id="346" name="直線コネクタ 345"/>
        <xdr:cNvCxnSpPr/>
      </xdr:nvCxnSpPr>
      <xdr:spPr>
        <a:xfrm flipV="1">
          <a:off x="8750300" y="9742683"/>
          <a:ext cx="8890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47" name="フローチャート: 判断 346"/>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48" name="テキスト ボックス 347"/>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70427</xdr:rowOff>
    </xdr:from>
    <xdr:to>
      <xdr:col>45</xdr:col>
      <xdr:colOff>177800</xdr:colOff>
      <xdr:row>57</xdr:row>
      <xdr:rowOff>25370</xdr:rowOff>
    </xdr:to>
    <xdr:cxnSp macro="">
      <xdr:nvCxnSpPr>
        <xdr:cNvPr id="349" name="直線コネクタ 348"/>
        <xdr:cNvCxnSpPr/>
      </xdr:nvCxnSpPr>
      <xdr:spPr>
        <a:xfrm>
          <a:off x="7861300" y="9671627"/>
          <a:ext cx="889000" cy="12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0" name="フローチャート: 判断 349"/>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1" name="テキスト ボックス 350"/>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70427</xdr:rowOff>
    </xdr:from>
    <xdr:to>
      <xdr:col>41</xdr:col>
      <xdr:colOff>50800</xdr:colOff>
      <xdr:row>57</xdr:row>
      <xdr:rowOff>136561</xdr:rowOff>
    </xdr:to>
    <xdr:cxnSp macro="">
      <xdr:nvCxnSpPr>
        <xdr:cNvPr id="352" name="直線コネクタ 351"/>
        <xdr:cNvCxnSpPr/>
      </xdr:nvCxnSpPr>
      <xdr:spPr>
        <a:xfrm flipV="1">
          <a:off x="6972300" y="9671627"/>
          <a:ext cx="889000" cy="23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3" name="フローチャート: 判断 352"/>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4" name="テキスト ボックス 353"/>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5" name="フローチャート: 判断 354"/>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56" name="テキスト ボックス 355"/>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12784</xdr:rowOff>
    </xdr:from>
    <xdr:to>
      <xdr:col>55</xdr:col>
      <xdr:colOff>50800</xdr:colOff>
      <xdr:row>56</xdr:row>
      <xdr:rowOff>114384</xdr:rowOff>
    </xdr:to>
    <xdr:sp macro="" textlink="">
      <xdr:nvSpPr>
        <xdr:cNvPr id="362" name="楕円 361"/>
        <xdr:cNvSpPr/>
      </xdr:nvSpPr>
      <xdr:spPr>
        <a:xfrm>
          <a:off x="10426700" y="96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35661</xdr:rowOff>
    </xdr:from>
    <xdr:ext cx="534377" cy="259045"/>
    <xdr:sp macro="" textlink="">
      <xdr:nvSpPr>
        <xdr:cNvPr id="363" name="農林水産業費該当値テキスト"/>
        <xdr:cNvSpPr txBox="1"/>
      </xdr:nvSpPr>
      <xdr:spPr>
        <a:xfrm>
          <a:off x="10528300" y="94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90683</xdr:rowOff>
    </xdr:from>
    <xdr:to>
      <xdr:col>50</xdr:col>
      <xdr:colOff>165100</xdr:colOff>
      <xdr:row>57</xdr:row>
      <xdr:rowOff>20833</xdr:rowOff>
    </xdr:to>
    <xdr:sp macro="" textlink="">
      <xdr:nvSpPr>
        <xdr:cNvPr id="364" name="楕円 363"/>
        <xdr:cNvSpPr/>
      </xdr:nvSpPr>
      <xdr:spPr>
        <a:xfrm>
          <a:off x="9588500" y="96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37360</xdr:rowOff>
    </xdr:from>
    <xdr:ext cx="534377" cy="259045"/>
    <xdr:sp macro="" textlink="">
      <xdr:nvSpPr>
        <xdr:cNvPr id="365" name="テキスト ボックス 364"/>
        <xdr:cNvSpPr txBox="1"/>
      </xdr:nvSpPr>
      <xdr:spPr>
        <a:xfrm>
          <a:off x="9372111" y="94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146020</xdr:rowOff>
    </xdr:from>
    <xdr:to>
      <xdr:col>46</xdr:col>
      <xdr:colOff>38100</xdr:colOff>
      <xdr:row>57</xdr:row>
      <xdr:rowOff>76170</xdr:rowOff>
    </xdr:to>
    <xdr:sp macro="" textlink="">
      <xdr:nvSpPr>
        <xdr:cNvPr id="366" name="楕円 365"/>
        <xdr:cNvSpPr/>
      </xdr:nvSpPr>
      <xdr:spPr>
        <a:xfrm>
          <a:off x="8699500" y="97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92697</xdr:rowOff>
    </xdr:from>
    <xdr:ext cx="534377" cy="259045"/>
    <xdr:sp macro="" textlink="">
      <xdr:nvSpPr>
        <xdr:cNvPr id="367" name="テキスト ボックス 366"/>
        <xdr:cNvSpPr txBox="1"/>
      </xdr:nvSpPr>
      <xdr:spPr>
        <a:xfrm>
          <a:off x="8483111" y="95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19627</xdr:rowOff>
    </xdr:from>
    <xdr:to>
      <xdr:col>41</xdr:col>
      <xdr:colOff>101600</xdr:colOff>
      <xdr:row>56</xdr:row>
      <xdr:rowOff>121227</xdr:rowOff>
    </xdr:to>
    <xdr:sp macro="" textlink="">
      <xdr:nvSpPr>
        <xdr:cNvPr id="368" name="楕円 367"/>
        <xdr:cNvSpPr/>
      </xdr:nvSpPr>
      <xdr:spPr>
        <a:xfrm>
          <a:off x="7810500" y="96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137754</xdr:rowOff>
    </xdr:from>
    <xdr:ext cx="534377" cy="259045"/>
    <xdr:sp macro="" textlink="">
      <xdr:nvSpPr>
        <xdr:cNvPr id="369" name="テキスト ボックス 368"/>
        <xdr:cNvSpPr txBox="1"/>
      </xdr:nvSpPr>
      <xdr:spPr>
        <a:xfrm>
          <a:off x="7594111" y="93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85761</xdr:rowOff>
    </xdr:from>
    <xdr:to>
      <xdr:col>36</xdr:col>
      <xdr:colOff>165100</xdr:colOff>
      <xdr:row>58</xdr:row>
      <xdr:rowOff>15911</xdr:rowOff>
    </xdr:to>
    <xdr:sp macro="" textlink="">
      <xdr:nvSpPr>
        <xdr:cNvPr id="370" name="楕円 369"/>
        <xdr:cNvSpPr/>
      </xdr:nvSpPr>
      <xdr:spPr>
        <a:xfrm>
          <a:off x="6921500" y="98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7038</xdr:rowOff>
    </xdr:from>
    <xdr:ext cx="534377" cy="259045"/>
    <xdr:sp macro="" textlink="">
      <xdr:nvSpPr>
        <xdr:cNvPr id="371" name="テキスト ボックス 370"/>
        <xdr:cNvSpPr txBox="1"/>
      </xdr:nvSpPr>
      <xdr:spPr>
        <a:xfrm>
          <a:off x="6705111" y="99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397" name="直線コネクタ 396"/>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398"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399" name="直線コネクタ 398"/>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0"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1" name="直線コネクタ 400"/>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138317</xdr:rowOff>
    </xdr:from>
    <xdr:to>
      <xdr:col>55</xdr:col>
      <xdr:colOff>0</xdr:colOff>
      <xdr:row>75</xdr:row>
      <xdr:rowOff>81048</xdr:rowOff>
    </xdr:to>
    <xdr:cxnSp macro="">
      <xdr:nvCxnSpPr>
        <xdr:cNvPr id="402" name="直線コネクタ 401"/>
        <xdr:cNvCxnSpPr/>
      </xdr:nvCxnSpPr>
      <xdr:spPr>
        <a:xfrm flipV="1">
          <a:off x="9639300" y="12825617"/>
          <a:ext cx="838200" cy="11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3"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4" name="フローチャート: 判断 403"/>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149823</xdr:rowOff>
    </xdr:from>
    <xdr:to>
      <xdr:col>50</xdr:col>
      <xdr:colOff>114300</xdr:colOff>
      <xdr:row>75</xdr:row>
      <xdr:rowOff>81048</xdr:rowOff>
    </xdr:to>
    <xdr:cxnSp macro="">
      <xdr:nvCxnSpPr>
        <xdr:cNvPr id="405" name="直線コネクタ 404"/>
        <xdr:cNvCxnSpPr/>
      </xdr:nvCxnSpPr>
      <xdr:spPr>
        <a:xfrm>
          <a:off x="8750300" y="12322773"/>
          <a:ext cx="889000" cy="6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06" name="フローチャート: 判断 405"/>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07" name="テキスト ボックス 406"/>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149823</xdr:rowOff>
    </xdr:from>
    <xdr:to>
      <xdr:col>45</xdr:col>
      <xdr:colOff>177800</xdr:colOff>
      <xdr:row>75</xdr:row>
      <xdr:rowOff>78326</xdr:rowOff>
    </xdr:to>
    <xdr:cxnSp macro="">
      <xdr:nvCxnSpPr>
        <xdr:cNvPr id="408" name="直線コネクタ 407"/>
        <xdr:cNvCxnSpPr/>
      </xdr:nvCxnSpPr>
      <xdr:spPr>
        <a:xfrm flipV="1">
          <a:off x="7861300" y="12322773"/>
          <a:ext cx="889000" cy="6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09" name="フローチャート: 判断 408"/>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0" name="テキスト ボックス 409"/>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78326</xdr:rowOff>
    </xdr:from>
    <xdr:to>
      <xdr:col>41</xdr:col>
      <xdr:colOff>50800</xdr:colOff>
      <xdr:row>76</xdr:row>
      <xdr:rowOff>17878</xdr:rowOff>
    </xdr:to>
    <xdr:cxnSp macro="">
      <xdr:nvCxnSpPr>
        <xdr:cNvPr id="411" name="直線コネクタ 410"/>
        <xdr:cNvCxnSpPr/>
      </xdr:nvCxnSpPr>
      <xdr:spPr>
        <a:xfrm flipV="1">
          <a:off x="6972300" y="12937076"/>
          <a:ext cx="889000" cy="1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2" name="フローチャート: 判断 411"/>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3" name="テキスト ボックス 412"/>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4" name="フローチャート: 判断 413"/>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5" name="テキスト ボックス 414"/>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87517</xdr:rowOff>
    </xdr:from>
    <xdr:to>
      <xdr:col>55</xdr:col>
      <xdr:colOff>50800</xdr:colOff>
      <xdr:row>75</xdr:row>
      <xdr:rowOff>17667</xdr:rowOff>
    </xdr:to>
    <xdr:sp macro="" textlink="">
      <xdr:nvSpPr>
        <xdr:cNvPr id="421" name="楕円 420"/>
        <xdr:cNvSpPr/>
      </xdr:nvSpPr>
      <xdr:spPr>
        <a:xfrm>
          <a:off x="10426700" y="127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110394</xdr:rowOff>
    </xdr:from>
    <xdr:ext cx="534377" cy="259045"/>
    <xdr:sp macro="" textlink="">
      <xdr:nvSpPr>
        <xdr:cNvPr id="422" name="商工費該当値テキスト"/>
        <xdr:cNvSpPr txBox="1"/>
      </xdr:nvSpPr>
      <xdr:spPr>
        <a:xfrm>
          <a:off x="10528300" y="126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30248</xdr:rowOff>
    </xdr:from>
    <xdr:to>
      <xdr:col>50</xdr:col>
      <xdr:colOff>165100</xdr:colOff>
      <xdr:row>75</xdr:row>
      <xdr:rowOff>131848</xdr:rowOff>
    </xdr:to>
    <xdr:sp macro="" textlink="">
      <xdr:nvSpPr>
        <xdr:cNvPr id="423" name="楕円 422"/>
        <xdr:cNvSpPr/>
      </xdr:nvSpPr>
      <xdr:spPr>
        <a:xfrm>
          <a:off x="9588500" y="128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148375</xdr:rowOff>
    </xdr:from>
    <xdr:ext cx="534377" cy="259045"/>
    <xdr:sp macro="" textlink="">
      <xdr:nvSpPr>
        <xdr:cNvPr id="424" name="テキスト ボックス 423"/>
        <xdr:cNvSpPr txBox="1"/>
      </xdr:nvSpPr>
      <xdr:spPr>
        <a:xfrm>
          <a:off x="9372111" y="126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99023</xdr:rowOff>
    </xdr:from>
    <xdr:to>
      <xdr:col>46</xdr:col>
      <xdr:colOff>38100</xdr:colOff>
      <xdr:row>72</xdr:row>
      <xdr:rowOff>29173</xdr:rowOff>
    </xdr:to>
    <xdr:sp macro="" textlink="">
      <xdr:nvSpPr>
        <xdr:cNvPr id="425" name="楕円 424"/>
        <xdr:cNvSpPr/>
      </xdr:nvSpPr>
      <xdr:spPr>
        <a:xfrm>
          <a:off x="8699500" y="1227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45700</xdr:rowOff>
    </xdr:from>
    <xdr:ext cx="599010" cy="259045"/>
    <xdr:sp macro="" textlink="">
      <xdr:nvSpPr>
        <xdr:cNvPr id="426" name="テキスト ボックス 425"/>
        <xdr:cNvSpPr txBox="1"/>
      </xdr:nvSpPr>
      <xdr:spPr>
        <a:xfrm>
          <a:off x="8450795" y="1204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27526</xdr:rowOff>
    </xdr:from>
    <xdr:to>
      <xdr:col>41</xdr:col>
      <xdr:colOff>101600</xdr:colOff>
      <xdr:row>75</xdr:row>
      <xdr:rowOff>129126</xdr:rowOff>
    </xdr:to>
    <xdr:sp macro="" textlink="">
      <xdr:nvSpPr>
        <xdr:cNvPr id="427" name="楕円 426"/>
        <xdr:cNvSpPr/>
      </xdr:nvSpPr>
      <xdr:spPr>
        <a:xfrm>
          <a:off x="7810500" y="128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145653</xdr:rowOff>
    </xdr:from>
    <xdr:ext cx="534377" cy="259045"/>
    <xdr:sp macro="" textlink="">
      <xdr:nvSpPr>
        <xdr:cNvPr id="428" name="テキスト ボックス 427"/>
        <xdr:cNvSpPr txBox="1"/>
      </xdr:nvSpPr>
      <xdr:spPr>
        <a:xfrm>
          <a:off x="7594111" y="126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138528</xdr:rowOff>
    </xdr:from>
    <xdr:to>
      <xdr:col>36</xdr:col>
      <xdr:colOff>165100</xdr:colOff>
      <xdr:row>76</xdr:row>
      <xdr:rowOff>68678</xdr:rowOff>
    </xdr:to>
    <xdr:sp macro="" textlink="">
      <xdr:nvSpPr>
        <xdr:cNvPr id="429" name="楕円 428"/>
        <xdr:cNvSpPr/>
      </xdr:nvSpPr>
      <xdr:spPr>
        <a:xfrm>
          <a:off x="6921500" y="129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85205</xdr:rowOff>
    </xdr:from>
    <xdr:ext cx="534377" cy="259045"/>
    <xdr:sp macro="" textlink="">
      <xdr:nvSpPr>
        <xdr:cNvPr id="430" name="テキスト ボックス 429"/>
        <xdr:cNvSpPr txBox="1"/>
      </xdr:nvSpPr>
      <xdr:spPr>
        <a:xfrm>
          <a:off x="6705111" y="1277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2" name="直線コネクタ 451"/>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3"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4" name="直線コネクタ 453"/>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5"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56" name="直線コネクタ 455"/>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98067</xdr:rowOff>
    </xdr:from>
    <xdr:to>
      <xdr:col>55</xdr:col>
      <xdr:colOff>0</xdr:colOff>
      <xdr:row>94</xdr:row>
      <xdr:rowOff>155477</xdr:rowOff>
    </xdr:to>
    <xdr:cxnSp macro="">
      <xdr:nvCxnSpPr>
        <xdr:cNvPr id="457" name="直線コネクタ 456"/>
        <xdr:cNvCxnSpPr/>
      </xdr:nvCxnSpPr>
      <xdr:spPr>
        <a:xfrm>
          <a:off x="9639300" y="16042917"/>
          <a:ext cx="838200" cy="2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58"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59" name="フローチャート: 判断 458"/>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98067</xdr:rowOff>
    </xdr:from>
    <xdr:to>
      <xdr:col>50</xdr:col>
      <xdr:colOff>114300</xdr:colOff>
      <xdr:row>94</xdr:row>
      <xdr:rowOff>61592</xdr:rowOff>
    </xdr:to>
    <xdr:cxnSp macro="">
      <xdr:nvCxnSpPr>
        <xdr:cNvPr id="460" name="直線コネクタ 459"/>
        <xdr:cNvCxnSpPr/>
      </xdr:nvCxnSpPr>
      <xdr:spPr>
        <a:xfrm flipV="1">
          <a:off x="8750300" y="16042917"/>
          <a:ext cx="889000" cy="1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1" name="フローチャート: 判断 460"/>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2" name="テキスト ボックス 461"/>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61592</xdr:rowOff>
    </xdr:from>
    <xdr:to>
      <xdr:col>45</xdr:col>
      <xdr:colOff>177800</xdr:colOff>
      <xdr:row>95</xdr:row>
      <xdr:rowOff>77197</xdr:rowOff>
    </xdr:to>
    <xdr:cxnSp macro="">
      <xdr:nvCxnSpPr>
        <xdr:cNvPr id="463" name="直線コネクタ 462"/>
        <xdr:cNvCxnSpPr/>
      </xdr:nvCxnSpPr>
      <xdr:spPr>
        <a:xfrm flipV="1">
          <a:off x="7861300" y="16177892"/>
          <a:ext cx="889000" cy="18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4" name="フローチャート: 判断 463"/>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5" name="テキスト ボックス 464"/>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77197</xdr:rowOff>
    </xdr:from>
    <xdr:to>
      <xdr:col>41</xdr:col>
      <xdr:colOff>50800</xdr:colOff>
      <xdr:row>97</xdr:row>
      <xdr:rowOff>58981</xdr:rowOff>
    </xdr:to>
    <xdr:cxnSp macro="">
      <xdr:nvCxnSpPr>
        <xdr:cNvPr id="466" name="直線コネクタ 465"/>
        <xdr:cNvCxnSpPr/>
      </xdr:nvCxnSpPr>
      <xdr:spPr>
        <a:xfrm flipV="1">
          <a:off x="6972300" y="16364947"/>
          <a:ext cx="889000" cy="3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67" name="フローチャート: 判断 466"/>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68" name="テキスト ボックス 467"/>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69" name="フローチャート: 判断 468"/>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0" name="テキスト ボックス 469"/>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104677</xdr:rowOff>
    </xdr:from>
    <xdr:to>
      <xdr:col>55</xdr:col>
      <xdr:colOff>50800</xdr:colOff>
      <xdr:row>95</xdr:row>
      <xdr:rowOff>34827</xdr:rowOff>
    </xdr:to>
    <xdr:sp macro="" textlink="">
      <xdr:nvSpPr>
        <xdr:cNvPr id="476" name="楕円 475"/>
        <xdr:cNvSpPr/>
      </xdr:nvSpPr>
      <xdr:spPr>
        <a:xfrm>
          <a:off x="10426700" y="16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127554</xdr:rowOff>
    </xdr:from>
    <xdr:ext cx="599010" cy="259045"/>
    <xdr:sp macro="" textlink="">
      <xdr:nvSpPr>
        <xdr:cNvPr id="477" name="土木費該当値テキスト"/>
        <xdr:cNvSpPr txBox="1"/>
      </xdr:nvSpPr>
      <xdr:spPr>
        <a:xfrm>
          <a:off x="10528300" y="1607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47267</xdr:rowOff>
    </xdr:from>
    <xdr:to>
      <xdr:col>50</xdr:col>
      <xdr:colOff>165100</xdr:colOff>
      <xdr:row>93</xdr:row>
      <xdr:rowOff>148867</xdr:rowOff>
    </xdr:to>
    <xdr:sp macro="" textlink="">
      <xdr:nvSpPr>
        <xdr:cNvPr id="478" name="楕円 477"/>
        <xdr:cNvSpPr/>
      </xdr:nvSpPr>
      <xdr:spPr>
        <a:xfrm>
          <a:off x="9588500" y="159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165394</xdr:rowOff>
    </xdr:from>
    <xdr:ext cx="599010" cy="259045"/>
    <xdr:sp macro="" textlink="">
      <xdr:nvSpPr>
        <xdr:cNvPr id="479" name="テキスト ボックス 478"/>
        <xdr:cNvSpPr txBox="1"/>
      </xdr:nvSpPr>
      <xdr:spPr>
        <a:xfrm>
          <a:off x="9339795" y="1576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10792</xdr:rowOff>
    </xdr:from>
    <xdr:to>
      <xdr:col>46</xdr:col>
      <xdr:colOff>38100</xdr:colOff>
      <xdr:row>94</xdr:row>
      <xdr:rowOff>112392</xdr:rowOff>
    </xdr:to>
    <xdr:sp macro="" textlink="">
      <xdr:nvSpPr>
        <xdr:cNvPr id="480" name="楕円 479"/>
        <xdr:cNvSpPr/>
      </xdr:nvSpPr>
      <xdr:spPr>
        <a:xfrm>
          <a:off x="8699500" y="161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128919</xdr:rowOff>
    </xdr:from>
    <xdr:ext cx="599010" cy="259045"/>
    <xdr:sp macro="" textlink="">
      <xdr:nvSpPr>
        <xdr:cNvPr id="481" name="テキスト ボックス 480"/>
        <xdr:cNvSpPr txBox="1"/>
      </xdr:nvSpPr>
      <xdr:spPr>
        <a:xfrm>
          <a:off x="8450795" y="1590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26397</xdr:rowOff>
    </xdr:from>
    <xdr:to>
      <xdr:col>41</xdr:col>
      <xdr:colOff>101600</xdr:colOff>
      <xdr:row>95</xdr:row>
      <xdr:rowOff>127997</xdr:rowOff>
    </xdr:to>
    <xdr:sp macro="" textlink="">
      <xdr:nvSpPr>
        <xdr:cNvPr id="482" name="楕円 481"/>
        <xdr:cNvSpPr/>
      </xdr:nvSpPr>
      <xdr:spPr>
        <a:xfrm>
          <a:off x="7810500" y="163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144524</xdr:rowOff>
    </xdr:from>
    <xdr:ext cx="599010" cy="259045"/>
    <xdr:sp macro="" textlink="">
      <xdr:nvSpPr>
        <xdr:cNvPr id="483" name="テキスト ボックス 482"/>
        <xdr:cNvSpPr txBox="1"/>
      </xdr:nvSpPr>
      <xdr:spPr>
        <a:xfrm>
          <a:off x="7561795" y="1608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8181</xdr:rowOff>
    </xdr:from>
    <xdr:to>
      <xdr:col>36</xdr:col>
      <xdr:colOff>165100</xdr:colOff>
      <xdr:row>97</xdr:row>
      <xdr:rowOff>109781</xdr:rowOff>
    </xdr:to>
    <xdr:sp macro="" textlink="">
      <xdr:nvSpPr>
        <xdr:cNvPr id="484" name="楕円 483"/>
        <xdr:cNvSpPr/>
      </xdr:nvSpPr>
      <xdr:spPr>
        <a:xfrm>
          <a:off x="6921500" y="166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100908</xdr:rowOff>
    </xdr:from>
    <xdr:ext cx="534377" cy="259045"/>
    <xdr:sp macro="" textlink="">
      <xdr:nvSpPr>
        <xdr:cNvPr id="485" name="テキスト ボックス 484"/>
        <xdr:cNvSpPr txBox="1"/>
      </xdr:nvSpPr>
      <xdr:spPr>
        <a:xfrm>
          <a:off x="6705111" y="167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08" name="直線コネクタ 507"/>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09"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0" name="直線コネクタ 509"/>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1"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2" name="直線コネクタ 511"/>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155679</xdr:rowOff>
    </xdr:from>
    <xdr:to>
      <xdr:col>85</xdr:col>
      <xdr:colOff>127000</xdr:colOff>
      <xdr:row>37</xdr:row>
      <xdr:rowOff>104015</xdr:rowOff>
    </xdr:to>
    <xdr:cxnSp macro="">
      <xdr:nvCxnSpPr>
        <xdr:cNvPr id="513" name="直線コネクタ 512"/>
        <xdr:cNvCxnSpPr/>
      </xdr:nvCxnSpPr>
      <xdr:spPr>
        <a:xfrm flipV="1">
          <a:off x="15481300" y="6327879"/>
          <a:ext cx="8382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4"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5" name="フローチャート: 判断 514"/>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92700</xdr:rowOff>
    </xdr:from>
    <xdr:to>
      <xdr:col>81</xdr:col>
      <xdr:colOff>50800</xdr:colOff>
      <xdr:row>37</xdr:row>
      <xdr:rowOff>104015</xdr:rowOff>
    </xdr:to>
    <xdr:cxnSp macro="">
      <xdr:nvCxnSpPr>
        <xdr:cNvPr id="516" name="直線コネクタ 515"/>
        <xdr:cNvCxnSpPr/>
      </xdr:nvCxnSpPr>
      <xdr:spPr>
        <a:xfrm>
          <a:off x="14592300" y="5407650"/>
          <a:ext cx="889000" cy="10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17" name="フローチャート: 判断 516"/>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18" name="テキスト ボックス 517"/>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92700</xdr:rowOff>
    </xdr:from>
    <xdr:to>
      <xdr:col>76</xdr:col>
      <xdr:colOff>114300</xdr:colOff>
      <xdr:row>32</xdr:row>
      <xdr:rowOff>165486</xdr:rowOff>
    </xdr:to>
    <xdr:cxnSp macro="">
      <xdr:nvCxnSpPr>
        <xdr:cNvPr id="519" name="直線コネクタ 518"/>
        <xdr:cNvCxnSpPr/>
      </xdr:nvCxnSpPr>
      <xdr:spPr>
        <a:xfrm flipV="1">
          <a:off x="13703300" y="5407650"/>
          <a:ext cx="889000" cy="24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0" name="フローチャート: 判断 519"/>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1" name="テキスト ボックス 520"/>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165486</xdr:rowOff>
    </xdr:from>
    <xdr:to>
      <xdr:col>71</xdr:col>
      <xdr:colOff>177800</xdr:colOff>
      <xdr:row>37</xdr:row>
      <xdr:rowOff>93249</xdr:rowOff>
    </xdr:to>
    <xdr:cxnSp macro="">
      <xdr:nvCxnSpPr>
        <xdr:cNvPr id="522" name="直線コネクタ 521"/>
        <xdr:cNvCxnSpPr/>
      </xdr:nvCxnSpPr>
      <xdr:spPr>
        <a:xfrm flipV="1">
          <a:off x="12814300" y="5651886"/>
          <a:ext cx="889000" cy="7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3" name="フローチャート: 判断 522"/>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4" name="テキスト ボックス 523"/>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5" name="フローチャート: 判断 524"/>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26" name="テキスト ボックス 525"/>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104879</xdr:rowOff>
    </xdr:from>
    <xdr:to>
      <xdr:col>85</xdr:col>
      <xdr:colOff>177800</xdr:colOff>
      <xdr:row>37</xdr:row>
      <xdr:rowOff>35029</xdr:rowOff>
    </xdr:to>
    <xdr:sp macro="" textlink="">
      <xdr:nvSpPr>
        <xdr:cNvPr id="532" name="楕円 531"/>
        <xdr:cNvSpPr/>
      </xdr:nvSpPr>
      <xdr:spPr>
        <a:xfrm>
          <a:off x="16268700" y="62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127756</xdr:rowOff>
    </xdr:from>
    <xdr:ext cx="534377" cy="259045"/>
    <xdr:sp macro="" textlink="">
      <xdr:nvSpPr>
        <xdr:cNvPr id="533" name="消防費該当値テキスト"/>
        <xdr:cNvSpPr txBox="1"/>
      </xdr:nvSpPr>
      <xdr:spPr>
        <a:xfrm>
          <a:off x="16370300" y="61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53215</xdr:rowOff>
    </xdr:from>
    <xdr:to>
      <xdr:col>81</xdr:col>
      <xdr:colOff>101600</xdr:colOff>
      <xdr:row>37</xdr:row>
      <xdr:rowOff>154815</xdr:rowOff>
    </xdr:to>
    <xdr:sp macro="" textlink="">
      <xdr:nvSpPr>
        <xdr:cNvPr id="534" name="楕円 533"/>
        <xdr:cNvSpPr/>
      </xdr:nvSpPr>
      <xdr:spPr>
        <a:xfrm>
          <a:off x="15430500" y="63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145942</xdr:rowOff>
    </xdr:from>
    <xdr:ext cx="534377" cy="259045"/>
    <xdr:sp macro="" textlink="">
      <xdr:nvSpPr>
        <xdr:cNvPr id="535" name="テキスト ボックス 534"/>
        <xdr:cNvSpPr txBox="1"/>
      </xdr:nvSpPr>
      <xdr:spPr>
        <a:xfrm>
          <a:off x="15214111" y="64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41900</xdr:rowOff>
    </xdr:from>
    <xdr:to>
      <xdr:col>76</xdr:col>
      <xdr:colOff>165100</xdr:colOff>
      <xdr:row>31</xdr:row>
      <xdr:rowOff>143500</xdr:rowOff>
    </xdr:to>
    <xdr:sp macro="" textlink="">
      <xdr:nvSpPr>
        <xdr:cNvPr id="536" name="楕円 535"/>
        <xdr:cNvSpPr/>
      </xdr:nvSpPr>
      <xdr:spPr>
        <a:xfrm>
          <a:off x="14541500" y="5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160027</xdr:rowOff>
    </xdr:from>
    <xdr:ext cx="534377" cy="259045"/>
    <xdr:sp macro="" textlink="">
      <xdr:nvSpPr>
        <xdr:cNvPr id="537" name="テキスト ボックス 536"/>
        <xdr:cNvSpPr txBox="1"/>
      </xdr:nvSpPr>
      <xdr:spPr>
        <a:xfrm>
          <a:off x="14325111" y="51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114686</xdr:rowOff>
    </xdr:from>
    <xdr:to>
      <xdr:col>72</xdr:col>
      <xdr:colOff>38100</xdr:colOff>
      <xdr:row>33</xdr:row>
      <xdr:rowOff>44836</xdr:rowOff>
    </xdr:to>
    <xdr:sp macro="" textlink="">
      <xdr:nvSpPr>
        <xdr:cNvPr id="538" name="楕円 537"/>
        <xdr:cNvSpPr/>
      </xdr:nvSpPr>
      <xdr:spPr>
        <a:xfrm>
          <a:off x="13652500" y="56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61363</xdr:rowOff>
    </xdr:from>
    <xdr:ext cx="534377" cy="259045"/>
    <xdr:sp macro="" textlink="">
      <xdr:nvSpPr>
        <xdr:cNvPr id="539" name="テキスト ボックス 538"/>
        <xdr:cNvSpPr txBox="1"/>
      </xdr:nvSpPr>
      <xdr:spPr>
        <a:xfrm>
          <a:off x="13436111" y="53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42449</xdr:rowOff>
    </xdr:from>
    <xdr:to>
      <xdr:col>67</xdr:col>
      <xdr:colOff>101600</xdr:colOff>
      <xdr:row>37</xdr:row>
      <xdr:rowOff>144049</xdr:rowOff>
    </xdr:to>
    <xdr:sp macro="" textlink="">
      <xdr:nvSpPr>
        <xdr:cNvPr id="540" name="楕円 539"/>
        <xdr:cNvSpPr/>
      </xdr:nvSpPr>
      <xdr:spPr>
        <a:xfrm>
          <a:off x="12763500" y="63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135176</xdr:rowOff>
    </xdr:from>
    <xdr:ext cx="534377" cy="259045"/>
    <xdr:sp macro="" textlink="">
      <xdr:nvSpPr>
        <xdr:cNvPr id="541" name="テキスト ボックス 540"/>
        <xdr:cNvSpPr txBox="1"/>
      </xdr:nvSpPr>
      <xdr:spPr>
        <a:xfrm>
          <a:off x="12547111" y="64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5" name="直線コネクタ 564"/>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66"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67" name="直線コネクタ 566"/>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68"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69" name="直線コネクタ 568"/>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157569</xdr:rowOff>
    </xdr:from>
    <xdr:to>
      <xdr:col>85</xdr:col>
      <xdr:colOff>127000</xdr:colOff>
      <xdr:row>54</xdr:row>
      <xdr:rowOff>163177</xdr:rowOff>
    </xdr:to>
    <xdr:cxnSp macro="">
      <xdr:nvCxnSpPr>
        <xdr:cNvPr id="570" name="直線コネクタ 569"/>
        <xdr:cNvCxnSpPr/>
      </xdr:nvCxnSpPr>
      <xdr:spPr>
        <a:xfrm>
          <a:off x="15481300" y="9415869"/>
          <a:ext cx="8382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1"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2" name="フローチャート: 判断 571"/>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157569</xdr:rowOff>
    </xdr:from>
    <xdr:to>
      <xdr:col>81</xdr:col>
      <xdr:colOff>50800</xdr:colOff>
      <xdr:row>55</xdr:row>
      <xdr:rowOff>69832</xdr:rowOff>
    </xdr:to>
    <xdr:cxnSp macro="">
      <xdr:nvCxnSpPr>
        <xdr:cNvPr id="573" name="直線コネクタ 572"/>
        <xdr:cNvCxnSpPr/>
      </xdr:nvCxnSpPr>
      <xdr:spPr>
        <a:xfrm flipV="1">
          <a:off x="14592300" y="9415869"/>
          <a:ext cx="8890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4" name="フローチャート: 判断 573"/>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5" name="テキスト ボックス 574"/>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59865</xdr:rowOff>
    </xdr:from>
    <xdr:to>
      <xdr:col>76</xdr:col>
      <xdr:colOff>114300</xdr:colOff>
      <xdr:row>55</xdr:row>
      <xdr:rowOff>69832</xdr:rowOff>
    </xdr:to>
    <xdr:cxnSp macro="">
      <xdr:nvCxnSpPr>
        <xdr:cNvPr id="576" name="直線コネクタ 575"/>
        <xdr:cNvCxnSpPr/>
      </xdr:nvCxnSpPr>
      <xdr:spPr>
        <a:xfrm>
          <a:off x="13703300" y="9489615"/>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77" name="フローチャート: 判断 576"/>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78" name="テキスト ボックス 577"/>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90658</xdr:rowOff>
    </xdr:from>
    <xdr:to>
      <xdr:col>71</xdr:col>
      <xdr:colOff>177800</xdr:colOff>
      <xdr:row>55</xdr:row>
      <xdr:rowOff>59865</xdr:rowOff>
    </xdr:to>
    <xdr:cxnSp macro="">
      <xdr:nvCxnSpPr>
        <xdr:cNvPr id="579" name="直線コネクタ 578"/>
        <xdr:cNvCxnSpPr/>
      </xdr:nvCxnSpPr>
      <xdr:spPr>
        <a:xfrm>
          <a:off x="12814300" y="9348958"/>
          <a:ext cx="889000" cy="14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0" name="フローチャート: 判断 579"/>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1" name="テキスト ボックス 580"/>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2" name="フローチャート: 判断 581"/>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3" name="テキスト ボックス 582"/>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112377</xdr:rowOff>
    </xdr:from>
    <xdr:to>
      <xdr:col>85</xdr:col>
      <xdr:colOff>177800</xdr:colOff>
      <xdr:row>55</xdr:row>
      <xdr:rowOff>42527</xdr:rowOff>
    </xdr:to>
    <xdr:sp macro="" textlink="">
      <xdr:nvSpPr>
        <xdr:cNvPr id="589" name="楕円 588"/>
        <xdr:cNvSpPr/>
      </xdr:nvSpPr>
      <xdr:spPr>
        <a:xfrm>
          <a:off x="16268700" y="93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135254</xdr:rowOff>
    </xdr:from>
    <xdr:ext cx="534377" cy="259045"/>
    <xdr:sp macro="" textlink="">
      <xdr:nvSpPr>
        <xdr:cNvPr id="590" name="教育費該当値テキスト"/>
        <xdr:cNvSpPr txBox="1"/>
      </xdr:nvSpPr>
      <xdr:spPr>
        <a:xfrm>
          <a:off x="16370300" y="92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106769</xdr:rowOff>
    </xdr:from>
    <xdr:to>
      <xdr:col>81</xdr:col>
      <xdr:colOff>101600</xdr:colOff>
      <xdr:row>55</xdr:row>
      <xdr:rowOff>36919</xdr:rowOff>
    </xdr:to>
    <xdr:sp macro="" textlink="">
      <xdr:nvSpPr>
        <xdr:cNvPr id="591" name="楕円 590"/>
        <xdr:cNvSpPr/>
      </xdr:nvSpPr>
      <xdr:spPr>
        <a:xfrm>
          <a:off x="15430500" y="93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53446</xdr:rowOff>
    </xdr:from>
    <xdr:ext cx="534377" cy="259045"/>
    <xdr:sp macro="" textlink="">
      <xdr:nvSpPr>
        <xdr:cNvPr id="592" name="テキスト ボックス 591"/>
        <xdr:cNvSpPr txBox="1"/>
      </xdr:nvSpPr>
      <xdr:spPr>
        <a:xfrm>
          <a:off x="15214111" y="914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19032</xdr:rowOff>
    </xdr:from>
    <xdr:to>
      <xdr:col>76</xdr:col>
      <xdr:colOff>165100</xdr:colOff>
      <xdr:row>55</xdr:row>
      <xdr:rowOff>120632</xdr:rowOff>
    </xdr:to>
    <xdr:sp macro="" textlink="">
      <xdr:nvSpPr>
        <xdr:cNvPr id="593" name="楕円 592"/>
        <xdr:cNvSpPr/>
      </xdr:nvSpPr>
      <xdr:spPr>
        <a:xfrm>
          <a:off x="14541500" y="94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137159</xdr:rowOff>
    </xdr:from>
    <xdr:ext cx="534377" cy="259045"/>
    <xdr:sp macro="" textlink="">
      <xdr:nvSpPr>
        <xdr:cNvPr id="594" name="テキスト ボックス 593"/>
        <xdr:cNvSpPr txBox="1"/>
      </xdr:nvSpPr>
      <xdr:spPr>
        <a:xfrm>
          <a:off x="14325111" y="92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9065</xdr:rowOff>
    </xdr:from>
    <xdr:to>
      <xdr:col>72</xdr:col>
      <xdr:colOff>38100</xdr:colOff>
      <xdr:row>55</xdr:row>
      <xdr:rowOff>110665</xdr:rowOff>
    </xdr:to>
    <xdr:sp macro="" textlink="">
      <xdr:nvSpPr>
        <xdr:cNvPr id="595" name="楕円 594"/>
        <xdr:cNvSpPr/>
      </xdr:nvSpPr>
      <xdr:spPr>
        <a:xfrm>
          <a:off x="13652500" y="94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127192</xdr:rowOff>
    </xdr:from>
    <xdr:ext cx="534377" cy="259045"/>
    <xdr:sp macro="" textlink="">
      <xdr:nvSpPr>
        <xdr:cNvPr id="596" name="テキスト ボックス 595"/>
        <xdr:cNvSpPr txBox="1"/>
      </xdr:nvSpPr>
      <xdr:spPr>
        <a:xfrm>
          <a:off x="13436111" y="92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39858</xdr:rowOff>
    </xdr:from>
    <xdr:to>
      <xdr:col>67</xdr:col>
      <xdr:colOff>101600</xdr:colOff>
      <xdr:row>54</xdr:row>
      <xdr:rowOff>141458</xdr:rowOff>
    </xdr:to>
    <xdr:sp macro="" textlink="">
      <xdr:nvSpPr>
        <xdr:cNvPr id="597" name="楕円 596"/>
        <xdr:cNvSpPr/>
      </xdr:nvSpPr>
      <xdr:spPr>
        <a:xfrm>
          <a:off x="12763500" y="92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157985</xdr:rowOff>
    </xdr:from>
    <xdr:ext cx="599010" cy="259045"/>
    <xdr:sp macro="" textlink="">
      <xdr:nvSpPr>
        <xdr:cNvPr id="598" name="テキスト ボックス 597"/>
        <xdr:cNvSpPr txBox="1"/>
      </xdr:nvSpPr>
      <xdr:spPr>
        <a:xfrm>
          <a:off x="12514795" y="907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2" name="直線コネクタ 621"/>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5"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26" name="直線コネクタ 625"/>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25133</xdr:rowOff>
    </xdr:from>
    <xdr:to>
      <xdr:col>85</xdr:col>
      <xdr:colOff>127000</xdr:colOff>
      <xdr:row>78</xdr:row>
      <xdr:rowOff>119951</xdr:rowOff>
    </xdr:to>
    <xdr:cxnSp macro="">
      <xdr:nvCxnSpPr>
        <xdr:cNvPr id="627" name="直線コネクタ 626"/>
        <xdr:cNvCxnSpPr/>
      </xdr:nvCxnSpPr>
      <xdr:spPr>
        <a:xfrm>
          <a:off x="15481300" y="12540983"/>
          <a:ext cx="838200" cy="9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28"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29" name="フローチャート: 判断 628"/>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160655</xdr:rowOff>
    </xdr:from>
    <xdr:to>
      <xdr:col>81</xdr:col>
      <xdr:colOff>50800</xdr:colOff>
      <xdr:row>73</xdr:row>
      <xdr:rowOff>25133</xdr:rowOff>
    </xdr:to>
    <xdr:cxnSp macro="">
      <xdr:nvCxnSpPr>
        <xdr:cNvPr id="630" name="直線コネクタ 629"/>
        <xdr:cNvCxnSpPr/>
      </xdr:nvCxnSpPr>
      <xdr:spPr>
        <a:xfrm>
          <a:off x="14592300" y="11990705"/>
          <a:ext cx="8890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1" name="フローチャート: 判断 630"/>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94163</xdr:rowOff>
    </xdr:from>
    <xdr:ext cx="534377" cy="259045"/>
    <xdr:sp macro="" textlink="">
      <xdr:nvSpPr>
        <xdr:cNvPr id="632" name="テキスト ボックス 631"/>
        <xdr:cNvSpPr txBox="1"/>
      </xdr:nvSpPr>
      <xdr:spPr>
        <a:xfrm>
          <a:off x="15214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160655</xdr:rowOff>
    </xdr:from>
    <xdr:to>
      <xdr:col>76</xdr:col>
      <xdr:colOff>114300</xdr:colOff>
      <xdr:row>75</xdr:row>
      <xdr:rowOff>104839</xdr:rowOff>
    </xdr:to>
    <xdr:cxnSp macro="">
      <xdr:nvCxnSpPr>
        <xdr:cNvPr id="633" name="直線コネクタ 632"/>
        <xdr:cNvCxnSpPr/>
      </xdr:nvCxnSpPr>
      <xdr:spPr>
        <a:xfrm flipV="1">
          <a:off x="13703300" y="11990705"/>
          <a:ext cx="889000" cy="97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4" name="フローチャート: 判断 633"/>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135247</xdr:rowOff>
    </xdr:from>
    <xdr:ext cx="469744" cy="259045"/>
    <xdr:sp macro="" textlink="">
      <xdr:nvSpPr>
        <xdr:cNvPr id="635" name="テキスト ボックス 634"/>
        <xdr:cNvSpPr txBox="1"/>
      </xdr:nvSpPr>
      <xdr:spPr>
        <a:xfrm>
          <a:off x="14357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104839</xdr:rowOff>
    </xdr:from>
    <xdr:to>
      <xdr:col>71</xdr:col>
      <xdr:colOff>177800</xdr:colOff>
      <xdr:row>76</xdr:row>
      <xdr:rowOff>70535</xdr:rowOff>
    </xdr:to>
    <xdr:cxnSp macro="">
      <xdr:nvCxnSpPr>
        <xdr:cNvPr id="636" name="直線コネクタ 635"/>
        <xdr:cNvCxnSpPr/>
      </xdr:nvCxnSpPr>
      <xdr:spPr>
        <a:xfrm flipV="1">
          <a:off x="12814300" y="12963589"/>
          <a:ext cx="889000" cy="1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37" name="フローチャート: 判断 636"/>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101643</xdr:rowOff>
    </xdr:from>
    <xdr:ext cx="534377" cy="259045"/>
    <xdr:sp macro="" textlink="">
      <xdr:nvSpPr>
        <xdr:cNvPr id="638" name="テキスト ボックス 637"/>
        <xdr:cNvSpPr txBox="1"/>
      </xdr:nvSpPr>
      <xdr:spPr>
        <a:xfrm>
          <a:off x="13436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39" name="フローチャート: 判断 638"/>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141127</xdr:rowOff>
    </xdr:from>
    <xdr:ext cx="469744" cy="259045"/>
    <xdr:sp macro="" textlink="">
      <xdr:nvSpPr>
        <xdr:cNvPr id="640" name="テキスト ボックス 639"/>
        <xdr:cNvSpPr txBox="1"/>
      </xdr:nvSpPr>
      <xdr:spPr>
        <a:xfrm>
          <a:off x="12579428"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69151</xdr:rowOff>
    </xdr:from>
    <xdr:to>
      <xdr:col>85</xdr:col>
      <xdr:colOff>177800</xdr:colOff>
      <xdr:row>78</xdr:row>
      <xdr:rowOff>170751</xdr:rowOff>
    </xdr:to>
    <xdr:sp macro="" textlink="">
      <xdr:nvSpPr>
        <xdr:cNvPr id="646" name="楕円 645"/>
        <xdr:cNvSpPr/>
      </xdr:nvSpPr>
      <xdr:spPr>
        <a:xfrm>
          <a:off x="16268700" y="134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5465</xdr:rowOff>
    </xdr:from>
    <xdr:ext cx="469744" cy="259045"/>
    <xdr:sp macro="" textlink="">
      <xdr:nvSpPr>
        <xdr:cNvPr id="647" name="災害復旧費該当値テキスト"/>
        <xdr:cNvSpPr txBox="1"/>
      </xdr:nvSpPr>
      <xdr:spPr>
        <a:xfrm>
          <a:off x="16370300" y="133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145783</xdr:rowOff>
    </xdr:from>
    <xdr:to>
      <xdr:col>81</xdr:col>
      <xdr:colOff>101600</xdr:colOff>
      <xdr:row>73</xdr:row>
      <xdr:rowOff>75933</xdr:rowOff>
    </xdr:to>
    <xdr:sp macro="" textlink="">
      <xdr:nvSpPr>
        <xdr:cNvPr id="648" name="楕円 647"/>
        <xdr:cNvSpPr/>
      </xdr:nvSpPr>
      <xdr:spPr>
        <a:xfrm>
          <a:off x="15430500" y="124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92460</xdr:rowOff>
    </xdr:from>
    <xdr:ext cx="534377" cy="259045"/>
    <xdr:sp macro="" textlink="">
      <xdr:nvSpPr>
        <xdr:cNvPr id="649" name="テキスト ボックス 648"/>
        <xdr:cNvSpPr txBox="1"/>
      </xdr:nvSpPr>
      <xdr:spPr>
        <a:xfrm>
          <a:off x="15214111" y="122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109855</xdr:rowOff>
    </xdr:from>
    <xdr:to>
      <xdr:col>76</xdr:col>
      <xdr:colOff>165100</xdr:colOff>
      <xdr:row>70</xdr:row>
      <xdr:rowOff>40005</xdr:rowOff>
    </xdr:to>
    <xdr:sp macro="" textlink="">
      <xdr:nvSpPr>
        <xdr:cNvPr id="650" name="楕円 649"/>
        <xdr:cNvSpPr/>
      </xdr:nvSpPr>
      <xdr:spPr>
        <a:xfrm>
          <a:off x="14541500" y="119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56532</xdr:rowOff>
    </xdr:from>
    <xdr:ext cx="599010" cy="259045"/>
    <xdr:sp macro="" textlink="">
      <xdr:nvSpPr>
        <xdr:cNvPr id="651" name="テキスト ボックス 650"/>
        <xdr:cNvSpPr txBox="1"/>
      </xdr:nvSpPr>
      <xdr:spPr>
        <a:xfrm>
          <a:off x="14292795" y="1171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54039</xdr:rowOff>
    </xdr:from>
    <xdr:to>
      <xdr:col>72</xdr:col>
      <xdr:colOff>38100</xdr:colOff>
      <xdr:row>75</xdr:row>
      <xdr:rowOff>155639</xdr:rowOff>
    </xdr:to>
    <xdr:sp macro="" textlink="">
      <xdr:nvSpPr>
        <xdr:cNvPr id="652" name="楕円 651"/>
        <xdr:cNvSpPr/>
      </xdr:nvSpPr>
      <xdr:spPr>
        <a:xfrm>
          <a:off x="13652500" y="129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716</xdr:rowOff>
    </xdr:from>
    <xdr:ext cx="534377" cy="259045"/>
    <xdr:sp macro="" textlink="">
      <xdr:nvSpPr>
        <xdr:cNvPr id="653" name="テキスト ボックス 652"/>
        <xdr:cNvSpPr txBox="1"/>
      </xdr:nvSpPr>
      <xdr:spPr>
        <a:xfrm>
          <a:off x="13436111" y="126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19735</xdr:rowOff>
    </xdr:from>
    <xdr:to>
      <xdr:col>67</xdr:col>
      <xdr:colOff>101600</xdr:colOff>
      <xdr:row>76</xdr:row>
      <xdr:rowOff>121335</xdr:rowOff>
    </xdr:to>
    <xdr:sp macro="" textlink="">
      <xdr:nvSpPr>
        <xdr:cNvPr id="654" name="楕円 653"/>
        <xdr:cNvSpPr/>
      </xdr:nvSpPr>
      <xdr:spPr>
        <a:xfrm>
          <a:off x="12763500" y="130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137863</xdr:rowOff>
    </xdr:from>
    <xdr:ext cx="534377" cy="259045"/>
    <xdr:sp macro="" textlink="">
      <xdr:nvSpPr>
        <xdr:cNvPr id="655" name="テキスト ボックス 654"/>
        <xdr:cNvSpPr txBox="1"/>
      </xdr:nvSpPr>
      <xdr:spPr>
        <a:xfrm>
          <a:off x="12547111" y="128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77" name="直線コネクタ 676"/>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78"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79" name="直線コネクタ 678"/>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0"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1" name="直線コネクタ 680"/>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32090</xdr:rowOff>
    </xdr:from>
    <xdr:to>
      <xdr:col>85</xdr:col>
      <xdr:colOff>127000</xdr:colOff>
      <xdr:row>96</xdr:row>
      <xdr:rowOff>91246</xdr:rowOff>
    </xdr:to>
    <xdr:cxnSp macro="">
      <xdr:nvCxnSpPr>
        <xdr:cNvPr id="682" name="直線コネクタ 681"/>
        <xdr:cNvCxnSpPr/>
      </xdr:nvCxnSpPr>
      <xdr:spPr>
        <a:xfrm flipV="1">
          <a:off x="15481300" y="16491290"/>
          <a:ext cx="8382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3"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4" name="フローチャート: 判断 683"/>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91246</xdr:rowOff>
    </xdr:from>
    <xdr:to>
      <xdr:col>81</xdr:col>
      <xdr:colOff>50800</xdr:colOff>
      <xdr:row>96</xdr:row>
      <xdr:rowOff>115300</xdr:rowOff>
    </xdr:to>
    <xdr:cxnSp macro="">
      <xdr:nvCxnSpPr>
        <xdr:cNvPr id="685" name="直線コネクタ 684"/>
        <xdr:cNvCxnSpPr/>
      </xdr:nvCxnSpPr>
      <xdr:spPr>
        <a:xfrm flipV="1">
          <a:off x="14592300" y="16550446"/>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86" name="フローチャート: 判断 685"/>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87" name="テキスト ボックス 686"/>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93751</xdr:rowOff>
    </xdr:from>
    <xdr:to>
      <xdr:col>76</xdr:col>
      <xdr:colOff>114300</xdr:colOff>
      <xdr:row>96</xdr:row>
      <xdr:rowOff>115300</xdr:rowOff>
    </xdr:to>
    <xdr:cxnSp macro="">
      <xdr:nvCxnSpPr>
        <xdr:cNvPr id="688" name="直線コネクタ 687"/>
        <xdr:cNvCxnSpPr/>
      </xdr:nvCxnSpPr>
      <xdr:spPr>
        <a:xfrm>
          <a:off x="13703300" y="16552951"/>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89" name="フローチャート: 判断 688"/>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0" name="テキスト ボックス 689"/>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60747</xdr:rowOff>
    </xdr:from>
    <xdr:to>
      <xdr:col>71</xdr:col>
      <xdr:colOff>177800</xdr:colOff>
      <xdr:row>96</xdr:row>
      <xdr:rowOff>93751</xdr:rowOff>
    </xdr:to>
    <xdr:cxnSp macro="">
      <xdr:nvCxnSpPr>
        <xdr:cNvPr id="691" name="直線コネクタ 690"/>
        <xdr:cNvCxnSpPr/>
      </xdr:nvCxnSpPr>
      <xdr:spPr>
        <a:xfrm>
          <a:off x="12814300" y="16519947"/>
          <a:ext cx="8890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2" name="フローチャート: 判断 691"/>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3" name="テキスト ボックス 692"/>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4" name="フローチャート: 判断 693"/>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5" name="テキスト ボックス 694"/>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152740</xdr:rowOff>
    </xdr:from>
    <xdr:to>
      <xdr:col>85</xdr:col>
      <xdr:colOff>177800</xdr:colOff>
      <xdr:row>96</xdr:row>
      <xdr:rowOff>82890</xdr:rowOff>
    </xdr:to>
    <xdr:sp macro="" textlink="">
      <xdr:nvSpPr>
        <xdr:cNvPr id="701" name="楕円 700"/>
        <xdr:cNvSpPr/>
      </xdr:nvSpPr>
      <xdr:spPr>
        <a:xfrm>
          <a:off x="16268700" y="164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4167</xdr:rowOff>
    </xdr:from>
    <xdr:ext cx="534377" cy="259045"/>
    <xdr:sp macro="" textlink="">
      <xdr:nvSpPr>
        <xdr:cNvPr id="702" name="公債費該当値テキスト"/>
        <xdr:cNvSpPr txBox="1"/>
      </xdr:nvSpPr>
      <xdr:spPr>
        <a:xfrm>
          <a:off x="16370300" y="162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40446</xdr:rowOff>
    </xdr:from>
    <xdr:to>
      <xdr:col>81</xdr:col>
      <xdr:colOff>101600</xdr:colOff>
      <xdr:row>96</xdr:row>
      <xdr:rowOff>142046</xdr:rowOff>
    </xdr:to>
    <xdr:sp macro="" textlink="">
      <xdr:nvSpPr>
        <xdr:cNvPr id="703" name="楕円 702"/>
        <xdr:cNvSpPr/>
      </xdr:nvSpPr>
      <xdr:spPr>
        <a:xfrm>
          <a:off x="15430500" y="164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158573</xdr:rowOff>
    </xdr:from>
    <xdr:ext cx="534377" cy="259045"/>
    <xdr:sp macro="" textlink="">
      <xdr:nvSpPr>
        <xdr:cNvPr id="704" name="テキスト ボックス 703"/>
        <xdr:cNvSpPr txBox="1"/>
      </xdr:nvSpPr>
      <xdr:spPr>
        <a:xfrm>
          <a:off x="15214111" y="162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64500</xdr:rowOff>
    </xdr:from>
    <xdr:to>
      <xdr:col>76</xdr:col>
      <xdr:colOff>165100</xdr:colOff>
      <xdr:row>96</xdr:row>
      <xdr:rowOff>166100</xdr:rowOff>
    </xdr:to>
    <xdr:sp macro="" textlink="">
      <xdr:nvSpPr>
        <xdr:cNvPr id="705" name="楕円 704"/>
        <xdr:cNvSpPr/>
      </xdr:nvSpPr>
      <xdr:spPr>
        <a:xfrm>
          <a:off x="14541500" y="165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11177</xdr:rowOff>
    </xdr:from>
    <xdr:ext cx="534377" cy="259045"/>
    <xdr:sp macro="" textlink="">
      <xdr:nvSpPr>
        <xdr:cNvPr id="706" name="テキスト ボックス 705"/>
        <xdr:cNvSpPr txBox="1"/>
      </xdr:nvSpPr>
      <xdr:spPr>
        <a:xfrm>
          <a:off x="14325111" y="162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42951</xdr:rowOff>
    </xdr:from>
    <xdr:to>
      <xdr:col>72</xdr:col>
      <xdr:colOff>38100</xdr:colOff>
      <xdr:row>96</xdr:row>
      <xdr:rowOff>144551</xdr:rowOff>
    </xdr:to>
    <xdr:sp macro="" textlink="">
      <xdr:nvSpPr>
        <xdr:cNvPr id="707" name="楕円 706"/>
        <xdr:cNvSpPr/>
      </xdr:nvSpPr>
      <xdr:spPr>
        <a:xfrm>
          <a:off x="136525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161078</xdr:rowOff>
    </xdr:from>
    <xdr:ext cx="534377" cy="259045"/>
    <xdr:sp macro="" textlink="">
      <xdr:nvSpPr>
        <xdr:cNvPr id="708" name="テキスト ボックス 707"/>
        <xdr:cNvSpPr txBox="1"/>
      </xdr:nvSpPr>
      <xdr:spPr>
        <a:xfrm>
          <a:off x="13436111" y="162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9947</xdr:rowOff>
    </xdr:from>
    <xdr:to>
      <xdr:col>67</xdr:col>
      <xdr:colOff>101600</xdr:colOff>
      <xdr:row>96</xdr:row>
      <xdr:rowOff>111547</xdr:rowOff>
    </xdr:to>
    <xdr:sp macro="" textlink="">
      <xdr:nvSpPr>
        <xdr:cNvPr id="709" name="楕円 708"/>
        <xdr:cNvSpPr/>
      </xdr:nvSpPr>
      <xdr:spPr>
        <a:xfrm>
          <a:off x="12763500" y="164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128074</xdr:rowOff>
    </xdr:from>
    <xdr:ext cx="534377" cy="259045"/>
    <xdr:sp macro="" textlink="">
      <xdr:nvSpPr>
        <xdr:cNvPr id="710" name="テキスト ボックス 709"/>
        <xdr:cNvSpPr txBox="1"/>
      </xdr:nvSpPr>
      <xdr:spPr>
        <a:xfrm>
          <a:off x="12547111" y="1624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4" name="直線コネクタ 733"/>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5"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37"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38" name="直線コネクタ 737"/>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24790</xdr:rowOff>
    </xdr:from>
    <xdr:to>
      <xdr:col>116</xdr:col>
      <xdr:colOff>63500</xdr:colOff>
      <xdr:row>36</xdr:row>
      <xdr:rowOff>130861</xdr:rowOff>
    </xdr:to>
    <xdr:cxnSp macro="">
      <xdr:nvCxnSpPr>
        <xdr:cNvPr id="739" name="直線コネクタ 738"/>
        <xdr:cNvCxnSpPr/>
      </xdr:nvCxnSpPr>
      <xdr:spPr>
        <a:xfrm flipV="1">
          <a:off x="21323300" y="6196990"/>
          <a:ext cx="8382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120286</xdr:rowOff>
    </xdr:from>
    <xdr:ext cx="378565" cy="259045"/>
    <xdr:sp macro="" textlink="">
      <xdr:nvSpPr>
        <xdr:cNvPr id="740" name="諸支出金平均値テキスト"/>
        <xdr:cNvSpPr txBox="1"/>
      </xdr:nvSpPr>
      <xdr:spPr>
        <a:xfrm>
          <a:off x="22212300" y="6635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1" name="フローチャート: 判断 740"/>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130861</xdr:rowOff>
    </xdr:from>
    <xdr:to>
      <xdr:col>111</xdr:col>
      <xdr:colOff>177800</xdr:colOff>
      <xdr:row>38</xdr:row>
      <xdr:rowOff>134366</xdr:rowOff>
    </xdr:to>
    <xdr:cxnSp macro="">
      <xdr:nvCxnSpPr>
        <xdr:cNvPr id="742" name="直線コネクタ 741"/>
        <xdr:cNvCxnSpPr/>
      </xdr:nvCxnSpPr>
      <xdr:spPr>
        <a:xfrm flipV="1">
          <a:off x="20434300" y="6303061"/>
          <a:ext cx="889000" cy="3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3" name="フローチャート: 判断 742"/>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56507</xdr:rowOff>
    </xdr:from>
    <xdr:ext cx="378565" cy="259045"/>
    <xdr:sp macro="" textlink="">
      <xdr:nvSpPr>
        <xdr:cNvPr id="744" name="テキスト ボックス 743"/>
        <xdr:cNvSpPr txBox="1"/>
      </xdr:nvSpPr>
      <xdr:spPr>
        <a:xfrm>
          <a:off x="21134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134366</xdr:rowOff>
    </xdr:from>
    <xdr:to>
      <xdr:col>107</xdr:col>
      <xdr:colOff>50800</xdr:colOff>
      <xdr:row>39</xdr:row>
      <xdr:rowOff>44450</xdr:rowOff>
    </xdr:to>
    <xdr:cxnSp macro="">
      <xdr:nvCxnSpPr>
        <xdr:cNvPr id="745" name="直線コネクタ 744"/>
        <xdr:cNvCxnSpPr/>
      </xdr:nvCxnSpPr>
      <xdr:spPr>
        <a:xfrm flipV="1">
          <a:off x="19545300" y="6649466"/>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46" name="フローチャート: 判断 745"/>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52735</xdr:rowOff>
    </xdr:from>
    <xdr:ext cx="378565" cy="259045"/>
    <xdr:sp macro="" textlink="">
      <xdr:nvSpPr>
        <xdr:cNvPr id="747" name="テキスト ボックス 746"/>
        <xdr:cNvSpPr txBox="1"/>
      </xdr:nvSpPr>
      <xdr:spPr>
        <a:xfrm>
          <a:off x="20245017" y="673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49" name="フローチャート: 判断 748"/>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0" name="テキスト ボックス 749"/>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1" name="フローチャート: 判断 750"/>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2" name="テキスト ボックス 751"/>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145440</xdr:rowOff>
    </xdr:from>
    <xdr:to>
      <xdr:col>116</xdr:col>
      <xdr:colOff>114300</xdr:colOff>
      <xdr:row>36</xdr:row>
      <xdr:rowOff>75590</xdr:rowOff>
    </xdr:to>
    <xdr:sp macro="" textlink="">
      <xdr:nvSpPr>
        <xdr:cNvPr id="758" name="楕円 757"/>
        <xdr:cNvSpPr/>
      </xdr:nvSpPr>
      <xdr:spPr>
        <a:xfrm>
          <a:off x="22110700" y="6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168317</xdr:rowOff>
    </xdr:from>
    <xdr:ext cx="534377" cy="259045"/>
    <xdr:sp macro="" textlink="">
      <xdr:nvSpPr>
        <xdr:cNvPr id="759" name="諸支出金該当値テキスト"/>
        <xdr:cNvSpPr txBox="1"/>
      </xdr:nvSpPr>
      <xdr:spPr>
        <a:xfrm>
          <a:off x="22212300" y="59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80061</xdr:rowOff>
    </xdr:from>
    <xdr:to>
      <xdr:col>112</xdr:col>
      <xdr:colOff>38100</xdr:colOff>
      <xdr:row>37</xdr:row>
      <xdr:rowOff>10211</xdr:rowOff>
    </xdr:to>
    <xdr:sp macro="" textlink="">
      <xdr:nvSpPr>
        <xdr:cNvPr id="760" name="楕円 759"/>
        <xdr:cNvSpPr/>
      </xdr:nvSpPr>
      <xdr:spPr>
        <a:xfrm>
          <a:off x="21272500" y="62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26738</xdr:rowOff>
    </xdr:from>
    <xdr:ext cx="534377" cy="259045"/>
    <xdr:sp macro="" textlink="">
      <xdr:nvSpPr>
        <xdr:cNvPr id="761" name="テキスト ボックス 760"/>
        <xdr:cNvSpPr txBox="1"/>
      </xdr:nvSpPr>
      <xdr:spPr>
        <a:xfrm>
          <a:off x="21056111" y="60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83566</xdr:rowOff>
    </xdr:from>
    <xdr:to>
      <xdr:col>107</xdr:col>
      <xdr:colOff>101600</xdr:colOff>
      <xdr:row>39</xdr:row>
      <xdr:rowOff>13716</xdr:rowOff>
    </xdr:to>
    <xdr:sp macro="" textlink="">
      <xdr:nvSpPr>
        <xdr:cNvPr id="762" name="楕円 761"/>
        <xdr:cNvSpPr/>
      </xdr:nvSpPr>
      <xdr:spPr>
        <a:xfrm>
          <a:off x="20383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30243</xdr:rowOff>
    </xdr:from>
    <xdr:ext cx="469744" cy="259045"/>
    <xdr:sp macro="" textlink="">
      <xdr:nvSpPr>
        <xdr:cNvPr id="763" name="テキスト ボックス 762"/>
        <xdr:cNvSpPr txBox="1"/>
      </xdr:nvSpPr>
      <xdr:spPr>
        <a:xfrm>
          <a:off x="20199428" y="637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総務費、民生費、衛生費、商工費、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土木費、災害復旧費で平成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号災害からの復旧復興事業の影響が見られる。今後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円となっており、類似団体平均に比べ高止まりしているのは、町の事業にシルバー人材センターを積極的に活用していることが主な要因である。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年の土砂災害以降は積み増し出来ていない。しかし、他基金を含めて将来的には標準財政規模相当額の現在高とすることを目標とする。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実質収支における比率については、一般的には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が適正とされているが、財政調整基金の取り崩しを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極力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避けた影響で、数値が小さくなった。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国民健康保険事業勘定については、平成元年度から平成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年度まで累積赤字を抱えていたが、これは隠れ借金と同様であることから、将来の財政破たんを回避するため平成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年度に解消した。以後単年度赤字については、当年度中に一般会計からの繰り入れにより解消している。保険料率は平成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年度に改定を実施した。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水道事業においては多額の累積欠損金を抱えており、これを解消するため、平成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の値上げを実施した。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
377</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
57</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
378</v>
      </c>
      <c r="C3" s="420"/>
      <c r="D3" s="420"/>
      <c r="E3" s="421"/>
      <c r="F3" s="421"/>
      <c r="G3" s="421"/>
      <c r="H3" s="421"/>
      <c r="I3" s="421"/>
      <c r="J3" s="421"/>
      <c r="K3" s="421"/>
      <c r="L3" s="421" t="s">
        <v>
58</v>
      </c>
      <c r="M3" s="421"/>
      <c r="N3" s="421"/>
      <c r="O3" s="421"/>
      <c r="P3" s="421"/>
      <c r="Q3" s="421"/>
      <c r="R3" s="428"/>
      <c r="S3" s="428"/>
      <c r="T3" s="428"/>
      <c r="U3" s="428"/>
      <c r="V3" s="429"/>
      <c r="W3" s="403" t="s">
        <v>
59</v>
      </c>
      <c r="X3" s="404"/>
      <c r="Y3" s="404"/>
      <c r="Z3" s="404"/>
      <c r="AA3" s="404"/>
      <c r="AB3" s="420"/>
      <c r="AC3" s="428" t="s">
        <v>
60</v>
      </c>
      <c r="AD3" s="404"/>
      <c r="AE3" s="404"/>
      <c r="AF3" s="404"/>
      <c r="AG3" s="404"/>
      <c r="AH3" s="404"/>
      <c r="AI3" s="404"/>
      <c r="AJ3" s="404"/>
      <c r="AK3" s="404"/>
      <c r="AL3" s="405"/>
      <c r="AM3" s="403" t="s">
        <v>
61</v>
      </c>
      <c r="AN3" s="404"/>
      <c r="AO3" s="404"/>
      <c r="AP3" s="404"/>
      <c r="AQ3" s="404"/>
      <c r="AR3" s="404"/>
      <c r="AS3" s="404"/>
      <c r="AT3" s="404"/>
      <c r="AU3" s="404"/>
      <c r="AV3" s="404"/>
      <c r="AW3" s="404"/>
      <c r="AX3" s="405"/>
      <c r="AY3" s="440" t="s">
        <v>
0</v>
      </c>
      <c r="AZ3" s="441"/>
      <c r="BA3" s="441"/>
      <c r="BB3" s="441"/>
      <c r="BC3" s="441"/>
      <c r="BD3" s="441"/>
      <c r="BE3" s="441"/>
      <c r="BF3" s="441"/>
      <c r="BG3" s="441"/>
      <c r="BH3" s="441"/>
      <c r="BI3" s="441"/>
      <c r="BJ3" s="441"/>
      <c r="BK3" s="441"/>
      <c r="BL3" s="441"/>
      <c r="BM3" s="442"/>
      <c r="BN3" s="403" t="s">
        <v>
62</v>
      </c>
      <c r="BO3" s="404"/>
      <c r="BP3" s="404"/>
      <c r="BQ3" s="404"/>
      <c r="BR3" s="404"/>
      <c r="BS3" s="404"/>
      <c r="BT3" s="404"/>
      <c r="BU3" s="405"/>
      <c r="BV3" s="403" t="s">
        <v>
63</v>
      </c>
      <c r="BW3" s="404"/>
      <c r="BX3" s="404"/>
      <c r="BY3" s="404"/>
      <c r="BZ3" s="404"/>
      <c r="CA3" s="404"/>
      <c r="CB3" s="404"/>
      <c r="CC3" s="405"/>
      <c r="CD3" s="440" t="s">
        <v>
0</v>
      </c>
      <c r="CE3" s="441"/>
      <c r="CF3" s="441"/>
      <c r="CG3" s="441"/>
      <c r="CH3" s="441"/>
      <c r="CI3" s="441"/>
      <c r="CJ3" s="441"/>
      <c r="CK3" s="441"/>
      <c r="CL3" s="441"/>
      <c r="CM3" s="441"/>
      <c r="CN3" s="441"/>
      <c r="CO3" s="441"/>
      <c r="CP3" s="441"/>
      <c r="CQ3" s="441"/>
      <c r="CR3" s="441"/>
      <c r="CS3" s="442"/>
      <c r="CT3" s="403" t="s">
        <v>
64</v>
      </c>
      <c r="CU3" s="404"/>
      <c r="CV3" s="404"/>
      <c r="CW3" s="404"/>
      <c r="CX3" s="404"/>
      <c r="CY3" s="404"/>
      <c r="CZ3" s="404"/>
      <c r="DA3" s="405"/>
      <c r="DB3" s="403" t="s">
        <v>
65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
379</v>
      </c>
      <c r="AZ4" s="407"/>
      <c r="BA4" s="407"/>
      <c r="BB4" s="407"/>
      <c r="BC4" s="407"/>
      <c r="BD4" s="407"/>
      <c r="BE4" s="407"/>
      <c r="BF4" s="407"/>
      <c r="BG4" s="407"/>
      <c r="BH4" s="407"/>
      <c r="BI4" s="407"/>
      <c r="BJ4" s="407"/>
      <c r="BK4" s="407"/>
      <c r="BL4" s="407"/>
      <c r="BM4" s="408"/>
      <c r="BN4" s="409">
        <v>
9706514</v>
      </c>
      <c r="BO4" s="410"/>
      <c r="BP4" s="410"/>
      <c r="BQ4" s="410"/>
      <c r="BR4" s="410"/>
      <c r="BS4" s="410"/>
      <c r="BT4" s="410"/>
      <c r="BU4" s="411"/>
      <c r="BV4" s="409">
        <v>
10171548</v>
      </c>
      <c r="BW4" s="410"/>
      <c r="BX4" s="410"/>
      <c r="BY4" s="410"/>
      <c r="BZ4" s="410"/>
      <c r="CA4" s="410"/>
      <c r="CB4" s="410"/>
      <c r="CC4" s="411"/>
      <c r="CD4" s="412" t="s">
        <v>
66</v>
      </c>
      <c r="CE4" s="413"/>
      <c r="CF4" s="413"/>
      <c r="CG4" s="413"/>
      <c r="CH4" s="413"/>
      <c r="CI4" s="413"/>
      <c r="CJ4" s="413"/>
      <c r="CK4" s="413"/>
      <c r="CL4" s="413"/>
      <c r="CM4" s="413"/>
      <c r="CN4" s="413"/>
      <c r="CO4" s="413"/>
      <c r="CP4" s="413"/>
      <c r="CQ4" s="413"/>
      <c r="CR4" s="413"/>
      <c r="CS4" s="414"/>
      <c r="CT4" s="415">
        <v>
1</v>
      </c>
      <c r="CU4" s="416"/>
      <c r="CV4" s="416"/>
      <c r="CW4" s="416"/>
      <c r="CX4" s="416"/>
      <c r="CY4" s="416"/>
      <c r="CZ4" s="416"/>
      <c r="DA4" s="417"/>
      <c r="DB4" s="415">
        <v>
0.9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
67</v>
      </c>
      <c r="AN5" s="470"/>
      <c r="AO5" s="470"/>
      <c r="AP5" s="470"/>
      <c r="AQ5" s="470"/>
      <c r="AR5" s="470"/>
      <c r="AS5" s="470"/>
      <c r="AT5" s="471"/>
      <c r="AU5" s="472" t="s">
        <v>
380</v>
      </c>
      <c r="AV5" s="473"/>
      <c r="AW5" s="473"/>
      <c r="AX5" s="473"/>
      <c r="AY5" s="474" t="s">
        <v>
381</v>
      </c>
      <c r="AZ5" s="475"/>
      <c r="BA5" s="475"/>
      <c r="BB5" s="475"/>
      <c r="BC5" s="475"/>
      <c r="BD5" s="475"/>
      <c r="BE5" s="475"/>
      <c r="BF5" s="475"/>
      <c r="BG5" s="475"/>
      <c r="BH5" s="475"/>
      <c r="BI5" s="475"/>
      <c r="BJ5" s="475"/>
      <c r="BK5" s="475"/>
      <c r="BL5" s="475"/>
      <c r="BM5" s="476"/>
      <c r="BN5" s="477">
        <v>
9663401</v>
      </c>
      <c r="BO5" s="478"/>
      <c r="BP5" s="478"/>
      <c r="BQ5" s="478"/>
      <c r="BR5" s="478"/>
      <c r="BS5" s="478"/>
      <c r="BT5" s="478"/>
      <c r="BU5" s="479"/>
      <c r="BV5" s="477">
        <v>
10141633</v>
      </c>
      <c r="BW5" s="478"/>
      <c r="BX5" s="478"/>
      <c r="BY5" s="478"/>
      <c r="BZ5" s="478"/>
      <c r="CA5" s="478"/>
      <c r="CB5" s="478"/>
      <c r="CC5" s="479"/>
      <c r="CD5" s="480" t="s">
        <v>
68</v>
      </c>
      <c r="CE5" s="481"/>
      <c r="CF5" s="481"/>
      <c r="CG5" s="481"/>
      <c r="CH5" s="481"/>
      <c r="CI5" s="481"/>
      <c r="CJ5" s="481"/>
      <c r="CK5" s="481"/>
      <c r="CL5" s="481"/>
      <c r="CM5" s="481"/>
      <c r="CN5" s="481"/>
      <c r="CO5" s="481"/>
      <c r="CP5" s="481"/>
      <c r="CQ5" s="481"/>
      <c r="CR5" s="481"/>
      <c r="CS5" s="482"/>
      <c r="CT5" s="443">
        <v>
89</v>
      </c>
      <c r="CU5" s="444"/>
      <c r="CV5" s="444"/>
      <c r="CW5" s="444"/>
      <c r="CX5" s="444"/>
      <c r="CY5" s="444"/>
      <c r="CZ5" s="444"/>
      <c r="DA5" s="445"/>
      <c r="DB5" s="443">
        <v>
88.1</v>
      </c>
      <c r="DC5" s="444"/>
      <c r="DD5" s="444"/>
      <c r="DE5" s="444"/>
      <c r="DF5" s="444"/>
      <c r="DG5" s="444"/>
      <c r="DH5" s="444"/>
      <c r="DI5" s="445"/>
      <c r="DJ5" s="165"/>
      <c r="DK5" s="165"/>
      <c r="DL5" s="165"/>
      <c r="DM5" s="165"/>
      <c r="DN5" s="165"/>
      <c r="DO5" s="165"/>
    </row>
    <row r="6" spans="1:119" ht="18.75" customHeight="1">
      <c r="A6" s="166"/>
      <c r="B6" s="446" t="s">
        <v>
69</v>
      </c>
      <c r="C6" s="447"/>
      <c r="D6" s="447"/>
      <c r="E6" s="448"/>
      <c r="F6" s="448"/>
      <c r="G6" s="448"/>
      <c r="H6" s="448"/>
      <c r="I6" s="448"/>
      <c r="J6" s="448"/>
      <c r="K6" s="448"/>
      <c r="L6" s="448" t="s">
        <v>
382</v>
      </c>
      <c r="M6" s="448"/>
      <c r="N6" s="448"/>
      <c r="O6" s="448"/>
      <c r="P6" s="448"/>
      <c r="Q6" s="448"/>
      <c r="R6" s="452"/>
      <c r="S6" s="452"/>
      <c r="T6" s="452"/>
      <c r="U6" s="452"/>
      <c r="V6" s="453"/>
      <c r="W6" s="456" t="s">
        <v>
70</v>
      </c>
      <c r="X6" s="457"/>
      <c r="Y6" s="457"/>
      <c r="Z6" s="457"/>
      <c r="AA6" s="457"/>
      <c r="AB6" s="447"/>
      <c r="AC6" s="460" t="s">
        <v>
383</v>
      </c>
      <c r="AD6" s="461"/>
      <c r="AE6" s="461"/>
      <c r="AF6" s="461"/>
      <c r="AG6" s="461"/>
      <c r="AH6" s="461"/>
      <c r="AI6" s="461"/>
      <c r="AJ6" s="461"/>
      <c r="AK6" s="461"/>
      <c r="AL6" s="462"/>
      <c r="AM6" s="469" t="s">
        <v>
71</v>
      </c>
      <c r="AN6" s="470"/>
      <c r="AO6" s="470"/>
      <c r="AP6" s="470"/>
      <c r="AQ6" s="470"/>
      <c r="AR6" s="470"/>
      <c r="AS6" s="470"/>
      <c r="AT6" s="471"/>
      <c r="AU6" s="472" t="s">
        <v>
380</v>
      </c>
      <c r="AV6" s="473"/>
      <c r="AW6" s="473"/>
      <c r="AX6" s="473"/>
      <c r="AY6" s="474" t="s">
        <v>
384</v>
      </c>
      <c r="AZ6" s="475"/>
      <c r="BA6" s="475"/>
      <c r="BB6" s="475"/>
      <c r="BC6" s="475"/>
      <c r="BD6" s="475"/>
      <c r="BE6" s="475"/>
      <c r="BF6" s="475"/>
      <c r="BG6" s="475"/>
      <c r="BH6" s="475"/>
      <c r="BI6" s="475"/>
      <c r="BJ6" s="475"/>
      <c r="BK6" s="475"/>
      <c r="BL6" s="475"/>
      <c r="BM6" s="476"/>
      <c r="BN6" s="477">
        <v>
43113</v>
      </c>
      <c r="BO6" s="478"/>
      <c r="BP6" s="478"/>
      <c r="BQ6" s="478"/>
      <c r="BR6" s="478"/>
      <c r="BS6" s="478"/>
      <c r="BT6" s="478"/>
      <c r="BU6" s="479"/>
      <c r="BV6" s="477">
        <v>
29915</v>
      </c>
      <c r="BW6" s="478"/>
      <c r="BX6" s="478"/>
      <c r="BY6" s="478"/>
      <c r="BZ6" s="478"/>
      <c r="CA6" s="478"/>
      <c r="CB6" s="478"/>
      <c r="CC6" s="479"/>
      <c r="CD6" s="480" t="s">
        <v>
385</v>
      </c>
      <c r="CE6" s="481"/>
      <c r="CF6" s="481"/>
      <c r="CG6" s="481"/>
      <c r="CH6" s="481"/>
      <c r="CI6" s="481"/>
      <c r="CJ6" s="481"/>
      <c r="CK6" s="481"/>
      <c r="CL6" s="481"/>
      <c r="CM6" s="481"/>
      <c r="CN6" s="481"/>
      <c r="CO6" s="481"/>
      <c r="CP6" s="481"/>
      <c r="CQ6" s="481"/>
      <c r="CR6" s="481"/>
      <c r="CS6" s="482"/>
      <c r="CT6" s="483">
        <v>
93.7</v>
      </c>
      <c r="CU6" s="484"/>
      <c r="CV6" s="484"/>
      <c r="CW6" s="484"/>
      <c r="CX6" s="484"/>
      <c r="CY6" s="484"/>
      <c r="CZ6" s="484"/>
      <c r="DA6" s="485"/>
      <c r="DB6" s="483">
        <v>
92.4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
72</v>
      </c>
      <c r="AN7" s="470"/>
      <c r="AO7" s="470"/>
      <c r="AP7" s="470"/>
      <c r="AQ7" s="470"/>
      <c r="AR7" s="470"/>
      <c r="AS7" s="470"/>
      <c r="AT7" s="471"/>
      <c r="AU7" s="472" t="s">
        <v>
386</v>
      </c>
      <c r="AV7" s="473"/>
      <c r="AW7" s="473"/>
      <c r="AX7" s="473"/>
      <c r="AY7" s="474" t="s">
        <v>
387</v>
      </c>
      <c r="AZ7" s="475"/>
      <c r="BA7" s="475"/>
      <c r="BB7" s="475"/>
      <c r="BC7" s="475"/>
      <c r="BD7" s="475"/>
      <c r="BE7" s="475"/>
      <c r="BF7" s="475"/>
      <c r="BG7" s="475"/>
      <c r="BH7" s="475"/>
      <c r="BI7" s="475"/>
      <c r="BJ7" s="475"/>
      <c r="BK7" s="475"/>
      <c r="BL7" s="475"/>
      <c r="BM7" s="476"/>
      <c r="BN7" s="477">
        <v>
9785</v>
      </c>
      <c r="BO7" s="478"/>
      <c r="BP7" s="478"/>
      <c r="BQ7" s="478"/>
      <c r="BR7" s="478"/>
      <c r="BS7" s="478"/>
      <c r="BT7" s="478"/>
      <c r="BU7" s="479"/>
      <c r="BV7" s="477">
        <v>
0</v>
      </c>
      <c r="BW7" s="478"/>
      <c r="BX7" s="478"/>
      <c r="BY7" s="478"/>
      <c r="BZ7" s="478"/>
      <c r="CA7" s="478"/>
      <c r="CB7" s="478"/>
      <c r="CC7" s="479"/>
      <c r="CD7" s="480" t="s">
        <v>
73</v>
      </c>
      <c r="CE7" s="481"/>
      <c r="CF7" s="481"/>
      <c r="CG7" s="481"/>
      <c r="CH7" s="481"/>
      <c r="CI7" s="481"/>
      <c r="CJ7" s="481"/>
      <c r="CK7" s="481"/>
      <c r="CL7" s="481"/>
      <c r="CM7" s="481"/>
      <c r="CN7" s="481"/>
      <c r="CO7" s="481"/>
      <c r="CP7" s="481"/>
      <c r="CQ7" s="481"/>
      <c r="CR7" s="481"/>
      <c r="CS7" s="482"/>
      <c r="CT7" s="477">
        <v>
3320980</v>
      </c>
      <c r="CU7" s="478"/>
      <c r="CV7" s="478"/>
      <c r="CW7" s="478"/>
      <c r="CX7" s="478"/>
      <c r="CY7" s="478"/>
      <c r="CZ7" s="478"/>
      <c r="DA7" s="479"/>
      <c r="DB7" s="477">
        <v>
3214677</v>
      </c>
      <c r="DC7" s="478"/>
      <c r="DD7" s="478"/>
      <c r="DE7" s="478"/>
      <c r="DF7" s="478"/>
      <c r="DG7" s="478"/>
      <c r="DH7" s="478"/>
      <c r="DI7" s="479"/>
      <c r="DJ7" s="165"/>
      <c r="DK7" s="165"/>
      <c r="DL7" s="165"/>
      <c r="DM7" s="165"/>
      <c r="DN7" s="165"/>
      <c r="DO7" s="165"/>
    </row>
    <row r="8" spans="1:119" ht="18.75" customHeight="1" thickBot="1">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
74</v>
      </c>
      <c r="AN8" s="470"/>
      <c r="AO8" s="470"/>
      <c r="AP8" s="470"/>
      <c r="AQ8" s="470"/>
      <c r="AR8" s="470"/>
      <c r="AS8" s="470"/>
      <c r="AT8" s="471"/>
      <c r="AU8" s="472" t="s">
        <v>
388</v>
      </c>
      <c r="AV8" s="473"/>
      <c r="AW8" s="473"/>
      <c r="AX8" s="473"/>
      <c r="AY8" s="474" t="s">
        <v>
389</v>
      </c>
      <c r="AZ8" s="475"/>
      <c r="BA8" s="475"/>
      <c r="BB8" s="475"/>
      <c r="BC8" s="475"/>
      <c r="BD8" s="475"/>
      <c r="BE8" s="475"/>
      <c r="BF8" s="475"/>
      <c r="BG8" s="475"/>
      <c r="BH8" s="475"/>
      <c r="BI8" s="475"/>
      <c r="BJ8" s="475"/>
      <c r="BK8" s="475"/>
      <c r="BL8" s="475"/>
      <c r="BM8" s="476"/>
      <c r="BN8" s="477">
        <v>
33328</v>
      </c>
      <c r="BO8" s="478"/>
      <c r="BP8" s="478"/>
      <c r="BQ8" s="478"/>
      <c r="BR8" s="478"/>
      <c r="BS8" s="478"/>
      <c r="BT8" s="478"/>
      <c r="BU8" s="479"/>
      <c r="BV8" s="477">
        <v>
29915</v>
      </c>
      <c r="BW8" s="478"/>
      <c r="BX8" s="478"/>
      <c r="BY8" s="478"/>
      <c r="BZ8" s="478"/>
      <c r="CA8" s="478"/>
      <c r="CB8" s="478"/>
      <c r="CC8" s="479"/>
      <c r="CD8" s="480" t="s">
        <v>
75</v>
      </c>
      <c r="CE8" s="481"/>
      <c r="CF8" s="481"/>
      <c r="CG8" s="481"/>
      <c r="CH8" s="481"/>
      <c r="CI8" s="481"/>
      <c r="CJ8" s="481"/>
      <c r="CK8" s="481"/>
      <c r="CL8" s="481"/>
      <c r="CM8" s="481"/>
      <c r="CN8" s="481"/>
      <c r="CO8" s="481"/>
      <c r="CP8" s="481"/>
      <c r="CQ8" s="481"/>
      <c r="CR8" s="481"/>
      <c r="CS8" s="482"/>
      <c r="CT8" s="486">
        <v>
0.35</v>
      </c>
      <c r="CU8" s="487"/>
      <c r="CV8" s="487"/>
      <c r="CW8" s="487"/>
      <c r="CX8" s="487"/>
      <c r="CY8" s="487"/>
      <c r="CZ8" s="487"/>
      <c r="DA8" s="488"/>
      <c r="DB8" s="486">
        <v>
0.35</v>
      </c>
      <c r="DC8" s="487"/>
      <c r="DD8" s="487"/>
      <c r="DE8" s="487"/>
      <c r="DF8" s="487"/>
      <c r="DG8" s="487"/>
      <c r="DH8" s="487"/>
      <c r="DI8" s="488"/>
      <c r="DJ8" s="165"/>
      <c r="DK8" s="165"/>
      <c r="DL8" s="165"/>
      <c r="DM8" s="165"/>
      <c r="DN8" s="165"/>
      <c r="DO8" s="165"/>
    </row>
    <row r="9" spans="1:119" ht="18.75" customHeight="1" thickBot="1">
      <c r="A9" s="166"/>
      <c r="B9" s="440" t="s">
        <v>
76</v>
      </c>
      <c r="C9" s="441"/>
      <c r="D9" s="441"/>
      <c r="E9" s="441"/>
      <c r="F9" s="441"/>
      <c r="G9" s="441"/>
      <c r="H9" s="441"/>
      <c r="I9" s="441"/>
      <c r="J9" s="441"/>
      <c r="K9" s="489"/>
      <c r="L9" s="490" t="s">
        <v>
77</v>
      </c>
      <c r="M9" s="491"/>
      <c r="N9" s="491"/>
      <c r="O9" s="491"/>
      <c r="P9" s="491"/>
      <c r="Q9" s="492"/>
      <c r="R9" s="493">
        <v>
7884</v>
      </c>
      <c r="S9" s="494"/>
      <c r="T9" s="494"/>
      <c r="U9" s="494"/>
      <c r="V9" s="495"/>
      <c r="W9" s="403" t="s">
        <v>
78</v>
      </c>
      <c r="X9" s="404"/>
      <c r="Y9" s="404"/>
      <c r="Z9" s="404"/>
      <c r="AA9" s="404"/>
      <c r="AB9" s="404"/>
      <c r="AC9" s="404"/>
      <c r="AD9" s="404"/>
      <c r="AE9" s="404"/>
      <c r="AF9" s="404"/>
      <c r="AG9" s="404"/>
      <c r="AH9" s="404"/>
      <c r="AI9" s="404"/>
      <c r="AJ9" s="404"/>
      <c r="AK9" s="404"/>
      <c r="AL9" s="405"/>
      <c r="AM9" s="469" t="s">
        <v>
79</v>
      </c>
      <c r="AN9" s="470"/>
      <c r="AO9" s="470"/>
      <c r="AP9" s="470"/>
      <c r="AQ9" s="470"/>
      <c r="AR9" s="470"/>
      <c r="AS9" s="470"/>
      <c r="AT9" s="471"/>
      <c r="AU9" s="472" t="s">
        <v>
388</v>
      </c>
      <c r="AV9" s="473"/>
      <c r="AW9" s="473"/>
      <c r="AX9" s="473"/>
      <c r="AY9" s="474" t="s">
        <v>
390</v>
      </c>
      <c r="AZ9" s="475"/>
      <c r="BA9" s="475"/>
      <c r="BB9" s="475"/>
      <c r="BC9" s="475"/>
      <c r="BD9" s="475"/>
      <c r="BE9" s="475"/>
      <c r="BF9" s="475"/>
      <c r="BG9" s="475"/>
      <c r="BH9" s="475"/>
      <c r="BI9" s="475"/>
      <c r="BJ9" s="475"/>
      <c r="BK9" s="475"/>
      <c r="BL9" s="475"/>
      <c r="BM9" s="476"/>
      <c r="BN9" s="477">
        <v>
3413</v>
      </c>
      <c r="BO9" s="478"/>
      <c r="BP9" s="478"/>
      <c r="BQ9" s="478"/>
      <c r="BR9" s="478"/>
      <c r="BS9" s="478"/>
      <c r="BT9" s="478"/>
      <c r="BU9" s="479"/>
      <c r="BV9" s="477">
        <v>
-185392</v>
      </c>
      <c r="BW9" s="478"/>
      <c r="BX9" s="478"/>
      <c r="BY9" s="478"/>
      <c r="BZ9" s="478"/>
      <c r="CA9" s="478"/>
      <c r="CB9" s="478"/>
      <c r="CC9" s="479"/>
      <c r="CD9" s="480" t="s">
        <v>
80</v>
      </c>
      <c r="CE9" s="481"/>
      <c r="CF9" s="481"/>
      <c r="CG9" s="481"/>
      <c r="CH9" s="481"/>
      <c r="CI9" s="481"/>
      <c r="CJ9" s="481"/>
      <c r="CK9" s="481"/>
      <c r="CL9" s="481"/>
      <c r="CM9" s="481"/>
      <c r="CN9" s="481"/>
      <c r="CO9" s="481"/>
      <c r="CP9" s="481"/>
      <c r="CQ9" s="481"/>
      <c r="CR9" s="481"/>
      <c r="CS9" s="482"/>
      <c r="CT9" s="443">
        <v>
18.8</v>
      </c>
      <c r="CU9" s="444"/>
      <c r="CV9" s="444"/>
      <c r="CW9" s="444"/>
      <c r="CX9" s="444"/>
      <c r="CY9" s="444"/>
      <c r="CZ9" s="444"/>
      <c r="DA9" s="445"/>
      <c r="DB9" s="443">
        <v>
16.899999999999999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
81</v>
      </c>
      <c r="M10" s="470"/>
      <c r="N10" s="470"/>
      <c r="O10" s="470"/>
      <c r="P10" s="470"/>
      <c r="Q10" s="471"/>
      <c r="R10" s="497">
        <v>
8461</v>
      </c>
      <c r="S10" s="498"/>
      <c r="T10" s="498"/>
      <c r="U10" s="498"/>
      <c r="V10" s="499"/>
      <c r="W10" s="434"/>
      <c r="X10" s="435"/>
      <c r="Y10" s="435"/>
      <c r="Z10" s="435"/>
      <c r="AA10" s="435"/>
      <c r="AB10" s="435"/>
      <c r="AC10" s="435"/>
      <c r="AD10" s="435"/>
      <c r="AE10" s="435"/>
      <c r="AF10" s="435"/>
      <c r="AG10" s="435"/>
      <c r="AH10" s="435"/>
      <c r="AI10" s="435"/>
      <c r="AJ10" s="435"/>
      <c r="AK10" s="435"/>
      <c r="AL10" s="438"/>
      <c r="AM10" s="469" t="s">
        <v>
82</v>
      </c>
      <c r="AN10" s="470"/>
      <c r="AO10" s="470"/>
      <c r="AP10" s="470"/>
      <c r="AQ10" s="470"/>
      <c r="AR10" s="470"/>
      <c r="AS10" s="470"/>
      <c r="AT10" s="471"/>
      <c r="AU10" s="472" t="s">
        <v>
391</v>
      </c>
      <c r="AV10" s="473"/>
      <c r="AW10" s="473"/>
      <c r="AX10" s="473"/>
      <c r="AY10" s="474" t="s">
        <v>
392</v>
      </c>
      <c r="AZ10" s="475"/>
      <c r="BA10" s="475"/>
      <c r="BB10" s="475"/>
      <c r="BC10" s="475"/>
      <c r="BD10" s="475"/>
      <c r="BE10" s="475"/>
      <c r="BF10" s="475"/>
      <c r="BG10" s="475"/>
      <c r="BH10" s="475"/>
      <c r="BI10" s="475"/>
      <c r="BJ10" s="475"/>
      <c r="BK10" s="475"/>
      <c r="BL10" s="475"/>
      <c r="BM10" s="476"/>
      <c r="BN10" s="477">
        <v>
2598</v>
      </c>
      <c r="BO10" s="478"/>
      <c r="BP10" s="478"/>
      <c r="BQ10" s="478"/>
      <c r="BR10" s="478"/>
      <c r="BS10" s="478"/>
      <c r="BT10" s="478"/>
      <c r="BU10" s="479"/>
      <c r="BV10" s="477">
        <v>
2925</v>
      </c>
      <c r="BW10" s="478"/>
      <c r="BX10" s="478"/>
      <c r="BY10" s="478"/>
      <c r="BZ10" s="478"/>
      <c r="CA10" s="478"/>
      <c r="CB10" s="478"/>
      <c r="CC10" s="479"/>
      <c r="CD10" s="352" t="s">
        <v>
393</v>
      </c>
      <c r="CE10" s="353"/>
      <c r="CF10" s="353"/>
      <c r="CG10" s="353"/>
      <c r="CH10" s="353"/>
      <c r="CI10" s="353"/>
      <c r="CJ10" s="353"/>
      <c r="CK10" s="353"/>
      <c r="CL10" s="353"/>
      <c r="CM10" s="353"/>
      <c r="CN10" s="353"/>
      <c r="CO10" s="353"/>
      <c r="CP10" s="353"/>
      <c r="CQ10" s="353"/>
      <c r="CR10" s="353"/>
      <c r="CS10" s="354"/>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
83</v>
      </c>
      <c r="M11" s="501"/>
      <c r="N11" s="501"/>
      <c r="O11" s="501"/>
      <c r="P11" s="501"/>
      <c r="Q11" s="502"/>
      <c r="R11" s="503" t="s">
        <v>
394</v>
      </c>
      <c r="S11" s="504"/>
      <c r="T11" s="504"/>
      <c r="U11" s="504"/>
      <c r="V11" s="505"/>
      <c r="W11" s="434"/>
      <c r="X11" s="435"/>
      <c r="Y11" s="435"/>
      <c r="Z11" s="435"/>
      <c r="AA11" s="435"/>
      <c r="AB11" s="435"/>
      <c r="AC11" s="435"/>
      <c r="AD11" s="435"/>
      <c r="AE11" s="435"/>
      <c r="AF11" s="435"/>
      <c r="AG11" s="435"/>
      <c r="AH11" s="435"/>
      <c r="AI11" s="435"/>
      <c r="AJ11" s="435"/>
      <c r="AK11" s="435"/>
      <c r="AL11" s="438"/>
      <c r="AM11" s="469" t="s">
        <v>
84</v>
      </c>
      <c r="AN11" s="470"/>
      <c r="AO11" s="470"/>
      <c r="AP11" s="470"/>
      <c r="AQ11" s="470"/>
      <c r="AR11" s="470"/>
      <c r="AS11" s="470"/>
      <c r="AT11" s="471"/>
      <c r="AU11" s="472" t="s">
        <v>
395</v>
      </c>
      <c r="AV11" s="473"/>
      <c r="AW11" s="473"/>
      <c r="AX11" s="473"/>
      <c r="AY11" s="474" t="s">
        <v>
396</v>
      </c>
      <c r="AZ11" s="475"/>
      <c r="BA11" s="475"/>
      <c r="BB11" s="475"/>
      <c r="BC11" s="475"/>
      <c r="BD11" s="475"/>
      <c r="BE11" s="475"/>
      <c r="BF11" s="475"/>
      <c r="BG11" s="475"/>
      <c r="BH11" s="475"/>
      <c r="BI11" s="475"/>
      <c r="BJ11" s="475"/>
      <c r="BK11" s="475"/>
      <c r="BL11" s="475"/>
      <c r="BM11" s="476"/>
      <c r="BN11" s="477">
        <v>
0</v>
      </c>
      <c r="BO11" s="478"/>
      <c r="BP11" s="478"/>
      <c r="BQ11" s="478"/>
      <c r="BR11" s="478"/>
      <c r="BS11" s="478"/>
      <c r="BT11" s="478"/>
      <c r="BU11" s="479"/>
      <c r="BV11" s="477">
        <v>
0</v>
      </c>
      <c r="BW11" s="478"/>
      <c r="BX11" s="478"/>
      <c r="BY11" s="478"/>
      <c r="BZ11" s="478"/>
      <c r="CA11" s="478"/>
      <c r="CB11" s="478"/>
      <c r="CC11" s="479"/>
      <c r="CD11" s="480" t="s">
        <v>
85</v>
      </c>
      <c r="CE11" s="481"/>
      <c r="CF11" s="481"/>
      <c r="CG11" s="481"/>
      <c r="CH11" s="481"/>
      <c r="CI11" s="481"/>
      <c r="CJ11" s="481"/>
      <c r="CK11" s="481"/>
      <c r="CL11" s="481"/>
      <c r="CM11" s="481"/>
      <c r="CN11" s="481"/>
      <c r="CO11" s="481"/>
      <c r="CP11" s="481"/>
      <c r="CQ11" s="481"/>
      <c r="CR11" s="481"/>
      <c r="CS11" s="482"/>
      <c r="CT11" s="486" t="s">
        <v>
397</v>
      </c>
      <c r="CU11" s="487"/>
      <c r="CV11" s="487"/>
      <c r="CW11" s="487"/>
      <c r="CX11" s="487"/>
      <c r="CY11" s="487"/>
      <c r="CZ11" s="487"/>
      <c r="DA11" s="488"/>
      <c r="DB11" s="486" t="s">
        <v>
397</v>
      </c>
      <c r="DC11" s="487"/>
      <c r="DD11" s="487"/>
      <c r="DE11" s="487"/>
      <c r="DF11" s="487"/>
      <c r="DG11" s="487"/>
      <c r="DH11" s="487"/>
      <c r="DI11" s="488"/>
      <c r="DJ11" s="165"/>
      <c r="DK11" s="165"/>
      <c r="DL11" s="165"/>
      <c r="DM11" s="165"/>
      <c r="DN11" s="165"/>
      <c r="DO11" s="165"/>
    </row>
    <row r="12" spans="1:119" ht="18.75" customHeight="1">
      <c r="A12" s="166"/>
      <c r="B12" s="506" t="s">
        <v>
86</v>
      </c>
      <c r="C12" s="507"/>
      <c r="D12" s="507"/>
      <c r="E12" s="507"/>
      <c r="F12" s="507"/>
      <c r="G12" s="507"/>
      <c r="H12" s="507"/>
      <c r="I12" s="507"/>
      <c r="J12" s="507"/>
      <c r="K12" s="508"/>
      <c r="L12" s="515" t="s">
        <v>
398</v>
      </c>
      <c r="M12" s="516"/>
      <c r="N12" s="516"/>
      <c r="O12" s="516"/>
      <c r="P12" s="516"/>
      <c r="Q12" s="517"/>
      <c r="R12" s="518">
        <v>
7880</v>
      </c>
      <c r="S12" s="519"/>
      <c r="T12" s="519"/>
      <c r="U12" s="519"/>
      <c r="V12" s="520"/>
      <c r="W12" s="521" t="s">
        <v>
0</v>
      </c>
      <c r="X12" s="473"/>
      <c r="Y12" s="473"/>
      <c r="Z12" s="473"/>
      <c r="AA12" s="473"/>
      <c r="AB12" s="522"/>
      <c r="AC12" s="472" t="s">
        <v>
87</v>
      </c>
      <c r="AD12" s="473"/>
      <c r="AE12" s="473"/>
      <c r="AF12" s="473"/>
      <c r="AG12" s="522"/>
      <c r="AH12" s="472" t="s">
        <v>
88</v>
      </c>
      <c r="AI12" s="473"/>
      <c r="AJ12" s="473"/>
      <c r="AK12" s="473"/>
      <c r="AL12" s="523"/>
      <c r="AM12" s="469" t="s">
        <v>
89</v>
      </c>
      <c r="AN12" s="470"/>
      <c r="AO12" s="470"/>
      <c r="AP12" s="470"/>
      <c r="AQ12" s="470"/>
      <c r="AR12" s="470"/>
      <c r="AS12" s="470"/>
      <c r="AT12" s="471"/>
      <c r="AU12" s="472" t="s">
        <v>
380</v>
      </c>
      <c r="AV12" s="473"/>
      <c r="AW12" s="473"/>
      <c r="AX12" s="473"/>
      <c r="AY12" s="474" t="s">
        <v>
399</v>
      </c>
      <c r="AZ12" s="475"/>
      <c r="BA12" s="475"/>
      <c r="BB12" s="475"/>
      <c r="BC12" s="475"/>
      <c r="BD12" s="475"/>
      <c r="BE12" s="475"/>
      <c r="BF12" s="475"/>
      <c r="BG12" s="475"/>
      <c r="BH12" s="475"/>
      <c r="BI12" s="475"/>
      <c r="BJ12" s="475"/>
      <c r="BK12" s="475"/>
      <c r="BL12" s="475"/>
      <c r="BM12" s="476"/>
      <c r="BN12" s="477">
        <v>
0</v>
      </c>
      <c r="BO12" s="478"/>
      <c r="BP12" s="478"/>
      <c r="BQ12" s="478"/>
      <c r="BR12" s="478"/>
      <c r="BS12" s="478"/>
      <c r="BT12" s="478"/>
      <c r="BU12" s="479"/>
      <c r="BV12" s="477">
        <v>
0</v>
      </c>
      <c r="BW12" s="478"/>
      <c r="BX12" s="478"/>
      <c r="BY12" s="478"/>
      <c r="BZ12" s="478"/>
      <c r="CA12" s="478"/>
      <c r="CB12" s="478"/>
      <c r="CC12" s="479"/>
      <c r="CD12" s="480" t="s">
        <v>
90</v>
      </c>
      <c r="CE12" s="481"/>
      <c r="CF12" s="481"/>
      <c r="CG12" s="481"/>
      <c r="CH12" s="481"/>
      <c r="CI12" s="481"/>
      <c r="CJ12" s="481"/>
      <c r="CK12" s="481"/>
      <c r="CL12" s="481"/>
      <c r="CM12" s="481"/>
      <c r="CN12" s="481"/>
      <c r="CO12" s="481"/>
      <c r="CP12" s="481"/>
      <c r="CQ12" s="481"/>
      <c r="CR12" s="481"/>
      <c r="CS12" s="482"/>
      <c r="CT12" s="486" t="s">
        <v>
400</v>
      </c>
      <c r="CU12" s="487"/>
      <c r="CV12" s="487"/>
      <c r="CW12" s="487"/>
      <c r="CX12" s="487"/>
      <c r="CY12" s="487"/>
      <c r="CZ12" s="487"/>
      <c r="DA12" s="488"/>
      <c r="DB12" s="486" t="s">
        <v>
400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3"/>
      <c r="M13" s="534" t="s">
        <v>
401</v>
      </c>
      <c r="N13" s="535"/>
      <c r="O13" s="535"/>
      <c r="P13" s="535"/>
      <c r="Q13" s="536"/>
      <c r="R13" s="527">
        <v>
7808</v>
      </c>
      <c r="S13" s="528"/>
      <c r="T13" s="528"/>
      <c r="U13" s="528"/>
      <c r="V13" s="529"/>
      <c r="W13" s="456" t="s">
        <v>
91</v>
      </c>
      <c r="X13" s="457"/>
      <c r="Y13" s="457"/>
      <c r="Z13" s="457"/>
      <c r="AA13" s="457"/>
      <c r="AB13" s="447"/>
      <c r="AC13" s="497">
        <v>
244</v>
      </c>
      <c r="AD13" s="498"/>
      <c r="AE13" s="498"/>
      <c r="AF13" s="498"/>
      <c r="AG13" s="537"/>
      <c r="AH13" s="497">
        <v>
295</v>
      </c>
      <c r="AI13" s="498"/>
      <c r="AJ13" s="498"/>
      <c r="AK13" s="498"/>
      <c r="AL13" s="499"/>
      <c r="AM13" s="469" t="s">
        <v>
92</v>
      </c>
      <c r="AN13" s="470"/>
      <c r="AO13" s="470"/>
      <c r="AP13" s="470"/>
      <c r="AQ13" s="470"/>
      <c r="AR13" s="470"/>
      <c r="AS13" s="470"/>
      <c r="AT13" s="471"/>
      <c r="AU13" s="472" t="s">
        <v>
402</v>
      </c>
      <c r="AV13" s="473"/>
      <c r="AW13" s="473"/>
      <c r="AX13" s="473"/>
      <c r="AY13" s="474" t="s">
        <v>
403</v>
      </c>
      <c r="AZ13" s="475"/>
      <c r="BA13" s="475"/>
      <c r="BB13" s="475"/>
      <c r="BC13" s="475"/>
      <c r="BD13" s="475"/>
      <c r="BE13" s="475"/>
      <c r="BF13" s="475"/>
      <c r="BG13" s="475"/>
      <c r="BH13" s="475"/>
      <c r="BI13" s="475"/>
      <c r="BJ13" s="475"/>
      <c r="BK13" s="475"/>
      <c r="BL13" s="475"/>
      <c r="BM13" s="476"/>
      <c r="BN13" s="477">
        <v>
6011</v>
      </c>
      <c r="BO13" s="478"/>
      <c r="BP13" s="478"/>
      <c r="BQ13" s="478"/>
      <c r="BR13" s="478"/>
      <c r="BS13" s="478"/>
      <c r="BT13" s="478"/>
      <c r="BU13" s="479"/>
      <c r="BV13" s="477">
        <v>
-182467</v>
      </c>
      <c r="BW13" s="478"/>
      <c r="BX13" s="478"/>
      <c r="BY13" s="478"/>
      <c r="BZ13" s="478"/>
      <c r="CA13" s="478"/>
      <c r="CB13" s="478"/>
      <c r="CC13" s="479"/>
      <c r="CD13" s="480" t="s">
        <v>
93</v>
      </c>
      <c r="CE13" s="481"/>
      <c r="CF13" s="481"/>
      <c r="CG13" s="481"/>
      <c r="CH13" s="481"/>
      <c r="CI13" s="481"/>
      <c r="CJ13" s="481"/>
      <c r="CK13" s="481"/>
      <c r="CL13" s="481"/>
      <c r="CM13" s="481"/>
      <c r="CN13" s="481"/>
      <c r="CO13" s="481"/>
      <c r="CP13" s="481"/>
      <c r="CQ13" s="481"/>
      <c r="CR13" s="481"/>
      <c r="CS13" s="482"/>
      <c r="CT13" s="443">
        <v>
11.5</v>
      </c>
      <c r="CU13" s="444"/>
      <c r="CV13" s="444"/>
      <c r="CW13" s="444"/>
      <c r="CX13" s="444"/>
      <c r="CY13" s="444"/>
      <c r="CZ13" s="444"/>
      <c r="DA13" s="445"/>
      <c r="DB13" s="443">
        <v>
11.4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
404</v>
      </c>
      <c r="M14" s="525"/>
      <c r="N14" s="525"/>
      <c r="O14" s="525"/>
      <c r="P14" s="525"/>
      <c r="Q14" s="526"/>
      <c r="R14" s="527">
        <v>
8015</v>
      </c>
      <c r="S14" s="528"/>
      <c r="T14" s="528"/>
      <c r="U14" s="528"/>
      <c r="V14" s="529"/>
      <c r="W14" s="436"/>
      <c r="X14" s="437"/>
      <c r="Y14" s="437"/>
      <c r="Z14" s="437"/>
      <c r="AA14" s="437"/>
      <c r="AB14" s="426"/>
      <c r="AC14" s="530">
        <v>
6.1</v>
      </c>
      <c r="AD14" s="531"/>
      <c r="AE14" s="531"/>
      <c r="AF14" s="531"/>
      <c r="AG14" s="532"/>
      <c r="AH14" s="530">
        <v>
7.1</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
94</v>
      </c>
      <c r="CE14" s="539"/>
      <c r="CF14" s="539"/>
      <c r="CG14" s="539"/>
      <c r="CH14" s="539"/>
      <c r="CI14" s="539"/>
      <c r="CJ14" s="539"/>
      <c r="CK14" s="539"/>
      <c r="CL14" s="539"/>
      <c r="CM14" s="539"/>
      <c r="CN14" s="539"/>
      <c r="CO14" s="539"/>
      <c r="CP14" s="539"/>
      <c r="CQ14" s="539"/>
      <c r="CR14" s="539"/>
      <c r="CS14" s="540"/>
      <c r="CT14" s="541">
        <v>
121.4</v>
      </c>
      <c r="CU14" s="542"/>
      <c r="CV14" s="542"/>
      <c r="CW14" s="542"/>
      <c r="CX14" s="542"/>
      <c r="CY14" s="542"/>
      <c r="CZ14" s="542"/>
      <c r="DA14" s="543"/>
      <c r="DB14" s="541">
        <v>
123.8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3"/>
      <c r="M15" s="534" t="s">
        <v>
401</v>
      </c>
      <c r="N15" s="535"/>
      <c r="O15" s="535"/>
      <c r="P15" s="535"/>
      <c r="Q15" s="536"/>
      <c r="R15" s="527">
        <v>
7937</v>
      </c>
      <c r="S15" s="528"/>
      <c r="T15" s="528"/>
      <c r="U15" s="528"/>
      <c r="V15" s="529"/>
      <c r="W15" s="456" t="s">
        <v>
95</v>
      </c>
      <c r="X15" s="457"/>
      <c r="Y15" s="457"/>
      <c r="Z15" s="457"/>
      <c r="AA15" s="457"/>
      <c r="AB15" s="447"/>
      <c r="AC15" s="497">
        <v>
694</v>
      </c>
      <c r="AD15" s="498"/>
      <c r="AE15" s="498"/>
      <c r="AF15" s="498"/>
      <c r="AG15" s="537"/>
      <c r="AH15" s="497">
        <v>
664</v>
      </c>
      <c r="AI15" s="498"/>
      <c r="AJ15" s="498"/>
      <c r="AK15" s="498"/>
      <c r="AL15" s="499"/>
      <c r="AM15" s="469"/>
      <c r="AN15" s="470"/>
      <c r="AO15" s="470"/>
      <c r="AP15" s="470"/>
      <c r="AQ15" s="470"/>
      <c r="AR15" s="470"/>
      <c r="AS15" s="470"/>
      <c r="AT15" s="471"/>
      <c r="AU15" s="472"/>
      <c r="AV15" s="473"/>
      <c r="AW15" s="473"/>
      <c r="AX15" s="473"/>
      <c r="AY15" s="406" t="s">
        <v>
405</v>
      </c>
      <c r="AZ15" s="407"/>
      <c r="BA15" s="407"/>
      <c r="BB15" s="407"/>
      <c r="BC15" s="407"/>
      <c r="BD15" s="407"/>
      <c r="BE15" s="407"/>
      <c r="BF15" s="407"/>
      <c r="BG15" s="407"/>
      <c r="BH15" s="407"/>
      <c r="BI15" s="407"/>
      <c r="BJ15" s="407"/>
      <c r="BK15" s="407"/>
      <c r="BL15" s="407"/>
      <c r="BM15" s="408"/>
      <c r="BN15" s="409">
        <v>
974735</v>
      </c>
      <c r="BO15" s="410"/>
      <c r="BP15" s="410"/>
      <c r="BQ15" s="410"/>
      <c r="BR15" s="410"/>
      <c r="BS15" s="410"/>
      <c r="BT15" s="410"/>
      <c r="BU15" s="411"/>
      <c r="BV15" s="409">
        <v>
1009995</v>
      </c>
      <c r="BW15" s="410"/>
      <c r="BX15" s="410"/>
      <c r="BY15" s="410"/>
      <c r="BZ15" s="410"/>
      <c r="CA15" s="410"/>
      <c r="CB15" s="410"/>
      <c r="CC15" s="411"/>
      <c r="CD15" s="544" t="s">
        <v>
406</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c r="A16" s="166"/>
      <c r="B16" s="509"/>
      <c r="C16" s="510"/>
      <c r="D16" s="510"/>
      <c r="E16" s="510"/>
      <c r="F16" s="510"/>
      <c r="G16" s="510"/>
      <c r="H16" s="510"/>
      <c r="I16" s="510"/>
      <c r="J16" s="510"/>
      <c r="K16" s="511"/>
      <c r="L16" s="524" t="s">
        <v>
96</v>
      </c>
      <c r="M16" s="547"/>
      <c r="N16" s="547"/>
      <c r="O16" s="547"/>
      <c r="P16" s="547"/>
      <c r="Q16" s="548"/>
      <c r="R16" s="549" t="s">
        <v>
407</v>
      </c>
      <c r="S16" s="550"/>
      <c r="T16" s="550"/>
      <c r="U16" s="550"/>
      <c r="V16" s="551"/>
      <c r="W16" s="436"/>
      <c r="X16" s="437"/>
      <c r="Y16" s="437"/>
      <c r="Z16" s="437"/>
      <c r="AA16" s="437"/>
      <c r="AB16" s="426"/>
      <c r="AC16" s="530">
        <v>
17.399999999999999</v>
      </c>
      <c r="AD16" s="531"/>
      <c r="AE16" s="531"/>
      <c r="AF16" s="531"/>
      <c r="AG16" s="532"/>
      <c r="AH16" s="530">
        <v>
16</v>
      </c>
      <c r="AI16" s="531"/>
      <c r="AJ16" s="531"/>
      <c r="AK16" s="531"/>
      <c r="AL16" s="533"/>
      <c r="AM16" s="469"/>
      <c r="AN16" s="470"/>
      <c r="AO16" s="470"/>
      <c r="AP16" s="470"/>
      <c r="AQ16" s="470"/>
      <c r="AR16" s="470"/>
      <c r="AS16" s="470"/>
      <c r="AT16" s="471"/>
      <c r="AU16" s="472"/>
      <c r="AV16" s="473"/>
      <c r="AW16" s="473"/>
      <c r="AX16" s="473"/>
      <c r="AY16" s="474" t="s">
        <v>
408</v>
      </c>
      <c r="AZ16" s="475"/>
      <c r="BA16" s="475"/>
      <c r="BB16" s="475"/>
      <c r="BC16" s="475"/>
      <c r="BD16" s="475"/>
      <c r="BE16" s="475"/>
      <c r="BF16" s="475"/>
      <c r="BG16" s="475"/>
      <c r="BH16" s="475"/>
      <c r="BI16" s="475"/>
      <c r="BJ16" s="475"/>
      <c r="BK16" s="475"/>
      <c r="BL16" s="475"/>
      <c r="BM16" s="476"/>
      <c r="BN16" s="477">
        <v>
2895127</v>
      </c>
      <c r="BO16" s="478"/>
      <c r="BP16" s="478"/>
      <c r="BQ16" s="478"/>
      <c r="BR16" s="478"/>
      <c r="BS16" s="478"/>
      <c r="BT16" s="478"/>
      <c r="BU16" s="479"/>
      <c r="BV16" s="477">
        <v>
2803191</v>
      </c>
      <c r="BW16" s="478"/>
      <c r="BX16" s="478"/>
      <c r="BY16" s="478"/>
      <c r="BZ16" s="478"/>
      <c r="CA16" s="478"/>
      <c r="CB16" s="478"/>
      <c r="CC16" s="479"/>
      <c r="CD16" s="348"/>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77"/>
      <c r="M17" s="552" t="s">
        <v>
409</v>
      </c>
      <c r="N17" s="553"/>
      <c r="O17" s="553"/>
      <c r="P17" s="553"/>
      <c r="Q17" s="554"/>
      <c r="R17" s="549" t="s">
        <v>
410</v>
      </c>
      <c r="S17" s="550"/>
      <c r="T17" s="550"/>
      <c r="U17" s="550"/>
      <c r="V17" s="551"/>
      <c r="W17" s="456" t="s">
        <v>
97</v>
      </c>
      <c r="X17" s="457"/>
      <c r="Y17" s="457"/>
      <c r="Z17" s="457"/>
      <c r="AA17" s="457"/>
      <c r="AB17" s="447"/>
      <c r="AC17" s="497">
        <v>
3043</v>
      </c>
      <c r="AD17" s="498"/>
      <c r="AE17" s="498"/>
      <c r="AF17" s="498"/>
      <c r="AG17" s="537"/>
      <c r="AH17" s="497">
        <v>
3180</v>
      </c>
      <c r="AI17" s="498"/>
      <c r="AJ17" s="498"/>
      <c r="AK17" s="498"/>
      <c r="AL17" s="499"/>
      <c r="AM17" s="469"/>
      <c r="AN17" s="470"/>
      <c r="AO17" s="470"/>
      <c r="AP17" s="470"/>
      <c r="AQ17" s="470"/>
      <c r="AR17" s="470"/>
      <c r="AS17" s="470"/>
      <c r="AT17" s="471"/>
      <c r="AU17" s="472"/>
      <c r="AV17" s="473"/>
      <c r="AW17" s="473"/>
      <c r="AX17" s="473"/>
      <c r="AY17" s="474" t="s">
        <v>
411</v>
      </c>
      <c r="AZ17" s="475"/>
      <c r="BA17" s="475"/>
      <c r="BB17" s="475"/>
      <c r="BC17" s="475"/>
      <c r="BD17" s="475"/>
      <c r="BE17" s="475"/>
      <c r="BF17" s="475"/>
      <c r="BG17" s="475"/>
      <c r="BH17" s="475"/>
      <c r="BI17" s="475"/>
      <c r="BJ17" s="475"/>
      <c r="BK17" s="475"/>
      <c r="BL17" s="475"/>
      <c r="BM17" s="476"/>
      <c r="BN17" s="477">
        <v>
1232388</v>
      </c>
      <c r="BO17" s="478"/>
      <c r="BP17" s="478"/>
      <c r="BQ17" s="478"/>
      <c r="BR17" s="478"/>
      <c r="BS17" s="478"/>
      <c r="BT17" s="478"/>
      <c r="BU17" s="479"/>
      <c r="BV17" s="477">
        <v>
1274003</v>
      </c>
      <c r="BW17" s="478"/>
      <c r="BX17" s="478"/>
      <c r="BY17" s="478"/>
      <c r="BZ17" s="478"/>
      <c r="CA17" s="478"/>
      <c r="CB17" s="478"/>
      <c r="CC17" s="479"/>
      <c r="CD17" s="348"/>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
98</v>
      </c>
      <c r="C18" s="489"/>
      <c r="D18" s="489"/>
      <c r="E18" s="558"/>
      <c r="F18" s="558"/>
      <c r="G18" s="558"/>
      <c r="H18" s="558"/>
      <c r="I18" s="558"/>
      <c r="J18" s="558"/>
      <c r="K18" s="558"/>
      <c r="L18" s="559">
        <v>
90.76</v>
      </c>
      <c r="M18" s="559"/>
      <c r="N18" s="559"/>
      <c r="O18" s="559"/>
      <c r="P18" s="559"/>
      <c r="Q18" s="559"/>
      <c r="R18" s="560"/>
      <c r="S18" s="560"/>
      <c r="T18" s="560"/>
      <c r="U18" s="560"/>
      <c r="V18" s="561"/>
      <c r="W18" s="458"/>
      <c r="X18" s="459"/>
      <c r="Y18" s="459"/>
      <c r="Z18" s="459"/>
      <c r="AA18" s="459"/>
      <c r="AB18" s="450"/>
      <c r="AC18" s="562">
        <v>
76.400000000000006</v>
      </c>
      <c r="AD18" s="563"/>
      <c r="AE18" s="563"/>
      <c r="AF18" s="563"/>
      <c r="AG18" s="564"/>
      <c r="AH18" s="562">
        <v>
76.8</v>
      </c>
      <c r="AI18" s="563"/>
      <c r="AJ18" s="563"/>
      <c r="AK18" s="563"/>
      <c r="AL18" s="565"/>
      <c r="AM18" s="469"/>
      <c r="AN18" s="470"/>
      <c r="AO18" s="470"/>
      <c r="AP18" s="470"/>
      <c r="AQ18" s="470"/>
      <c r="AR18" s="470"/>
      <c r="AS18" s="470"/>
      <c r="AT18" s="471"/>
      <c r="AU18" s="472"/>
      <c r="AV18" s="473"/>
      <c r="AW18" s="473"/>
      <c r="AX18" s="473"/>
      <c r="AY18" s="474" t="s">
        <v>
99</v>
      </c>
      <c r="AZ18" s="475"/>
      <c r="BA18" s="475"/>
      <c r="BB18" s="475"/>
      <c r="BC18" s="475"/>
      <c r="BD18" s="475"/>
      <c r="BE18" s="475"/>
      <c r="BF18" s="475"/>
      <c r="BG18" s="475"/>
      <c r="BH18" s="475"/>
      <c r="BI18" s="475"/>
      <c r="BJ18" s="475"/>
      <c r="BK18" s="475"/>
      <c r="BL18" s="475"/>
      <c r="BM18" s="476"/>
      <c r="BN18" s="477">
        <v>
2972259</v>
      </c>
      <c r="BO18" s="478"/>
      <c r="BP18" s="478"/>
      <c r="BQ18" s="478"/>
      <c r="BR18" s="478"/>
      <c r="BS18" s="478"/>
      <c r="BT18" s="478"/>
      <c r="BU18" s="479"/>
      <c r="BV18" s="477">
        <v>
2808227</v>
      </c>
      <c r="BW18" s="478"/>
      <c r="BX18" s="478"/>
      <c r="BY18" s="478"/>
      <c r="BZ18" s="478"/>
      <c r="CA18" s="478"/>
      <c r="CB18" s="478"/>
      <c r="CC18" s="479"/>
      <c r="CD18" s="348"/>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
100</v>
      </c>
      <c r="C19" s="489"/>
      <c r="D19" s="489"/>
      <c r="E19" s="558"/>
      <c r="F19" s="558"/>
      <c r="G19" s="558"/>
      <c r="H19" s="558"/>
      <c r="I19" s="558"/>
      <c r="J19" s="558"/>
      <c r="K19" s="558"/>
      <c r="L19" s="566">
        <v>
87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
101</v>
      </c>
      <c r="AZ19" s="475"/>
      <c r="BA19" s="475"/>
      <c r="BB19" s="475"/>
      <c r="BC19" s="475"/>
      <c r="BD19" s="475"/>
      <c r="BE19" s="475"/>
      <c r="BF19" s="475"/>
      <c r="BG19" s="475"/>
      <c r="BH19" s="475"/>
      <c r="BI19" s="475"/>
      <c r="BJ19" s="475"/>
      <c r="BK19" s="475"/>
      <c r="BL19" s="475"/>
      <c r="BM19" s="476"/>
      <c r="BN19" s="477">
        <v>
3874676</v>
      </c>
      <c r="BO19" s="478"/>
      <c r="BP19" s="478"/>
      <c r="BQ19" s="478"/>
      <c r="BR19" s="478"/>
      <c r="BS19" s="478"/>
      <c r="BT19" s="478"/>
      <c r="BU19" s="479"/>
      <c r="BV19" s="477">
        <v>
3787610</v>
      </c>
      <c r="BW19" s="478"/>
      <c r="BX19" s="478"/>
      <c r="BY19" s="478"/>
      <c r="BZ19" s="478"/>
      <c r="CA19" s="478"/>
      <c r="CB19" s="478"/>
      <c r="CC19" s="479"/>
      <c r="CD19" s="348"/>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
102</v>
      </c>
      <c r="C20" s="489"/>
      <c r="D20" s="489"/>
      <c r="E20" s="558"/>
      <c r="F20" s="558"/>
      <c r="G20" s="558"/>
      <c r="H20" s="558"/>
      <c r="I20" s="558"/>
      <c r="J20" s="558"/>
      <c r="K20" s="558"/>
      <c r="L20" s="566">
        <v>
3947</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348"/>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
103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348"/>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
104</v>
      </c>
      <c r="C22" s="581"/>
      <c r="D22" s="582"/>
      <c r="E22" s="452" t="s">
        <v>
0</v>
      </c>
      <c r="F22" s="457"/>
      <c r="G22" s="457"/>
      <c r="H22" s="457"/>
      <c r="I22" s="457"/>
      <c r="J22" s="457"/>
      <c r="K22" s="447"/>
      <c r="L22" s="452" t="s">
        <v>
105</v>
      </c>
      <c r="M22" s="457"/>
      <c r="N22" s="457"/>
      <c r="O22" s="457"/>
      <c r="P22" s="447"/>
      <c r="Q22" s="589" t="s">
        <v>
106</v>
      </c>
      <c r="R22" s="590"/>
      <c r="S22" s="590"/>
      <c r="T22" s="590"/>
      <c r="U22" s="590"/>
      <c r="V22" s="591"/>
      <c r="W22" s="595" t="s">
        <v>
107</v>
      </c>
      <c r="X22" s="581"/>
      <c r="Y22" s="582"/>
      <c r="Z22" s="452" t="s">
        <v>
0</v>
      </c>
      <c r="AA22" s="457"/>
      <c r="AB22" s="457"/>
      <c r="AC22" s="457"/>
      <c r="AD22" s="457"/>
      <c r="AE22" s="457"/>
      <c r="AF22" s="457"/>
      <c r="AG22" s="447"/>
      <c r="AH22" s="600" t="s">
        <v>
108</v>
      </c>
      <c r="AI22" s="457"/>
      <c r="AJ22" s="457"/>
      <c r="AK22" s="457"/>
      <c r="AL22" s="447"/>
      <c r="AM22" s="600" t="s">
        <v>
109</v>
      </c>
      <c r="AN22" s="601"/>
      <c r="AO22" s="601"/>
      <c r="AP22" s="601"/>
      <c r="AQ22" s="601"/>
      <c r="AR22" s="602"/>
      <c r="AS22" s="589" t="s">
        <v>
106</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348"/>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
110</v>
      </c>
      <c r="AZ23" s="407"/>
      <c r="BA23" s="407"/>
      <c r="BB23" s="407"/>
      <c r="BC23" s="407"/>
      <c r="BD23" s="407"/>
      <c r="BE23" s="407"/>
      <c r="BF23" s="407"/>
      <c r="BG23" s="407"/>
      <c r="BH23" s="407"/>
      <c r="BI23" s="407"/>
      <c r="BJ23" s="407"/>
      <c r="BK23" s="407"/>
      <c r="BL23" s="407"/>
      <c r="BM23" s="408"/>
      <c r="BN23" s="477">
        <v>
9279600</v>
      </c>
      <c r="BO23" s="478"/>
      <c r="BP23" s="478"/>
      <c r="BQ23" s="478"/>
      <c r="BR23" s="478"/>
      <c r="BS23" s="478"/>
      <c r="BT23" s="478"/>
      <c r="BU23" s="479"/>
      <c r="BV23" s="477">
        <v>
8995885</v>
      </c>
      <c r="BW23" s="478"/>
      <c r="BX23" s="478"/>
      <c r="BY23" s="478"/>
      <c r="BZ23" s="478"/>
      <c r="CA23" s="478"/>
      <c r="CB23" s="478"/>
      <c r="CC23" s="479"/>
      <c r="CD23" s="348"/>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
111</v>
      </c>
      <c r="F24" s="470"/>
      <c r="G24" s="470"/>
      <c r="H24" s="470"/>
      <c r="I24" s="470"/>
      <c r="J24" s="470"/>
      <c r="K24" s="471"/>
      <c r="L24" s="497">
        <v>
1</v>
      </c>
      <c r="M24" s="498"/>
      <c r="N24" s="498"/>
      <c r="O24" s="498"/>
      <c r="P24" s="537"/>
      <c r="Q24" s="497">
        <v>
8000</v>
      </c>
      <c r="R24" s="498"/>
      <c r="S24" s="498"/>
      <c r="T24" s="498"/>
      <c r="U24" s="498"/>
      <c r="V24" s="537"/>
      <c r="W24" s="596"/>
      <c r="X24" s="584"/>
      <c r="Y24" s="585"/>
      <c r="Z24" s="496" t="s">
        <v>
112</v>
      </c>
      <c r="AA24" s="470"/>
      <c r="AB24" s="470"/>
      <c r="AC24" s="470"/>
      <c r="AD24" s="470"/>
      <c r="AE24" s="470"/>
      <c r="AF24" s="470"/>
      <c r="AG24" s="471"/>
      <c r="AH24" s="497">
        <v>
161</v>
      </c>
      <c r="AI24" s="498"/>
      <c r="AJ24" s="498"/>
      <c r="AK24" s="498"/>
      <c r="AL24" s="537"/>
      <c r="AM24" s="497">
        <v>
447419</v>
      </c>
      <c r="AN24" s="498"/>
      <c r="AO24" s="498"/>
      <c r="AP24" s="498"/>
      <c r="AQ24" s="498"/>
      <c r="AR24" s="537"/>
      <c r="AS24" s="497">
        <v>
2779</v>
      </c>
      <c r="AT24" s="498"/>
      <c r="AU24" s="498"/>
      <c r="AV24" s="498"/>
      <c r="AW24" s="498"/>
      <c r="AX24" s="499"/>
      <c r="AY24" s="608" t="s">
        <v>
113</v>
      </c>
      <c r="AZ24" s="609"/>
      <c r="BA24" s="609"/>
      <c r="BB24" s="609"/>
      <c r="BC24" s="609"/>
      <c r="BD24" s="609"/>
      <c r="BE24" s="609"/>
      <c r="BF24" s="609"/>
      <c r="BG24" s="609"/>
      <c r="BH24" s="609"/>
      <c r="BI24" s="609"/>
      <c r="BJ24" s="609"/>
      <c r="BK24" s="609"/>
      <c r="BL24" s="609"/>
      <c r="BM24" s="610"/>
      <c r="BN24" s="477">
        <v>
7189719</v>
      </c>
      <c r="BO24" s="478"/>
      <c r="BP24" s="478"/>
      <c r="BQ24" s="478"/>
      <c r="BR24" s="478"/>
      <c r="BS24" s="478"/>
      <c r="BT24" s="478"/>
      <c r="BU24" s="479"/>
      <c r="BV24" s="477">
        <v>
6742574</v>
      </c>
      <c r="BW24" s="478"/>
      <c r="BX24" s="478"/>
      <c r="BY24" s="478"/>
      <c r="BZ24" s="478"/>
      <c r="CA24" s="478"/>
      <c r="CB24" s="478"/>
      <c r="CC24" s="479"/>
      <c r="CD24" s="348"/>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
114</v>
      </c>
      <c r="F25" s="470"/>
      <c r="G25" s="470"/>
      <c r="H25" s="470"/>
      <c r="I25" s="470"/>
      <c r="J25" s="470"/>
      <c r="K25" s="471"/>
      <c r="L25" s="497">
        <v>
1</v>
      </c>
      <c r="M25" s="498"/>
      <c r="N25" s="498"/>
      <c r="O25" s="498"/>
      <c r="P25" s="537"/>
      <c r="Q25" s="497">
        <v>
6900</v>
      </c>
      <c r="R25" s="498"/>
      <c r="S25" s="498"/>
      <c r="T25" s="498"/>
      <c r="U25" s="498"/>
      <c r="V25" s="537"/>
      <c r="W25" s="596"/>
      <c r="X25" s="584"/>
      <c r="Y25" s="585"/>
      <c r="Z25" s="496" t="s">
        <v>
115</v>
      </c>
      <c r="AA25" s="470"/>
      <c r="AB25" s="470"/>
      <c r="AC25" s="470"/>
      <c r="AD25" s="470"/>
      <c r="AE25" s="470"/>
      <c r="AF25" s="470"/>
      <c r="AG25" s="471"/>
      <c r="AH25" s="497">
        <v>
20</v>
      </c>
      <c r="AI25" s="498"/>
      <c r="AJ25" s="498"/>
      <c r="AK25" s="498"/>
      <c r="AL25" s="537"/>
      <c r="AM25" s="497">
        <v>
52620</v>
      </c>
      <c r="AN25" s="498"/>
      <c r="AO25" s="498"/>
      <c r="AP25" s="498"/>
      <c r="AQ25" s="498"/>
      <c r="AR25" s="537"/>
      <c r="AS25" s="497">
        <v>
2631</v>
      </c>
      <c r="AT25" s="498"/>
      <c r="AU25" s="498"/>
      <c r="AV25" s="498"/>
      <c r="AW25" s="498"/>
      <c r="AX25" s="499"/>
      <c r="AY25" s="406" t="s">
        <v>
116</v>
      </c>
      <c r="AZ25" s="407"/>
      <c r="BA25" s="407"/>
      <c r="BB25" s="407"/>
      <c r="BC25" s="407"/>
      <c r="BD25" s="407"/>
      <c r="BE25" s="407"/>
      <c r="BF25" s="407"/>
      <c r="BG25" s="407"/>
      <c r="BH25" s="407"/>
      <c r="BI25" s="407"/>
      <c r="BJ25" s="407"/>
      <c r="BK25" s="407"/>
      <c r="BL25" s="407"/>
      <c r="BM25" s="408"/>
      <c r="BN25" s="409">
        <v>
41836</v>
      </c>
      <c r="BO25" s="410"/>
      <c r="BP25" s="410"/>
      <c r="BQ25" s="410"/>
      <c r="BR25" s="410"/>
      <c r="BS25" s="410"/>
      <c r="BT25" s="410"/>
      <c r="BU25" s="411"/>
      <c r="BV25" s="409">
        <v>
320655</v>
      </c>
      <c r="BW25" s="410"/>
      <c r="BX25" s="410"/>
      <c r="BY25" s="410"/>
      <c r="BZ25" s="410"/>
      <c r="CA25" s="410"/>
      <c r="CB25" s="410"/>
      <c r="CC25" s="411"/>
      <c r="CD25" s="348"/>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
412</v>
      </c>
      <c r="F26" s="470"/>
      <c r="G26" s="470"/>
      <c r="H26" s="470"/>
      <c r="I26" s="470"/>
      <c r="J26" s="470"/>
      <c r="K26" s="471"/>
      <c r="L26" s="497">
        <v>
1</v>
      </c>
      <c r="M26" s="498"/>
      <c r="N26" s="498"/>
      <c r="O26" s="498"/>
      <c r="P26" s="537"/>
      <c r="Q26" s="497">
        <v>
6400</v>
      </c>
      <c r="R26" s="498"/>
      <c r="S26" s="498"/>
      <c r="T26" s="498"/>
      <c r="U26" s="498"/>
      <c r="V26" s="537"/>
      <c r="W26" s="596"/>
      <c r="X26" s="584"/>
      <c r="Y26" s="585"/>
      <c r="Z26" s="496" t="s">
        <v>
117</v>
      </c>
      <c r="AA26" s="614"/>
      <c r="AB26" s="614"/>
      <c r="AC26" s="614"/>
      <c r="AD26" s="614"/>
      <c r="AE26" s="614"/>
      <c r="AF26" s="614"/>
      <c r="AG26" s="615"/>
      <c r="AH26" s="497">
        <v>
5</v>
      </c>
      <c r="AI26" s="498"/>
      <c r="AJ26" s="498"/>
      <c r="AK26" s="498"/>
      <c r="AL26" s="537"/>
      <c r="AM26" s="497">
        <v>
12575</v>
      </c>
      <c r="AN26" s="498"/>
      <c r="AO26" s="498"/>
      <c r="AP26" s="498"/>
      <c r="AQ26" s="498"/>
      <c r="AR26" s="537"/>
      <c r="AS26" s="497">
        <v>
2515</v>
      </c>
      <c r="AT26" s="498"/>
      <c r="AU26" s="498"/>
      <c r="AV26" s="498"/>
      <c r="AW26" s="498"/>
      <c r="AX26" s="499"/>
      <c r="AY26" s="480" t="s">
        <v>
118</v>
      </c>
      <c r="AZ26" s="481"/>
      <c r="BA26" s="481"/>
      <c r="BB26" s="481"/>
      <c r="BC26" s="481"/>
      <c r="BD26" s="481"/>
      <c r="BE26" s="481"/>
      <c r="BF26" s="481"/>
      <c r="BG26" s="481"/>
      <c r="BH26" s="481"/>
      <c r="BI26" s="481"/>
      <c r="BJ26" s="481"/>
      <c r="BK26" s="481"/>
      <c r="BL26" s="481"/>
      <c r="BM26" s="482"/>
      <c r="BN26" s="477" t="s">
        <v>
400</v>
      </c>
      <c r="BO26" s="478"/>
      <c r="BP26" s="478"/>
      <c r="BQ26" s="478"/>
      <c r="BR26" s="478"/>
      <c r="BS26" s="478"/>
      <c r="BT26" s="478"/>
      <c r="BU26" s="479"/>
      <c r="BV26" s="477" t="s">
        <v>
400</v>
      </c>
      <c r="BW26" s="478"/>
      <c r="BX26" s="478"/>
      <c r="BY26" s="478"/>
      <c r="BZ26" s="478"/>
      <c r="CA26" s="478"/>
      <c r="CB26" s="478"/>
      <c r="CC26" s="479"/>
      <c r="CD26" s="348"/>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
119</v>
      </c>
      <c r="F27" s="470"/>
      <c r="G27" s="470"/>
      <c r="H27" s="470"/>
      <c r="I27" s="470"/>
      <c r="J27" s="470"/>
      <c r="K27" s="471"/>
      <c r="L27" s="497">
        <v>
1</v>
      </c>
      <c r="M27" s="498"/>
      <c r="N27" s="498"/>
      <c r="O27" s="498"/>
      <c r="P27" s="537"/>
      <c r="Q27" s="497">
        <v>
3000</v>
      </c>
      <c r="R27" s="498"/>
      <c r="S27" s="498"/>
      <c r="T27" s="498"/>
      <c r="U27" s="498"/>
      <c r="V27" s="537"/>
      <c r="W27" s="596"/>
      <c r="X27" s="584"/>
      <c r="Y27" s="585"/>
      <c r="Z27" s="496" t="s">
        <v>
120</v>
      </c>
      <c r="AA27" s="470"/>
      <c r="AB27" s="470"/>
      <c r="AC27" s="470"/>
      <c r="AD27" s="470"/>
      <c r="AE27" s="470"/>
      <c r="AF27" s="470"/>
      <c r="AG27" s="471"/>
      <c r="AH27" s="497" t="s">
        <v>
400</v>
      </c>
      <c r="AI27" s="498"/>
      <c r="AJ27" s="498"/>
      <c r="AK27" s="498"/>
      <c r="AL27" s="537"/>
      <c r="AM27" s="497" t="s">
        <v>
400</v>
      </c>
      <c r="AN27" s="498"/>
      <c r="AO27" s="498"/>
      <c r="AP27" s="498"/>
      <c r="AQ27" s="498"/>
      <c r="AR27" s="537"/>
      <c r="AS27" s="497" t="s">
        <v>
400</v>
      </c>
      <c r="AT27" s="498"/>
      <c r="AU27" s="498"/>
      <c r="AV27" s="498"/>
      <c r="AW27" s="498"/>
      <c r="AX27" s="499"/>
      <c r="AY27" s="538" t="s">
        <v>
121</v>
      </c>
      <c r="AZ27" s="539"/>
      <c r="BA27" s="539"/>
      <c r="BB27" s="539"/>
      <c r="BC27" s="539"/>
      <c r="BD27" s="539"/>
      <c r="BE27" s="539"/>
      <c r="BF27" s="539"/>
      <c r="BG27" s="539"/>
      <c r="BH27" s="539"/>
      <c r="BI27" s="539"/>
      <c r="BJ27" s="539"/>
      <c r="BK27" s="539"/>
      <c r="BL27" s="539"/>
      <c r="BM27" s="540"/>
      <c r="BN27" s="611" t="s">
        <v>
400</v>
      </c>
      <c r="BO27" s="612"/>
      <c r="BP27" s="612"/>
      <c r="BQ27" s="612"/>
      <c r="BR27" s="612"/>
      <c r="BS27" s="612"/>
      <c r="BT27" s="612"/>
      <c r="BU27" s="613"/>
      <c r="BV27" s="611" t="s">
        <v>
400</v>
      </c>
      <c r="BW27" s="612"/>
      <c r="BX27" s="612"/>
      <c r="BY27" s="612"/>
      <c r="BZ27" s="612"/>
      <c r="CA27" s="612"/>
      <c r="CB27" s="612"/>
      <c r="CC27" s="613"/>
      <c r="CD27" s="350"/>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
122</v>
      </c>
      <c r="F28" s="470"/>
      <c r="G28" s="470"/>
      <c r="H28" s="470"/>
      <c r="I28" s="470"/>
      <c r="J28" s="470"/>
      <c r="K28" s="471"/>
      <c r="L28" s="497">
        <v>
1</v>
      </c>
      <c r="M28" s="498"/>
      <c r="N28" s="498"/>
      <c r="O28" s="498"/>
      <c r="P28" s="537"/>
      <c r="Q28" s="497">
        <v>
2200</v>
      </c>
      <c r="R28" s="498"/>
      <c r="S28" s="498"/>
      <c r="T28" s="498"/>
      <c r="U28" s="498"/>
      <c r="V28" s="537"/>
      <c r="W28" s="596"/>
      <c r="X28" s="584"/>
      <c r="Y28" s="585"/>
      <c r="Z28" s="496" t="s">
        <v>
123</v>
      </c>
      <c r="AA28" s="470"/>
      <c r="AB28" s="470"/>
      <c r="AC28" s="470"/>
      <c r="AD28" s="470"/>
      <c r="AE28" s="470"/>
      <c r="AF28" s="470"/>
      <c r="AG28" s="471"/>
      <c r="AH28" s="497" t="s">
        <v>
400</v>
      </c>
      <c r="AI28" s="498"/>
      <c r="AJ28" s="498"/>
      <c r="AK28" s="498"/>
      <c r="AL28" s="537"/>
      <c r="AM28" s="497" t="s">
        <v>
400</v>
      </c>
      <c r="AN28" s="498"/>
      <c r="AO28" s="498"/>
      <c r="AP28" s="498"/>
      <c r="AQ28" s="498"/>
      <c r="AR28" s="537"/>
      <c r="AS28" s="497" t="s">
        <v>
400</v>
      </c>
      <c r="AT28" s="498"/>
      <c r="AU28" s="498"/>
      <c r="AV28" s="498"/>
      <c r="AW28" s="498"/>
      <c r="AX28" s="499"/>
      <c r="AY28" s="622" t="s">
        <v>
124</v>
      </c>
      <c r="AZ28" s="623"/>
      <c r="BA28" s="623"/>
      <c r="BB28" s="624"/>
      <c r="BC28" s="406" t="s">
        <v>
25</v>
      </c>
      <c r="BD28" s="407"/>
      <c r="BE28" s="407"/>
      <c r="BF28" s="407"/>
      <c r="BG28" s="407"/>
      <c r="BH28" s="407"/>
      <c r="BI28" s="407"/>
      <c r="BJ28" s="407"/>
      <c r="BK28" s="407"/>
      <c r="BL28" s="407"/>
      <c r="BM28" s="408"/>
      <c r="BN28" s="409">
        <v>
578170</v>
      </c>
      <c r="BO28" s="410"/>
      <c r="BP28" s="410"/>
      <c r="BQ28" s="410"/>
      <c r="BR28" s="410"/>
      <c r="BS28" s="410"/>
      <c r="BT28" s="410"/>
      <c r="BU28" s="411"/>
      <c r="BV28" s="409">
        <v>
575572</v>
      </c>
      <c r="BW28" s="410"/>
      <c r="BX28" s="410"/>
      <c r="BY28" s="410"/>
      <c r="BZ28" s="410"/>
      <c r="CA28" s="410"/>
      <c r="CB28" s="410"/>
      <c r="CC28" s="411"/>
      <c r="CD28" s="348"/>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
125</v>
      </c>
      <c r="F29" s="470"/>
      <c r="G29" s="470"/>
      <c r="H29" s="470"/>
      <c r="I29" s="470"/>
      <c r="J29" s="470"/>
      <c r="K29" s="471"/>
      <c r="L29" s="497">
        <v>
12</v>
      </c>
      <c r="M29" s="498"/>
      <c r="N29" s="498"/>
      <c r="O29" s="498"/>
      <c r="P29" s="537"/>
      <c r="Q29" s="497">
        <v>
2000</v>
      </c>
      <c r="R29" s="498"/>
      <c r="S29" s="498"/>
      <c r="T29" s="498"/>
      <c r="U29" s="498"/>
      <c r="V29" s="537"/>
      <c r="W29" s="597"/>
      <c r="X29" s="598"/>
      <c r="Y29" s="599"/>
      <c r="Z29" s="496" t="s">
        <v>
126</v>
      </c>
      <c r="AA29" s="470"/>
      <c r="AB29" s="470"/>
      <c r="AC29" s="470"/>
      <c r="AD29" s="470"/>
      <c r="AE29" s="470"/>
      <c r="AF29" s="470"/>
      <c r="AG29" s="471"/>
      <c r="AH29" s="497">
        <v>
161</v>
      </c>
      <c r="AI29" s="498"/>
      <c r="AJ29" s="498"/>
      <c r="AK29" s="498"/>
      <c r="AL29" s="537"/>
      <c r="AM29" s="497">
        <v>
447419</v>
      </c>
      <c r="AN29" s="498"/>
      <c r="AO29" s="498"/>
      <c r="AP29" s="498"/>
      <c r="AQ29" s="498"/>
      <c r="AR29" s="537"/>
      <c r="AS29" s="497">
        <v>
2779</v>
      </c>
      <c r="AT29" s="498"/>
      <c r="AU29" s="498"/>
      <c r="AV29" s="498"/>
      <c r="AW29" s="498"/>
      <c r="AX29" s="499"/>
      <c r="AY29" s="625"/>
      <c r="AZ29" s="626"/>
      <c r="BA29" s="626"/>
      <c r="BB29" s="627"/>
      <c r="BC29" s="474" t="s">
        <v>
127</v>
      </c>
      <c r="BD29" s="475"/>
      <c r="BE29" s="475"/>
      <c r="BF29" s="475"/>
      <c r="BG29" s="475"/>
      <c r="BH29" s="475"/>
      <c r="BI29" s="475"/>
      <c r="BJ29" s="475"/>
      <c r="BK29" s="475"/>
      <c r="BL29" s="475"/>
      <c r="BM29" s="476"/>
      <c r="BN29" s="477">
        <v>
407692</v>
      </c>
      <c r="BO29" s="478"/>
      <c r="BP29" s="478"/>
      <c r="BQ29" s="478"/>
      <c r="BR29" s="478"/>
      <c r="BS29" s="478"/>
      <c r="BT29" s="478"/>
      <c r="BU29" s="479"/>
      <c r="BV29" s="477">
        <v>
437648</v>
      </c>
      <c r="BW29" s="478"/>
      <c r="BX29" s="478"/>
      <c r="BY29" s="478"/>
      <c r="BZ29" s="478"/>
      <c r="CA29" s="478"/>
      <c r="CB29" s="478"/>
      <c r="CC29" s="479"/>
      <c r="CD29" s="350"/>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
128</v>
      </c>
      <c r="X30" s="620"/>
      <c r="Y30" s="620"/>
      <c r="Z30" s="620"/>
      <c r="AA30" s="620"/>
      <c r="AB30" s="620"/>
      <c r="AC30" s="620"/>
      <c r="AD30" s="620"/>
      <c r="AE30" s="620"/>
      <c r="AF30" s="620"/>
      <c r="AG30" s="621"/>
      <c r="AH30" s="562">
        <v>
89.9</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
27</v>
      </c>
      <c r="BD30" s="609"/>
      <c r="BE30" s="609"/>
      <c r="BF30" s="609"/>
      <c r="BG30" s="609"/>
      <c r="BH30" s="609"/>
      <c r="BI30" s="609"/>
      <c r="BJ30" s="609"/>
      <c r="BK30" s="609"/>
      <c r="BL30" s="609"/>
      <c r="BM30" s="610"/>
      <c r="BN30" s="611">
        <v>
1744349</v>
      </c>
      <c r="BO30" s="612"/>
      <c r="BP30" s="612"/>
      <c r="BQ30" s="612"/>
      <c r="BR30" s="612"/>
      <c r="BS30" s="612"/>
      <c r="BT30" s="612"/>
      <c r="BU30" s="613"/>
      <c r="BV30" s="611">
        <v>
1287307</v>
      </c>
      <c r="BW30" s="612"/>
      <c r="BX30" s="612"/>
      <c r="BY30" s="612"/>
      <c r="BZ30" s="612"/>
      <c r="CA30" s="612"/>
      <c r="CB30" s="612"/>
      <c r="CC30" s="613"/>
      <c r="CD30" s="349"/>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c r="A32" s="166"/>
      <c r="B32" s="186"/>
      <c r="C32" s="187" t="s">
        <v>
413</v>
      </c>
      <c r="D32" s="187"/>
      <c r="E32" s="187"/>
      <c r="F32" s="184"/>
      <c r="G32" s="184"/>
      <c r="H32" s="184"/>
      <c r="I32" s="184"/>
      <c r="J32" s="184"/>
      <c r="K32" s="184"/>
      <c r="L32" s="184"/>
      <c r="M32" s="184"/>
      <c r="N32" s="184"/>
      <c r="O32" s="184"/>
      <c r="P32" s="184"/>
      <c r="Q32" s="184"/>
      <c r="R32" s="184"/>
      <c r="S32" s="184"/>
      <c r="T32" s="184"/>
      <c r="U32" s="184" t="s">
        <v>
129</v>
      </c>
      <c r="V32" s="184"/>
      <c r="W32" s="184"/>
      <c r="X32" s="184"/>
      <c r="Y32" s="184"/>
      <c r="Z32" s="184"/>
      <c r="AA32" s="184"/>
      <c r="AB32" s="184"/>
      <c r="AC32" s="184"/>
      <c r="AD32" s="184"/>
      <c r="AE32" s="184"/>
      <c r="AF32" s="184"/>
      <c r="AG32" s="184"/>
      <c r="AH32" s="184"/>
      <c r="AI32" s="184"/>
      <c r="AJ32" s="184"/>
      <c r="AK32" s="184"/>
      <c r="AL32" s="184"/>
      <c r="AM32" s="188" t="s">
        <v>
130</v>
      </c>
      <c r="AN32" s="184"/>
      <c r="AO32" s="184"/>
      <c r="AP32" s="184"/>
      <c r="AQ32" s="184"/>
      <c r="AR32" s="184"/>
      <c r="AS32" s="188"/>
      <c r="AT32" s="188"/>
      <c r="AU32" s="188"/>
      <c r="AV32" s="188"/>
      <c r="AW32" s="188"/>
      <c r="AX32" s="188"/>
      <c r="AY32" s="188"/>
      <c r="AZ32" s="188"/>
      <c r="BA32" s="188"/>
      <c r="BB32" s="184"/>
      <c r="BC32" s="188"/>
      <c r="BD32" s="184"/>
      <c r="BE32" s="188" t="s">
        <v>
131</v>
      </c>
      <c r="BF32" s="184"/>
      <c r="BG32" s="184"/>
      <c r="BH32" s="184"/>
      <c r="BI32" s="184"/>
      <c r="BJ32" s="188"/>
      <c r="BK32" s="188"/>
      <c r="BL32" s="188"/>
      <c r="BM32" s="188"/>
      <c r="BN32" s="188"/>
      <c r="BO32" s="188"/>
      <c r="BP32" s="188"/>
      <c r="BQ32" s="188"/>
      <c r="BR32" s="184"/>
      <c r="BS32" s="184"/>
      <c r="BT32" s="184"/>
      <c r="BU32" s="184"/>
      <c r="BV32" s="184"/>
      <c r="BW32" s="184" t="s">
        <v>
132</v>
      </c>
      <c r="BX32" s="184"/>
      <c r="BY32" s="184"/>
      <c r="BZ32" s="184"/>
      <c r="CA32" s="184"/>
      <c r="CB32" s="188"/>
      <c r="CC32" s="188"/>
      <c r="CD32" s="188"/>
      <c r="CE32" s="188"/>
      <c r="CF32" s="188"/>
      <c r="CG32" s="188"/>
      <c r="CH32" s="188"/>
      <c r="CI32" s="188"/>
      <c r="CJ32" s="188"/>
      <c r="CK32" s="188"/>
      <c r="CL32" s="188"/>
      <c r="CM32" s="188"/>
      <c r="CN32" s="188"/>
      <c r="CO32" s="188" t="s">
        <v>
133</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c r="A33" s="166"/>
      <c r="B33" s="186"/>
      <c r="C33" s="464" t="s">
        <v>
414</v>
      </c>
      <c r="D33" s="464"/>
      <c r="E33" s="435" t="s">
        <v>
415</v>
      </c>
      <c r="F33" s="435"/>
      <c r="G33" s="435"/>
      <c r="H33" s="435"/>
      <c r="I33" s="435"/>
      <c r="J33" s="435"/>
      <c r="K33" s="435"/>
      <c r="L33" s="435"/>
      <c r="M33" s="435"/>
      <c r="N33" s="435"/>
      <c r="O33" s="435"/>
      <c r="P33" s="435"/>
      <c r="Q33" s="435"/>
      <c r="R33" s="435"/>
      <c r="S33" s="435"/>
      <c r="T33" s="346"/>
      <c r="U33" s="464" t="s">
        <v>
414</v>
      </c>
      <c r="V33" s="464"/>
      <c r="W33" s="435" t="s">
        <v>
415</v>
      </c>
      <c r="X33" s="435"/>
      <c r="Y33" s="435"/>
      <c r="Z33" s="435"/>
      <c r="AA33" s="435"/>
      <c r="AB33" s="435"/>
      <c r="AC33" s="435"/>
      <c r="AD33" s="435"/>
      <c r="AE33" s="435"/>
      <c r="AF33" s="435"/>
      <c r="AG33" s="435"/>
      <c r="AH33" s="435"/>
      <c r="AI33" s="435"/>
      <c r="AJ33" s="435"/>
      <c r="AK33" s="435"/>
      <c r="AL33" s="346"/>
      <c r="AM33" s="464" t="s">
        <v>
414</v>
      </c>
      <c r="AN33" s="464"/>
      <c r="AO33" s="435" t="s">
        <v>
415</v>
      </c>
      <c r="AP33" s="435"/>
      <c r="AQ33" s="435"/>
      <c r="AR33" s="435"/>
      <c r="AS33" s="435"/>
      <c r="AT33" s="435"/>
      <c r="AU33" s="435"/>
      <c r="AV33" s="435"/>
      <c r="AW33" s="435"/>
      <c r="AX33" s="435"/>
      <c r="AY33" s="435"/>
      <c r="AZ33" s="435"/>
      <c r="BA33" s="435"/>
      <c r="BB33" s="435"/>
      <c r="BC33" s="435"/>
      <c r="BD33" s="347"/>
      <c r="BE33" s="435" t="s">
        <v>
134</v>
      </c>
      <c r="BF33" s="435"/>
      <c r="BG33" s="435" t="s">
        <v>
135</v>
      </c>
      <c r="BH33" s="435"/>
      <c r="BI33" s="435"/>
      <c r="BJ33" s="435"/>
      <c r="BK33" s="435"/>
      <c r="BL33" s="435"/>
      <c r="BM33" s="435"/>
      <c r="BN33" s="435"/>
      <c r="BO33" s="435"/>
      <c r="BP33" s="435"/>
      <c r="BQ33" s="435"/>
      <c r="BR33" s="435"/>
      <c r="BS33" s="435"/>
      <c r="BT33" s="435"/>
      <c r="BU33" s="435"/>
      <c r="BV33" s="347"/>
      <c r="BW33" s="464" t="s">
        <v>
134</v>
      </c>
      <c r="BX33" s="464"/>
      <c r="BY33" s="435" t="s">
        <v>
416</v>
      </c>
      <c r="BZ33" s="435"/>
      <c r="CA33" s="435"/>
      <c r="CB33" s="435"/>
      <c r="CC33" s="435"/>
      <c r="CD33" s="435"/>
      <c r="CE33" s="435"/>
      <c r="CF33" s="435"/>
      <c r="CG33" s="435"/>
      <c r="CH33" s="435"/>
      <c r="CI33" s="435"/>
      <c r="CJ33" s="435"/>
      <c r="CK33" s="435"/>
      <c r="CL33" s="435"/>
      <c r="CM33" s="435"/>
      <c r="CN33" s="346"/>
      <c r="CO33" s="464" t="s">
        <v>
414</v>
      </c>
      <c r="CP33" s="464"/>
      <c r="CQ33" s="435" t="s">
        <v>
136</v>
      </c>
      <c r="CR33" s="435"/>
      <c r="CS33" s="435"/>
      <c r="CT33" s="435"/>
      <c r="CU33" s="435"/>
      <c r="CV33" s="435"/>
      <c r="CW33" s="435"/>
      <c r="CX33" s="435"/>
      <c r="CY33" s="435"/>
      <c r="CZ33" s="435"/>
      <c r="DA33" s="435"/>
      <c r="DB33" s="435"/>
      <c r="DC33" s="435"/>
      <c r="DD33" s="435"/>
      <c r="DE33" s="435"/>
      <c r="DF33" s="346"/>
      <c r="DG33" s="631" t="s">
        <v>
417</v>
      </c>
      <c r="DH33" s="631"/>
      <c r="DI33" s="351"/>
      <c r="DJ33" s="165"/>
      <c r="DK33" s="165"/>
      <c r="DL33" s="165"/>
      <c r="DM33" s="165"/>
      <c r="DN33" s="165"/>
      <c r="DO33" s="165"/>
    </row>
    <row r="34" spans="1:119" ht="32.25" customHeight="1">
      <c r="A34" s="166"/>
      <c r="B34" s="186"/>
      <c r="C34" s="632">
        <f>
IF(E34="","",1)</f>
        <v>
1</v>
      </c>
      <c r="D34" s="632"/>
      <c r="E34" s="633" t="str">
        <f>
IF('各会計、関係団体の財政状況及び健全化判断比率'!B7="","",'各会計、関係団体の財政状況及び健全化判断比率'!B7)</f>
        <v>
一般会計</v>
      </c>
      <c r="F34" s="633"/>
      <c r="G34" s="633"/>
      <c r="H34" s="633"/>
      <c r="I34" s="633"/>
      <c r="J34" s="633"/>
      <c r="K34" s="633"/>
      <c r="L34" s="633"/>
      <c r="M34" s="633"/>
      <c r="N34" s="633"/>
      <c r="O34" s="633"/>
      <c r="P34" s="633"/>
      <c r="Q34" s="633"/>
      <c r="R34" s="633"/>
      <c r="S34" s="633"/>
      <c r="T34" s="187"/>
      <c r="U34" s="632">
        <f>
IF(W34="","",MAX(C34:D43)+1)</f>
        <v>
2</v>
      </c>
      <c r="V34" s="632"/>
      <c r="W34" s="633" t="str">
        <f>
IF('各会計、関係団体の財政状況及び健全化判断比率'!B28="","",'各会計、関係団体の財政状況及び健全化判断比率'!B28)</f>
        <v>
国民健康保険事業勘定</v>
      </c>
      <c r="X34" s="633"/>
      <c r="Y34" s="633"/>
      <c r="Z34" s="633"/>
      <c r="AA34" s="633"/>
      <c r="AB34" s="633"/>
      <c r="AC34" s="633"/>
      <c r="AD34" s="633"/>
      <c r="AE34" s="633"/>
      <c r="AF34" s="633"/>
      <c r="AG34" s="633"/>
      <c r="AH34" s="633"/>
      <c r="AI34" s="633"/>
      <c r="AJ34" s="633"/>
      <c r="AK34" s="633"/>
      <c r="AL34" s="187"/>
      <c r="AM34" s="632">
        <f>
IF(AO34="","",MAX(C34:D43,U34:V43)+1)</f>
        <v>
5</v>
      </c>
      <c r="AN34" s="632"/>
      <c r="AO34" s="633" t="str">
        <f>
IF('各会計、関係団体の財政状況及び健全化判断比率'!B31="","",'各会計、関係団体の財政状況及び健全化判断比率'!B31)</f>
        <v>
水道事業</v>
      </c>
      <c r="AP34" s="633"/>
      <c r="AQ34" s="633"/>
      <c r="AR34" s="633"/>
      <c r="AS34" s="633"/>
      <c r="AT34" s="633"/>
      <c r="AU34" s="633"/>
      <c r="AV34" s="633"/>
      <c r="AW34" s="633"/>
      <c r="AX34" s="633"/>
      <c r="AY34" s="633"/>
      <c r="AZ34" s="633"/>
      <c r="BA34" s="633"/>
      <c r="BB34" s="633"/>
      <c r="BC34" s="633"/>
      <c r="BD34" s="187"/>
      <c r="BE34" s="632" t="str">
        <f>
IF(BG34="","",MAX(C34:D43,U34:V43,AM34:AN43)+1)</f>
        <v/>
      </c>
      <c r="BF34" s="632"/>
      <c r="BG34" s="633"/>
      <c r="BH34" s="633"/>
      <c r="BI34" s="633"/>
      <c r="BJ34" s="633"/>
      <c r="BK34" s="633"/>
      <c r="BL34" s="633"/>
      <c r="BM34" s="633"/>
      <c r="BN34" s="633"/>
      <c r="BO34" s="633"/>
      <c r="BP34" s="633"/>
      <c r="BQ34" s="633"/>
      <c r="BR34" s="633"/>
      <c r="BS34" s="633"/>
      <c r="BT34" s="633"/>
      <c r="BU34" s="633"/>
      <c r="BV34" s="187"/>
      <c r="BW34" s="632">
        <f>
IF(BY34="","",MAX(C34:D43,U34:V43,AM34:AN43,BE34:BF43)+1)</f>
        <v>
6</v>
      </c>
      <c r="BX34" s="632"/>
      <c r="BY34" s="633" t="str">
        <f>
IF('各会計、関係団体の財政状況及び健全化判断比率'!B68="","",'各会計、関係団体の財政状況及び健全化判断比率'!B68)</f>
        <v>
東京都島嶼町村一部事務組合</v>
      </c>
      <c r="BZ34" s="633"/>
      <c r="CA34" s="633"/>
      <c r="CB34" s="633"/>
      <c r="CC34" s="633"/>
      <c r="CD34" s="633"/>
      <c r="CE34" s="633"/>
      <c r="CF34" s="633"/>
      <c r="CG34" s="633"/>
      <c r="CH34" s="633"/>
      <c r="CI34" s="633"/>
      <c r="CJ34" s="633"/>
      <c r="CK34" s="633"/>
      <c r="CL34" s="633"/>
      <c r="CM34" s="633"/>
      <c r="CN34" s="187"/>
      <c r="CO34" s="632" t="str">
        <f>
IF(CQ34="","",MAX(C34:D43,U34:V43,AM34:AN43,BE34:BF43,BW34:BX43)+1)</f>
        <v/>
      </c>
      <c r="CP34" s="632"/>
      <c r="CQ34" s="633" t="str">
        <f>
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84"/>
      <c r="DG34" s="634" t="str">
        <f>
IF('各会計、関係団体の財政状況及び健全化判断比率'!BR7="","",'各会計、関係団体の財政状況及び健全化判断比率'!BR7)</f>
        <v/>
      </c>
      <c r="DH34" s="634"/>
      <c r="DI34" s="351"/>
      <c r="DJ34" s="165"/>
      <c r="DK34" s="165"/>
      <c r="DL34" s="165"/>
      <c r="DM34" s="165"/>
      <c r="DN34" s="165"/>
      <c r="DO34" s="165"/>
    </row>
    <row r="35" spans="1:119" ht="32.25" customHeight="1">
      <c r="A35" s="166"/>
      <c r="B35" s="186"/>
      <c r="C35" s="632" t="str">
        <f>
IF(E35="","",C34+1)</f>
        <v/>
      </c>
      <c r="D35" s="632"/>
      <c r="E35" s="633" t="str">
        <f>
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87"/>
      <c r="U35" s="632">
        <f>
IF(W35="","",U34+1)</f>
        <v>
3</v>
      </c>
      <c r="V35" s="632"/>
      <c r="W35" s="633" t="str">
        <f>
IF('各会計、関係団体の財政状況及び健全化判断比率'!B29="","",'各会計、関係団体の財政状況及び健全化判断比率'!B29)</f>
        <v>
介護保険事業勘定</v>
      </c>
      <c r="X35" s="633"/>
      <c r="Y35" s="633"/>
      <c r="Z35" s="633"/>
      <c r="AA35" s="633"/>
      <c r="AB35" s="633"/>
      <c r="AC35" s="633"/>
      <c r="AD35" s="633"/>
      <c r="AE35" s="633"/>
      <c r="AF35" s="633"/>
      <c r="AG35" s="633"/>
      <c r="AH35" s="633"/>
      <c r="AI35" s="633"/>
      <c r="AJ35" s="633"/>
      <c r="AK35" s="633"/>
      <c r="AL35" s="187"/>
      <c r="AM35" s="632" t="str">
        <f t="shared" ref="AM35:AM43" si="0">
IF(AO35="","",AM34+1)</f>
        <v/>
      </c>
      <c r="AN35" s="632"/>
      <c r="AO35" s="633"/>
      <c r="AP35" s="633"/>
      <c r="AQ35" s="633"/>
      <c r="AR35" s="633"/>
      <c r="AS35" s="633"/>
      <c r="AT35" s="633"/>
      <c r="AU35" s="633"/>
      <c r="AV35" s="633"/>
      <c r="AW35" s="633"/>
      <c r="AX35" s="633"/>
      <c r="AY35" s="633"/>
      <c r="AZ35" s="633"/>
      <c r="BA35" s="633"/>
      <c r="BB35" s="633"/>
      <c r="BC35" s="633"/>
      <c r="BD35" s="187"/>
      <c r="BE35" s="632" t="str">
        <f t="shared" ref="BE35:BE43" si="1">
IF(BG35="","",BE34+1)</f>
        <v/>
      </c>
      <c r="BF35" s="632"/>
      <c r="BG35" s="633"/>
      <c r="BH35" s="633"/>
      <c r="BI35" s="633"/>
      <c r="BJ35" s="633"/>
      <c r="BK35" s="633"/>
      <c r="BL35" s="633"/>
      <c r="BM35" s="633"/>
      <c r="BN35" s="633"/>
      <c r="BO35" s="633"/>
      <c r="BP35" s="633"/>
      <c r="BQ35" s="633"/>
      <c r="BR35" s="633"/>
      <c r="BS35" s="633"/>
      <c r="BT35" s="633"/>
      <c r="BU35" s="633"/>
      <c r="BV35" s="187"/>
      <c r="BW35" s="632">
        <f t="shared" ref="BW35:BW43" si="2">
IF(BY35="","",BW34+1)</f>
        <v>
7</v>
      </c>
      <c r="BX35" s="632"/>
      <c r="BY35" s="633" t="str">
        <f>
IF('各会計、関係団体の財政状況及び健全化判断比率'!B69="","",'各会計、関係団体の財政状況及び健全化判断比率'!B69)</f>
        <v>
東京都市町村総合事務組合（一般会計）</v>
      </c>
      <c r="BZ35" s="633"/>
      <c r="CA35" s="633"/>
      <c r="CB35" s="633"/>
      <c r="CC35" s="633"/>
      <c r="CD35" s="633"/>
      <c r="CE35" s="633"/>
      <c r="CF35" s="633"/>
      <c r="CG35" s="633"/>
      <c r="CH35" s="633"/>
      <c r="CI35" s="633"/>
      <c r="CJ35" s="633"/>
      <c r="CK35" s="633"/>
      <c r="CL35" s="633"/>
      <c r="CM35" s="633"/>
      <c r="CN35" s="187"/>
      <c r="CO35" s="632" t="str">
        <f t="shared" ref="CO35:CO43" si="3">
IF(CQ35="","",CO34+1)</f>
        <v/>
      </c>
      <c r="CP35" s="632"/>
      <c r="CQ35" s="633" t="str">
        <f>
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84"/>
      <c r="DG35" s="634" t="str">
        <f>
IF('各会計、関係団体の財政状況及び健全化判断比率'!BR8="","",'各会計、関係団体の財政状況及び健全化判断比率'!BR8)</f>
        <v/>
      </c>
      <c r="DH35" s="634"/>
      <c r="DI35" s="351"/>
      <c r="DJ35" s="165"/>
      <c r="DK35" s="165"/>
      <c r="DL35" s="165"/>
      <c r="DM35" s="165"/>
      <c r="DN35" s="165"/>
      <c r="DO35" s="165"/>
    </row>
    <row r="36" spans="1:119" ht="32.25" customHeight="1">
      <c r="A36" s="166"/>
      <c r="B36" s="186"/>
      <c r="C36" s="632" t="str">
        <f>
IF(E36="","",C35+1)</f>
        <v/>
      </c>
      <c r="D36" s="632"/>
      <c r="E36" s="633" t="str">
        <f>
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7"/>
      <c r="U36" s="632">
        <f t="shared" ref="U36:U43" si="4">
IF(W36="","",U35+1)</f>
        <v>
4</v>
      </c>
      <c r="V36" s="632"/>
      <c r="W36" s="633" t="str">
        <f>
IF('各会計、関係団体の財政状況及び健全化判断比率'!B30="","",'各会計、関係団体の財政状況及び健全化判断比率'!B30)</f>
        <v>
後期高齢者医療事業</v>
      </c>
      <c r="X36" s="633"/>
      <c r="Y36" s="633"/>
      <c r="Z36" s="633"/>
      <c r="AA36" s="633"/>
      <c r="AB36" s="633"/>
      <c r="AC36" s="633"/>
      <c r="AD36" s="633"/>
      <c r="AE36" s="633"/>
      <c r="AF36" s="633"/>
      <c r="AG36" s="633"/>
      <c r="AH36" s="633"/>
      <c r="AI36" s="633"/>
      <c r="AJ36" s="633"/>
      <c r="AK36" s="633"/>
      <c r="AL36" s="187"/>
      <c r="AM36" s="632" t="str">
        <f t="shared" si="0"/>
        <v/>
      </c>
      <c r="AN36" s="632"/>
      <c r="AO36" s="633"/>
      <c r="AP36" s="633"/>
      <c r="AQ36" s="633"/>
      <c r="AR36" s="633"/>
      <c r="AS36" s="633"/>
      <c r="AT36" s="633"/>
      <c r="AU36" s="633"/>
      <c r="AV36" s="633"/>
      <c r="AW36" s="633"/>
      <c r="AX36" s="633"/>
      <c r="AY36" s="633"/>
      <c r="AZ36" s="633"/>
      <c r="BA36" s="633"/>
      <c r="BB36" s="633"/>
      <c r="BC36" s="633"/>
      <c r="BD36" s="187"/>
      <c r="BE36" s="632" t="str">
        <f t="shared" si="1"/>
        <v/>
      </c>
      <c r="BF36" s="632"/>
      <c r="BG36" s="633"/>
      <c r="BH36" s="633"/>
      <c r="BI36" s="633"/>
      <c r="BJ36" s="633"/>
      <c r="BK36" s="633"/>
      <c r="BL36" s="633"/>
      <c r="BM36" s="633"/>
      <c r="BN36" s="633"/>
      <c r="BO36" s="633"/>
      <c r="BP36" s="633"/>
      <c r="BQ36" s="633"/>
      <c r="BR36" s="633"/>
      <c r="BS36" s="633"/>
      <c r="BT36" s="633"/>
      <c r="BU36" s="633"/>
      <c r="BV36" s="187"/>
      <c r="BW36" s="632">
        <f t="shared" si="2"/>
        <v>
8</v>
      </c>
      <c r="BX36" s="632"/>
      <c r="BY36" s="633" t="str">
        <f>
IF('各会計、関係団体の財政状況及び健全化判断比率'!B70="","",'各会計、関係団体の財政状況及び健全化判断比率'!B70)</f>
        <v>
東京都市町村総合事務組合（共済特会）</v>
      </c>
      <c r="BZ36" s="633"/>
      <c r="CA36" s="633"/>
      <c r="CB36" s="633"/>
      <c r="CC36" s="633"/>
      <c r="CD36" s="633"/>
      <c r="CE36" s="633"/>
      <c r="CF36" s="633"/>
      <c r="CG36" s="633"/>
      <c r="CH36" s="633"/>
      <c r="CI36" s="633"/>
      <c r="CJ36" s="633"/>
      <c r="CK36" s="633"/>
      <c r="CL36" s="633"/>
      <c r="CM36" s="633"/>
      <c r="CN36" s="187"/>
      <c r="CO36" s="632" t="str">
        <f t="shared" si="3"/>
        <v/>
      </c>
      <c r="CP36" s="632"/>
      <c r="CQ36" s="633" t="str">
        <f>
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4"/>
      <c r="DG36" s="634" t="str">
        <f>
IF('各会計、関係団体の財政状況及び健全化判断比率'!BR9="","",'各会計、関係団体の財政状況及び健全化判断比率'!BR9)</f>
        <v/>
      </c>
      <c r="DH36" s="634"/>
      <c r="DI36" s="351"/>
      <c r="DJ36" s="165"/>
      <c r="DK36" s="165"/>
      <c r="DL36" s="165"/>
      <c r="DM36" s="165"/>
      <c r="DN36" s="165"/>
      <c r="DO36" s="165"/>
    </row>
    <row r="37" spans="1:119" ht="32.25" customHeight="1">
      <c r="A37" s="166"/>
      <c r="B37" s="186"/>
      <c r="C37" s="632" t="str">
        <f>
IF(E37="","",C36+1)</f>
        <v/>
      </c>
      <c r="D37" s="632"/>
      <c r="E37" s="633" t="str">
        <f>
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7"/>
      <c r="U37" s="632" t="str">
        <f t="shared" si="4"/>
        <v/>
      </c>
      <c r="V37" s="632"/>
      <c r="W37" s="633"/>
      <c r="X37" s="633"/>
      <c r="Y37" s="633"/>
      <c r="Z37" s="633"/>
      <c r="AA37" s="633"/>
      <c r="AB37" s="633"/>
      <c r="AC37" s="633"/>
      <c r="AD37" s="633"/>
      <c r="AE37" s="633"/>
      <c r="AF37" s="633"/>
      <c r="AG37" s="633"/>
      <c r="AH37" s="633"/>
      <c r="AI37" s="633"/>
      <c r="AJ37" s="633"/>
      <c r="AK37" s="633"/>
      <c r="AL37" s="187"/>
      <c r="AM37" s="632" t="str">
        <f t="shared" si="0"/>
        <v/>
      </c>
      <c r="AN37" s="632"/>
      <c r="AO37" s="633"/>
      <c r="AP37" s="633"/>
      <c r="AQ37" s="633"/>
      <c r="AR37" s="633"/>
      <c r="AS37" s="633"/>
      <c r="AT37" s="633"/>
      <c r="AU37" s="633"/>
      <c r="AV37" s="633"/>
      <c r="AW37" s="633"/>
      <c r="AX37" s="633"/>
      <c r="AY37" s="633"/>
      <c r="AZ37" s="633"/>
      <c r="BA37" s="633"/>
      <c r="BB37" s="633"/>
      <c r="BC37" s="633"/>
      <c r="BD37" s="187"/>
      <c r="BE37" s="632" t="str">
        <f t="shared" si="1"/>
        <v/>
      </c>
      <c r="BF37" s="632"/>
      <c r="BG37" s="633"/>
      <c r="BH37" s="633"/>
      <c r="BI37" s="633"/>
      <c r="BJ37" s="633"/>
      <c r="BK37" s="633"/>
      <c r="BL37" s="633"/>
      <c r="BM37" s="633"/>
      <c r="BN37" s="633"/>
      <c r="BO37" s="633"/>
      <c r="BP37" s="633"/>
      <c r="BQ37" s="633"/>
      <c r="BR37" s="633"/>
      <c r="BS37" s="633"/>
      <c r="BT37" s="633"/>
      <c r="BU37" s="633"/>
      <c r="BV37" s="187"/>
      <c r="BW37" s="632">
        <f t="shared" si="2"/>
        <v>
9</v>
      </c>
      <c r="BX37" s="632"/>
      <c r="BY37" s="633" t="str">
        <f>
IF('各会計、関係団体の財政状況及び健全化判断比率'!B71="","",'各会計、関係団体の財政状況及び健全化判断比率'!B71)</f>
        <v>
東京都市町村職員退職手当組合</v>
      </c>
      <c r="BZ37" s="633"/>
      <c r="CA37" s="633"/>
      <c r="CB37" s="633"/>
      <c r="CC37" s="633"/>
      <c r="CD37" s="633"/>
      <c r="CE37" s="633"/>
      <c r="CF37" s="633"/>
      <c r="CG37" s="633"/>
      <c r="CH37" s="633"/>
      <c r="CI37" s="633"/>
      <c r="CJ37" s="633"/>
      <c r="CK37" s="633"/>
      <c r="CL37" s="633"/>
      <c r="CM37" s="633"/>
      <c r="CN37" s="187"/>
      <c r="CO37" s="632" t="str">
        <f t="shared" si="3"/>
        <v/>
      </c>
      <c r="CP37" s="632"/>
      <c r="CQ37" s="633" t="str">
        <f>
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4"/>
      <c r="DG37" s="634" t="str">
        <f>
IF('各会計、関係団体の財政状況及び健全化判断比率'!BR10="","",'各会計、関係団体の財政状況及び健全化判断比率'!BR10)</f>
        <v/>
      </c>
      <c r="DH37" s="634"/>
      <c r="DI37" s="351"/>
      <c r="DJ37" s="165"/>
      <c r="DK37" s="165"/>
      <c r="DL37" s="165"/>
      <c r="DM37" s="165"/>
      <c r="DN37" s="165"/>
      <c r="DO37" s="165"/>
    </row>
    <row r="38" spans="1:119" ht="32.25" customHeight="1">
      <c r="A38" s="166"/>
      <c r="B38" s="186"/>
      <c r="C38" s="632" t="str">
        <f t="shared" ref="C38:C43" si="5">
IF(E38="","",C37+1)</f>
        <v/>
      </c>
      <c r="D38" s="632"/>
      <c r="E38" s="633" t="str">
        <f>
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7"/>
      <c r="U38" s="632" t="str">
        <f t="shared" si="4"/>
        <v/>
      </c>
      <c r="V38" s="632"/>
      <c r="W38" s="633"/>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t="str">
        <f t="shared" si="1"/>
        <v/>
      </c>
      <c r="BF38" s="632"/>
      <c r="BG38" s="633"/>
      <c r="BH38" s="633"/>
      <c r="BI38" s="633"/>
      <c r="BJ38" s="633"/>
      <c r="BK38" s="633"/>
      <c r="BL38" s="633"/>
      <c r="BM38" s="633"/>
      <c r="BN38" s="633"/>
      <c r="BO38" s="633"/>
      <c r="BP38" s="633"/>
      <c r="BQ38" s="633"/>
      <c r="BR38" s="633"/>
      <c r="BS38" s="633"/>
      <c r="BT38" s="633"/>
      <c r="BU38" s="633"/>
      <c r="BV38" s="187"/>
      <c r="BW38" s="632">
        <f t="shared" si="2"/>
        <v>
10</v>
      </c>
      <c r="BX38" s="632"/>
      <c r="BY38" s="633" t="str">
        <f>
IF('各会計、関係団体の財政状況及び健全化判断比率'!B72="","",'各会計、関係団体の財政状況及び健全化判断比率'!B72)</f>
        <v>
東京都市町村議会議員公務災害補償等組合</v>
      </c>
      <c r="BZ38" s="633"/>
      <c r="CA38" s="633"/>
      <c r="CB38" s="633"/>
      <c r="CC38" s="633"/>
      <c r="CD38" s="633"/>
      <c r="CE38" s="633"/>
      <c r="CF38" s="633"/>
      <c r="CG38" s="633"/>
      <c r="CH38" s="633"/>
      <c r="CI38" s="633"/>
      <c r="CJ38" s="633"/>
      <c r="CK38" s="633"/>
      <c r="CL38" s="633"/>
      <c r="CM38" s="633"/>
      <c r="CN38" s="187"/>
      <c r="CO38" s="632" t="str">
        <f t="shared" si="3"/>
        <v/>
      </c>
      <c r="CP38" s="632"/>
      <c r="CQ38" s="633" t="str">
        <f>
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4"/>
      <c r="DG38" s="634" t="str">
        <f>
IF('各会計、関係団体の財政状況及び健全化判断比率'!BR11="","",'各会計、関係団体の財政状況及び健全化判断比率'!BR11)</f>
        <v/>
      </c>
      <c r="DH38" s="634"/>
      <c r="DI38" s="351"/>
      <c r="DJ38" s="165"/>
      <c r="DK38" s="165"/>
      <c r="DL38" s="165"/>
      <c r="DM38" s="165"/>
      <c r="DN38" s="165"/>
      <c r="DO38" s="165"/>
    </row>
    <row r="39" spans="1:119" ht="32.25" customHeight="1">
      <c r="A39" s="166"/>
      <c r="B39" s="186"/>
      <c r="C39" s="632" t="str">
        <f t="shared" si="5"/>
        <v/>
      </c>
      <c r="D39" s="632"/>
      <c r="E39" s="633" t="str">
        <f>
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t="str">
        <f t="shared" si="1"/>
        <v/>
      </c>
      <c r="BF39" s="632"/>
      <c r="BG39" s="633"/>
      <c r="BH39" s="633"/>
      <c r="BI39" s="633"/>
      <c r="BJ39" s="633"/>
      <c r="BK39" s="633"/>
      <c r="BL39" s="633"/>
      <c r="BM39" s="633"/>
      <c r="BN39" s="633"/>
      <c r="BO39" s="633"/>
      <c r="BP39" s="633"/>
      <c r="BQ39" s="633"/>
      <c r="BR39" s="633"/>
      <c r="BS39" s="633"/>
      <c r="BT39" s="633"/>
      <c r="BU39" s="633"/>
      <c r="BV39" s="187"/>
      <c r="BW39" s="632">
        <f t="shared" si="2"/>
        <v>
11</v>
      </c>
      <c r="BX39" s="632"/>
      <c r="BY39" s="633" t="str">
        <f>
IF('各会計、関係団体の財政状況及び健全化判断比率'!B73="","",'各会計、関係団体の財政状況及び健全化判断比率'!B73)</f>
        <v>
東京都後期高齢者医療広域連合（一般会計）</v>
      </c>
      <c r="BZ39" s="633"/>
      <c r="CA39" s="633"/>
      <c r="CB39" s="633"/>
      <c r="CC39" s="633"/>
      <c r="CD39" s="633"/>
      <c r="CE39" s="633"/>
      <c r="CF39" s="633"/>
      <c r="CG39" s="633"/>
      <c r="CH39" s="633"/>
      <c r="CI39" s="633"/>
      <c r="CJ39" s="633"/>
      <c r="CK39" s="633"/>
      <c r="CL39" s="633"/>
      <c r="CM39" s="633"/>
      <c r="CN39" s="187"/>
      <c r="CO39" s="632" t="str">
        <f t="shared" si="3"/>
        <v/>
      </c>
      <c r="CP39" s="632"/>
      <c r="CQ39" s="633" t="str">
        <f>
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
IF('各会計、関係団体の財政状況及び健全化判断比率'!BR12="","",'各会計、関係団体の財政状況及び健全化判断比率'!BR12)</f>
        <v/>
      </c>
      <c r="DH39" s="634"/>
      <c r="DI39" s="351"/>
      <c r="DJ39" s="165"/>
      <c r="DK39" s="165"/>
      <c r="DL39" s="165"/>
      <c r="DM39" s="165"/>
      <c r="DN39" s="165"/>
      <c r="DO39" s="165"/>
    </row>
    <row r="40" spans="1:119" ht="32.25" customHeight="1">
      <c r="A40" s="166"/>
      <c r="B40" s="186"/>
      <c r="C40" s="632" t="str">
        <f t="shared" si="5"/>
        <v/>
      </c>
      <c r="D40" s="632"/>
      <c r="E40" s="633" t="str">
        <f>
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t="str">
        <f t="shared" si="1"/>
        <v/>
      </c>
      <c r="BF40" s="632"/>
      <c r="BG40" s="633"/>
      <c r="BH40" s="633"/>
      <c r="BI40" s="633"/>
      <c r="BJ40" s="633"/>
      <c r="BK40" s="633"/>
      <c r="BL40" s="633"/>
      <c r="BM40" s="633"/>
      <c r="BN40" s="633"/>
      <c r="BO40" s="633"/>
      <c r="BP40" s="633"/>
      <c r="BQ40" s="633"/>
      <c r="BR40" s="633"/>
      <c r="BS40" s="633"/>
      <c r="BT40" s="633"/>
      <c r="BU40" s="633"/>
      <c r="BV40" s="187"/>
      <c r="BW40" s="632">
        <f t="shared" si="2"/>
        <v>
12</v>
      </c>
      <c r="BX40" s="632"/>
      <c r="BY40" s="633" t="str">
        <f>
IF('各会計、関係団体の財政状況及び健全化判断比率'!B74="","",'各会計、関係団体の財政状況及び健全化判断比率'!B74)</f>
        <v>
東京都後期高齢者医療広域連合（後期特会）</v>
      </c>
      <c r="BZ40" s="633"/>
      <c r="CA40" s="633"/>
      <c r="CB40" s="633"/>
      <c r="CC40" s="633"/>
      <c r="CD40" s="633"/>
      <c r="CE40" s="633"/>
      <c r="CF40" s="633"/>
      <c r="CG40" s="633"/>
      <c r="CH40" s="633"/>
      <c r="CI40" s="633"/>
      <c r="CJ40" s="633"/>
      <c r="CK40" s="633"/>
      <c r="CL40" s="633"/>
      <c r="CM40" s="633"/>
      <c r="CN40" s="187"/>
      <c r="CO40" s="632" t="str">
        <f t="shared" si="3"/>
        <v/>
      </c>
      <c r="CP40" s="632"/>
      <c r="CQ40" s="633" t="str">
        <f>
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
IF('各会計、関係団体の財政状況及び健全化判断比率'!BR13="","",'各会計、関係団体の財政状況及び健全化判断比率'!BR13)</f>
        <v/>
      </c>
      <c r="DH40" s="634"/>
      <c r="DI40" s="351"/>
      <c r="DJ40" s="165"/>
      <c r="DK40" s="165"/>
      <c r="DL40" s="165"/>
      <c r="DM40" s="165"/>
      <c r="DN40" s="165"/>
      <c r="DO40" s="165"/>
    </row>
    <row r="41" spans="1:119" ht="32.25" customHeight="1">
      <c r="A41" s="166"/>
      <c r="B41" s="186"/>
      <c r="C41" s="632" t="str">
        <f t="shared" si="5"/>
        <v/>
      </c>
      <c r="D41" s="632"/>
      <c r="E41" s="633" t="str">
        <f>
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t="str">
        <f t="shared" si="2"/>
        <v/>
      </c>
      <c r="BX41" s="632"/>
      <c r="BY41" s="633" t="str">
        <f>
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87"/>
      <c r="CO41" s="632" t="str">
        <f t="shared" si="3"/>
        <v/>
      </c>
      <c r="CP41" s="632"/>
      <c r="CQ41" s="633" t="str">
        <f>
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
IF('各会計、関係団体の財政状況及び健全化判断比率'!BR14="","",'各会計、関係団体の財政状況及び健全化判断比率'!BR14)</f>
        <v/>
      </c>
      <c r="DH41" s="634"/>
      <c r="DI41" s="351"/>
      <c r="DJ41" s="165"/>
      <c r="DK41" s="165"/>
      <c r="DL41" s="165"/>
      <c r="DM41" s="165"/>
      <c r="DN41" s="165"/>
      <c r="DO41" s="165"/>
    </row>
    <row r="42" spans="1:119" ht="32.25" customHeight="1">
      <c r="A42" s="165"/>
      <c r="B42" s="186"/>
      <c r="C42" s="632" t="str">
        <f t="shared" si="5"/>
        <v/>
      </c>
      <c r="D42" s="632"/>
      <c r="E42" s="633" t="str">
        <f>
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t="str">
        <f t="shared" si="2"/>
        <v/>
      </c>
      <c r="BX42" s="632"/>
      <c r="BY42" s="633" t="str">
        <f>
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87"/>
      <c r="CO42" s="632" t="str">
        <f t="shared" si="3"/>
        <v/>
      </c>
      <c r="CP42" s="632"/>
      <c r="CQ42" s="633" t="str">
        <f>
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
IF('各会計、関係団体の財政状況及び健全化判断比率'!BR15="","",'各会計、関係団体の財政状況及び健全化判断比率'!BR15)</f>
        <v/>
      </c>
      <c r="DH42" s="634"/>
      <c r="DI42" s="351"/>
      <c r="DJ42" s="165"/>
      <c r="DK42" s="165"/>
      <c r="DL42" s="165"/>
      <c r="DM42" s="165"/>
      <c r="DN42" s="165"/>
      <c r="DO42" s="165"/>
    </row>
    <row r="43" spans="1:119" ht="32.25" customHeight="1">
      <c r="A43" s="165"/>
      <c r="B43" s="186"/>
      <c r="C43" s="632" t="str">
        <f t="shared" si="5"/>
        <v/>
      </c>
      <c r="D43" s="632"/>
      <c r="E43" s="633" t="str">
        <f>
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t="str">
        <f t="shared" si="2"/>
        <v/>
      </c>
      <c r="BX43" s="632"/>
      <c r="BY43" s="633" t="str">
        <f>
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7"/>
      <c r="CO43" s="632" t="str">
        <f t="shared" si="3"/>
        <v/>
      </c>
      <c r="CP43" s="632"/>
      <c r="CQ43" s="633" t="str">
        <f>
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
IF('各会計、関係団体の財政状況及び健全化判断比率'!BR16="","",'各会計、関係団体の財政状況及び健全化判断比率'!BR16)</f>
        <v/>
      </c>
      <c r="DH43" s="634"/>
      <c r="DI43" s="351"/>
      <c r="DJ43" s="165"/>
      <c r="DK43" s="165"/>
      <c r="DL43" s="165"/>
      <c r="DM43" s="165"/>
      <c r="DN43" s="165"/>
      <c r="DO43" s="165"/>
    </row>
    <row r="44" spans="1:119" ht="13.5" customHeight="1" thickBot="1">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
137</v>
      </c>
      <c r="C46" s="165"/>
      <c r="D46" s="165"/>
      <c r="E46" s="165" t="s">
        <v>
138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
139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
140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192" t="s">
        <v>
141</v>
      </c>
    </row>
    <row r="50" spans="5:5">
      <c r="E50" s="167" t="s">
        <v>
418</v>
      </c>
    </row>
    <row r="51" spans="5:5">
      <c r="E51" s="167" t="s">
        <v>
419</v>
      </c>
    </row>
    <row r="52" spans="5:5">
      <c r="E52" s="167" t="s">
        <v>
142</v>
      </c>
    </row>
    <row r="53" spans="5:5">
      <c r="E53" s="167" t="s">
        <v>
143</v>
      </c>
    </row>
    <row r="54" spans="5:5"/>
    <row r="55" spans="5:5"/>
    <row r="56" spans="5:5"/>
    <row r="57" spans="5:5" hidden="1"/>
    <row r="58" spans="5:5" hidden="1"/>
    <row r="59" spans="5:5" hidden="1"/>
  </sheetData>
  <sheetProtection algorithmName="SHA-512" hashValue="TUoNNW/OtZhZUrdydnEVTX3TnfUTEsqgcdyXCXIHUmbWevexyFTpGQDoTRZGopqpRpj6rECRTy/V5Coik+FtqQ==" saltValue="JkGFM0V8Dh1OrV4BCD7TN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554</v>
      </c>
      <c r="K32" s="22"/>
      <c r="L32" s="22"/>
      <c r="M32" s="22"/>
      <c r="N32" s="22"/>
      <c r="O32" s="22"/>
      <c r="P32" s="22"/>
    </row>
    <row r="33" spans="1:16" ht="39" customHeight="1" thickBot="1">
      <c r="A33" s="22"/>
      <c r="B33" s="25" t="s">
        <v>
5</v>
      </c>
      <c r="C33" s="26"/>
      <c r="D33" s="26"/>
      <c r="E33" s="27" t="s">
        <v>
1</v>
      </c>
      <c r="F33" s="28" t="s">
        <v>
351</v>
      </c>
      <c r="G33" s="29" t="s">
        <v>
352</v>
      </c>
      <c r="H33" s="29" t="s">
        <v>
353</v>
      </c>
      <c r="I33" s="29" t="s">
        <v>
354</v>
      </c>
      <c r="J33" s="30" t="s">
        <v>
355</v>
      </c>
      <c r="K33" s="22"/>
      <c r="L33" s="22"/>
      <c r="M33" s="22"/>
      <c r="N33" s="22"/>
      <c r="O33" s="22"/>
      <c r="P33" s="22"/>
    </row>
    <row r="34" spans="1:16" ht="39" customHeight="1">
      <c r="A34" s="22"/>
      <c r="B34" s="31"/>
      <c r="C34" s="1224" t="s">
        <v>
358</v>
      </c>
      <c r="D34" s="1224"/>
      <c r="E34" s="1225"/>
      <c r="F34" s="32">
        <v>
0.55000000000000004</v>
      </c>
      <c r="G34" s="33">
        <v>
0.84</v>
      </c>
      <c r="H34" s="33">
        <v>
1.1200000000000001</v>
      </c>
      <c r="I34" s="33">
        <v>
0.92</v>
      </c>
      <c r="J34" s="34">
        <v>
1.18</v>
      </c>
      <c r="K34" s="22"/>
      <c r="L34" s="22"/>
      <c r="M34" s="22"/>
      <c r="N34" s="22"/>
      <c r="O34" s="22"/>
      <c r="P34" s="22"/>
    </row>
    <row r="35" spans="1:16" ht="39" customHeight="1">
      <c r="A35" s="22"/>
      <c r="B35" s="35"/>
      <c r="C35" s="1218" t="s">
        <v>
359</v>
      </c>
      <c r="D35" s="1219"/>
      <c r="E35" s="1220"/>
      <c r="F35" s="36">
        <v>
7.45</v>
      </c>
      <c r="G35" s="37">
        <v>
4.38</v>
      </c>
      <c r="H35" s="37">
        <v>
6.81</v>
      </c>
      <c r="I35" s="37">
        <v>
0.93</v>
      </c>
      <c r="J35" s="38">
        <v>
1</v>
      </c>
      <c r="K35" s="22"/>
      <c r="L35" s="22"/>
      <c r="M35" s="22"/>
      <c r="N35" s="22"/>
      <c r="O35" s="22"/>
      <c r="P35" s="22"/>
    </row>
    <row r="36" spans="1:16" ht="39" customHeight="1">
      <c r="A36" s="22"/>
      <c r="B36" s="35"/>
      <c r="C36" s="1218" t="s">
        <v>
360</v>
      </c>
      <c r="D36" s="1219"/>
      <c r="E36" s="1220"/>
      <c r="F36" s="36">
        <v>
0.02</v>
      </c>
      <c r="G36" s="37">
        <v>
0.05</v>
      </c>
      <c r="H36" s="37">
        <v>
0.02</v>
      </c>
      <c r="I36" s="37">
        <v>
0.02</v>
      </c>
      <c r="J36" s="38">
        <v>
0.06</v>
      </c>
      <c r="K36" s="22"/>
      <c r="L36" s="22"/>
      <c r="M36" s="22"/>
      <c r="N36" s="22"/>
      <c r="O36" s="22"/>
      <c r="P36" s="22"/>
    </row>
    <row r="37" spans="1:16" ht="39" customHeight="1">
      <c r="A37" s="22"/>
      <c r="B37" s="35"/>
      <c r="C37" s="1218" t="s">
        <v>
361</v>
      </c>
      <c r="D37" s="1219"/>
      <c r="E37" s="1220"/>
      <c r="F37" s="36">
        <v>
0</v>
      </c>
      <c r="G37" s="37">
        <v>
0</v>
      </c>
      <c r="H37" s="37">
        <v>
0</v>
      </c>
      <c r="I37" s="37">
        <v>
0</v>
      </c>
      <c r="J37" s="38">
        <v>
0</v>
      </c>
      <c r="K37" s="22"/>
      <c r="L37" s="22"/>
      <c r="M37" s="22"/>
      <c r="N37" s="22"/>
      <c r="O37" s="22"/>
      <c r="P37" s="22"/>
    </row>
    <row r="38" spans="1:16" ht="39" customHeight="1">
      <c r="A38" s="22"/>
      <c r="B38" s="35"/>
      <c r="C38" s="1218" t="s">
        <v>
362</v>
      </c>
      <c r="D38" s="1219"/>
      <c r="E38" s="1220"/>
      <c r="F38" s="36">
        <v>
1.27</v>
      </c>
      <c r="G38" s="37">
        <v>
0</v>
      </c>
      <c r="H38" s="37">
        <v>
0</v>
      </c>
      <c r="I38" s="37">
        <v>
0</v>
      </c>
      <c r="J38" s="38">
        <v>
0</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
363</v>
      </c>
      <c r="D42" s="1219"/>
      <c r="E42" s="1220"/>
      <c r="F42" s="36" t="s">
        <v>
315</v>
      </c>
      <c r="G42" s="37" t="s">
        <v>
315</v>
      </c>
      <c r="H42" s="37" t="s">
        <v>
315</v>
      </c>
      <c r="I42" s="37" t="s">
        <v>
315</v>
      </c>
      <c r="J42" s="38" t="s">
        <v>
315</v>
      </c>
      <c r="K42" s="22"/>
      <c r="L42" s="22"/>
      <c r="M42" s="22"/>
      <c r="N42" s="22"/>
      <c r="O42" s="22"/>
      <c r="P42" s="22"/>
    </row>
    <row r="43" spans="1:16" ht="39" customHeight="1" thickBot="1">
      <c r="A43" s="22"/>
      <c r="B43" s="40"/>
      <c r="C43" s="1221" t="s">
        <v>
364</v>
      </c>
      <c r="D43" s="1222"/>
      <c r="E43" s="1223"/>
      <c r="F43" s="41" t="s">
        <v>
315</v>
      </c>
      <c r="G43" s="42" t="s">
        <v>
315</v>
      </c>
      <c r="H43" s="42" t="s">
        <v>
315</v>
      </c>
      <c r="I43" s="42" t="s">
        <v>
315</v>
      </c>
      <c r="J43" s="43" t="s">
        <v>
315</v>
      </c>
      <c r="K43" s="22"/>
      <c r="L43" s="22"/>
      <c r="M43" s="22"/>
      <c r="N43" s="22"/>
      <c r="O43" s="22"/>
      <c r="P43" s="22"/>
    </row>
    <row r="44" spans="1:16" ht="39" customHeight="1">
      <c r="A44" s="22"/>
      <c r="B44" s="44" t="s">
        <v>
555</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BAcAxrkRQ1TJoNXL/Mpf+hTk24s7MuyeLUxhQT6lTeDBH9mZabEdkXTnxzwAwx5vgKprraX2KF28E3IiQt8bg==" saltValue="V31iwPaIq2f6imFljxEB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6</v>
      </c>
      <c r="P43" s="48"/>
      <c r="Q43" s="48"/>
      <c r="R43" s="48"/>
      <c r="S43" s="48"/>
      <c r="T43" s="48"/>
      <c r="U43" s="48"/>
    </row>
    <row r="44" spans="1:21" ht="30.75" customHeight="1" thickBot="1">
      <c r="A44" s="48"/>
      <c r="B44" s="51" t="s">
        <v>
7</v>
      </c>
      <c r="C44" s="52"/>
      <c r="D44" s="52"/>
      <c r="E44" s="53"/>
      <c r="F44" s="53"/>
      <c r="G44" s="53"/>
      <c r="H44" s="53"/>
      <c r="I44" s="53"/>
      <c r="J44" s="54" t="s">
        <v>
1</v>
      </c>
      <c r="K44" s="55" t="s">
        <v>
351</v>
      </c>
      <c r="L44" s="56" t="s">
        <v>
352</v>
      </c>
      <c r="M44" s="56" t="s">
        <v>
353</v>
      </c>
      <c r="N44" s="56" t="s">
        <v>
354</v>
      </c>
      <c r="O44" s="57" t="s">
        <v>
355</v>
      </c>
      <c r="P44" s="48"/>
      <c r="Q44" s="48"/>
      <c r="R44" s="48"/>
      <c r="S44" s="48"/>
      <c r="T44" s="48"/>
      <c r="U44" s="48"/>
    </row>
    <row r="45" spans="1:21" ht="30.75" customHeight="1">
      <c r="A45" s="48"/>
      <c r="B45" s="1234" t="s">
        <v>
556</v>
      </c>
      <c r="C45" s="1235"/>
      <c r="D45" s="58"/>
      <c r="E45" s="1240" t="s">
        <v>
8</v>
      </c>
      <c r="F45" s="1240"/>
      <c r="G45" s="1240"/>
      <c r="H45" s="1240"/>
      <c r="I45" s="1240"/>
      <c r="J45" s="1241"/>
      <c r="K45" s="59">
        <v>
766</v>
      </c>
      <c r="L45" s="60">
        <v>
701</v>
      </c>
      <c r="M45" s="60">
        <v>
657</v>
      </c>
      <c r="N45" s="60">
        <v>
684</v>
      </c>
      <c r="O45" s="61">
        <v>
776</v>
      </c>
      <c r="P45" s="48"/>
      <c r="Q45" s="48"/>
      <c r="R45" s="48"/>
      <c r="S45" s="48"/>
      <c r="T45" s="48"/>
      <c r="U45" s="48"/>
    </row>
    <row r="46" spans="1:21" ht="30.75" customHeight="1">
      <c r="A46" s="48"/>
      <c r="B46" s="1236"/>
      <c r="C46" s="1237"/>
      <c r="D46" s="62"/>
      <c r="E46" s="1228" t="s">
        <v>
557</v>
      </c>
      <c r="F46" s="1228"/>
      <c r="G46" s="1228"/>
      <c r="H46" s="1228"/>
      <c r="I46" s="1228"/>
      <c r="J46" s="1229"/>
      <c r="K46" s="63" t="s">
        <v>
315</v>
      </c>
      <c r="L46" s="64" t="s">
        <v>
315</v>
      </c>
      <c r="M46" s="64" t="s">
        <v>
315</v>
      </c>
      <c r="N46" s="64" t="s">
        <v>
315</v>
      </c>
      <c r="O46" s="65" t="s">
        <v>
315</v>
      </c>
      <c r="P46" s="48"/>
      <c r="Q46" s="48"/>
      <c r="R46" s="48"/>
      <c r="S46" s="48"/>
      <c r="T46" s="48"/>
      <c r="U46" s="48"/>
    </row>
    <row r="47" spans="1:21" ht="30.75" customHeight="1">
      <c r="A47" s="48"/>
      <c r="B47" s="1236"/>
      <c r="C47" s="1237"/>
      <c r="D47" s="62"/>
      <c r="E47" s="1228" t="s">
        <v>
558</v>
      </c>
      <c r="F47" s="1228"/>
      <c r="G47" s="1228"/>
      <c r="H47" s="1228"/>
      <c r="I47" s="1228"/>
      <c r="J47" s="1229"/>
      <c r="K47" s="63" t="s">
        <v>
315</v>
      </c>
      <c r="L47" s="64" t="s">
        <v>
315</v>
      </c>
      <c r="M47" s="64" t="s">
        <v>
315</v>
      </c>
      <c r="N47" s="64" t="s">
        <v>
315</v>
      </c>
      <c r="O47" s="65" t="s">
        <v>
315</v>
      </c>
      <c r="P47" s="48"/>
      <c r="Q47" s="48"/>
      <c r="R47" s="48"/>
      <c r="S47" s="48"/>
      <c r="T47" s="48"/>
      <c r="U47" s="48"/>
    </row>
    <row r="48" spans="1:21" ht="30.75" customHeight="1">
      <c r="A48" s="48"/>
      <c r="B48" s="1236"/>
      <c r="C48" s="1237"/>
      <c r="D48" s="62"/>
      <c r="E48" s="1228" t="s">
        <v>
9</v>
      </c>
      <c r="F48" s="1228"/>
      <c r="G48" s="1228"/>
      <c r="H48" s="1228"/>
      <c r="I48" s="1228"/>
      <c r="J48" s="1229"/>
      <c r="K48" s="63">
        <v>
26</v>
      </c>
      <c r="L48" s="64">
        <v>
25</v>
      </c>
      <c r="M48" s="64">
        <v>
23</v>
      </c>
      <c r="N48" s="64">
        <v>
22</v>
      </c>
      <c r="O48" s="65">
        <v>
19</v>
      </c>
      <c r="P48" s="48"/>
      <c r="Q48" s="48"/>
      <c r="R48" s="48"/>
      <c r="S48" s="48"/>
      <c r="T48" s="48"/>
      <c r="U48" s="48"/>
    </row>
    <row r="49" spans="1:21" ht="30.75" customHeight="1">
      <c r="A49" s="48"/>
      <c r="B49" s="1236"/>
      <c r="C49" s="1237"/>
      <c r="D49" s="62"/>
      <c r="E49" s="1228" t="s">
        <v>
10</v>
      </c>
      <c r="F49" s="1228"/>
      <c r="G49" s="1228"/>
      <c r="H49" s="1228"/>
      <c r="I49" s="1228"/>
      <c r="J49" s="1229"/>
      <c r="K49" s="63">
        <v>
29</v>
      </c>
      <c r="L49" s="64">
        <v>
31</v>
      </c>
      <c r="M49" s="64">
        <v>
49</v>
      </c>
      <c r="N49" s="64">
        <v>
58</v>
      </c>
      <c r="O49" s="65">
        <v>
58</v>
      </c>
      <c r="P49" s="48"/>
      <c r="Q49" s="48"/>
      <c r="R49" s="48"/>
      <c r="S49" s="48"/>
      <c r="T49" s="48"/>
      <c r="U49" s="48"/>
    </row>
    <row r="50" spans="1:21" ht="30.75" customHeight="1">
      <c r="A50" s="48"/>
      <c r="B50" s="1236"/>
      <c r="C50" s="1237"/>
      <c r="D50" s="62"/>
      <c r="E50" s="1228" t="s">
        <v>
11</v>
      </c>
      <c r="F50" s="1228"/>
      <c r="G50" s="1228"/>
      <c r="H50" s="1228"/>
      <c r="I50" s="1228"/>
      <c r="J50" s="1229"/>
      <c r="K50" s="63" t="s">
        <v>
315</v>
      </c>
      <c r="L50" s="64" t="s">
        <v>
315</v>
      </c>
      <c r="M50" s="64" t="s">
        <v>
315</v>
      </c>
      <c r="N50" s="64" t="s">
        <v>
315</v>
      </c>
      <c r="O50" s="65" t="s">
        <v>
315</v>
      </c>
      <c r="P50" s="48"/>
      <c r="Q50" s="48"/>
      <c r="R50" s="48"/>
      <c r="S50" s="48"/>
      <c r="T50" s="48"/>
      <c r="U50" s="48"/>
    </row>
    <row r="51" spans="1:21" ht="30.75" customHeight="1">
      <c r="A51" s="48"/>
      <c r="B51" s="1238"/>
      <c r="C51" s="1239"/>
      <c r="D51" s="66"/>
      <c r="E51" s="1228" t="s">
        <v>
559</v>
      </c>
      <c r="F51" s="1228"/>
      <c r="G51" s="1228"/>
      <c r="H51" s="1228"/>
      <c r="I51" s="1228"/>
      <c r="J51" s="1229"/>
      <c r="K51" s="63">
        <v>
0</v>
      </c>
      <c r="L51" s="64">
        <v>
1</v>
      </c>
      <c r="M51" s="64">
        <v>
0</v>
      </c>
      <c r="N51" s="64">
        <v>
2</v>
      </c>
      <c r="O51" s="65">
        <v>
0</v>
      </c>
      <c r="P51" s="48"/>
      <c r="Q51" s="48"/>
      <c r="R51" s="48"/>
      <c r="S51" s="48"/>
      <c r="T51" s="48"/>
      <c r="U51" s="48"/>
    </row>
    <row r="52" spans="1:21" ht="30.75" customHeight="1">
      <c r="A52" s="48"/>
      <c r="B52" s="1226" t="s">
        <v>
560</v>
      </c>
      <c r="C52" s="1227"/>
      <c r="D52" s="66"/>
      <c r="E52" s="1228" t="s">
        <v>
561</v>
      </c>
      <c r="F52" s="1228"/>
      <c r="G52" s="1228"/>
      <c r="H52" s="1228"/>
      <c r="I52" s="1228"/>
      <c r="J52" s="1229"/>
      <c r="K52" s="63">
        <v>
480</v>
      </c>
      <c r="L52" s="64">
        <v>
444</v>
      </c>
      <c r="M52" s="64">
        <v>
431</v>
      </c>
      <c r="N52" s="64">
        <v>
443</v>
      </c>
      <c r="O52" s="65">
        <v>
494</v>
      </c>
      <c r="P52" s="48"/>
      <c r="Q52" s="48"/>
      <c r="R52" s="48"/>
      <c r="S52" s="48"/>
      <c r="T52" s="48"/>
      <c r="U52" s="48"/>
    </row>
    <row r="53" spans="1:21" ht="30.75" customHeight="1" thickBot="1">
      <c r="A53" s="48"/>
      <c r="B53" s="1230" t="s">
        <v>
562</v>
      </c>
      <c r="C53" s="1231"/>
      <c r="D53" s="67"/>
      <c r="E53" s="1232" t="s">
        <v>
563</v>
      </c>
      <c r="F53" s="1232"/>
      <c r="G53" s="1232"/>
      <c r="H53" s="1232"/>
      <c r="I53" s="1232"/>
      <c r="J53" s="1233"/>
      <c r="K53" s="68">
        <v>
341</v>
      </c>
      <c r="L53" s="69">
        <v>
314</v>
      </c>
      <c r="M53" s="69">
        <v>
298</v>
      </c>
      <c r="N53" s="69">
        <v>
323</v>
      </c>
      <c r="O53" s="70">
        <v>
359</v>
      </c>
      <c r="P53" s="48"/>
      <c r="Q53" s="48"/>
      <c r="R53" s="48"/>
      <c r="S53" s="48"/>
      <c r="T53" s="48"/>
      <c r="U53" s="48"/>
    </row>
    <row r="54" spans="1:21" ht="24" customHeight="1">
      <c r="A54" s="48"/>
      <c r="B54" s="71" t="s">
        <v>
564</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zG0JWDeGfQeyXIzgfKShYK745xljdSQzIxmUDEnETmCZnWQZN1onUKzoYXupCMnObqd2mcrj3FUzxvR/26LlQ==" saltValue="WbMGrXS7ZjHCJjdbopcK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6</v>
      </c>
    </row>
    <row r="40" spans="2:13" ht="27.75" customHeight="1" thickBot="1">
      <c r="B40" s="74" t="s">
        <v>
7</v>
      </c>
      <c r="C40" s="75"/>
      <c r="D40" s="75"/>
      <c r="E40" s="76"/>
      <c r="F40" s="76"/>
      <c r="G40" s="76"/>
      <c r="H40" s="77" t="s">
        <v>
1</v>
      </c>
      <c r="I40" s="78" t="s">
        <v>
351</v>
      </c>
      <c r="J40" s="79" t="s">
        <v>
352</v>
      </c>
      <c r="K40" s="79" t="s">
        <v>
353</v>
      </c>
      <c r="L40" s="79" t="s">
        <v>
354</v>
      </c>
      <c r="M40" s="80" t="s">
        <v>
355</v>
      </c>
    </row>
    <row r="41" spans="2:13" ht="27.75" customHeight="1">
      <c r="B41" s="1242" t="s">
        <v>
565</v>
      </c>
      <c r="C41" s="1243"/>
      <c r="D41" s="81"/>
      <c r="E41" s="1248" t="s">
        <v>
12</v>
      </c>
      <c r="F41" s="1248"/>
      <c r="G41" s="1248"/>
      <c r="H41" s="1249"/>
      <c r="I41" s="82">
        <v>
7646</v>
      </c>
      <c r="J41" s="83">
        <v>
7830</v>
      </c>
      <c r="K41" s="83">
        <v>
8287</v>
      </c>
      <c r="L41" s="83">
        <v>
8996</v>
      </c>
      <c r="M41" s="84">
        <v>
9280</v>
      </c>
    </row>
    <row r="42" spans="2:13" ht="27.75" customHeight="1">
      <c r="B42" s="1244"/>
      <c r="C42" s="1245"/>
      <c r="D42" s="85"/>
      <c r="E42" s="1250" t="s">
        <v>
13</v>
      </c>
      <c r="F42" s="1250"/>
      <c r="G42" s="1250"/>
      <c r="H42" s="1251"/>
      <c r="I42" s="86" t="s">
        <v>
315</v>
      </c>
      <c r="J42" s="87" t="s">
        <v>
315</v>
      </c>
      <c r="K42" s="87" t="s">
        <v>
315</v>
      </c>
      <c r="L42" s="87" t="s">
        <v>
315</v>
      </c>
      <c r="M42" s="88" t="s">
        <v>
315</v>
      </c>
    </row>
    <row r="43" spans="2:13" ht="27.75" customHeight="1">
      <c r="B43" s="1244"/>
      <c r="C43" s="1245"/>
      <c r="D43" s="85"/>
      <c r="E43" s="1250" t="s">
        <v>
14</v>
      </c>
      <c r="F43" s="1250"/>
      <c r="G43" s="1250"/>
      <c r="H43" s="1251"/>
      <c r="I43" s="86">
        <v>
410</v>
      </c>
      <c r="J43" s="87">
        <v>
379</v>
      </c>
      <c r="K43" s="87">
        <v>
353</v>
      </c>
      <c r="L43" s="87">
        <v>
443</v>
      </c>
      <c r="M43" s="88">
        <v>
330</v>
      </c>
    </row>
    <row r="44" spans="2:13" ht="27.75" customHeight="1">
      <c r="B44" s="1244"/>
      <c r="C44" s="1245"/>
      <c r="D44" s="85"/>
      <c r="E44" s="1250" t="s">
        <v>
15</v>
      </c>
      <c r="F44" s="1250"/>
      <c r="G44" s="1250"/>
      <c r="H44" s="1251"/>
      <c r="I44" s="86">
        <v>
530</v>
      </c>
      <c r="J44" s="87">
        <v>
505</v>
      </c>
      <c r="K44" s="87">
        <v>
461</v>
      </c>
      <c r="L44" s="87">
        <v>
407</v>
      </c>
      <c r="M44" s="88">
        <v>
352</v>
      </c>
    </row>
    <row r="45" spans="2:13" ht="27.75" customHeight="1">
      <c r="B45" s="1244"/>
      <c r="C45" s="1245"/>
      <c r="D45" s="85"/>
      <c r="E45" s="1250" t="s">
        <v>
16</v>
      </c>
      <c r="F45" s="1250"/>
      <c r="G45" s="1250"/>
      <c r="H45" s="1251"/>
      <c r="I45" s="86">
        <v>
1575</v>
      </c>
      <c r="J45" s="87">
        <v>
1555</v>
      </c>
      <c r="K45" s="87">
        <v>
1538</v>
      </c>
      <c r="L45" s="87">
        <v>
1466</v>
      </c>
      <c r="M45" s="88">
        <v>
1420</v>
      </c>
    </row>
    <row r="46" spans="2:13" ht="27.75" customHeight="1">
      <c r="B46" s="1244"/>
      <c r="C46" s="1245"/>
      <c r="D46" s="89"/>
      <c r="E46" s="1250" t="s">
        <v>
17</v>
      </c>
      <c r="F46" s="1250"/>
      <c r="G46" s="1250"/>
      <c r="H46" s="1251"/>
      <c r="I46" s="86" t="s">
        <v>
315</v>
      </c>
      <c r="J46" s="87" t="s">
        <v>
315</v>
      </c>
      <c r="K46" s="87" t="s">
        <v>
315</v>
      </c>
      <c r="L46" s="87" t="s">
        <v>
315</v>
      </c>
      <c r="M46" s="88" t="s">
        <v>
315</v>
      </c>
    </row>
    <row r="47" spans="2:13" ht="27.75" customHeight="1">
      <c r="B47" s="1244"/>
      <c r="C47" s="1245"/>
      <c r="D47" s="90"/>
      <c r="E47" s="1252" t="s">
        <v>
566</v>
      </c>
      <c r="F47" s="1253"/>
      <c r="G47" s="1253"/>
      <c r="H47" s="1254"/>
      <c r="I47" s="86" t="s">
        <v>
315</v>
      </c>
      <c r="J47" s="87" t="s">
        <v>
315</v>
      </c>
      <c r="K47" s="87" t="s">
        <v>
315</v>
      </c>
      <c r="L47" s="87" t="s">
        <v>
315</v>
      </c>
      <c r="M47" s="88" t="s">
        <v>
315</v>
      </c>
    </row>
    <row r="48" spans="2:13" ht="27.75" customHeight="1">
      <c r="B48" s="1244"/>
      <c r="C48" s="1245"/>
      <c r="D48" s="85"/>
      <c r="E48" s="1250" t="s">
        <v>
18</v>
      </c>
      <c r="F48" s="1250"/>
      <c r="G48" s="1250"/>
      <c r="H48" s="1251"/>
      <c r="I48" s="86" t="s">
        <v>
315</v>
      </c>
      <c r="J48" s="87" t="s">
        <v>
315</v>
      </c>
      <c r="K48" s="87" t="s">
        <v>
315</v>
      </c>
      <c r="L48" s="87" t="s">
        <v>
315</v>
      </c>
      <c r="M48" s="88" t="s">
        <v>
315</v>
      </c>
    </row>
    <row r="49" spans="2:13" ht="27.75" customHeight="1">
      <c r="B49" s="1246"/>
      <c r="C49" s="1247"/>
      <c r="D49" s="85"/>
      <c r="E49" s="1250" t="s">
        <v>
19</v>
      </c>
      <c r="F49" s="1250"/>
      <c r="G49" s="1250"/>
      <c r="H49" s="1251"/>
      <c r="I49" s="86" t="s">
        <v>
315</v>
      </c>
      <c r="J49" s="87" t="s">
        <v>
315</v>
      </c>
      <c r="K49" s="87" t="s">
        <v>
315</v>
      </c>
      <c r="L49" s="87" t="s">
        <v>
315</v>
      </c>
      <c r="M49" s="88" t="s">
        <v>
315</v>
      </c>
    </row>
    <row r="50" spans="2:13" ht="27.75" customHeight="1">
      <c r="B50" s="1255" t="s">
        <v>
567</v>
      </c>
      <c r="C50" s="1256"/>
      <c r="D50" s="91"/>
      <c r="E50" s="1250" t="s">
        <v>
20</v>
      </c>
      <c r="F50" s="1250"/>
      <c r="G50" s="1250"/>
      <c r="H50" s="1251"/>
      <c r="I50" s="86">
        <v>
2448</v>
      </c>
      <c r="J50" s="87">
        <v>
2107</v>
      </c>
      <c r="K50" s="87">
        <v>
1825</v>
      </c>
      <c r="L50" s="87">
        <v>
1863</v>
      </c>
      <c r="M50" s="88">
        <v>
1611</v>
      </c>
    </row>
    <row r="51" spans="2:13" ht="27.75" customHeight="1">
      <c r="B51" s="1244"/>
      <c r="C51" s="1245"/>
      <c r="D51" s="85"/>
      <c r="E51" s="1250" t="s">
        <v>
21</v>
      </c>
      <c r="F51" s="1250"/>
      <c r="G51" s="1250"/>
      <c r="H51" s="1251"/>
      <c r="I51" s="86">
        <v>
397</v>
      </c>
      <c r="J51" s="87">
        <v>
380</v>
      </c>
      <c r="K51" s="87">
        <v>
304</v>
      </c>
      <c r="L51" s="87">
        <v>
456</v>
      </c>
      <c r="M51" s="88">
        <v>
492</v>
      </c>
    </row>
    <row r="52" spans="2:13" ht="27.75" customHeight="1">
      <c r="B52" s="1246"/>
      <c r="C52" s="1247"/>
      <c r="D52" s="85"/>
      <c r="E52" s="1250" t="s">
        <v>
22</v>
      </c>
      <c r="F52" s="1250"/>
      <c r="G52" s="1250"/>
      <c r="H52" s="1251"/>
      <c r="I52" s="86">
        <v>
4379</v>
      </c>
      <c r="J52" s="87">
        <v>
4552</v>
      </c>
      <c r="K52" s="87">
        <v>
5036</v>
      </c>
      <c r="L52" s="87">
        <v>
5505</v>
      </c>
      <c r="M52" s="88">
        <v>
5788</v>
      </c>
    </row>
    <row r="53" spans="2:13" ht="27.75" customHeight="1" thickBot="1">
      <c r="B53" s="1257" t="s">
        <v>
568</v>
      </c>
      <c r="C53" s="1258"/>
      <c r="D53" s="92"/>
      <c r="E53" s="1259" t="s">
        <v>
23</v>
      </c>
      <c r="F53" s="1259"/>
      <c r="G53" s="1259"/>
      <c r="H53" s="1260"/>
      <c r="I53" s="93">
        <v>
2937</v>
      </c>
      <c r="J53" s="94">
        <v>
3230</v>
      </c>
      <c r="K53" s="94">
        <v>
3474</v>
      </c>
      <c r="L53" s="94">
        <v>
3488</v>
      </c>
      <c r="M53" s="95">
        <v>
3491</v>
      </c>
    </row>
    <row r="54" spans="2:13" ht="27.75" customHeight="1">
      <c r="B54" s="96" t="s">
        <v>
569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2uQbo8flVZTnXdBaCbu+qYK5nHW9RO9MtGyWMRboHDx8dneg0yK0/l/fxTPxHcJ8FR9SyUukab75nM/oya+9Q==" saltValue="zyraU8/jb21bDqtNIYzr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
24</v>
      </c>
    </row>
    <row r="54" spans="2:8" ht="29.25" customHeight="1" thickBot="1">
      <c r="B54" s="101" t="s">
        <v>
0</v>
      </c>
      <c r="C54" s="102"/>
      <c r="D54" s="102"/>
      <c r="E54" s="103" t="s">
        <v>
1</v>
      </c>
      <c r="F54" s="104" t="s">
        <v>
353</v>
      </c>
      <c r="G54" s="104" t="s">
        <v>
354</v>
      </c>
      <c r="H54" s="105" t="s">
        <v>
355</v>
      </c>
    </row>
    <row r="55" spans="2:8" ht="52.5" customHeight="1">
      <c r="B55" s="106"/>
      <c r="C55" s="1269" t="s">
        <v>
25</v>
      </c>
      <c r="D55" s="1269"/>
      <c r="E55" s="1270"/>
      <c r="F55" s="107">
        <v>
573</v>
      </c>
      <c r="G55" s="107">
        <v>
576</v>
      </c>
      <c r="H55" s="108">
        <v>
578</v>
      </c>
    </row>
    <row r="56" spans="2:8" ht="52.5" customHeight="1">
      <c r="B56" s="109"/>
      <c r="C56" s="1271" t="s">
        <v>
26</v>
      </c>
      <c r="D56" s="1271"/>
      <c r="E56" s="1272"/>
      <c r="F56" s="110">
        <v>
438</v>
      </c>
      <c r="G56" s="110">
        <v>
438</v>
      </c>
      <c r="H56" s="111">
        <v>
408</v>
      </c>
    </row>
    <row r="57" spans="2:8" ht="53.25" customHeight="1">
      <c r="B57" s="109"/>
      <c r="C57" s="1273" t="s">
        <v>
27</v>
      </c>
      <c r="D57" s="1273"/>
      <c r="E57" s="1274"/>
      <c r="F57" s="112">
        <v>
1696</v>
      </c>
      <c r="G57" s="112">
        <v>
1287</v>
      </c>
      <c r="H57" s="113">
        <v>
1744</v>
      </c>
    </row>
    <row r="58" spans="2:8" ht="45.75" customHeight="1">
      <c r="B58" s="114"/>
      <c r="C58" s="1261" t="s">
        <v>
570</v>
      </c>
      <c r="D58" s="1262"/>
      <c r="E58" s="1263"/>
      <c r="F58" s="115">
        <v>
881</v>
      </c>
      <c r="G58" s="115">
        <v>
438</v>
      </c>
      <c r="H58" s="116">
        <v>
1120</v>
      </c>
    </row>
    <row r="59" spans="2:8" ht="45.75" customHeight="1">
      <c r="B59" s="114"/>
      <c r="C59" s="1261" t="s">
        <v>
571</v>
      </c>
      <c r="D59" s="1262"/>
      <c r="E59" s="1263"/>
      <c r="F59" s="115">
        <v>
293</v>
      </c>
      <c r="G59" s="115">
        <v>
293</v>
      </c>
      <c r="H59" s="116">
        <v>
293</v>
      </c>
    </row>
    <row r="60" spans="2:8" ht="45.75" customHeight="1">
      <c r="B60" s="114"/>
      <c r="C60" s="1261" t="s">
        <v>
572</v>
      </c>
      <c r="D60" s="1262"/>
      <c r="E60" s="1263"/>
      <c r="F60" s="115">
        <v>
307</v>
      </c>
      <c r="G60" s="115">
        <v>
307</v>
      </c>
      <c r="H60" s="116">
        <v>
207</v>
      </c>
    </row>
    <row r="61" spans="2:8" ht="45.75" customHeight="1">
      <c r="B61" s="114"/>
      <c r="C61" s="1261" t="s">
        <v>
573</v>
      </c>
      <c r="D61" s="1262"/>
      <c r="E61" s="1263"/>
      <c r="F61" s="115">
        <v>
162</v>
      </c>
      <c r="G61" s="115">
        <v>
106</v>
      </c>
      <c r="H61" s="116">
        <v>
61</v>
      </c>
    </row>
    <row r="62" spans="2:8" ht="45.75" customHeight="1" thickBot="1">
      <c r="B62" s="117"/>
      <c r="C62" s="1264" t="s">
        <v>
574</v>
      </c>
      <c r="D62" s="1265"/>
      <c r="E62" s="1266"/>
      <c r="F62" s="118">
        <v>
14</v>
      </c>
      <c r="G62" s="118">
        <v>
103</v>
      </c>
      <c r="H62" s="119">
        <v>
23</v>
      </c>
    </row>
    <row r="63" spans="2:8" ht="52.5" customHeight="1" thickBot="1">
      <c r="B63" s="120"/>
      <c r="C63" s="1267" t="s">
        <v>
28</v>
      </c>
      <c r="D63" s="1267"/>
      <c r="E63" s="1268"/>
      <c r="F63" s="121">
        <v>
2706</v>
      </c>
      <c r="G63" s="121">
        <v>
2301</v>
      </c>
      <c r="H63" s="122">
        <v>
2730</v>
      </c>
    </row>
    <row r="64" spans="2:8" ht="15" customHeight="1"/>
    <row r="65" ht="0" hidden="1" customHeight="1"/>
    <row r="66" ht="0" hidden="1" customHeight="1"/>
  </sheetData>
  <sheetProtection algorithmName="SHA-512" hashValue="F6wZKG6VljFPkIs9x9I+1lPkFzFThDMev0vFWEHyZZB/CJ4yV5Tto/99exsQ0alSi8iJ+faAqytWr6e9uVNH9Q==" saltValue="R9pDx0PfnKiJRxLMVpyU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4" zoomScaleNormal="100" zoomScaleSheetLayoutView="55" workbookViewId="0">
      <selection activeCell="BB38" sqref="BB3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51"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52"/>
      <c r="DG4" s="252"/>
      <c r="DH4" s="252"/>
      <c r="DI4" s="252"/>
      <c r="DJ4" s="252"/>
      <c r="DK4" s="252"/>
      <c r="DL4" s="252"/>
      <c r="DM4" s="252"/>
      <c r="DN4" s="252"/>
      <c r="DO4" s="252"/>
      <c r="DP4" s="252"/>
      <c r="DQ4" s="252"/>
      <c r="DR4" s="252"/>
      <c r="DS4" s="252"/>
      <c r="DT4" s="252"/>
      <c r="DU4" s="252"/>
      <c r="DV4" s="252"/>
      <c r="DW4" s="252"/>
    </row>
    <row r="5" spans="1:143" s="251"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52"/>
      <c r="DG5" s="252"/>
      <c r="DH5" s="252"/>
      <c r="DI5" s="252"/>
      <c r="DJ5" s="252"/>
      <c r="DK5" s="252"/>
      <c r="DL5" s="252"/>
      <c r="DM5" s="252"/>
      <c r="DN5" s="252"/>
      <c r="DO5" s="252"/>
      <c r="DP5" s="252"/>
      <c r="DQ5" s="252"/>
      <c r="DR5" s="252"/>
      <c r="DS5" s="252"/>
      <c r="DT5" s="252"/>
      <c r="DU5" s="252"/>
      <c r="DV5" s="252"/>
      <c r="DW5" s="252"/>
    </row>
    <row r="6" spans="1:143" s="251"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52"/>
      <c r="DG6" s="252"/>
      <c r="DH6" s="252"/>
      <c r="DI6" s="252"/>
      <c r="DJ6" s="252"/>
      <c r="DK6" s="252"/>
      <c r="DL6" s="252"/>
      <c r="DM6" s="252"/>
      <c r="DN6" s="252"/>
      <c r="DO6" s="252"/>
      <c r="DP6" s="252"/>
      <c r="DQ6" s="252"/>
      <c r="DR6" s="252"/>
      <c r="DS6" s="252"/>
      <c r="DT6" s="252"/>
      <c r="DU6" s="252"/>
      <c r="DV6" s="252"/>
      <c r="DW6" s="252"/>
    </row>
    <row r="7" spans="1:143" s="251"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52"/>
      <c r="DG7" s="252"/>
      <c r="DH7" s="252"/>
      <c r="DI7" s="252"/>
      <c r="DJ7" s="252"/>
      <c r="DK7" s="252"/>
      <c r="DL7" s="252"/>
      <c r="DM7" s="252"/>
      <c r="DN7" s="252"/>
      <c r="DO7" s="252"/>
      <c r="DP7" s="252"/>
      <c r="DQ7" s="252"/>
      <c r="DR7" s="252"/>
      <c r="DS7" s="252"/>
      <c r="DT7" s="252"/>
      <c r="DU7" s="252"/>
      <c r="DV7" s="252"/>
      <c r="DW7" s="252"/>
    </row>
    <row r="8" spans="1:143" s="251"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52"/>
      <c r="DG8" s="252"/>
      <c r="DH8" s="252"/>
      <c r="DI8" s="252"/>
      <c r="DJ8" s="252"/>
      <c r="DK8" s="252"/>
      <c r="DL8" s="252"/>
      <c r="DM8" s="252"/>
      <c r="DN8" s="252"/>
      <c r="DO8" s="252"/>
      <c r="DP8" s="252"/>
      <c r="DQ8" s="252"/>
      <c r="DR8" s="252"/>
      <c r="DS8" s="252"/>
      <c r="DT8" s="252"/>
      <c r="DU8" s="252"/>
      <c r="DV8" s="252"/>
      <c r="DW8" s="252"/>
    </row>
    <row r="9" spans="1:143" s="251"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52"/>
      <c r="DG9" s="252"/>
      <c r="DH9" s="252"/>
      <c r="DI9" s="252"/>
      <c r="DJ9" s="252"/>
      <c r="DK9" s="252"/>
      <c r="DL9" s="252"/>
      <c r="DM9" s="252"/>
      <c r="DN9" s="252"/>
      <c r="DO9" s="252"/>
      <c r="DP9" s="252"/>
      <c r="DQ9" s="252"/>
      <c r="DR9" s="252"/>
      <c r="DS9" s="252"/>
      <c r="DT9" s="252"/>
      <c r="DU9" s="252"/>
      <c r="DV9" s="252"/>
      <c r="DW9" s="252"/>
    </row>
    <row r="10" spans="1:143" s="251"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52"/>
      <c r="DG10" s="252"/>
      <c r="DH10" s="252"/>
      <c r="DI10" s="252"/>
      <c r="DJ10" s="252"/>
      <c r="DK10" s="252"/>
      <c r="DL10" s="252"/>
      <c r="DM10" s="252"/>
      <c r="DN10" s="252"/>
      <c r="DO10" s="252"/>
      <c r="DP10" s="252"/>
      <c r="DQ10" s="252"/>
      <c r="DR10" s="252"/>
      <c r="DS10" s="252"/>
      <c r="DT10" s="252"/>
      <c r="DU10" s="252"/>
      <c r="DV10" s="252"/>
      <c r="DW10" s="252"/>
      <c r="EM10" s="251" t="s">
        <v>
365</v>
      </c>
    </row>
    <row r="11" spans="1:143" s="251"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52"/>
      <c r="DG11" s="252"/>
      <c r="DH11" s="252"/>
      <c r="DI11" s="252"/>
      <c r="DJ11" s="252"/>
      <c r="DK11" s="252"/>
      <c r="DL11" s="252"/>
      <c r="DM11" s="252"/>
      <c r="DN11" s="252"/>
      <c r="DO11" s="252"/>
      <c r="DP11" s="252"/>
      <c r="DQ11" s="252"/>
      <c r="DR11" s="252"/>
      <c r="DS11" s="252"/>
      <c r="DT11" s="252"/>
      <c r="DU11" s="252"/>
      <c r="DV11" s="252"/>
      <c r="DW11" s="252"/>
    </row>
    <row r="12" spans="1:143" s="251"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52"/>
      <c r="DG12" s="252"/>
      <c r="DH12" s="252"/>
      <c r="DI12" s="252"/>
      <c r="DJ12" s="252"/>
      <c r="DK12" s="252"/>
      <c r="DL12" s="252"/>
      <c r="DM12" s="252"/>
      <c r="DN12" s="252"/>
      <c r="DO12" s="252"/>
      <c r="DP12" s="252"/>
      <c r="DQ12" s="252"/>
      <c r="DR12" s="252"/>
      <c r="DS12" s="252"/>
      <c r="DT12" s="252"/>
      <c r="DU12" s="252"/>
      <c r="DV12" s="252"/>
      <c r="DW12" s="252"/>
      <c r="EM12" s="251" t="s">
        <v>
365</v>
      </c>
    </row>
    <row r="13" spans="1:143" s="251"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52"/>
      <c r="DG13" s="252"/>
      <c r="DH13" s="252"/>
      <c r="DI13" s="252"/>
      <c r="DJ13" s="252"/>
      <c r="DK13" s="252"/>
      <c r="DL13" s="252"/>
      <c r="DM13" s="252"/>
      <c r="DN13" s="252"/>
      <c r="DO13" s="252"/>
      <c r="DP13" s="252"/>
      <c r="DQ13" s="252"/>
      <c r="DR13" s="252"/>
      <c r="DS13" s="252"/>
      <c r="DT13" s="252"/>
      <c r="DU13" s="252"/>
      <c r="DV13" s="252"/>
      <c r="DW13" s="252"/>
    </row>
    <row r="14" spans="1:143" s="251"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52"/>
      <c r="DG14" s="252"/>
      <c r="DH14" s="252"/>
      <c r="DI14" s="252"/>
      <c r="DJ14" s="252"/>
      <c r="DK14" s="252"/>
      <c r="DL14" s="252"/>
      <c r="DM14" s="252"/>
      <c r="DN14" s="252"/>
      <c r="DO14" s="252"/>
      <c r="DP14" s="252"/>
      <c r="DQ14" s="252"/>
      <c r="DR14" s="252"/>
      <c r="DS14" s="252"/>
      <c r="DT14" s="252"/>
      <c r="DU14" s="252"/>
      <c r="DV14" s="252"/>
      <c r="DW14" s="252"/>
    </row>
    <row r="15" spans="1:143" s="251"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52"/>
      <c r="DG15" s="252"/>
      <c r="DH15" s="252"/>
      <c r="DI15" s="252"/>
      <c r="DJ15" s="252"/>
      <c r="DK15" s="252"/>
      <c r="DL15" s="252"/>
      <c r="DM15" s="252"/>
      <c r="DN15" s="252"/>
      <c r="DO15" s="252"/>
      <c r="DP15" s="252"/>
      <c r="DQ15" s="252"/>
      <c r="DR15" s="252"/>
      <c r="DS15" s="252"/>
      <c r="DT15" s="252"/>
      <c r="DU15" s="252"/>
      <c r="DV15" s="252"/>
      <c r="DW15" s="252"/>
    </row>
    <row r="16" spans="1:143" s="251"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52"/>
      <c r="DG16" s="252"/>
      <c r="DH16" s="252"/>
      <c r="DI16" s="252"/>
      <c r="DJ16" s="252"/>
      <c r="DK16" s="252"/>
      <c r="DL16" s="252"/>
      <c r="DM16" s="252"/>
      <c r="DN16" s="252"/>
      <c r="DO16" s="252"/>
      <c r="DP16" s="252"/>
      <c r="DQ16" s="252"/>
      <c r="DR16" s="252"/>
      <c r="DS16" s="252"/>
      <c r="DT16" s="252"/>
      <c r="DU16" s="252"/>
      <c r="DV16" s="252"/>
      <c r="DW16" s="252"/>
    </row>
    <row r="17" spans="1:351" s="251"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52"/>
      <c r="DG17" s="252"/>
      <c r="DH17" s="252"/>
      <c r="DI17" s="252"/>
      <c r="DJ17" s="252"/>
      <c r="DK17" s="252"/>
      <c r="DL17" s="252"/>
      <c r="DM17" s="252"/>
      <c r="DN17" s="252"/>
      <c r="DO17" s="252"/>
      <c r="DP17" s="252"/>
      <c r="DQ17" s="252"/>
      <c r="DR17" s="252"/>
      <c r="DS17" s="252"/>
      <c r="DT17" s="252"/>
      <c r="DU17" s="252"/>
      <c r="DV17" s="252"/>
      <c r="DW17" s="252"/>
    </row>
    <row r="18" spans="1:351" s="251"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52"/>
      <c r="DG18" s="252"/>
      <c r="DH18" s="252"/>
      <c r="DI18" s="252"/>
      <c r="DJ18" s="252"/>
      <c r="DK18" s="252"/>
      <c r="DL18" s="252"/>
      <c r="DM18" s="252"/>
      <c r="DN18" s="252"/>
      <c r="DO18" s="252"/>
      <c r="DP18" s="252"/>
      <c r="DQ18" s="252"/>
      <c r="DR18" s="252"/>
      <c r="DS18" s="252"/>
      <c r="DT18" s="252"/>
      <c r="DU18" s="252"/>
      <c r="DV18" s="252"/>
      <c r="DW18" s="252"/>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
366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
367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
368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
369</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
351</v>
      </c>
      <c r="BQ50" s="1280"/>
      <c r="BR50" s="1280"/>
      <c r="BS50" s="1280"/>
      <c r="BT50" s="1280"/>
      <c r="BU50" s="1280"/>
      <c r="BV50" s="1280"/>
      <c r="BW50" s="1280"/>
      <c r="BX50" s="1280" t="s">
        <v>
352</v>
      </c>
      <c r="BY50" s="1280"/>
      <c r="BZ50" s="1280"/>
      <c r="CA50" s="1280"/>
      <c r="CB50" s="1280"/>
      <c r="CC50" s="1280"/>
      <c r="CD50" s="1280"/>
      <c r="CE50" s="1280"/>
      <c r="CF50" s="1280" t="s">
        <v>
353</v>
      </c>
      <c r="CG50" s="1280"/>
      <c r="CH50" s="1280"/>
      <c r="CI50" s="1280"/>
      <c r="CJ50" s="1280"/>
      <c r="CK50" s="1280"/>
      <c r="CL50" s="1280"/>
      <c r="CM50" s="1280"/>
      <c r="CN50" s="1280" t="s">
        <v>
354</v>
      </c>
      <c r="CO50" s="1280"/>
      <c r="CP50" s="1280"/>
      <c r="CQ50" s="1280"/>
      <c r="CR50" s="1280"/>
      <c r="CS50" s="1280"/>
      <c r="CT50" s="1280"/>
      <c r="CU50" s="1280"/>
      <c r="CV50" s="1280" t="s">
        <v>
355</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
370</v>
      </c>
      <c r="AO51" s="1278"/>
      <c r="AP51" s="1278"/>
      <c r="AQ51" s="1278"/>
      <c r="AR51" s="1278"/>
      <c r="AS51" s="1278"/>
      <c r="AT51" s="1278"/>
      <c r="AU51" s="1278"/>
      <c r="AV51" s="1278"/>
      <c r="AW51" s="1278"/>
      <c r="AX51" s="1278"/>
      <c r="AY51" s="1278"/>
      <c r="AZ51" s="1278"/>
      <c r="BA51" s="1278"/>
      <c r="BB51" s="1278" t="s">
        <v>
371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
123.8</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
372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
36.5</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
373</v>
      </c>
      <c r="AO55" s="1280"/>
      <c r="AP55" s="1280"/>
      <c r="AQ55" s="1280"/>
      <c r="AR55" s="1280"/>
      <c r="AS55" s="1280"/>
      <c r="AT55" s="1280"/>
      <c r="AU55" s="1280"/>
      <c r="AV55" s="1280"/>
      <c r="AW55" s="1280"/>
      <c r="AX55" s="1280"/>
      <c r="AY55" s="1280"/>
      <c r="AZ55" s="1280"/>
      <c r="BA55" s="1280"/>
      <c r="BB55" s="1278" t="s">
        <v>
371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
25.4</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
372</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
58.7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
374</v>
      </c>
    </row>
    <row r="64" spans="1:109">
      <c r="B64" s="374"/>
      <c r="G64" s="381"/>
      <c r="I64" s="394"/>
      <c r="J64" s="394"/>
      <c r="K64" s="394"/>
      <c r="L64" s="394"/>
      <c r="M64" s="394"/>
      <c r="N64" s="395"/>
      <c r="AM64" s="381"/>
      <c r="AN64" s="381" t="s">
        <v>
367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
375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
369</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
351</v>
      </c>
      <c r="BQ72" s="1280"/>
      <c r="BR72" s="1280"/>
      <c r="BS72" s="1280"/>
      <c r="BT72" s="1280"/>
      <c r="BU72" s="1280"/>
      <c r="BV72" s="1280"/>
      <c r="BW72" s="1280"/>
      <c r="BX72" s="1280" t="s">
        <v>
352</v>
      </c>
      <c r="BY72" s="1280"/>
      <c r="BZ72" s="1280"/>
      <c r="CA72" s="1280"/>
      <c r="CB72" s="1280"/>
      <c r="CC72" s="1280"/>
      <c r="CD72" s="1280"/>
      <c r="CE72" s="1280"/>
      <c r="CF72" s="1280" t="s">
        <v>
353</v>
      </c>
      <c r="CG72" s="1280"/>
      <c r="CH72" s="1280"/>
      <c r="CI72" s="1280"/>
      <c r="CJ72" s="1280"/>
      <c r="CK72" s="1280"/>
      <c r="CL72" s="1280"/>
      <c r="CM72" s="1280"/>
      <c r="CN72" s="1280" t="s">
        <v>
354</v>
      </c>
      <c r="CO72" s="1280"/>
      <c r="CP72" s="1280"/>
      <c r="CQ72" s="1280"/>
      <c r="CR72" s="1280"/>
      <c r="CS72" s="1280"/>
      <c r="CT72" s="1280"/>
      <c r="CU72" s="1280"/>
      <c r="CV72" s="1280" t="s">
        <v>
355</v>
      </c>
      <c r="CW72" s="1280"/>
      <c r="CX72" s="1280"/>
      <c r="CY72" s="1280"/>
      <c r="CZ72" s="1280"/>
      <c r="DA72" s="1280"/>
      <c r="DB72" s="1280"/>
      <c r="DC72" s="1280"/>
    </row>
    <row r="73" spans="2:107">
      <c r="B73" s="374"/>
      <c r="G73" s="1283"/>
      <c r="H73" s="1283"/>
      <c r="I73" s="1283"/>
      <c r="J73" s="1283"/>
      <c r="K73" s="1279"/>
      <c r="L73" s="1279"/>
      <c r="M73" s="1279"/>
      <c r="N73" s="1279"/>
      <c r="AM73" s="383"/>
      <c r="AN73" s="1278" t="s">
        <v>
370</v>
      </c>
      <c r="AO73" s="1278"/>
      <c r="AP73" s="1278"/>
      <c r="AQ73" s="1278"/>
      <c r="AR73" s="1278"/>
      <c r="AS73" s="1278"/>
      <c r="AT73" s="1278"/>
      <c r="AU73" s="1278"/>
      <c r="AV73" s="1278"/>
      <c r="AW73" s="1278"/>
      <c r="AX73" s="1278"/>
      <c r="AY73" s="1278"/>
      <c r="AZ73" s="1278"/>
      <c r="BA73" s="1278"/>
      <c r="BB73" s="1278" t="s">
        <v>
371</v>
      </c>
      <c r="BC73" s="1278"/>
      <c r="BD73" s="1278"/>
      <c r="BE73" s="1278"/>
      <c r="BF73" s="1278"/>
      <c r="BG73" s="1278"/>
      <c r="BH73" s="1278"/>
      <c r="BI73" s="1278"/>
      <c r="BJ73" s="1278"/>
      <c r="BK73" s="1278"/>
      <c r="BL73" s="1278"/>
      <c r="BM73" s="1278"/>
      <c r="BN73" s="1278"/>
      <c r="BO73" s="1278"/>
      <c r="BP73" s="1275">
        <v>
110.4</v>
      </c>
      <c r="BQ73" s="1275"/>
      <c r="BR73" s="1275"/>
      <c r="BS73" s="1275"/>
      <c r="BT73" s="1275"/>
      <c r="BU73" s="1275"/>
      <c r="BV73" s="1275"/>
      <c r="BW73" s="1275"/>
      <c r="BX73" s="1275">
        <v>
124</v>
      </c>
      <c r="BY73" s="1275"/>
      <c r="BZ73" s="1275"/>
      <c r="CA73" s="1275"/>
      <c r="CB73" s="1275"/>
      <c r="CC73" s="1275"/>
      <c r="CD73" s="1275"/>
      <c r="CE73" s="1275"/>
      <c r="CF73" s="1275">
        <v>
125.2</v>
      </c>
      <c r="CG73" s="1275"/>
      <c r="CH73" s="1275"/>
      <c r="CI73" s="1275"/>
      <c r="CJ73" s="1275"/>
      <c r="CK73" s="1275"/>
      <c r="CL73" s="1275"/>
      <c r="CM73" s="1275"/>
      <c r="CN73" s="1275">
        <v>
123.8</v>
      </c>
      <c r="CO73" s="1275"/>
      <c r="CP73" s="1275"/>
      <c r="CQ73" s="1275"/>
      <c r="CR73" s="1275"/>
      <c r="CS73" s="1275"/>
      <c r="CT73" s="1275"/>
      <c r="CU73" s="1275"/>
      <c r="CV73" s="1275">
        <v>
121.4</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
376</v>
      </c>
      <c r="BC75" s="1278"/>
      <c r="BD75" s="1278"/>
      <c r="BE75" s="1278"/>
      <c r="BF75" s="1278"/>
      <c r="BG75" s="1278"/>
      <c r="BH75" s="1278"/>
      <c r="BI75" s="1278"/>
      <c r="BJ75" s="1278"/>
      <c r="BK75" s="1278"/>
      <c r="BL75" s="1278"/>
      <c r="BM75" s="1278"/>
      <c r="BN75" s="1278"/>
      <c r="BO75" s="1278"/>
      <c r="BP75" s="1275">
        <v>
13.4</v>
      </c>
      <c r="BQ75" s="1275"/>
      <c r="BR75" s="1275"/>
      <c r="BS75" s="1275"/>
      <c r="BT75" s="1275"/>
      <c r="BU75" s="1275"/>
      <c r="BV75" s="1275"/>
      <c r="BW75" s="1275"/>
      <c r="BX75" s="1275">
        <v>
12.7</v>
      </c>
      <c r="BY75" s="1275"/>
      <c r="BZ75" s="1275"/>
      <c r="CA75" s="1275"/>
      <c r="CB75" s="1275"/>
      <c r="CC75" s="1275"/>
      <c r="CD75" s="1275"/>
      <c r="CE75" s="1275"/>
      <c r="CF75" s="1275">
        <v>
11.8</v>
      </c>
      <c r="CG75" s="1275"/>
      <c r="CH75" s="1275"/>
      <c r="CI75" s="1275"/>
      <c r="CJ75" s="1275"/>
      <c r="CK75" s="1275"/>
      <c r="CL75" s="1275"/>
      <c r="CM75" s="1275"/>
      <c r="CN75" s="1275">
        <v>
11.4</v>
      </c>
      <c r="CO75" s="1275"/>
      <c r="CP75" s="1275"/>
      <c r="CQ75" s="1275"/>
      <c r="CR75" s="1275"/>
      <c r="CS75" s="1275"/>
      <c r="CT75" s="1275"/>
      <c r="CU75" s="1275"/>
      <c r="CV75" s="1275">
        <v>
11.5</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
373</v>
      </c>
      <c r="AO77" s="1280"/>
      <c r="AP77" s="1280"/>
      <c r="AQ77" s="1280"/>
      <c r="AR77" s="1280"/>
      <c r="AS77" s="1280"/>
      <c r="AT77" s="1280"/>
      <c r="AU77" s="1280"/>
      <c r="AV77" s="1280"/>
      <c r="AW77" s="1280"/>
      <c r="AX77" s="1280"/>
      <c r="AY77" s="1280"/>
      <c r="AZ77" s="1280"/>
      <c r="BA77" s="1280"/>
      <c r="BB77" s="1278" t="s">
        <v>
371</v>
      </c>
      <c r="BC77" s="1278"/>
      <c r="BD77" s="1278"/>
      <c r="BE77" s="1278"/>
      <c r="BF77" s="1278"/>
      <c r="BG77" s="1278"/>
      <c r="BH77" s="1278"/>
      <c r="BI77" s="1278"/>
      <c r="BJ77" s="1278"/>
      <c r="BK77" s="1278"/>
      <c r="BL77" s="1278"/>
      <c r="BM77" s="1278"/>
      <c r="BN77" s="1278"/>
      <c r="BO77" s="1278"/>
      <c r="BP77" s="1275">
        <v>
20.5</v>
      </c>
      <c r="BQ77" s="1275"/>
      <c r="BR77" s="1275"/>
      <c r="BS77" s="1275"/>
      <c r="BT77" s="1275"/>
      <c r="BU77" s="1275"/>
      <c r="BV77" s="1275"/>
      <c r="BW77" s="1275"/>
      <c r="BX77" s="1275">
        <v>
17.899999999999999</v>
      </c>
      <c r="BY77" s="1275"/>
      <c r="BZ77" s="1275"/>
      <c r="CA77" s="1275"/>
      <c r="CB77" s="1275"/>
      <c r="CC77" s="1275"/>
      <c r="CD77" s="1275"/>
      <c r="CE77" s="1275"/>
      <c r="CF77" s="1275">
        <v>
27</v>
      </c>
      <c r="CG77" s="1275"/>
      <c r="CH77" s="1275"/>
      <c r="CI77" s="1275"/>
      <c r="CJ77" s="1275"/>
      <c r="CK77" s="1275"/>
      <c r="CL77" s="1275"/>
      <c r="CM77" s="1275"/>
      <c r="CN77" s="1275">
        <v>
25.4</v>
      </c>
      <c r="CO77" s="1275"/>
      <c r="CP77" s="1275"/>
      <c r="CQ77" s="1275"/>
      <c r="CR77" s="1275"/>
      <c r="CS77" s="1275"/>
      <c r="CT77" s="1275"/>
      <c r="CU77" s="1275"/>
      <c r="CV77" s="1275">
        <v>
23.4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
376</v>
      </c>
      <c r="BC79" s="1278"/>
      <c r="BD79" s="1278"/>
      <c r="BE79" s="1278"/>
      <c r="BF79" s="1278"/>
      <c r="BG79" s="1278"/>
      <c r="BH79" s="1278"/>
      <c r="BI79" s="1278"/>
      <c r="BJ79" s="1278"/>
      <c r="BK79" s="1278"/>
      <c r="BL79" s="1278"/>
      <c r="BM79" s="1278"/>
      <c r="BN79" s="1278"/>
      <c r="BO79" s="1278"/>
      <c r="BP79" s="1275">
        <v>
10.5</v>
      </c>
      <c r="BQ79" s="1275"/>
      <c r="BR79" s="1275"/>
      <c r="BS79" s="1275"/>
      <c r="BT79" s="1275"/>
      <c r="BU79" s="1275"/>
      <c r="BV79" s="1275"/>
      <c r="BW79" s="1275"/>
      <c r="BX79" s="1275">
        <v>
9.5</v>
      </c>
      <c r="BY79" s="1275"/>
      <c r="BZ79" s="1275"/>
      <c r="CA79" s="1275"/>
      <c r="CB79" s="1275"/>
      <c r="CC79" s="1275"/>
      <c r="CD79" s="1275"/>
      <c r="CE79" s="1275"/>
      <c r="CF79" s="1275">
        <v>
8.6999999999999993</v>
      </c>
      <c r="CG79" s="1275"/>
      <c r="CH79" s="1275"/>
      <c r="CI79" s="1275"/>
      <c r="CJ79" s="1275"/>
      <c r="CK79" s="1275"/>
      <c r="CL79" s="1275"/>
      <c r="CM79" s="1275"/>
      <c r="CN79" s="1275">
        <v>
8.6</v>
      </c>
      <c r="CO79" s="1275"/>
      <c r="CP79" s="1275"/>
      <c r="CQ79" s="1275"/>
      <c r="CR79" s="1275"/>
      <c r="CS79" s="1275"/>
      <c r="CT79" s="1275"/>
      <c r="CU79" s="1275"/>
      <c r="CV79" s="1275">
        <v>
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ys2JRdLUbiAT+beVxSCswX7NvNPgbNyNjd+kb1X48lQrrTS0dKjUWEtN3Ow0oTLVoesfN4nLtJ/7h47Hi7B3Q==" saltValue="1aIe4KBR2CycWhJgG5N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2" zoomScaleNormal="100" zoomScaleSheetLayoutView="70"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
303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VEV0w/1bwwP09aRA1yp47hsIYoiL8MdvJ0gdJbDAJzPGznoB3M9MgsopNc1296pYDQxQYEiNK/7ZdO0KDPJhA==" saltValue="ITVMQgzjfwgbvbvo1amcX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X113" sqref="X113"/>
    </sheetView>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c r="AG59" s="251"/>
      <c r="AH59" s="251"/>
    </row>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
303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031GdilWSjbPdb7ToZ3wRZfw2hDVkHa0txCe2syEpxG9rb2nkoQX/f9SKca5UyITn7t6Fr3xJ54+GWv9l3exQ==" saltValue="AmNv4vuIXcJJ9GRfPoiCm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
29</v>
      </c>
      <c r="E2" s="134"/>
      <c r="F2" s="135" t="s">
        <v>
350</v>
      </c>
      <c r="G2" s="136"/>
      <c r="H2" s="137"/>
    </row>
    <row r="3" spans="1:8">
      <c r="A3" s="133" t="s">
        <v>
343</v>
      </c>
      <c r="B3" s="138"/>
      <c r="C3" s="139"/>
      <c r="D3" s="140">
        <v>
460503</v>
      </c>
      <c r="E3" s="141"/>
      <c r="F3" s="142">
        <v>
119674</v>
      </c>
      <c r="G3" s="143"/>
      <c r="H3" s="144"/>
    </row>
    <row r="4" spans="1:8">
      <c r="A4" s="145"/>
      <c r="B4" s="146"/>
      <c r="C4" s="147"/>
      <c r="D4" s="148">
        <v>
106471</v>
      </c>
      <c r="E4" s="149"/>
      <c r="F4" s="150">
        <v>
57803</v>
      </c>
      <c r="G4" s="151"/>
      <c r="H4" s="152"/>
    </row>
    <row r="5" spans="1:8">
      <c r="A5" s="133" t="s">
        <v>
345</v>
      </c>
      <c r="B5" s="138"/>
      <c r="C5" s="139"/>
      <c r="D5" s="140">
        <v>
290112</v>
      </c>
      <c r="E5" s="141"/>
      <c r="F5" s="142">
        <v>
119685</v>
      </c>
      <c r="G5" s="143"/>
      <c r="H5" s="144"/>
    </row>
    <row r="6" spans="1:8">
      <c r="A6" s="145"/>
      <c r="B6" s="146"/>
      <c r="C6" s="147"/>
      <c r="D6" s="148">
        <v>
213742</v>
      </c>
      <c r="E6" s="149"/>
      <c r="F6" s="150">
        <v>
68464</v>
      </c>
      <c r="G6" s="151"/>
      <c r="H6" s="152"/>
    </row>
    <row r="7" spans="1:8">
      <c r="A7" s="133" t="s">
        <v>
346</v>
      </c>
      <c r="B7" s="138"/>
      <c r="C7" s="139"/>
      <c r="D7" s="140">
        <v>
380306</v>
      </c>
      <c r="E7" s="141"/>
      <c r="F7" s="142">
        <v>
109920</v>
      </c>
      <c r="G7" s="143"/>
      <c r="H7" s="144"/>
    </row>
    <row r="8" spans="1:8">
      <c r="A8" s="145"/>
      <c r="B8" s="146"/>
      <c r="C8" s="147"/>
      <c r="D8" s="148">
        <v>
257122</v>
      </c>
      <c r="E8" s="149"/>
      <c r="F8" s="150">
        <v>
62739</v>
      </c>
      <c r="G8" s="151"/>
      <c r="H8" s="152"/>
    </row>
    <row r="9" spans="1:8">
      <c r="A9" s="133" t="s">
        <v>
347</v>
      </c>
      <c r="B9" s="138"/>
      <c r="C9" s="139"/>
      <c r="D9" s="140">
        <v>
404342</v>
      </c>
      <c r="E9" s="141"/>
      <c r="F9" s="142">
        <v>
119882</v>
      </c>
      <c r="G9" s="143"/>
      <c r="H9" s="144"/>
    </row>
    <row r="10" spans="1:8">
      <c r="A10" s="145"/>
      <c r="B10" s="146"/>
      <c r="C10" s="147"/>
      <c r="D10" s="148">
        <v>
245648</v>
      </c>
      <c r="E10" s="149"/>
      <c r="F10" s="150">
        <v>
66481</v>
      </c>
      <c r="G10" s="151"/>
      <c r="H10" s="152"/>
    </row>
    <row r="11" spans="1:8">
      <c r="A11" s="133" t="s">
        <v>
348</v>
      </c>
      <c r="B11" s="138"/>
      <c r="C11" s="139"/>
      <c r="D11" s="140">
        <v>
339318</v>
      </c>
      <c r="E11" s="141"/>
      <c r="F11" s="142">
        <v>
116162</v>
      </c>
      <c r="G11" s="143"/>
      <c r="H11" s="144"/>
    </row>
    <row r="12" spans="1:8">
      <c r="A12" s="145"/>
      <c r="B12" s="146"/>
      <c r="C12" s="153"/>
      <c r="D12" s="148">
        <v>
174164</v>
      </c>
      <c r="E12" s="149"/>
      <c r="F12" s="150">
        <v>
61562</v>
      </c>
      <c r="G12" s="151"/>
      <c r="H12" s="152"/>
    </row>
    <row r="13" spans="1:8">
      <c r="A13" s="133"/>
      <c r="B13" s="138"/>
      <c r="C13" s="154"/>
      <c r="D13" s="155">
        <v>
374916</v>
      </c>
      <c r="E13" s="156"/>
      <c r="F13" s="157">
        <v>
117065</v>
      </c>
      <c r="G13" s="158"/>
      <c r="H13" s="144"/>
    </row>
    <row r="14" spans="1:8">
      <c r="A14" s="145"/>
      <c r="B14" s="146"/>
      <c r="C14" s="147"/>
      <c r="D14" s="148">
        <v>
199429</v>
      </c>
      <c r="E14" s="149"/>
      <c r="F14" s="150">
        <v>
63410</v>
      </c>
      <c r="G14" s="151"/>
      <c r="H14" s="152"/>
    </row>
    <row r="17" spans="1:11">
      <c r="A17" s="129" t="s">
        <v>
30</v>
      </c>
    </row>
    <row r="18" spans="1:11">
      <c r="A18" s="159"/>
      <c r="B18" s="159" t="e">
        <f>
#REF!</f>
        <v>
#REF!</v>
      </c>
      <c r="C18" s="159" t="e">
        <f>
#REF!</f>
        <v>
#REF!</v>
      </c>
      <c r="D18" s="159" t="e">
        <f>
#REF!</f>
        <v>
#REF!</v>
      </c>
      <c r="E18" s="159" t="e">
        <f>
#REF!</f>
        <v>
#REF!</v>
      </c>
      <c r="F18" s="159" t="e">
        <f>
#REF!</f>
        <v>
#REF!</v>
      </c>
    </row>
    <row r="19" spans="1:11">
      <c r="A19" s="159" t="s">
        <v>
31</v>
      </c>
      <c r="B19" s="159" t="e">
        <f>
ROUND(VALUE(SUBSTITUTE(#REF!,"▲","-")),2)</f>
        <v>
#REF!</v>
      </c>
      <c r="C19" s="159" t="e">
        <f>
ROUND(VALUE(SUBSTITUTE(#REF!,"▲","-")),2)</f>
        <v>
#REF!</v>
      </c>
      <c r="D19" s="159" t="e">
        <f>
ROUND(VALUE(SUBSTITUTE(#REF!,"▲","-")),2)</f>
        <v>
#REF!</v>
      </c>
      <c r="E19" s="159" t="e">
        <f>
ROUND(VALUE(SUBSTITUTE(#REF!,"▲","-")),2)</f>
        <v>
#REF!</v>
      </c>
      <c r="F19" s="159" t="e">
        <f>
ROUND(VALUE(SUBSTITUTE(#REF!,"▲","-")),2)</f>
        <v>
#REF!</v>
      </c>
    </row>
    <row r="20" spans="1:11">
      <c r="A20" s="159" t="s">
        <v>
32</v>
      </c>
      <c r="B20" s="159" t="e">
        <f>
ROUND(VALUE(SUBSTITUTE(#REF!,"▲","-")),2)</f>
        <v>
#REF!</v>
      </c>
      <c r="C20" s="159" t="e">
        <f>
ROUND(VALUE(SUBSTITUTE(#REF!,"▲","-")),2)</f>
        <v>
#REF!</v>
      </c>
      <c r="D20" s="159" t="e">
        <f>
ROUND(VALUE(SUBSTITUTE(#REF!,"▲","-")),2)</f>
        <v>
#REF!</v>
      </c>
      <c r="E20" s="159" t="e">
        <f>
ROUND(VALUE(SUBSTITUTE(#REF!,"▲","-")),2)</f>
        <v>
#REF!</v>
      </c>
      <c r="F20" s="159" t="e">
        <f>
ROUND(VALUE(SUBSTITUTE(#REF!,"▲","-")),2)</f>
        <v>
#REF!</v>
      </c>
    </row>
    <row r="21" spans="1:11">
      <c r="A21" s="159" t="s">
        <v>
33</v>
      </c>
      <c r="B21" s="159" t="e">
        <f>
IF(ISNUMBER(VALUE(SUBSTITUTE(#REF!,"▲","-"))),ROUND(VALUE(SUBSTITUTE(#REF!,"▲","-")),2),NA())</f>
        <v>
#N/A</v>
      </c>
      <c r="C21" s="159" t="e">
        <f>
IF(ISNUMBER(VALUE(SUBSTITUTE(#REF!,"▲","-"))),ROUND(VALUE(SUBSTITUTE(#REF!,"▲","-")),2),NA())</f>
        <v>
#N/A</v>
      </c>
      <c r="D21" s="159" t="e">
        <f>
IF(ISNUMBER(VALUE(SUBSTITUTE(#REF!,"▲","-"))),ROUND(VALUE(SUBSTITUTE(#REF!,"▲","-")),2),NA())</f>
        <v>
#N/A</v>
      </c>
      <c r="E21" s="159" t="e">
        <f>
IF(ISNUMBER(VALUE(SUBSTITUTE(#REF!,"▲","-"))),ROUND(VALUE(SUBSTITUTE(#REF!,"▲","-")),2),NA())</f>
        <v>
#N/A</v>
      </c>
      <c r="F21" s="159" t="e">
        <f>
IF(ISNUMBER(VALUE(SUBSTITUTE(#REF!,"▲","-"))),ROUND(VALUE(SUBSTITUTE(#REF!,"▲","-")),2),NA())</f>
        <v>
#N/A</v>
      </c>
    </row>
    <row r="24" spans="1:11">
      <c r="A24" s="129" t="s">
        <v>
34</v>
      </c>
    </row>
    <row r="25" spans="1:11">
      <c r="A25" s="160"/>
      <c r="B25" s="160" t="e">
        <f>
#REF!</f>
        <v>
#REF!</v>
      </c>
      <c r="C25" s="160"/>
      <c r="D25" s="160" t="e">
        <f>
#REF!</f>
        <v>
#REF!</v>
      </c>
      <c r="E25" s="160"/>
      <c r="F25" s="160" t="e">
        <f>
#REF!</f>
        <v>
#REF!</v>
      </c>
      <c r="G25" s="160"/>
      <c r="H25" s="160" t="e">
        <f>
#REF!</f>
        <v>
#REF!</v>
      </c>
      <c r="I25" s="160"/>
      <c r="J25" s="160" t="e">
        <f>
#REF!</f>
        <v>
#REF!</v>
      </c>
      <c r="K25" s="160"/>
    </row>
    <row r="26" spans="1:11">
      <c r="A26" s="160"/>
      <c r="B26" s="160" t="s">
        <v>
35</v>
      </c>
      <c r="C26" s="160" t="s">
        <v>
36</v>
      </c>
      <c r="D26" s="160" t="s">
        <v>
35</v>
      </c>
      <c r="E26" s="160" t="s">
        <v>
36</v>
      </c>
      <c r="F26" s="160" t="s">
        <v>
35</v>
      </c>
      <c r="G26" s="160" t="s">
        <v>
36</v>
      </c>
      <c r="H26" s="160" t="s">
        <v>
35</v>
      </c>
      <c r="I26" s="160" t="s">
        <v>
36</v>
      </c>
      <c r="J26" s="160" t="s">
        <v>
35</v>
      </c>
      <c r="K26" s="160" t="s">
        <v>
36</v>
      </c>
    </row>
    <row r="27" spans="1:11">
      <c r="A27" s="160" t="e">
        <f>
IF(#REF!="",NA(),#REF!)</f>
        <v>
#REF!</v>
      </c>
      <c r="B27" s="160" t="e">
        <f>
IF(ROUND(VALUE(SUBSTITUTE(#REF!,"▲", "-")), 2) &lt; 0, ABS(ROUND(VALUE(SUBSTITUTE(#REF!,"▲", "-")), 2)), NA())</f>
        <v>
#REF!</v>
      </c>
      <c r="C27" s="160" t="e">
        <f>
IF(ROUND(VALUE(SUBSTITUTE(#REF!,"▲", "-")), 2) &gt;= 0, ABS(ROUND(VALUE(SUBSTITUTE(#REF!,"▲", "-")), 2)), NA())</f>
        <v>
#REF!</v>
      </c>
      <c r="D27" s="160" t="e">
        <f>
IF(ROUND(VALUE(SUBSTITUTE(#REF!,"▲", "-")), 2) &lt; 0, ABS(ROUND(VALUE(SUBSTITUTE(#REF!,"▲", "-")), 2)), NA())</f>
        <v>
#REF!</v>
      </c>
      <c r="E27" s="160" t="e">
        <f>
IF(ROUND(VALUE(SUBSTITUTE(#REF!,"▲", "-")), 2) &gt;= 0, ABS(ROUND(VALUE(SUBSTITUTE(#REF!,"▲", "-")), 2)), NA())</f>
        <v>
#REF!</v>
      </c>
      <c r="F27" s="160" t="e">
        <f>
IF(ROUND(VALUE(SUBSTITUTE(#REF!,"▲", "-")), 2) &lt; 0, ABS(ROUND(VALUE(SUBSTITUTE(#REF!,"▲", "-")), 2)), NA())</f>
        <v>
#REF!</v>
      </c>
      <c r="G27" s="160" t="e">
        <f>
IF(ROUND(VALUE(SUBSTITUTE(#REF!,"▲", "-")), 2) &gt;= 0, ABS(ROUND(VALUE(SUBSTITUTE(#REF!,"▲", "-")), 2)), NA())</f>
        <v>
#REF!</v>
      </c>
      <c r="H27" s="160" t="e">
        <f>
IF(ROUND(VALUE(SUBSTITUTE(#REF!,"▲", "-")), 2) &lt; 0, ABS(ROUND(VALUE(SUBSTITUTE(#REF!,"▲", "-")), 2)), NA())</f>
        <v>
#REF!</v>
      </c>
      <c r="I27" s="160" t="e">
        <f>
IF(ROUND(VALUE(SUBSTITUTE(#REF!,"▲", "-")), 2) &gt;= 0, ABS(ROUND(VALUE(SUBSTITUTE(#REF!,"▲", "-")), 2)), NA())</f>
        <v>
#REF!</v>
      </c>
      <c r="J27" s="160" t="e">
        <f>
IF(ROUND(VALUE(SUBSTITUTE(#REF!,"▲", "-")), 2) &lt; 0, ABS(ROUND(VALUE(SUBSTITUTE(#REF!,"▲", "-")), 2)), NA())</f>
        <v>
#REF!</v>
      </c>
      <c r="K27" s="160" t="e">
        <f>
IF(ROUND(VALUE(SUBSTITUTE(#REF!,"▲", "-")), 2) &gt;= 0, ABS(ROUND(VALUE(SUBSTITUTE(#REF!,"▲", "-")), 2)), NA())</f>
        <v>
#REF!</v>
      </c>
    </row>
    <row r="28" spans="1:11">
      <c r="A28" s="160" t="e">
        <f>
IF(#REF!="",NA(),#REF!)</f>
        <v>
#REF!</v>
      </c>
      <c r="B28" s="160" t="e">
        <f>
IF(ROUND(VALUE(SUBSTITUTE(#REF!,"▲", "-")), 2) &lt; 0, ABS(ROUND(VALUE(SUBSTITUTE(#REF!,"▲", "-")), 2)), NA())</f>
        <v>
#REF!</v>
      </c>
      <c r="C28" s="160" t="e">
        <f>
IF(ROUND(VALUE(SUBSTITUTE(#REF!,"▲", "-")), 2) &gt;= 0, ABS(ROUND(VALUE(SUBSTITUTE(#REF!,"▲", "-")), 2)), NA())</f>
        <v>
#REF!</v>
      </c>
      <c r="D28" s="160" t="e">
        <f>
IF(ROUND(VALUE(SUBSTITUTE(#REF!,"▲", "-")), 2) &lt; 0, ABS(ROUND(VALUE(SUBSTITUTE(#REF!,"▲", "-")), 2)), NA())</f>
        <v>
#REF!</v>
      </c>
      <c r="E28" s="160" t="e">
        <f>
IF(ROUND(VALUE(SUBSTITUTE(#REF!,"▲", "-")), 2) &gt;= 0, ABS(ROUND(VALUE(SUBSTITUTE(#REF!,"▲", "-")), 2)), NA())</f>
        <v>
#REF!</v>
      </c>
      <c r="F28" s="160" t="e">
        <f>
IF(ROUND(VALUE(SUBSTITUTE(#REF!,"▲", "-")), 2) &lt; 0, ABS(ROUND(VALUE(SUBSTITUTE(#REF!,"▲", "-")), 2)), NA())</f>
        <v>
#REF!</v>
      </c>
      <c r="G28" s="160" t="e">
        <f>
IF(ROUND(VALUE(SUBSTITUTE(#REF!,"▲", "-")), 2) &gt;= 0, ABS(ROUND(VALUE(SUBSTITUTE(#REF!,"▲", "-")), 2)), NA())</f>
        <v>
#REF!</v>
      </c>
      <c r="H28" s="160" t="e">
        <f>
IF(ROUND(VALUE(SUBSTITUTE(#REF!,"▲", "-")), 2) &lt; 0, ABS(ROUND(VALUE(SUBSTITUTE(#REF!,"▲", "-")), 2)), NA())</f>
        <v>
#REF!</v>
      </c>
      <c r="I28" s="160" t="e">
        <f>
IF(ROUND(VALUE(SUBSTITUTE(#REF!,"▲", "-")), 2) &gt;= 0, ABS(ROUND(VALUE(SUBSTITUTE(#REF!,"▲", "-")), 2)), NA())</f>
        <v>
#REF!</v>
      </c>
      <c r="J28" s="160" t="e">
        <f>
IF(ROUND(VALUE(SUBSTITUTE(#REF!,"▲", "-")), 2) &lt; 0, ABS(ROUND(VALUE(SUBSTITUTE(#REF!,"▲", "-")), 2)), NA())</f>
        <v>
#REF!</v>
      </c>
      <c r="K28" s="160" t="e">
        <f>
IF(ROUND(VALUE(SUBSTITUTE(#REF!,"▲", "-")), 2) &gt;= 0, ABS(ROUND(VALUE(SUBSTITUTE(#REF!,"▲", "-")), 2)), NA())</f>
        <v>
#REF!</v>
      </c>
    </row>
    <row r="29" spans="1:11">
      <c r="A29" s="160" t="e">
        <f>
IF(#REF!="",NA(),#REF!)</f>
        <v>
#REF!</v>
      </c>
      <c r="B29" s="160" t="e">
        <f>
IF(ROUND(VALUE(SUBSTITUTE(#REF!,"▲", "-")), 2) &lt; 0, ABS(ROUND(VALUE(SUBSTITUTE(#REF!,"▲", "-")), 2)), NA())</f>
        <v>
#REF!</v>
      </c>
      <c r="C29" s="160" t="e">
        <f>
IF(ROUND(VALUE(SUBSTITUTE(#REF!,"▲", "-")), 2) &gt;= 0, ABS(ROUND(VALUE(SUBSTITUTE(#REF!,"▲", "-")), 2)), NA())</f>
        <v>
#REF!</v>
      </c>
      <c r="D29" s="160" t="e">
        <f>
IF(ROUND(VALUE(SUBSTITUTE(#REF!,"▲", "-")), 2) &lt; 0, ABS(ROUND(VALUE(SUBSTITUTE(#REF!,"▲", "-")), 2)), NA())</f>
        <v>
#REF!</v>
      </c>
      <c r="E29" s="160" t="e">
        <f>
IF(ROUND(VALUE(SUBSTITUTE(#REF!,"▲", "-")), 2) &gt;= 0, ABS(ROUND(VALUE(SUBSTITUTE(#REF!,"▲", "-")), 2)), NA())</f>
        <v>
#REF!</v>
      </c>
      <c r="F29" s="160" t="e">
        <f>
IF(ROUND(VALUE(SUBSTITUTE(#REF!,"▲", "-")), 2) &lt; 0, ABS(ROUND(VALUE(SUBSTITUTE(#REF!,"▲", "-")), 2)), NA())</f>
        <v>
#REF!</v>
      </c>
      <c r="G29" s="160" t="e">
        <f>
IF(ROUND(VALUE(SUBSTITUTE(#REF!,"▲", "-")), 2) &gt;= 0, ABS(ROUND(VALUE(SUBSTITUTE(#REF!,"▲", "-")), 2)), NA())</f>
        <v>
#REF!</v>
      </c>
      <c r="H29" s="160" t="e">
        <f>
IF(ROUND(VALUE(SUBSTITUTE(#REF!,"▲", "-")), 2) &lt; 0, ABS(ROUND(VALUE(SUBSTITUTE(#REF!,"▲", "-")), 2)), NA())</f>
        <v>
#REF!</v>
      </c>
      <c r="I29" s="160" t="e">
        <f>
IF(ROUND(VALUE(SUBSTITUTE(#REF!,"▲", "-")), 2) &gt;= 0, ABS(ROUND(VALUE(SUBSTITUTE(#REF!,"▲", "-")), 2)), NA())</f>
        <v>
#REF!</v>
      </c>
      <c r="J29" s="160" t="e">
        <f>
IF(ROUND(VALUE(SUBSTITUTE(#REF!,"▲", "-")), 2) &lt; 0, ABS(ROUND(VALUE(SUBSTITUTE(#REF!,"▲", "-")), 2)), NA())</f>
        <v>
#REF!</v>
      </c>
      <c r="K29" s="160" t="e">
        <f>
IF(ROUND(VALUE(SUBSTITUTE(#REF!,"▲", "-")), 2) &gt;= 0, ABS(ROUND(VALUE(SUBSTITUTE(#REF!,"▲", "-")), 2)), NA())</f>
        <v>
#REF!</v>
      </c>
    </row>
    <row r="30" spans="1:11">
      <c r="A30" s="160" t="e">
        <f>
IF(#REF!="",NA(),#REF!)</f>
        <v>
#REF!</v>
      </c>
      <c r="B30" s="160" t="e">
        <f>
IF(ROUND(VALUE(SUBSTITUTE(#REF!,"▲", "-")), 2) &lt; 0, ABS(ROUND(VALUE(SUBSTITUTE(#REF!,"▲", "-")), 2)), NA())</f>
        <v>
#REF!</v>
      </c>
      <c r="C30" s="160" t="e">
        <f>
IF(ROUND(VALUE(SUBSTITUTE(#REF!,"▲", "-")), 2) &gt;= 0, ABS(ROUND(VALUE(SUBSTITUTE(#REF!,"▲", "-")), 2)), NA())</f>
        <v>
#REF!</v>
      </c>
      <c r="D30" s="160" t="e">
        <f>
IF(ROUND(VALUE(SUBSTITUTE(#REF!,"▲", "-")), 2) &lt; 0, ABS(ROUND(VALUE(SUBSTITUTE(#REF!,"▲", "-")), 2)), NA())</f>
        <v>
#REF!</v>
      </c>
      <c r="E30" s="160" t="e">
        <f>
IF(ROUND(VALUE(SUBSTITUTE(#REF!,"▲", "-")), 2) &gt;= 0, ABS(ROUND(VALUE(SUBSTITUTE(#REF!,"▲", "-")), 2)), NA())</f>
        <v>
#REF!</v>
      </c>
      <c r="F30" s="160" t="e">
        <f>
IF(ROUND(VALUE(SUBSTITUTE(#REF!,"▲", "-")), 2) &lt; 0, ABS(ROUND(VALUE(SUBSTITUTE(#REF!,"▲", "-")), 2)), NA())</f>
        <v>
#REF!</v>
      </c>
      <c r="G30" s="160" t="e">
        <f>
IF(ROUND(VALUE(SUBSTITUTE(#REF!,"▲", "-")), 2) &gt;= 0, ABS(ROUND(VALUE(SUBSTITUTE(#REF!,"▲", "-")), 2)), NA())</f>
        <v>
#REF!</v>
      </c>
      <c r="H30" s="160" t="e">
        <f>
IF(ROUND(VALUE(SUBSTITUTE(#REF!,"▲", "-")), 2) &lt; 0, ABS(ROUND(VALUE(SUBSTITUTE(#REF!,"▲", "-")), 2)), NA())</f>
        <v>
#REF!</v>
      </c>
      <c r="I30" s="160" t="e">
        <f>
IF(ROUND(VALUE(SUBSTITUTE(#REF!,"▲", "-")), 2) &gt;= 0, ABS(ROUND(VALUE(SUBSTITUTE(#REF!,"▲", "-")), 2)), NA())</f>
        <v>
#REF!</v>
      </c>
      <c r="J30" s="160" t="e">
        <f>
IF(ROUND(VALUE(SUBSTITUTE(#REF!,"▲", "-")), 2) &lt; 0, ABS(ROUND(VALUE(SUBSTITUTE(#REF!,"▲", "-")), 2)), NA())</f>
        <v>
#REF!</v>
      </c>
      <c r="K30" s="160" t="e">
        <f>
IF(ROUND(VALUE(SUBSTITUTE(#REF!,"▲", "-")), 2) &gt;= 0, ABS(ROUND(VALUE(SUBSTITUTE(#REF!,"▲", "-")), 2)), NA())</f>
        <v>
#REF!</v>
      </c>
    </row>
    <row r="31" spans="1:11">
      <c r="A31" s="160" t="e">
        <f>
IF(#REF!="",NA(),#REF!)</f>
        <v>
#REF!</v>
      </c>
      <c r="B31" s="160" t="e">
        <f>
IF(ROUND(VALUE(SUBSTITUTE(#REF!,"▲", "-")), 2) &lt; 0, ABS(ROUND(VALUE(SUBSTITUTE(#REF!,"▲", "-")), 2)), NA())</f>
        <v>
#REF!</v>
      </c>
      <c r="C31" s="160" t="e">
        <f>
IF(ROUND(VALUE(SUBSTITUTE(#REF!,"▲", "-")), 2) &gt;= 0, ABS(ROUND(VALUE(SUBSTITUTE(#REF!,"▲", "-")), 2)), NA())</f>
        <v>
#REF!</v>
      </c>
      <c r="D31" s="160" t="e">
        <f>
IF(ROUND(VALUE(SUBSTITUTE(#REF!,"▲", "-")), 2) &lt; 0, ABS(ROUND(VALUE(SUBSTITUTE(#REF!,"▲", "-")), 2)), NA())</f>
        <v>
#REF!</v>
      </c>
      <c r="E31" s="160" t="e">
        <f>
IF(ROUND(VALUE(SUBSTITUTE(#REF!,"▲", "-")), 2) &gt;= 0, ABS(ROUND(VALUE(SUBSTITUTE(#REF!,"▲", "-")), 2)), NA())</f>
        <v>
#REF!</v>
      </c>
      <c r="F31" s="160" t="e">
        <f>
IF(ROUND(VALUE(SUBSTITUTE(#REF!,"▲", "-")), 2) &lt; 0, ABS(ROUND(VALUE(SUBSTITUTE(#REF!,"▲", "-")), 2)), NA())</f>
        <v>
#REF!</v>
      </c>
      <c r="G31" s="160" t="e">
        <f>
IF(ROUND(VALUE(SUBSTITUTE(#REF!,"▲", "-")), 2) &gt;= 0, ABS(ROUND(VALUE(SUBSTITUTE(#REF!,"▲", "-")), 2)), NA())</f>
        <v>
#REF!</v>
      </c>
      <c r="H31" s="160" t="e">
        <f>
IF(ROUND(VALUE(SUBSTITUTE(#REF!,"▲", "-")), 2) &lt; 0, ABS(ROUND(VALUE(SUBSTITUTE(#REF!,"▲", "-")), 2)), NA())</f>
        <v>
#REF!</v>
      </c>
      <c r="I31" s="160" t="e">
        <f>
IF(ROUND(VALUE(SUBSTITUTE(#REF!,"▲", "-")), 2) &gt;= 0, ABS(ROUND(VALUE(SUBSTITUTE(#REF!,"▲", "-")), 2)), NA())</f>
        <v>
#REF!</v>
      </c>
      <c r="J31" s="160" t="e">
        <f>
IF(ROUND(VALUE(SUBSTITUTE(#REF!,"▲", "-")), 2) &lt; 0, ABS(ROUND(VALUE(SUBSTITUTE(#REF!,"▲", "-")), 2)), NA())</f>
        <v>
#REF!</v>
      </c>
      <c r="K31" s="160" t="e">
        <f>
IF(ROUND(VALUE(SUBSTITUTE(#REF!,"▲", "-")), 2) &gt;= 0, ABS(ROUND(VALUE(SUBSTITUTE(#REF!,"▲", "-")), 2)), NA())</f>
        <v>
#REF!</v>
      </c>
    </row>
    <row r="32" spans="1:11">
      <c r="A32" s="160" t="e">
        <f>
IF(#REF!="",NA(),#REF!)</f>
        <v>
#REF!</v>
      </c>
      <c r="B32" s="160" t="e">
        <f>
IF(ROUND(VALUE(SUBSTITUTE(#REF!,"▲", "-")), 2) &lt; 0, ABS(ROUND(VALUE(SUBSTITUTE(#REF!,"▲", "-")), 2)), NA())</f>
        <v>
#REF!</v>
      </c>
      <c r="C32" s="160" t="e">
        <f>
IF(ROUND(VALUE(SUBSTITUTE(#REF!,"▲", "-")), 2) &gt;= 0, ABS(ROUND(VALUE(SUBSTITUTE(#REF!,"▲", "-")), 2)), NA())</f>
        <v>
#REF!</v>
      </c>
      <c r="D32" s="160" t="e">
        <f>
IF(ROUND(VALUE(SUBSTITUTE(#REF!,"▲", "-")), 2) &lt; 0, ABS(ROUND(VALUE(SUBSTITUTE(#REF!,"▲", "-")), 2)), NA())</f>
        <v>
#REF!</v>
      </c>
      <c r="E32" s="160" t="e">
        <f>
IF(ROUND(VALUE(SUBSTITUTE(#REF!,"▲", "-")), 2) &gt;= 0, ABS(ROUND(VALUE(SUBSTITUTE(#REF!,"▲", "-")), 2)), NA())</f>
        <v>
#REF!</v>
      </c>
      <c r="F32" s="160" t="e">
        <f>
IF(ROUND(VALUE(SUBSTITUTE(#REF!,"▲", "-")), 2) &lt; 0, ABS(ROUND(VALUE(SUBSTITUTE(#REF!,"▲", "-")), 2)), NA())</f>
        <v>
#REF!</v>
      </c>
      <c r="G32" s="160" t="e">
        <f>
IF(ROUND(VALUE(SUBSTITUTE(#REF!,"▲", "-")), 2) &gt;= 0, ABS(ROUND(VALUE(SUBSTITUTE(#REF!,"▲", "-")), 2)), NA())</f>
        <v>
#REF!</v>
      </c>
      <c r="H32" s="160" t="e">
        <f>
IF(ROUND(VALUE(SUBSTITUTE(#REF!,"▲", "-")), 2) &lt; 0, ABS(ROUND(VALUE(SUBSTITUTE(#REF!,"▲", "-")), 2)), NA())</f>
        <v>
#REF!</v>
      </c>
      <c r="I32" s="160" t="e">
        <f>
IF(ROUND(VALUE(SUBSTITUTE(#REF!,"▲", "-")), 2) &gt;= 0, ABS(ROUND(VALUE(SUBSTITUTE(#REF!,"▲", "-")), 2)), NA())</f>
        <v>
#REF!</v>
      </c>
      <c r="J32" s="160" t="e">
        <f>
IF(ROUND(VALUE(SUBSTITUTE(#REF!,"▲", "-")), 2) &lt; 0, ABS(ROUND(VALUE(SUBSTITUTE(#REF!,"▲", "-")), 2)), NA())</f>
        <v>
#REF!</v>
      </c>
      <c r="K32" s="160" t="e">
        <f>
IF(ROUND(VALUE(SUBSTITUTE(#REF!,"▲", "-")), 2) &gt;= 0, ABS(ROUND(VALUE(SUBSTITUTE(#REF!,"▲", "-")), 2)), NA())</f>
        <v>
#REF!</v>
      </c>
    </row>
    <row r="33" spans="1:16">
      <c r="A33" s="160" t="e">
        <f>
IF(#REF!="",NA(),#REF!)</f>
        <v>
#REF!</v>
      </c>
      <c r="B33" s="160" t="e">
        <f>
IF(ROUND(VALUE(SUBSTITUTE(#REF!,"▲", "-")), 2) &lt; 0, ABS(ROUND(VALUE(SUBSTITUTE(#REF!,"▲", "-")), 2)), NA())</f>
        <v>
#REF!</v>
      </c>
      <c r="C33" s="160" t="e">
        <f>
IF(ROUND(VALUE(SUBSTITUTE(#REF!,"▲", "-")), 2) &gt;= 0, ABS(ROUND(VALUE(SUBSTITUTE(#REF!,"▲", "-")), 2)), NA())</f>
        <v>
#REF!</v>
      </c>
      <c r="D33" s="160" t="e">
        <f>
IF(ROUND(VALUE(SUBSTITUTE(#REF!,"▲", "-")), 2) &lt; 0, ABS(ROUND(VALUE(SUBSTITUTE(#REF!,"▲", "-")), 2)), NA())</f>
        <v>
#REF!</v>
      </c>
      <c r="E33" s="160" t="e">
        <f>
IF(ROUND(VALUE(SUBSTITUTE(#REF!,"▲", "-")), 2) &gt;= 0, ABS(ROUND(VALUE(SUBSTITUTE(#REF!,"▲", "-")), 2)), NA())</f>
        <v>
#REF!</v>
      </c>
      <c r="F33" s="160" t="e">
        <f>
IF(ROUND(VALUE(SUBSTITUTE(#REF!,"▲", "-")), 2) &lt; 0, ABS(ROUND(VALUE(SUBSTITUTE(#REF!,"▲", "-")), 2)), NA())</f>
        <v>
#REF!</v>
      </c>
      <c r="G33" s="160" t="e">
        <f>
IF(ROUND(VALUE(SUBSTITUTE(#REF!,"▲", "-")), 2) &gt;= 0, ABS(ROUND(VALUE(SUBSTITUTE(#REF!,"▲", "-")), 2)), NA())</f>
        <v>
#REF!</v>
      </c>
      <c r="H33" s="160" t="e">
        <f>
IF(ROUND(VALUE(SUBSTITUTE(#REF!,"▲", "-")), 2) &lt; 0, ABS(ROUND(VALUE(SUBSTITUTE(#REF!,"▲", "-")), 2)), NA())</f>
        <v>
#REF!</v>
      </c>
      <c r="I33" s="160" t="e">
        <f>
IF(ROUND(VALUE(SUBSTITUTE(#REF!,"▲", "-")), 2) &gt;= 0, ABS(ROUND(VALUE(SUBSTITUTE(#REF!,"▲", "-")), 2)), NA())</f>
        <v>
#REF!</v>
      </c>
      <c r="J33" s="160" t="e">
        <f>
IF(ROUND(VALUE(SUBSTITUTE(#REF!,"▲", "-")), 2) &lt; 0, ABS(ROUND(VALUE(SUBSTITUTE(#REF!,"▲", "-")), 2)), NA())</f>
        <v>
#REF!</v>
      </c>
      <c r="K33" s="160" t="e">
        <f>
IF(ROUND(VALUE(SUBSTITUTE(#REF!,"▲", "-")), 2) &gt;= 0, ABS(ROUND(VALUE(SUBSTITUTE(#REF!,"▲", "-")), 2)), NA())</f>
        <v>
#REF!</v>
      </c>
    </row>
    <row r="34" spans="1:16">
      <c r="A34" s="160" t="e">
        <f>
IF(#REF!="",NA(),#REF!)</f>
        <v>
#REF!</v>
      </c>
      <c r="B34" s="160" t="e">
        <f>
IF(ROUND(VALUE(SUBSTITUTE(#REF!,"▲", "-")), 2) &lt; 0, ABS(ROUND(VALUE(SUBSTITUTE(#REF!,"▲", "-")), 2)), NA())</f>
        <v>
#REF!</v>
      </c>
      <c r="C34" s="160" t="e">
        <f>
IF(ROUND(VALUE(SUBSTITUTE(#REF!,"▲", "-")), 2) &gt;= 0, ABS(ROUND(VALUE(SUBSTITUTE(#REF!,"▲", "-")), 2)), NA())</f>
        <v>
#REF!</v>
      </c>
      <c r="D34" s="160" t="e">
        <f>
IF(ROUND(VALUE(SUBSTITUTE(#REF!,"▲", "-")), 2) &lt; 0, ABS(ROUND(VALUE(SUBSTITUTE(#REF!,"▲", "-")), 2)), NA())</f>
        <v>
#REF!</v>
      </c>
      <c r="E34" s="160" t="e">
        <f>
IF(ROUND(VALUE(SUBSTITUTE(#REF!,"▲", "-")), 2) &gt;= 0, ABS(ROUND(VALUE(SUBSTITUTE(#REF!,"▲", "-")), 2)), NA())</f>
        <v>
#REF!</v>
      </c>
      <c r="F34" s="160" t="e">
        <f>
IF(ROUND(VALUE(SUBSTITUTE(#REF!,"▲", "-")), 2) &lt; 0, ABS(ROUND(VALUE(SUBSTITUTE(#REF!,"▲", "-")), 2)), NA())</f>
        <v>
#REF!</v>
      </c>
      <c r="G34" s="160" t="e">
        <f>
IF(ROUND(VALUE(SUBSTITUTE(#REF!,"▲", "-")), 2) &gt;= 0, ABS(ROUND(VALUE(SUBSTITUTE(#REF!,"▲", "-")), 2)), NA())</f>
        <v>
#REF!</v>
      </c>
      <c r="H34" s="160" t="e">
        <f>
IF(ROUND(VALUE(SUBSTITUTE(#REF!,"▲", "-")), 2) &lt; 0, ABS(ROUND(VALUE(SUBSTITUTE(#REF!,"▲", "-")), 2)), NA())</f>
        <v>
#REF!</v>
      </c>
      <c r="I34" s="160" t="e">
        <f>
IF(ROUND(VALUE(SUBSTITUTE(#REF!,"▲", "-")), 2) &gt;= 0, ABS(ROUND(VALUE(SUBSTITUTE(#REF!,"▲", "-")), 2)), NA())</f>
        <v>
#REF!</v>
      </c>
      <c r="J34" s="160" t="e">
        <f>
IF(ROUND(VALUE(SUBSTITUTE(#REF!,"▲", "-")), 2) &lt; 0, ABS(ROUND(VALUE(SUBSTITUTE(#REF!,"▲", "-")), 2)), NA())</f>
        <v>
#REF!</v>
      </c>
      <c r="K34" s="160" t="e">
        <f>
IF(ROUND(VALUE(SUBSTITUTE(#REF!,"▲", "-")), 2) &gt;= 0, ABS(ROUND(VALUE(SUBSTITUTE(#REF!,"▲", "-")), 2)), NA())</f>
        <v>
#REF!</v>
      </c>
    </row>
    <row r="35" spans="1:16">
      <c r="A35" s="160" t="e">
        <f>
IF(#REF!="",NA(),#REF!)</f>
        <v>
#REF!</v>
      </c>
      <c r="B35" s="160" t="e">
        <f>
IF(ROUND(VALUE(SUBSTITUTE(#REF!,"▲", "-")), 2) &lt; 0, ABS(ROUND(VALUE(SUBSTITUTE(#REF!,"▲", "-")), 2)), NA())</f>
        <v>
#REF!</v>
      </c>
      <c r="C35" s="160" t="e">
        <f>
IF(ROUND(VALUE(SUBSTITUTE(#REF!,"▲", "-")), 2) &gt;= 0, ABS(ROUND(VALUE(SUBSTITUTE(#REF!,"▲", "-")), 2)), NA())</f>
        <v>
#REF!</v>
      </c>
      <c r="D35" s="160" t="e">
        <f>
IF(ROUND(VALUE(SUBSTITUTE(#REF!,"▲", "-")), 2) &lt; 0, ABS(ROUND(VALUE(SUBSTITUTE(#REF!,"▲", "-")), 2)), NA())</f>
        <v>
#REF!</v>
      </c>
      <c r="E35" s="160" t="e">
        <f>
IF(ROUND(VALUE(SUBSTITUTE(#REF!,"▲", "-")), 2) &gt;= 0, ABS(ROUND(VALUE(SUBSTITUTE(#REF!,"▲", "-")), 2)), NA())</f>
        <v>
#REF!</v>
      </c>
      <c r="F35" s="160" t="e">
        <f>
IF(ROUND(VALUE(SUBSTITUTE(#REF!,"▲", "-")), 2) &lt; 0, ABS(ROUND(VALUE(SUBSTITUTE(#REF!,"▲", "-")), 2)), NA())</f>
        <v>
#REF!</v>
      </c>
      <c r="G35" s="160" t="e">
        <f>
IF(ROUND(VALUE(SUBSTITUTE(#REF!,"▲", "-")), 2) &gt;= 0, ABS(ROUND(VALUE(SUBSTITUTE(#REF!,"▲", "-")), 2)), NA())</f>
        <v>
#REF!</v>
      </c>
      <c r="H35" s="160" t="e">
        <f>
IF(ROUND(VALUE(SUBSTITUTE(#REF!,"▲", "-")), 2) &lt; 0, ABS(ROUND(VALUE(SUBSTITUTE(#REF!,"▲", "-")), 2)), NA())</f>
        <v>
#REF!</v>
      </c>
      <c r="I35" s="160" t="e">
        <f>
IF(ROUND(VALUE(SUBSTITUTE(#REF!,"▲", "-")), 2) &gt;= 0, ABS(ROUND(VALUE(SUBSTITUTE(#REF!,"▲", "-")), 2)), NA())</f>
        <v>
#REF!</v>
      </c>
      <c r="J35" s="160" t="e">
        <f>
IF(ROUND(VALUE(SUBSTITUTE(#REF!,"▲", "-")), 2) &lt; 0, ABS(ROUND(VALUE(SUBSTITUTE(#REF!,"▲", "-")), 2)), NA())</f>
        <v>
#REF!</v>
      </c>
      <c r="K35" s="160" t="e">
        <f>
IF(ROUND(VALUE(SUBSTITUTE(#REF!,"▲", "-")), 2) &gt;= 0, ABS(ROUND(VALUE(SUBSTITUTE(#REF!,"▲", "-")), 2)), NA())</f>
        <v>
#REF!</v>
      </c>
    </row>
    <row r="36" spans="1:16">
      <c r="A36" s="160" t="e">
        <f>
IF(#REF!="",NA(),#REF!)</f>
        <v>
#REF!</v>
      </c>
      <c r="B36" s="160" t="e">
        <f>
IF(ROUND(VALUE(SUBSTITUTE(#REF!,"▲", "-")), 2) &lt; 0, ABS(ROUND(VALUE(SUBSTITUTE(#REF!,"▲", "-")), 2)), NA())</f>
        <v>
#REF!</v>
      </c>
      <c r="C36" s="160" t="e">
        <f>
IF(ROUND(VALUE(SUBSTITUTE(#REF!,"▲", "-")), 2) &gt;= 0, ABS(ROUND(VALUE(SUBSTITUTE(#REF!,"▲", "-")), 2)), NA())</f>
        <v>
#REF!</v>
      </c>
      <c r="D36" s="160" t="e">
        <f>
IF(ROUND(VALUE(SUBSTITUTE(#REF!,"▲", "-")), 2) &lt; 0, ABS(ROUND(VALUE(SUBSTITUTE(#REF!,"▲", "-")), 2)), NA())</f>
        <v>
#REF!</v>
      </c>
      <c r="E36" s="160" t="e">
        <f>
IF(ROUND(VALUE(SUBSTITUTE(#REF!,"▲", "-")), 2) &gt;= 0, ABS(ROUND(VALUE(SUBSTITUTE(#REF!,"▲", "-")), 2)), NA())</f>
        <v>
#REF!</v>
      </c>
      <c r="F36" s="160" t="e">
        <f>
IF(ROUND(VALUE(SUBSTITUTE(#REF!,"▲", "-")), 2) &lt; 0, ABS(ROUND(VALUE(SUBSTITUTE(#REF!,"▲", "-")), 2)), NA())</f>
        <v>
#REF!</v>
      </c>
      <c r="G36" s="160" t="e">
        <f>
IF(ROUND(VALUE(SUBSTITUTE(#REF!,"▲", "-")), 2) &gt;= 0, ABS(ROUND(VALUE(SUBSTITUTE(#REF!,"▲", "-")), 2)), NA())</f>
        <v>
#REF!</v>
      </c>
      <c r="H36" s="160" t="e">
        <f>
IF(ROUND(VALUE(SUBSTITUTE(#REF!,"▲", "-")), 2) &lt; 0, ABS(ROUND(VALUE(SUBSTITUTE(#REF!,"▲", "-")), 2)), NA())</f>
        <v>
#REF!</v>
      </c>
      <c r="I36" s="160" t="e">
        <f>
IF(ROUND(VALUE(SUBSTITUTE(#REF!,"▲", "-")), 2) &gt;= 0, ABS(ROUND(VALUE(SUBSTITUTE(#REF!,"▲", "-")), 2)), NA())</f>
        <v>
#REF!</v>
      </c>
      <c r="J36" s="160" t="e">
        <f>
IF(ROUND(VALUE(SUBSTITUTE(#REF!,"▲", "-")), 2) &lt; 0, ABS(ROUND(VALUE(SUBSTITUTE(#REF!,"▲", "-")), 2)), NA())</f>
        <v>
#REF!</v>
      </c>
      <c r="K36" s="160" t="e">
        <f>
IF(ROUND(VALUE(SUBSTITUTE(#REF!,"▲", "-")), 2) &gt;= 0, ABS(ROUND(VALUE(SUBSTITUTE(#REF!,"▲", "-")), 2)), NA())</f>
        <v>
#REF!</v>
      </c>
    </row>
    <row r="39" spans="1:16">
      <c r="A39" s="129" t="s">
        <v>
37</v>
      </c>
    </row>
    <row r="40" spans="1:16">
      <c r="A40" s="161"/>
      <c r="B40" s="161" t="e">
        <f>
#REF!</f>
        <v>
#REF!</v>
      </c>
      <c r="C40" s="161"/>
      <c r="D40" s="161"/>
      <c r="E40" s="161" t="e">
        <f>
#REF!</f>
        <v>
#REF!</v>
      </c>
      <c r="F40" s="161"/>
      <c r="G40" s="161"/>
      <c r="H40" s="161" t="e">
        <f>
#REF!</f>
        <v>
#REF!</v>
      </c>
      <c r="I40" s="161"/>
      <c r="J40" s="161"/>
      <c r="K40" s="161" t="e">
        <f>
#REF!</f>
        <v>
#REF!</v>
      </c>
      <c r="L40" s="161"/>
      <c r="M40" s="161"/>
      <c r="N40" s="161" t="e">
        <f>
#REF!</f>
        <v>
#REF!</v>
      </c>
      <c r="O40" s="161"/>
      <c r="P40" s="161"/>
    </row>
    <row r="41" spans="1:16">
      <c r="A41" s="161"/>
      <c r="B41" s="161" t="s">
        <v>
38</v>
      </c>
      <c r="C41" s="161"/>
      <c r="D41" s="161" t="s">
        <v>
39</v>
      </c>
      <c r="E41" s="161" t="s">
        <v>
38</v>
      </c>
      <c r="F41" s="161"/>
      <c r="G41" s="161" t="s">
        <v>
39</v>
      </c>
      <c r="H41" s="161" t="s">
        <v>
38</v>
      </c>
      <c r="I41" s="161"/>
      <c r="J41" s="161" t="s">
        <v>
39</v>
      </c>
      <c r="K41" s="161" t="s">
        <v>
38</v>
      </c>
      <c r="L41" s="161"/>
      <c r="M41" s="161" t="s">
        <v>
39</v>
      </c>
      <c r="N41" s="161" t="s">
        <v>
38</v>
      </c>
      <c r="O41" s="161"/>
      <c r="P41" s="161" t="s">
        <v>
39</v>
      </c>
    </row>
    <row r="42" spans="1:16">
      <c r="A42" s="161" t="s">
        <v>
40</v>
      </c>
      <c r="B42" s="161"/>
      <c r="C42" s="161"/>
      <c r="D42" s="161" t="e">
        <f>
#REF!</f>
        <v>
#REF!</v>
      </c>
      <c r="E42" s="161"/>
      <c r="F42" s="161"/>
      <c r="G42" s="161" t="e">
        <f>
#REF!</f>
        <v>
#REF!</v>
      </c>
      <c r="H42" s="161"/>
      <c r="I42" s="161"/>
      <c r="J42" s="161" t="e">
        <f>
#REF!</f>
        <v>
#REF!</v>
      </c>
      <c r="K42" s="161"/>
      <c r="L42" s="161"/>
      <c r="M42" s="161" t="e">
        <f>
#REF!</f>
        <v>
#REF!</v>
      </c>
      <c r="N42" s="161"/>
      <c r="O42" s="161"/>
      <c r="P42" s="161" t="e">
        <f>
#REF!</f>
        <v>
#REF!</v>
      </c>
    </row>
    <row r="43" spans="1:16">
      <c r="A43" s="161" t="s">
        <v>
41</v>
      </c>
      <c r="B43" s="161" t="e">
        <f>
#REF!</f>
        <v>
#REF!</v>
      </c>
      <c r="C43" s="161"/>
      <c r="D43" s="161"/>
      <c r="E43" s="161" t="e">
        <f>
#REF!</f>
        <v>
#REF!</v>
      </c>
      <c r="F43" s="161"/>
      <c r="G43" s="161"/>
      <c r="H43" s="161" t="e">
        <f>
#REF!</f>
        <v>
#REF!</v>
      </c>
      <c r="I43" s="161"/>
      <c r="J43" s="161"/>
      <c r="K43" s="161" t="e">
        <f>
#REF!</f>
        <v>
#REF!</v>
      </c>
      <c r="L43" s="161"/>
      <c r="M43" s="161"/>
      <c r="N43" s="161" t="e">
        <f>
#REF!</f>
        <v>
#REF!</v>
      </c>
      <c r="O43" s="161"/>
      <c r="P43" s="161"/>
    </row>
    <row r="44" spans="1:16">
      <c r="A44" s="161" t="s">
        <v>
42</v>
      </c>
      <c r="B44" s="161" t="e">
        <f>
#REF!</f>
        <v>
#REF!</v>
      </c>
      <c r="C44" s="161"/>
      <c r="D44" s="161"/>
      <c r="E44" s="161" t="e">
        <f>
#REF!</f>
        <v>
#REF!</v>
      </c>
      <c r="F44" s="161"/>
      <c r="G44" s="161"/>
      <c r="H44" s="161" t="e">
        <f>
#REF!</f>
        <v>
#REF!</v>
      </c>
      <c r="I44" s="161"/>
      <c r="J44" s="161"/>
      <c r="K44" s="161" t="e">
        <f>
#REF!</f>
        <v>
#REF!</v>
      </c>
      <c r="L44" s="161"/>
      <c r="M44" s="161"/>
      <c r="N44" s="161" t="e">
        <f>
#REF!</f>
        <v>
#REF!</v>
      </c>
      <c r="O44" s="161"/>
      <c r="P44" s="161"/>
    </row>
    <row r="45" spans="1:16">
      <c r="A45" s="161" t="s">
        <v>
43</v>
      </c>
      <c r="B45" s="161" t="e">
        <f>
#REF!</f>
        <v>
#REF!</v>
      </c>
      <c r="C45" s="161"/>
      <c r="D45" s="161"/>
      <c r="E45" s="161" t="e">
        <f>
#REF!</f>
        <v>
#REF!</v>
      </c>
      <c r="F45" s="161"/>
      <c r="G45" s="161"/>
      <c r="H45" s="161" t="e">
        <f>
#REF!</f>
        <v>
#REF!</v>
      </c>
      <c r="I45" s="161"/>
      <c r="J45" s="161"/>
      <c r="K45" s="161" t="e">
        <f>
#REF!</f>
        <v>
#REF!</v>
      </c>
      <c r="L45" s="161"/>
      <c r="M45" s="161"/>
      <c r="N45" s="161" t="e">
        <f>
#REF!</f>
        <v>
#REF!</v>
      </c>
      <c r="O45" s="161"/>
      <c r="P45" s="161"/>
    </row>
    <row r="46" spans="1:16">
      <c r="A46" s="161" t="s">
        <v>
44</v>
      </c>
      <c r="B46" s="161" t="e">
        <f>
#REF!</f>
        <v>
#REF!</v>
      </c>
      <c r="C46" s="161"/>
      <c r="D46" s="161"/>
      <c r="E46" s="161" t="e">
        <f>
#REF!</f>
        <v>
#REF!</v>
      </c>
      <c r="F46" s="161"/>
      <c r="G46" s="161"/>
      <c r="H46" s="161" t="e">
        <f>
#REF!</f>
        <v>
#REF!</v>
      </c>
      <c r="I46" s="161"/>
      <c r="J46" s="161"/>
      <c r="K46" s="161" t="e">
        <f>
#REF!</f>
        <v>
#REF!</v>
      </c>
      <c r="L46" s="161"/>
      <c r="M46" s="161"/>
      <c r="N46" s="161" t="e">
        <f>
#REF!</f>
        <v>
#REF!</v>
      </c>
      <c r="O46" s="161"/>
      <c r="P46" s="161"/>
    </row>
    <row r="47" spans="1:16">
      <c r="A47" s="161" t="s">
        <v>
45</v>
      </c>
      <c r="B47" s="161" t="e">
        <f>
#REF!</f>
        <v>
#REF!</v>
      </c>
      <c r="C47" s="161"/>
      <c r="D47" s="161"/>
      <c r="E47" s="161" t="e">
        <f>
#REF!</f>
        <v>
#REF!</v>
      </c>
      <c r="F47" s="161"/>
      <c r="G47" s="161"/>
      <c r="H47" s="161" t="e">
        <f>
#REF!</f>
        <v>
#REF!</v>
      </c>
      <c r="I47" s="161"/>
      <c r="J47" s="161"/>
      <c r="K47" s="161" t="e">
        <f>
#REF!</f>
        <v>
#REF!</v>
      </c>
      <c r="L47" s="161"/>
      <c r="M47" s="161"/>
      <c r="N47" s="161" t="e">
        <f>
#REF!</f>
        <v>
#REF!</v>
      </c>
      <c r="O47" s="161"/>
      <c r="P47" s="161"/>
    </row>
    <row r="48" spans="1:16">
      <c r="A48" s="161" t="s">
        <v>
46</v>
      </c>
      <c r="B48" s="161" t="e">
        <f>
#REF!</f>
        <v>
#REF!</v>
      </c>
      <c r="C48" s="161"/>
      <c r="D48" s="161"/>
      <c r="E48" s="161" t="e">
        <f>
#REF!</f>
        <v>
#REF!</v>
      </c>
      <c r="F48" s="161"/>
      <c r="G48" s="161"/>
      <c r="H48" s="161" t="e">
        <f>
#REF!</f>
        <v>
#REF!</v>
      </c>
      <c r="I48" s="161"/>
      <c r="J48" s="161"/>
      <c r="K48" s="161" t="e">
        <f>
#REF!</f>
        <v>
#REF!</v>
      </c>
      <c r="L48" s="161"/>
      <c r="M48" s="161"/>
      <c r="N48" s="161" t="e">
        <f>
#REF!</f>
        <v>
#REF!</v>
      </c>
      <c r="O48" s="161"/>
      <c r="P48" s="161"/>
    </row>
    <row r="49" spans="1:16">
      <c r="A49" s="161" t="s">
        <v>
47</v>
      </c>
      <c r="B49" s="161" t="e">
        <f>
#REF!</f>
        <v>
#REF!</v>
      </c>
      <c r="C49" s="161"/>
      <c r="D49" s="161"/>
      <c r="E49" s="161" t="e">
        <f>
#REF!</f>
        <v>
#REF!</v>
      </c>
      <c r="F49" s="161"/>
      <c r="G49" s="161"/>
      <c r="H49" s="161" t="e">
        <f>
#REF!</f>
        <v>
#REF!</v>
      </c>
      <c r="I49" s="161"/>
      <c r="J49" s="161"/>
      <c r="K49" s="161" t="e">
        <f>
#REF!</f>
        <v>
#REF!</v>
      </c>
      <c r="L49" s="161"/>
      <c r="M49" s="161"/>
      <c r="N49" s="161" t="e">
        <f>
#REF!</f>
        <v>
#REF!</v>
      </c>
      <c r="O49" s="161"/>
      <c r="P49" s="161"/>
    </row>
    <row r="50" spans="1:16">
      <c r="A50" s="161" t="s">
        <v>
48</v>
      </c>
      <c r="B50" s="161" t="e">
        <f>
NA()</f>
        <v>
#N/A</v>
      </c>
      <c r="C50" s="161" t="e">
        <f>
IF(ISNUMBER(#REF!),#REF!,NA())</f>
        <v>
#N/A</v>
      </c>
      <c r="D50" s="161" t="e">
        <f>
NA()</f>
        <v>
#N/A</v>
      </c>
      <c r="E50" s="161" t="e">
        <f>
NA()</f>
        <v>
#N/A</v>
      </c>
      <c r="F50" s="161" t="e">
        <f>
IF(ISNUMBER(#REF!),#REF!,NA())</f>
        <v>
#N/A</v>
      </c>
      <c r="G50" s="161" t="e">
        <f>
NA()</f>
        <v>
#N/A</v>
      </c>
      <c r="H50" s="161" t="e">
        <f>
NA()</f>
        <v>
#N/A</v>
      </c>
      <c r="I50" s="161" t="e">
        <f>
IF(ISNUMBER(#REF!),#REF!,NA())</f>
        <v>
#N/A</v>
      </c>
      <c r="J50" s="161" t="e">
        <f>
NA()</f>
        <v>
#N/A</v>
      </c>
      <c r="K50" s="161" t="e">
        <f>
NA()</f>
        <v>
#N/A</v>
      </c>
      <c r="L50" s="161" t="e">
        <f>
IF(ISNUMBER(#REF!),#REF!,NA())</f>
        <v>
#N/A</v>
      </c>
      <c r="M50" s="161" t="e">
        <f>
NA()</f>
        <v>
#N/A</v>
      </c>
      <c r="N50" s="161" t="e">
        <f>
NA()</f>
        <v>
#N/A</v>
      </c>
      <c r="O50" s="161" t="e">
        <f>
IF(ISNUMBER(#REF!),#REF!,NA())</f>
        <v>
#N/A</v>
      </c>
      <c r="P50" s="161" t="e">
        <f>
NA()</f>
        <v>
#N/A</v>
      </c>
    </row>
    <row r="53" spans="1:16">
      <c r="A53" s="129" t="s">
        <v>
49</v>
      </c>
    </row>
    <row r="54" spans="1:16">
      <c r="A54" s="160"/>
      <c r="B54" s="160" t="e">
        <f>
#REF!</f>
        <v>
#REF!</v>
      </c>
      <c r="C54" s="160"/>
      <c r="D54" s="160"/>
      <c r="E54" s="160" t="e">
        <f>
#REF!</f>
        <v>
#REF!</v>
      </c>
      <c r="F54" s="160"/>
      <c r="G54" s="160"/>
      <c r="H54" s="160" t="e">
        <f>
#REF!</f>
        <v>
#REF!</v>
      </c>
      <c r="I54" s="160"/>
      <c r="J54" s="160"/>
      <c r="K54" s="160" t="e">
        <f>
#REF!</f>
        <v>
#REF!</v>
      </c>
      <c r="L54" s="160"/>
      <c r="M54" s="160"/>
      <c r="N54" s="160" t="e">
        <f>
#REF!</f>
        <v>
#REF!</v>
      </c>
      <c r="O54" s="160"/>
      <c r="P54" s="160"/>
    </row>
    <row r="55" spans="1:16">
      <c r="A55" s="160"/>
      <c r="B55" s="160" t="s">
        <v>
50</v>
      </c>
      <c r="C55" s="160"/>
      <c r="D55" s="160" t="s">
        <v>
51</v>
      </c>
      <c r="E55" s="160" t="s">
        <v>
50</v>
      </c>
      <c r="F55" s="160"/>
      <c r="G55" s="160" t="s">
        <v>
51</v>
      </c>
      <c r="H55" s="160" t="s">
        <v>
50</v>
      </c>
      <c r="I55" s="160"/>
      <c r="J55" s="160" t="s">
        <v>
51</v>
      </c>
      <c r="K55" s="160" t="s">
        <v>
50</v>
      </c>
      <c r="L55" s="160"/>
      <c r="M55" s="160" t="s">
        <v>
51</v>
      </c>
      <c r="N55" s="160" t="s">
        <v>
50</v>
      </c>
      <c r="O55" s="160"/>
      <c r="P55" s="160" t="s">
        <v>
51</v>
      </c>
    </row>
    <row r="56" spans="1:16">
      <c r="A56" s="160" t="s">
        <v>
22</v>
      </c>
      <c r="B56" s="160"/>
      <c r="C56" s="160"/>
      <c r="D56" s="160" t="e">
        <f>
#REF!</f>
        <v>
#REF!</v>
      </c>
      <c r="E56" s="160"/>
      <c r="F56" s="160"/>
      <c r="G56" s="160" t="e">
        <f>
#REF!</f>
        <v>
#REF!</v>
      </c>
      <c r="H56" s="160"/>
      <c r="I56" s="160"/>
      <c r="J56" s="160" t="e">
        <f>
#REF!</f>
        <v>
#REF!</v>
      </c>
      <c r="K56" s="160"/>
      <c r="L56" s="160"/>
      <c r="M56" s="160" t="e">
        <f>
#REF!</f>
        <v>
#REF!</v>
      </c>
      <c r="N56" s="160"/>
      <c r="O56" s="160"/>
      <c r="P56" s="160" t="e">
        <f>
#REF!</f>
        <v>
#REF!</v>
      </c>
    </row>
    <row r="57" spans="1:16">
      <c r="A57" s="160" t="s">
        <v>
21</v>
      </c>
      <c r="B57" s="160"/>
      <c r="C57" s="160"/>
      <c r="D57" s="160" t="e">
        <f>
#REF!</f>
        <v>
#REF!</v>
      </c>
      <c r="E57" s="160"/>
      <c r="F57" s="160"/>
      <c r="G57" s="160" t="e">
        <f>
#REF!</f>
        <v>
#REF!</v>
      </c>
      <c r="H57" s="160"/>
      <c r="I57" s="160"/>
      <c r="J57" s="160" t="e">
        <f>
#REF!</f>
        <v>
#REF!</v>
      </c>
      <c r="K57" s="160"/>
      <c r="L57" s="160"/>
      <c r="M57" s="160" t="e">
        <f>
#REF!</f>
        <v>
#REF!</v>
      </c>
      <c r="N57" s="160"/>
      <c r="O57" s="160"/>
      <c r="P57" s="160" t="e">
        <f>
#REF!</f>
        <v>
#REF!</v>
      </c>
    </row>
    <row r="58" spans="1:16">
      <c r="A58" s="160" t="s">
        <v>
20</v>
      </c>
      <c r="B58" s="160"/>
      <c r="C58" s="160"/>
      <c r="D58" s="160" t="e">
        <f>
#REF!</f>
        <v>
#REF!</v>
      </c>
      <c r="E58" s="160"/>
      <c r="F58" s="160"/>
      <c r="G58" s="160" t="e">
        <f>
#REF!</f>
        <v>
#REF!</v>
      </c>
      <c r="H58" s="160"/>
      <c r="I58" s="160"/>
      <c r="J58" s="160" t="e">
        <f>
#REF!</f>
        <v>
#REF!</v>
      </c>
      <c r="K58" s="160"/>
      <c r="L58" s="160"/>
      <c r="M58" s="160" t="e">
        <f>
#REF!</f>
        <v>
#REF!</v>
      </c>
      <c r="N58" s="160"/>
      <c r="O58" s="160"/>
      <c r="P58" s="160" t="e">
        <f>
#REF!</f>
        <v>
#REF!</v>
      </c>
    </row>
    <row r="59" spans="1:16">
      <c r="A59" s="160" t="s">
        <v>
19</v>
      </c>
      <c r="B59" s="160" t="e">
        <f>
#REF!</f>
        <v>
#REF!</v>
      </c>
      <c r="C59" s="160"/>
      <c r="D59" s="160"/>
      <c r="E59" s="160" t="e">
        <f>
#REF!</f>
        <v>
#REF!</v>
      </c>
      <c r="F59" s="160"/>
      <c r="G59" s="160"/>
      <c r="H59" s="160" t="e">
        <f>
#REF!</f>
        <v>
#REF!</v>
      </c>
      <c r="I59" s="160"/>
      <c r="J59" s="160"/>
      <c r="K59" s="160" t="e">
        <f>
#REF!</f>
        <v>
#REF!</v>
      </c>
      <c r="L59" s="160"/>
      <c r="M59" s="160"/>
      <c r="N59" s="160" t="e">
        <f>
#REF!</f>
        <v>
#REF!</v>
      </c>
      <c r="O59" s="160"/>
      <c r="P59" s="160"/>
    </row>
    <row r="60" spans="1:16">
      <c r="A60" s="160" t="s">
        <v>
18</v>
      </c>
      <c r="B60" s="160" t="e">
        <f>
#REF!</f>
        <v>
#REF!</v>
      </c>
      <c r="C60" s="160"/>
      <c r="D60" s="160"/>
      <c r="E60" s="160" t="e">
        <f>
#REF!</f>
        <v>
#REF!</v>
      </c>
      <c r="F60" s="160"/>
      <c r="G60" s="160"/>
      <c r="H60" s="160" t="e">
        <f>
#REF!</f>
        <v>
#REF!</v>
      </c>
      <c r="I60" s="160"/>
      <c r="J60" s="160"/>
      <c r="K60" s="160" t="e">
        <f>
#REF!</f>
        <v>
#REF!</v>
      </c>
      <c r="L60" s="160"/>
      <c r="M60" s="160"/>
      <c r="N60" s="160" t="e">
        <f>
#REF!</f>
        <v>
#REF!</v>
      </c>
      <c r="O60" s="160"/>
      <c r="P60" s="160"/>
    </row>
    <row r="61" spans="1:16">
      <c r="A61" s="160" t="s">
        <v>
17</v>
      </c>
      <c r="B61" s="160" t="e">
        <f>
#REF!</f>
        <v>
#REF!</v>
      </c>
      <c r="C61" s="160"/>
      <c r="D61" s="160"/>
      <c r="E61" s="160" t="e">
        <f>
#REF!</f>
        <v>
#REF!</v>
      </c>
      <c r="F61" s="160"/>
      <c r="G61" s="160"/>
      <c r="H61" s="160" t="e">
        <f>
#REF!</f>
        <v>
#REF!</v>
      </c>
      <c r="I61" s="160"/>
      <c r="J61" s="160"/>
      <c r="K61" s="160" t="e">
        <f>
#REF!</f>
        <v>
#REF!</v>
      </c>
      <c r="L61" s="160"/>
      <c r="M61" s="160"/>
      <c r="N61" s="160" t="e">
        <f>
#REF!</f>
        <v>
#REF!</v>
      </c>
      <c r="O61" s="160"/>
      <c r="P61" s="160"/>
    </row>
    <row r="62" spans="1:16">
      <c r="A62" s="160" t="s">
        <v>
16</v>
      </c>
      <c r="B62" s="160" t="e">
        <f>
#REF!</f>
        <v>
#REF!</v>
      </c>
      <c r="C62" s="160"/>
      <c r="D62" s="160"/>
      <c r="E62" s="160" t="e">
        <f>
#REF!</f>
        <v>
#REF!</v>
      </c>
      <c r="F62" s="160"/>
      <c r="G62" s="160"/>
      <c r="H62" s="160" t="e">
        <f>
#REF!</f>
        <v>
#REF!</v>
      </c>
      <c r="I62" s="160"/>
      <c r="J62" s="160"/>
      <c r="K62" s="160" t="e">
        <f>
#REF!</f>
        <v>
#REF!</v>
      </c>
      <c r="L62" s="160"/>
      <c r="M62" s="160"/>
      <c r="N62" s="160" t="e">
        <f>
#REF!</f>
        <v>
#REF!</v>
      </c>
      <c r="O62" s="160"/>
      <c r="P62" s="160"/>
    </row>
    <row r="63" spans="1:16">
      <c r="A63" s="160" t="s">
        <v>
15</v>
      </c>
      <c r="B63" s="160" t="e">
        <f>
#REF!</f>
        <v>
#REF!</v>
      </c>
      <c r="C63" s="160"/>
      <c r="D63" s="160"/>
      <c r="E63" s="160" t="e">
        <f>
#REF!</f>
        <v>
#REF!</v>
      </c>
      <c r="F63" s="160"/>
      <c r="G63" s="160"/>
      <c r="H63" s="160" t="e">
        <f>
#REF!</f>
        <v>
#REF!</v>
      </c>
      <c r="I63" s="160"/>
      <c r="J63" s="160"/>
      <c r="K63" s="160" t="e">
        <f>
#REF!</f>
        <v>
#REF!</v>
      </c>
      <c r="L63" s="160"/>
      <c r="M63" s="160"/>
      <c r="N63" s="160" t="e">
        <f>
#REF!</f>
        <v>
#REF!</v>
      </c>
      <c r="O63" s="160"/>
      <c r="P63" s="160"/>
    </row>
    <row r="64" spans="1:16">
      <c r="A64" s="160" t="s">
        <v>
14</v>
      </c>
      <c r="B64" s="160" t="e">
        <f>
#REF!</f>
        <v>
#REF!</v>
      </c>
      <c r="C64" s="160"/>
      <c r="D64" s="160"/>
      <c r="E64" s="160" t="e">
        <f>
#REF!</f>
        <v>
#REF!</v>
      </c>
      <c r="F64" s="160"/>
      <c r="G64" s="160"/>
      <c r="H64" s="160" t="e">
        <f>
#REF!</f>
        <v>
#REF!</v>
      </c>
      <c r="I64" s="160"/>
      <c r="J64" s="160"/>
      <c r="K64" s="160" t="e">
        <f>
#REF!</f>
        <v>
#REF!</v>
      </c>
      <c r="L64" s="160"/>
      <c r="M64" s="160"/>
      <c r="N64" s="160" t="e">
        <f>
#REF!</f>
        <v>
#REF!</v>
      </c>
      <c r="O64" s="160"/>
      <c r="P64" s="160"/>
    </row>
    <row r="65" spans="1:16">
      <c r="A65" s="160" t="s">
        <v>
13</v>
      </c>
      <c r="B65" s="160" t="e">
        <f>
#REF!</f>
        <v>
#REF!</v>
      </c>
      <c r="C65" s="160"/>
      <c r="D65" s="160"/>
      <c r="E65" s="160" t="e">
        <f>
#REF!</f>
        <v>
#REF!</v>
      </c>
      <c r="F65" s="160"/>
      <c r="G65" s="160"/>
      <c r="H65" s="160" t="e">
        <f>
#REF!</f>
        <v>
#REF!</v>
      </c>
      <c r="I65" s="160"/>
      <c r="J65" s="160"/>
      <c r="K65" s="160" t="e">
        <f>
#REF!</f>
        <v>
#REF!</v>
      </c>
      <c r="L65" s="160"/>
      <c r="M65" s="160"/>
      <c r="N65" s="160" t="e">
        <f>
#REF!</f>
        <v>
#REF!</v>
      </c>
      <c r="O65" s="160"/>
      <c r="P65" s="160"/>
    </row>
    <row r="66" spans="1:16">
      <c r="A66" s="160" t="s">
        <v>
12</v>
      </c>
      <c r="B66" s="160" t="e">
        <f>
#REF!</f>
        <v>
#REF!</v>
      </c>
      <c r="C66" s="160"/>
      <c r="D66" s="160"/>
      <c r="E66" s="160" t="e">
        <f>
#REF!</f>
        <v>
#REF!</v>
      </c>
      <c r="F66" s="160"/>
      <c r="G66" s="160"/>
      <c r="H66" s="160" t="e">
        <f>
#REF!</f>
        <v>
#REF!</v>
      </c>
      <c r="I66" s="160"/>
      <c r="J66" s="160"/>
      <c r="K66" s="160" t="e">
        <f>
#REF!</f>
        <v>
#REF!</v>
      </c>
      <c r="L66" s="160"/>
      <c r="M66" s="160"/>
      <c r="N66" s="160" t="e">
        <f>
#REF!</f>
        <v>
#REF!</v>
      </c>
      <c r="O66" s="160"/>
      <c r="P66" s="160"/>
    </row>
    <row r="67" spans="1:16">
      <c r="A67" s="160" t="s">
        <v>
52</v>
      </c>
      <c r="B67" s="160" t="e">
        <f>
NA()</f>
        <v>
#N/A</v>
      </c>
      <c r="C67" s="160" t="e">
        <f>
IF(ISNUMBER(#REF!), IF(#REF! &lt; 0, 0,#REF!), NA())</f>
        <v>
#N/A</v>
      </c>
      <c r="D67" s="160" t="e">
        <f>
NA()</f>
        <v>
#N/A</v>
      </c>
      <c r="E67" s="160" t="e">
        <f>
NA()</f>
        <v>
#N/A</v>
      </c>
      <c r="F67" s="160" t="e">
        <f>
IF(ISNUMBER(#REF!), IF(#REF! &lt; 0, 0,#REF!), NA())</f>
        <v>
#N/A</v>
      </c>
      <c r="G67" s="160" t="e">
        <f>
NA()</f>
        <v>
#N/A</v>
      </c>
      <c r="H67" s="160" t="e">
        <f>
NA()</f>
        <v>
#N/A</v>
      </c>
      <c r="I67" s="160" t="e">
        <f>
IF(ISNUMBER(#REF!), IF(#REF! &lt; 0, 0,#REF!), NA())</f>
        <v>
#N/A</v>
      </c>
      <c r="J67" s="160" t="e">
        <f>
NA()</f>
        <v>
#N/A</v>
      </c>
      <c r="K67" s="160" t="e">
        <f>
NA()</f>
        <v>
#N/A</v>
      </c>
      <c r="L67" s="160" t="e">
        <f>
IF(ISNUMBER(#REF!), IF(#REF! &lt; 0, 0,#REF!), NA())</f>
        <v>
#N/A</v>
      </c>
      <c r="M67" s="160" t="e">
        <f>
NA()</f>
        <v>
#N/A</v>
      </c>
      <c r="N67" s="160" t="e">
        <f>
NA()</f>
        <v>
#N/A</v>
      </c>
      <c r="O67" s="160" t="e">
        <f>
IF(ISNUMBER(#REF!), IF(#REF! &lt; 0, 0,#REF!), NA())</f>
        <v>
#N/A</v>
      </c>
      <c r="P67" s="160" t="e">
        <f>
NA()</f>
        <v>
#N/A</v>
      </c>
    </row>
    <row r="70" spans="1:16">
      <c r="A70" s="162" t="s">
        <v>
53</v>
      </c>
      <c r="B70" s="162"/>
      <c r="C70" s="162"/>
      <c r="D70" s="162"/>
      <c r="E70" s="162"/>
      <c r="F70" s="162"/>
    </row>
    <row r="71" spans="1:16">
      <c r="A71" s="163"/>
      <c r="B71" s="163" t="e">
        <f>
#REF!</f>
        <v>
#REF!</v>
      </c>
      <c r="C71" s="163" t="e">
        <f>
#REF!</f>
        <v>
#REF!</v>
      </c>
      <c r="D71" s="163" t="e">
        <f>
#REF!</f>
        <v>
#REF!</v>
      </c>
    </row>
    <row r="72" spans="1:16">
      <c r="A72" s="163" t="s">
        <v>
54</v>
      </c>
      <c r="B72" s="164" t="e">
        <f>
#REF!</f>
        <v>
#REF!</v>
      </c>
      <c r="C72" s="164" t="e">
        <f>
#REF!</f>
        <v>
#REF!</v>
      </c>
      <c r="D72" s="164" t="e">
        <f>
#REF!</f>
        <v>
#REF!</v>
      </c>
    </row>
    <row r="73" spans="1:16">
      <c r="A73" s="163" t="s">
        <v>
55</v>
      </c>
      <c r="B73" s="164" t="e">
        <f>
#REF!</f>
        <v>
#REF!</v>
      </c>
      <c r="C73" s="164" t="e">
        <f>
#REF!</f>
        <v>
#REF!</v>
      </c>
      <c r="D73" s="164" t="e">
        <f>
#REF!</f>
        <v>
#REF!</v>
      </c>
    </row>
    <row r="74" spans="1:16">
      <c r="A74" s="163" t="s">
        <v>
56</v>
      </c>
      <c r="B74" s="164" t="e">
        <f>
#REF!</f>
        <v>
#REF!</v>
      </c>
      <c r="C74" s="164" t="e">
        <f>
#REF!</f>
        <v>
#REF!</v>
      </c>
      <c r="D74" s="164" t="e">
        <f>
#REF!</f>
        <v>
#REF!</v>
      </c>
    </row>
  </sheetData>
  <sheetProtection algorithmName="SHA-512" hashValue="IRfUVKoH4+7EfK7yqWUXxjooduUL/1n18sS1n1E8e3e+WRUBzom1+vMHW1K3ZSIWOQwJ4RLzxUddTYIN075ZZA==" saltValue="WVb8t7QpMIkgHYjR4Q9Tc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L33" sqref="AL33:AO33"/>
    </sheetView>
  </sheetViews>
  <sheetFormatPr defaultColWidth="0" defaultRowHeight="11.25" customHeight="1" zeroHeight="1"/>
  <cols>
    <col min="1" max="95" width="1.625" style="196" customWidth="1"/>
    <col min="96" max="133" width="1.625" style="207" customWidth="1"/>
    <col min="134" max="143" width="1.625" style="196" customWidth="1"/>
    <col min="144" max="16384" width="0" style="196" hidden="1"/>
  </cols>
  <sheetData>
    <row r="1" spans="2:143" ht="22.5" customHeight="1" thickBot="1">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635" t="s">
        <v>
420</v>
      </c>
      <c r="DI1" s="636"/>
      <c r="DJ1" s="636"/>
      <c r="DK1" s="636"/>
      <c r="DL1" s="636"/>
      <c r="DM1" s="636"/>
      <c r="DN1" s="637"/>
      <c r="DO1" s="196"/>
      <c r="DP1" s="635" t="s">
        <v>
421</v>
      </c>
      <c r="DQ1" s="636"/>
      <c r="DR1" s="636"/>
      <c r="DS1" s="636"/>
      <c r="DT1" s="636"/>
      <c r="DU1" s="636"/>
      <c r="DV1" s="636"/>
      <c r="DW1" s="636"/>
      <c r="DX1" s="636"/>
      <c r="DY1" s="636"/>
      <c r="DZ1" s="636"/>
      <c r="EA1" s="636"/>
      <c r="EB1" s="636"/>
      <c r="EC1" s="637"/>
      <c r="ED1" s="194"/>
      <c r="EE1" s="194"/>
      <c r="EF1" s="194"/>
      <c r="EG1" s="194"/>
      <c r="EH1" s="194"/>
      <c r="EI1" s="194"/>
      <c r="EJ1" s="194"/>
      <c r="EK1" s="194"/>
      <c r="EL1" s="194"/>
      <c r="EM1" s="194"/>
    </row>
    <row r="2" spans="2:143" ht="22.5" customHeight="1">
      <c r="B2" s="197" t="s">
        <v>
144</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c r="B3" s="638" t="s">
        <v>
145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
146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
422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
0</v>
      </c>
      <c r="C4" s="639"/>
      <c r="D4" s="639"/>
      <c r="E4" s="639"/>
      <c r="F4" s="639"/>
      <c r="G4" s="639"/>
      <c r="H4" s="639"/>
      <c r="I4" s="639"/>
      <c r="J4" s="639"/>
      <c r="K4" s="639"/>
      <c r="L4" s="639"/>
      <c r="M4" s="639"/>
      <c r="N4" s="639"/>
      <c r="O4" s="639"/>
      <c r="P4" s="639"/>
      <c r="Q4" s="640"/>
      <c r="R4" s="638" t="s">
        <v>
147</v>
      </c>
      <c r="S4" s="639"/>
      <c r="T4" s="639"/>
      <c r="U4" s="639"/>
      <c r="V4" s="639"/>
      <c r="W4" s="639"/>
      <c r="X4" s="639"/>
      <c r="Y4" s="640"/>
      <c r="Z4" s="638" t="s">
        <v>
148</v>
      </c>
      <c r="AA4" s="639"/>
      <c r="AB4" s="639"/>
      <c r="AC4" s="640"/>
      <c r="AD4" s="638" t="s">
        <v>
149</v>
      </c>
      <c r="AE4" s="639"/>
      <c r="AF4" s="639"/>
      <c r="AG4" s="639"/>
      <c r="AH4" s="639"/>
      <c r="AI4" s="639"/>
      <c r="AJ4" s="639"/>
      <c r="AK4" s="640"/>
      <c r="AL4" s="638" t="s">
        <v>
148</v>
      </c>
      <c r="AM4" s="639"/>
      <c r="AN4" s="639"/>
      <c r="AO4" s="640"/>
      <c r="AP4" s="644" t="s">
        <v>
150</v>
      </c>
      <c r="AQ4" s="644"/>
      <c r="AR4" s="644"/>
      <c r="AS4" s="644"/>
      <c r="AT4" s="644"/>
      <c r="AU4" s="644"/>
      <c r="AV4" s="644"/>
      <c r="AW4" s="644"/>
      <c r="AX4" s="644"/>
      <c r="AY4" s="644"/>
      <c r="AZ4" s="644"/>
      <c r="BA4" s="644"/>
      <c r="BB4" s="644"/>
      <c r="BC4" s="644"/>
      <c r="BD4" s="644"/>
      <c r="BE4" s="644"/>
      <c r="BF4" s="644"/>
      <c r="BG4" s="644" t="s">
        <v>
151</v>
      </c>
      <c r="BH4" s="644"/>
      <c r="BI4" s="644"/>
      <c r="BJ4" s="644"/>
      <c r="BK4" s="644"/>
      <c r="BL4" s="644"/>
      <c r="BM4" s="644"/>
      <c r="BN4" s="644"/>
      <c r="BO4" s="644" t="s">
        <v>
148</v>
      </c>
      <c r="BP4" s="644"/>
      <c r="BQ4" s="644"/>
      <c r="BR4" s="644"/>
      <c r="BS4" s="644" t="s">
        <v>
152</v>
      </c>
      <c r="BT4" s="644"/>
      <c r="BU4" s="644"/>
      <c r="BV4" s="644"/>
      <c r="BW4" s="644"/>
      <c r="BX4" s="644"/>
      <c r="BY4" s="644"/>
      <c r="BZ4" s="644"/>
      <c r="CA4" s="644"/>
      <c r="CB4" s="644"/>
      <c r="CD4" s="641" t="s">
        <v>
423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356" customFormat="1" ht="11.25" customHeight="1">
      <c r="B5" s="645" t="s">
        <v>
153</v>
      </c>
      <c r="C5" s="646"/>
      <c r="D5" s="646"/>
      <c r="E5" s="646"/>
      <c r="F5" s="646"/>
      <c r="G5" s="646"/>
      <c r="H5" s="646"/>
      <c r="I5" s="646"/>
      <c r="J5" s="646"/>
      <c r="K5" s="646"/>
      <c r="L5" s="646"/>
      <c r="M5" s="646"/>
      <c r="N5" s="646"/>
      <c r="O5" s="646"/>
      <c r="P5" s="646"/>
      <c r="Q5" s="647"/>
      <c r="R5" s="648">
        <v>
953987</v>
      </c>
      <c r="S5" s="649"/>
      <c r="T5" s="649"/>
      <c r="U5" s="649"/>
      <c r="V5" s="649"/>
      <c r="W5" s="649"/>
      <c r="X5" s="649"/>
      <c r="Y5" s="650"/>
      <c r="Z5" s="651">
        <v>
9.8000000000000007</v>
      </c>
      <c r="AA5" s="651"/>
      <c r="AB5" s="651"/>
      <c r="AC5" s="651"/>
      <c r="AD5" s="652">
        <v>
953987</v>
      </c>
      <c r="AE5" s="652"/>
      <c r="AF5" s="652"/>
      <c r="AG5" s="652"/>
      <c r="AH5" s="652"/>
      <c r="AI5" s="652"/>
      <c r="AJ5" s="652"/>
      <c r="AK5" s="652"/>
      <c r="AL5" s="653">
        <v>
30.1</v>
      </c>
      <c r="AM5" s="654"/>
      <c r="AN5" s="654"/>
      <c r="AO5" s="655"/>
      <c r="AP5" s="645" t="s">
        <v>
154</v>
      </c>
      <c r="AQ5" s="646"/>
      <c r="AR5" s="646"/>
      <c r="AS5" s="646"/>
      <c r="AT5" s="646"/>
      <c r="AU5" s="646"/>
      <c r="AV5" s="646"/>
      <c r="AW5" s="646"/>
      <c r="AX5" s="646"/>
      <c r="AY5" s="646"/>
      <c r="AZ5" s="646"/>
      <c r="BA5" s="646"/>
      <c r="BB5" s="646"/>
      <c r="BC5" s="646"/>
      <c r="BD5" s="646"/>
      <c r="BE5" s="646"/>
      <c r="BF5" s="647"/>
      <c r="BG5" s="659">
        <v>
949581</v>
      </c>
      <c r="BH5" s="660"/>
      <c r="BI5" s="660"/>
      <c r="BJ5" s="660"/>
      <c r="BK5" s="660"/>
      <c r="BL5" s="660"/>
      <c r="BM5" s="660"/>
      <c r="BN5" s="661"/>
      <c r="BO5" s="662">
        <v>
99.5</v>
      </c>
      <c r="BP5" s="662"/>
      <c r="BQ5" s="662"/>
      <c r="BR5" s="662"/>
      <c r="BS5" s="663" t="s">
        <v>
400</v>
      </c>
      <c r="BT5" s="663"/>
      <c r="BU5" s="663"/>
      <c r="BV5" s="663"/>
      <c r="BW5" s="663"/>
      <c r="BX5" s="663"/>
      <c r="BY5" s="663"/>
      <c r="BZ5" s="663"/>
      <c r="CA5" s="663"/>
      <c r="CB5" s="667"/>
      <c r="CD5" s="641" t="s">
        <v>
150</v>
      </c>
      <c r="CE5" s="642"/>
      <c r="CF5" s="642"/>
      <c r="CG5" s="642"/>
      <c r="CH5" s="642"/>
      <c r="CI5" s="642"/>
      <c r="CJ5" s="642"/>
      <c r="CK5" s="642"/>
      <c r="CL5" s="642"/>
      <c r="CM5" s="642"/>
      <c r="CN5" s="642"/>
      <c r="CO5" s="642"/>
      <c r="CP5" s="642"/>
      <c r="CQ5" s="643"/>
      <c r="CR5" s="641" t="s">
        <v>
155</v>
      </c>
      <c r="CS5" s="642"/>
      <c r="CT5" s="642"/>
      <c r="CU5" s="642"/>
      <c r="CV5" s="642"/>
      <c r="CW5" s="642"/>
      <c r="CX5" s="642"/>
      <c r="CY5" s="643"/>
      <c r="CZ5" s="641" t="s">
        <v>
148</v>
      </c>
      <c r="DA5" s="642"/>
      <c r="DB5" s="642"/>
      <c r="DC5" s="643"/>
      <c r="DD5" s="641" t="s">
        <v>
156</v>
      </c>
      <c r="DE5" s="642"/>
      <c r="DF5" s="642"/>
      <c r="DG5" s="642"/>
      <c r="DH5" s="642"/>
      <c r="DI5" s="642"/>
      <c r="DJ5" s="642"/>
      <c r="DK5" s="642"/>
      <c r="DL5" s="642"/>
      <c r="DM5" s="642"/>
      <c r="DN5" s="642"/>
      <c r="DO5" s="642"/>
      <c r="DP5" s="643"/>
      <c r="DQ5" s="641" t="s">
        <v>
157</v>
      </c>
      <c r="DR5" s="642"/>
      <c r="DS5" s="642"/>
      <c r="DT5" s="642"/>
      <c r="DU5" s="642"/>
      <c r="DV5" s="642"/>
      <c r="DW5" s="642"/>
      <c r="DX5" s="642"/>
      <c r="DY5" s="642"/>
      <c r="DZ5" s="642"/>
      <c r="EA5" s="642"/>
      <c r="EB5" s="642"/>
      <c r="EC5" s="643"/>
    </row>
    <row r="6" spans="2:143" ht="11.25" customHeight="1">
      <c r="B6" s="656" t="s">
        <v>
424</v>
      </c>
      <c r="C6" s="657"/>
      <c r="D6" s="657"/>
      <c r="E6" s="657"/>
      <c r="F6" s="657"/>
      <c r="G6" s="657"/>
      <c r="H6" s="657"/>
      <c r="I6" s="657"/>
      <c r="J6" s="657"/>
      <c r="K6" s="657"/>
      <c r="L6" s="657"/>
      <c r="M6" s="657"/>
      <c r="N6" s="657"/>
      <c r="O6" s="657"/>
      <c r="P6" s="657"/>
      <c r="Q6" s="658"/>
      <c r="R6" s="659">
        <v>
58435</v>
      </c>
      <c r="S6" s="660"/>
      <c r="T6" s="660"/>
      <c r="U6" s="660"/>
      <c r="V6" s="660"/>
      <c r="W6" s="660"/>
      <c r="X6" s="660"/>
      <c r="Y6" s="661"/>
      <c r="Z6" s="662">
        <v>
0.6</v>
      </c>
      <c r="AA6" s="662"/>
      <c r="AB6" s="662"/>
      <c r="AC6" s="662"/>
      <c r="AD6" s="663">
        <v>
58435</v>
      </c>
      <c r="AE6" s="663"/>
      <c r="AF6" s="663"/>
      <c r="AG6" s="663"/>
      <c r="AH6" s="663"/>
      <c r="AI6" s="663"/>
      <c r="AJ6" s="663"/>
      <c r="AK6" s="663"/>
      <c r="AL6" s="664">
        <v>
1.8</v>
      </c>
      <c r="AM6" s="665"/>
      <c r="AN6" s="665"/>
      <c r="AO6" s="666"/>
      <c r="AP6" s="656" t="s">
        <v>
425</v>
      </c>
      <c r="AQ6" s="657"/>
      <c r="AR6" s="657"/>
      <c r="AS6" s="657"/>
      <c r="AT6" s="657"/>
      <c r="AU6" s="657"/>
      <c r="AV6" s="657"/>
      <c r="AW6" s="657"/>
      <c r="AX6" s="657"/>
      <c r="AY6" s="657"/>
      <c r="AZ6" s="657"/>
      <c r="BA6" s="657"/>
      <c r="BB6" s="657"/>
      <c r="BC6" s="657"/>
      <c r="BD6" s="657"/>
      <c r="BE6" s="657"/>
      <c r="BF6" s="658"/>
      <c r="BG6" s="659">
        <v>
949581</v>
      </c>
      <c r="BH6" s="660"/>
      <c r="BI6" s="660"/>
      <c r="BJ6" s="660"/>
      <c r="BK6" s="660"/>
      <c r="BL6" s="660"/>
      <c r="BM6" s="660"/>
      <c r="BN6" s="661"/>
      <c r="BO6" s="662">
        <v>
99.5</v>
      </c>
      <c r="BP6" s="662"/>
      <c r="BQ6" s="662"/>
      <c r="BR6" s="662"/>
      <c r="BS6" s="663" t="s">
        <v>
400</v>
      </c>
      <c r="BT6" s="663"/>
      <c r="BU6" s="663"/>
      <c r="BV6" s="663"/>
      <c r="BW6" s="663"/>
      <c r="BX6" s="663"/>
      <c r="BY6" s="663"/>
      <c r="BZ6" s="663"/>
      <c r="CA6" s="663"/>
      <c r="CB6" s="667"/>
      <c r="CD6" s="670" t="s">
        <v>
158</v>
      </c>
      <c r="CE6" s="671"/>
      <c r="CF6" s="671"/>
      <c r="CG6" s="671"/>
      <c r="CH6" s="671"/>
      <c r="CI6" s="671"/>
      <c r="CJ6" s="671"/>
      <c r="CK6" s="671"/>
      <c r="CL6" s="671"/>
      <c r="CM6" s="671"/>
      <c r="CN6" s="671"/>
      <c r="CO6" s="671"/>
      <c r="CP6" s="671"/>
      <c r="CQ6" s="672"/>
      <c r="CR6" s="659">
        <v>
78930</v>
      </c>
      <c r="CS6" s="660"/>
      <c r="CT6" s="660"/>
      <c r="CU6" s="660"/>
      <c r="CV6" s="660"/>
      <c r="CW6" s="660"/>
      <c r="CX6" s="660"/>
      <c r="CY6" s="661"/>
      <c r="CZ6" s="653">
        <v>
0.8</v>
      </c>
      <c r="DA6" s="654"/>
      <c r="DB6" s="654"/>
      <c r="DC6" s="673"/>
      <c r="DD6" s="668" t="s">
        <v>
400</v>
      </c>
      <c r="DE6" s="660"/>
      <c r="DF6" s="660"/>
      <c r="DG6" s="660"/>
      <c r="DH6" s="660"/>
      <c r="DI6" s="660"/>
      <c r="DJ6" s="660"/>
      <c r="DK6" s="660"/>
      <c r="DL6" s="660"/>
      <c r="DM6" s="660"/>
      <c r="DN6" s="660"/>
      <c r="DO6" s="660"/>
      <c r="DP6" s="661"/>
      <c r="DQ6" s="668">
        <v>
78930</v>
      </c>
      <c r="DR6" s="660"/>
      <c r="DS6" s="660"/>
      <c r="DT6" s="660"/>
      <c r="DU6" s="660"/>
      <c r="DV6" s="660"/>
      <c r="DW6" s="660"/>
      <c r="DX6" s="660"/>
      <c r="DY6" s="660"/>
      <c r="DZ6" s="660"/>
      <c r="EA6" s="660"/>
      <c r="EB6" s="660"/>
      <c r="EC6" s="669"/>
    </row>
    <row r="7" spans="2:143" ht="11.25" customHeight="1">
      <c r="B7" s="656" t="s">
        <v>
159</v>
      </c>
      <c r="C7" s="657"/>
      <c r="D7" s="657"/>
      <c r="E7" s="657"/>
      <c r="F7" s="657"/>
      <c r="G7" s="657"/>
      <c r="H7" s="657"/>
      <c r="I7" s="657"/>
      <c r="J7" s="657"/>
      <c r="K7" s="657"/>
      <c r="L7" s="657"/>
      <c r="M7" s="657"/>
      <c r="N7" s="657"/>
      <c r="O7" s="657"/>
      <c r="P7" s="657"/>
      <c r="Q7" s="658"/>
      <c r="R7" s="659">
        <v>
1663</v>
      </c>
      <c r="S7" s="660"/>
      <c r="T7" s="660"/>
      <c r="U7" s="660"/>
      <c r="V7" s="660"/>
      <c r="W7" s="660"/>
      <c r="X7" s="660"/>
      <c r="Y7" s="661"/>
      <c r="Z7" s="662">
        <v>
0</v>
      </c>
      <c r="AA7" s="662"/>
      <c r="AB7" s="662"/>
      <c r="AC7" s="662"/>
      <c r="AD7" s="663">
        <v>
1663</v>
      </c>
      <c r="AE7" s="663"/>
      <c r="AF7" s="663"/>
      <c r="AG7" s="663"/>
      <c r="AH7" s="663"/>
      <c r="AI7" s="663"/>
      <c r="AJ7" s="663"/>
      <c r="AK7" s="663"/>
      <c r="AL7" s="664">
        <v>
0.1</v>
      </c>
      <c r="AM7" s="665"/>
      <c r="AN7" s="665"/>
      <c r="AO7" s="666"/>
      <c r="AP7" s="656" t="s">
        <v>
426</v>
      </c>
      <c r="AQ7" s="657"/>
      <c r="AR7" s="657"/>
      <c r="AS7" s="657"/>
      <c r="AT7" s="657"/>
      <c r="AU7" s="657"/>
      <c r="AV7" s="657"/>
      <c r="AW7" s="657"/>
      <c r="AX7" s="657"/>
      <c r="AY7" s="657"/>
      <c r="AZ7" s="657"/>
      <c r="BA7" s="657"/>
      <c r="BB7" s="657"/>
      <c r="BC7" s="657"/>
      <c r="BD7" s="657"/>
      <c r="BE7" s="657"/>
      <c r="BF7" s="658"/>
      <c r="BG7" s="659">
        <v>
448374</v>
      </c>
      <c r="BH7" s="660"/>
      <c r="BI7" s="660"/>
      <c r="BJ7" s="660"/>
      <c r="BK7" s="660"/>
      <c r="BL7" s="660"/>
      <c r="BM7" s="660"/>
      <c r="BN7" s="661"/>
      <c r="BO7" s="662">
        <v>
47</v>
      </c>
      <c r="BP7" s="662"/>
      <c r="BQ7" s="662"/>
      <c r="BR7" s="662"/>
      <c r="BS7" s="663" t="s">
        <v>
400</v>
      </c>
      <c r="BT7" s="663"/>
      <c r="BU7" s="663"/>
      <c r="BV7" s="663"/>
      <c r="BW7" s="663"/>
      <c r="BX7" s="663"/>
      <c r="BY7" s="663"/>
      <c r="BZ7" s="663"/>
      <c r="CA7" s="663"/>
      <c r="CB7" s="667"/>
      <c r="CD7" s="674" t="s">
        <v>
160</v>
      </c>
      <c r="CE7" s="675"/>
      <c r="CF7" s="675"/>
      <c r="CG7" s="675"/>
      <c r="CH7" s="675"/>
      <c r="CI7" s="675"/>
      <c r="CJ7" s="675"/>
      <c r="CK7" s="675"/>
      <c r="CL7" s="675"/>
      <c r="CM7" s="675"/>
      <c r="CN7" s="675"/>
      <c r="CO7" s="675"/>
      <c r="CP7" s="675"/>
      <c r="CQ7" s="676"/>
      <c r="CR7" s="659">
        <v>
1946053</v>
      </c>
      <c r="CS7" s="660"/>
      <c r="CT7" s="660"/>
      <c r="CU7" s="660"/>
      <c r="CV7" s="660"/>
      <c r="CW7" s="660"/>
      <c r="CX7" s="660"/>
      <c r="CY7" s="661"/>
      <c r="CZ7" s="662">
        <v>
20.100000000000001</v>
      </c>
      <c r="DA7" s="662"/>
      <c r="DB7" s="662"/>
      <c r="DC7" s="662"/>
      <c r="DD7" s="668">
        <v>
72510</v>
      </c>
      <c r="DE7" s="660"/>
      <c r="DF7" s="660"/>
      <c r="DG7" s="660"/>
      <c r="DH7" s="660"/>
      <c r="DI7" s="660"/>
      <c r="DJ7" s="660"/>
      <c r="DK7" s="660"/>
      <c r="DL7" s="660"/>
      <c r="DM7" s="660"/>
      <c r="DN7" s="660"/>
      <c r="DO7" s="660"/>
      <c r="DP7" s="661"/>
      <c r="DQ7" s="668">
        <v>
873948</v>
      </c>
      <c r="DR7" s="660"/>
      <c r="DS7" s="660"/>
      <c r="DT7" s="660"/>
      <c r="DU7" s="660"/>
      <c r="DV7" s="660"/>
      <c r="DW7" s="660"/>
      <c r="DX7" s="660"/>
      <c r="DY7" s="660"/>
      <c r="DZ7" s="660"/>
      <c r="EA7" s="660"/>
      <c r="EB7" s="660"/>
      <c r="EC7" s="669"/>
    </row>
    <row r="8" spans="2:143" ht="11.25" customHeight="1">
      <c r="B8" s="656" t="s">
        <v>
161</v>
      </c>
      <c r="C8" s="657"/>
      <c r="D8" s="657"/>
      <c r="E8" s="657"/>
      <c r="F8" s="657"/>
      <c r="G8" s="657"/>
      <c r="H8" s="657"/>
      <c r="I8" s="657"/>
      <c r="J8" s="657"/>
      <c r="K8" s="657"/>
      <c r="L8" s="657"/>
      <c r="M8" s="657"/>
      <c r="N8" s="657"/>
      <c r="O8" s="657"/>
      <c r="P8" s="657"/>
      <c r="Q8" s="658"/>
      <c r="R8" s="659">
        <v>
6860</v>
      </c>
      <c r="S8" s="660"/>
      <c r="T8" s="660"/>
      <c r="U8" s="660"/>
      <c r="V8" s="660"/>
      <c r="W8" s="660"/>
      <c r="X8" s="660"/>
      <c r="Y8" s="661"/>
      <c r="Z8" s="662">
        <v>
0.1</v>
      </c>
      <c r="AA8" s="662"/>
      <c r="AB8" s="662"/>
      <c r="AC8" s="662"/>
      <c r="AD8" s="663">
        <v>
6860</v>
      </c>
      <c r="AE8" s="663"/>
      <c r="AF8" s="663"/>
      <c r="AG8" s="663"/>
      <c r="AH8" s="663"/>
      <c r="AI8" s="663"/>
      <c r="AJ8" s="663"/>
      <c r="AK8" s="663"/>
      <c r="AL8" s="664">
        <v>
0.2</v>
      </c>
      <c r="AM8" s="665"/>
      <c r="AN8" s="665"/>
      <c r="AO8" s="666"/>
      <c r="AP8" s="656" t="s">
        <v>
427</v>
      </c>
      <c r="AQ8" s="657"/>
      <c r="AR8" s="657"/>
      <c r="AS8" s="657"/>
      <c r="AT8" s="657"/>
      <c r="AU8" s="657"/>
      <c r="AV8" s="657"/>
      <c r="AW8" s="657"/>
      <c r="AX8" s="657"/>
      <c r="AY8" s="657"/>
      <c r="AZ8" s="657"/>
      <c r="BA8" s="657"/>
      <c r="BB8" s="657"/>
      <c r="BC8" s="657"/>
      <c r="BD8" s="657"/>
      <c r="BE8" s="657"/>
      <c r="BF8" s="658"/>
      <c r="BG8" s="659">
        <v>
13860</v>
      </c>
      <c r="BH8" s="660"/>
      <c r="BI8" s="660"/>
      <c r="BJ8" s="660"/>
      <c r="BK8" s="660"/>
      <c r="BL8" s="660"/>
      <c r="BM8" s="660"/>
      <c r="BN8" s="661"/>
      <c r="BO8" s="662">
        <v>
1.5</v>
      </c>
      <c r="BP8" s="662"/>
      <c r="BQ8" s="662"/>
      <c r="BR8" s="662"/>
      <c r="BS8" s="668" t="s">
        <v>
400</v>
      </c>
      <c r="BT8" s="660"/>
      <c r="BU8" s="660"/>
      <c r="BV8" s="660"/>
      <c r="BW8" s="660"/>
      <c r="BX8" s="660"/>
      <c r="BY8" s="660"/>
      <c r="BZ8" s="660"/>
      <c r="CA8" s="660"/>
      <c r="CB8" s="669"/>
      <c r="CD8" s="674" t="s">
        <v>
162</v>
      </c>
      <c r="CE8" s="675"/>
      <c r="CF8" s="675"/>
      <c r="CG8" s="675"/>
      <c r="CH8" s="675"/>
      <c r="CI8" s="675"/>
      <c r="CJ8" s="675"/>
      <c r="CK8" s="675"/>
      <c r="CL8" s="675"/>
      <c r="CM8" s="675"/>
      <c r="CN8" s="675"/>
      <c r="CO8" s="675"/>
      <c r="CP8" s="675"/>
      <c r="CQ8" s="676"/>
      <c r="CR8" s="659">
        <v>
1494279</v>
      </c>
      <c r="CS8" s="660"/>
      <c r="CT8" s="660"/>
      <c r="CU8" s="660"/>
      <c r="CV8" s="660"/>
      <c r="CW8" s="660"/>
      <c r="CX8" s="660"/>
      <c r="CY8" s="661"/>
      <c r="CZ8" s="662">
        <v>
15.5</v>
      </c>
      <c r="DA8" s="662"/>
      <c r="DB8" s="662"/>
      <c r="DC8" s="662"/>
      <c r="DD8" s="668">
        <v>
10153</v>
      </c>
      <c r="DE8" s="660"/>
      <c r="DF8" s="660"/>
      <c r="DG8" s="660"/>
      <c r="DH8" s="660"/>
      <c r="DI8" s="660"/>
      <c r="DJ8" s="660"/>
      <c r="DK8" s="660"/>
      <c r="DL8" s="660"/>
      <c r="DM8" s="660"/>
      <c r="DN8" s="660"/>
      <c r="DO8" s="660"/>
      <c r="DP8" s="661"/>
      <c r="DQ8" s="668">
        <v>
664806</v>
      </c>
      <c r="DR8" s="660"/>
      <c r="DS8" s="660"/>
      <c r="DT8" s="660"/>
      <c r="DU8" s="660"/>
      <c r="DV8" s="660"/>
      <c r="DW8" s="660"/>
      <c r="DX8" s="660"/>
      <c r="DY8" s="660"/>
      <c r="DZ8" s="660"/>
      <c r="EA8" s="660"/>
      <c r="EB8" s="660"/>
      <c r="EC8" s="669"/>
    </row>
    <row r="9" spans="2:143" ht="11.25" customHeight="1">
      <c r="B9" s="656" t="s">
        <v>
163</v>
      </c>
      <c r="C9" s="657"/>
      <c r="D9" s="657"/>
      <c r="E9" s="657"/>
      <c r="F9" s="657"/>
      <c r="G9" s="657"/>
      <c r="H9" s="657"/>
      <c r="I9" s="657"/>
      <c r="J9" s="657"/>
      <c r="K9" s="657"/>
      <c r="L9" s="657"/>
      <c r="M9" s="657"/>
      <c r="N9" s="657"/>
      <c r="O9" s="657"/>
      <c r="P9" s="657"/>
      <c r="Q9" s="658"/>
      <c r="R9" s="659">
        <v>
6888</v>
      </c>
      <c r="S9" s="660"/>
      <c r="T9" s="660"/>
      <c r="U9" s="660"/>
      <c r="V9" s="660"/>
      <c r="W9" s="660"/>
      <c r="X9" s="660"/>
      <c r="Y9" s="661"/>
      <c r="Z9" s="662">
        <v>
0.1</v>
      </c>
      <c r="AA9" s="662"/>
      <c r="AB9" s="662"/>
      <c r="AC9" s="662"/>
      <c r="AD9" s="663">
        <v>
6888</v>
      </c>
      <c r="AE9" s="663"/>
      <c r="AF9" s="663"/>
      <c r="AG9" s="663"/>
      <c r="AH9" s="663"/>
      <c r="AI9" s="663"/>
      <c r="AJ9" s="663"/>
      <c r="AK9" s="663"/>
      <c r="AL9" s="664">
        <v>
0.2</v>
      </c>
      <c r="AM9" s="665"/>
      <c r="AN9" s="665"/>
      <c r="AO9" s="666"/>
      <c r="AP9" s="656" t="s">
        <v>
428</v>
      </c>
      <c r="AQ9" s="657"/>
      <c r="AR9" s="657"/>
      <c r="AS9" s="657"/>
      <c r="AT9" s="657"/>
      <c r="AU9" s="657"/>
      <c r="AV9" s="657"/>
      <c r="AW9" s="657"/>
      <c r="AX9" s="657"/>
      <c r="AY9" s="657"/>
      <c r="AZ9" s="657"/>
      <c r="BA9" s="657"/>
      <c r="BB9" s="657"/>
      <c r="BC9" s="657"/>
      <c r="BD9" s="657"/>
      <c r="BE9" s="657"/>
      <c r="BF9" s="658"/>
      <c r="BG9" s="659">
        <v>
381478</v>
      </c>
      <c r="BH9" s="660"/>
      <c r="BI9" s="660"/>
      <c r="BJ9" s="660"/>
      <c r="BK9" s="660"/>
      <c r="BL9" s="660"/>
      <c r="BM9" s="660"/>
      <c r="BN9" s="661"/>
      <c r="BO9" s="662">
        <v>
40</v>
      </c>
      <c r="BP9" s="662"/>
      <c r="BQ9" s="662"/>
      <c r="BR9" s="662"/>
      <c r="BS9" s="668" t="s">
        <v>
400</v>
      </c>
      <c r="BT9" s="660"/>
      <c r="BU9" s="660"/>
      <c r="BV9" s="660"/>
      <c r="BW9" s="660"/>
      <c r="BX9" s="660"/>
      <c r="BY9" s="660"/>
      <c r="BZ9" s="660"/>
      <c r="CA9" s="660"/>
      <c r="CB9" s="669"/>
      <c r="CD9" s="674" t="s">
        <v>
164</v>
      </c>
      <c r="CE9" s="675"/>
      <c r="CF9" s="675"/>
      <c r="CG9" s="675"/>
      <c r="CH9" s="675"/>
      <c r="CI9" s="675"/>
      <c r="CJ9" s="675"/>
      <c r="CK9" s="675"/>
      <c r="CL9" s="675"/>
      <c r="CM9" s="675"/>
      <c r="CN9" s="675"/>
      <c r="CO9" s="675"/>
      <c r="CP9" s="675"/>
      <c r="CQ9" s="676"/>
      <c r="CR9" s="659">
        <v>
1834367</v>
      </c>
      <c r="CS9" s="660"/>
      <c r="CT9" s="660"/>
      <c r="CU9" s="660"/>
      <c r="CV9" s="660"/>
      <c r="CW9" s="660"/>
      <c r="CX9" s="660"/>
      <c r="CY9" s="661"/>
      <c r="CZ9" s="662">
        <v>
19</v>
      </c>
      <c r="DA9" s="662"/>
      <c r="DB9" s="662"/>
      <c r="DC9" s="662"/>
      <c r="DD9" s="668">
        <v>
796319</v>
      </c>
      <c r="DE9" s="660"/>
      <c r="DF9" s="660"/>
      <c r="DG9" s="660"/>
      <c r="DH9" s="660"/>
      <c r="DI9" s="660"/>
      <c r="DJ9" s="660"/>
      <c r="DK9" s="660"/>
      <c r="DL9" s="660"/>
      <c r="DM9" s="660"/>
      <c r="DN9" s="660"/>
      <c r="DO9" s="660"/>
      <c r="DP9" s="661"/>
      <c r="DQ9" s="668">
        <v>
570764</v>
      </c>
      <c r="DR9" s="660"/>
      <c r="DS9" s="660"/>
      <c r="DT9" s="660"/>
      <c r="DU9" s="660"/>
      <c r="DV9" s="660"/>
      <c r="DW9" s="660"/>
      <c r="DX9" s="660"/>
      <c r="DY9" s="660"/>
      <c r="DZ9" s="660"/>
      <c r="EA9" s="660"/>
      <c r="EB9" s="660"/>
      <c r="EC9" s="669"/>
    </row>
    <row r="10" spans="2:143" ht="11.25" customHeight="1">
      <c r="B10" s="656" t="s">
        <v>
429</v>
      </c>
      <c r="C10" s="657"/>
      <c r="D10" s="657"/>
      <c r="E10" s="657"/>
      <c r="F10" s="657"/>
      <c r="G10" s="657"/>
      <c r="H10" s="657"/>
      <c r="I10" s="657"/>
      <c r="J10" s="657"/>
      <c r="K10" s="657"/>
      <c r="L10" s="657"/>
      <c r="M10" s="657"/>
      <c r="N10" s="657"/>
      <c r="O10" s="657"/>
      <c r="P10" s="657"/>
      <c r="Q10" s="658"/>
      <c r="R10" s="659" t="s">
        <v>
400</v>
      </c>
      <c r="S10" s="660"/>
      <c r="T10" s="660"/>
      <c r="U10" s="660"/>
      <c r="V10" s="660"/>
      <c r="W10" s="660"/>
      <c r="X10" s="660"/>
      <c r="Y10" s="661"/>
      <c r="Z10" s="662" t="s">
        <v>
400</v>
      </c>
      <c r="AA10" s="662"/>
      <c r="AB10" s="662"/>
      <c r="AC10" s="662"/>
      <c r="AD10" s="663" t="s">
        <v>
400</v>
      </c>
      <c r="AE10" s="663"/>
      <c r="AF10" s="663"/>
      <c r="AG10" s="663"/>
      <c r="AH10" s="663"/>
      <c r="AI10" s="663"/>
      <c r="AJ10" s="663"/>
      <c r="AK10" s="663"/>
      <c r="AL10" s="664" t="s">
        <v>
400</v>
      </c>
      <c r="AM10" s="665"/>
      <c r="AN10" s="665"/>
      <c r="AO10" s="666"/>
      <c r="AP10" s="656" t="s">
        <v>
430</v>
      </c>
      <c r="AQ10" s="657"/>
      <c r="AR10" s="657"/>
      <c r="AS10" s="657"/>
      <c r="AT10" s="657"/>
      <c r="AU10" s="657"/>
      <c r="AV10" s="657"/>
      <c r="AW10" s="657"/>
      <c r="AX10" s="657"/>
      <c r="AY10" s="657"/>
      <c r="AZ10" s="657"/>
      <c r="BA10" s="657"/>
      <c r="BB10" s="657"/>
      <c r="BC10" s="657"/>
      <c r="BD10" s="657"/>
      <c r="BE10" s="657"/>
      <c r="BF10" s="658"/>
      <c r="BG10" s="659">
        <v>
21874</v>
      </c>
      <c r="BH10" s="660"/>
      <c r="BI10" s="660"/>
      <c r="BJ10" s="660"/>
      <c r="BK10" s="660"/>
      <c r="BL10" s="660"/>
      <c r="BM10" s="660"/>
      <c r="BN10" s="661"/>
      <c r="BO10" s="662">
        <v>
2.2999999999999998</v>
      </c>
      <c r="BP10" s="662"/>
      <c r="BQ10" s="662"/>
      <c r="BR10" s="662"/>
      <c r="BS10" s="668" t="s">
        <v>
400</v>
      </c>
      <c r="BT10" s="660"/>
      <c r="BU10" s="660"/>
      <c r="BV10" s="660"/>
      <c r="BW10" s="660"/>
      <c r="BX10" s="660"/>
      <c r="BY10" s="660"/>
      <c r="BZ10" s="660"/>
      <c r="CA10" s="660"/>
      <c r="CB10" s="669"/>
      <c r="CD10" s="674" t="s">
        <v>
165</v>
      </c>
      <c r="CE10" s="675"/>
      <c r="CF10" s="675"/>
      <c r="CG10" s="675"/>
      <c r="CH10" s="675"/>
      <c r="CI10" s="675"/>
      <c r="CJ10" s="675"/>
      <c r="CK10" s="675"/>
      <c r="CL10" s="675"/>
      <c r="CM10" s="675"/>
      <c r="CN10" s="675"/>
      <c r="CO10" s="675"/>
      <c r="CP10" s="675"/>
      <c r="CQ10" s="676"/>
      <c r="CR10" s="659">
        <v>
70387</v>
      </c>
      <c r="CS10" s="660"/>
      <c r="CT10" s="660"/>
      <c r="CU10" s="660"/>
      <c r="CV10" s="660"/>
      <c r="CW10" s="660"/>
      <c r="CX10" s="660"/>
      <c r="CY10" s="661"/>
      <c r="CZ10" s="662">
        <v>
0.7</v>
      </c>
      <c r="DA10" s="662"/>
      <c r="DB10" s="662"/>
      <c r="DC10" s="662"/>
      <c r="DD10" s="668" t="s">
        <v>
400</v>
      </c>
      <c r="DE10" s="660"/>
      <c r="DF10" s="660"/>
      <c r="DG10" s="660"/>
      <c r="DH10" s="660"/>
      <c r="DI10" s="660"/>
      <c r="DJ10" s="660"/>
      <c r="DK10" s="660"/>
      <c r="DL10" s="660"/>
      <c r="DM10" s="660"/>
      <c r="DN10" s="660"/>
      <c r="DO10" s="660"/>
      <c r="DP10" s="661"/>
      <c r="DQ10" s="668">
        <v>
33810</v>
      </c>
      <c r="DR10" s="660"/>
      <c r="DS10" s="660"/>
      <c r="DT10" s="660"/>
      <c r="DU10" s="660"/>
      <c r="DV10" s="660"/>
      <c r="DW10" s="660"/>
      <c r="DX10" s="660"/>
      <c r="DY10" s="660"/>
      <c r="DZ10" s="660"/>
      <c r="EA10" s="660"/>
      <c r="EB10" s="660"/>
      <c r="EC10" s="669"/>
    </row>
    <row r="11" spans="2:143" ht="11.25" customHeight="1">
      <c r="B11" s="656" t="s">
        <v>
431</v>
      </c>
      <c r="C11" s="657"/>
      <c r="D11" s="657"/>
      <c r="E11" s="657"/>
      <c r="F11" s="657"/>
      <c r="G11" s="657"/>
      <c r="H11" s="657"/>
      <c r="I11" s="657"/>
      <c r="J11" s="657"/>
      <c r="K11" s="657"/>
      <c r="L11" s="657"/>
      <c r="M11" s="657"/>
      <c r="N11" s="657"/>
      <c r="O11" s="657"/>
      <c r="P11" s="657"/>
      <c r="Q11" s="658"/>
      <c r="R11" s="659" t="s">
        <v>
400</v>
      </c>
      <c r="S11" s="660"/>
      <c r="T11" s="660"/>
      <c r="U11" s="660"/>
      <c r="V11" s="660"/>
      <c r="W11" s="660"/>
      <c r="X11" s="660"/>
      <c r="Y11" s="661"/>
      <c r="Z11" s="662" t="s">
        <v>
400</v>
      </c>
      <c r="AA11" s="662"/>
      <c r="AB11" s="662"/>
      <c r="AC11" s="662"/>
      <c r="AD11" s="663" t="s">
        <v>
400</v>
      </c>
      <c r="AE11" s="663"/>
      <c r="AF11" s="663"/>
      <c r="AG11" s="663"/>
      <c r="AH11" s="663"/>
      <c r="AI11" s="663"/>
      <c r="AJ11" s="663"/>
      <c r="AK11" s="663"/>
      <c r="AL11" s="664" t="s">
        <v>
400</v>
      </c>
      <c r="AM11" s="665"/>
      <c r="AN11" s="665"/>
      <c r="AO11" s="666"/>
      <c r="AP11" s="656" t="s">
        <v>
432</v>
      </c>
      <c r="AQ11" s="657"/>
      <c r="AR11" s="657"/>
      <c r="AS11" s="657"/>
      <c r="AT11" s="657"/>
      <c r="AU11" s="657"/>
      <c r="AV11" s="657"/>
      <c r="AW11" s="657"/>
      <c r="AX11" s="657"/>
      <c r="AY11" s="657"/>
      <c r="AZ11" s="657"/>
      <c r="BA11" s="657"/>
      <c r="BB11" s="657"/>
      <c r="BC11" s="657"/>
      <c r="BD11" s="657"/>
      <c r="BE11" s="657"/>
      <c r="BF11" s="658"/>
      <c r="BG11" s="659">
        <v>
31162</v>
      </c>
      <c r="BH11" s="660"/>
      <c r="BI11" s="660"/>
      <c r="BJ11" s="660"/>
      <c r="BK11" s="660"/>
      <c r="BL11" s="660"/>
      <c r="BM11" s="660"/>
      <c r="BN11" s="661"/>
      <c r="BO11" s="662">
        <v>
3.3</v>
      </c>
      <c r="BP11" s="662"/>
      <c r="BQ11" s="662"/>
      <c r="BR11" s="662"/>
      <c r="BS11" s="668" t="s">
        <v>
400</v>
      </c>
      <c r="BT11" s="660"/>
      <c r="BU11" s="660"/>
      <c r="BV11" s="660"/>
      <c r="BW11" s="660"/>
      <c r="BX11" s="660"/>
      <c r="BY11" s="660"/>
      <c r="BZ11" s="660"/>
      <c r="CA11" s="660"/>
      <c r="CB11" s="669"/>
      <c r="CD11" s="674" t="s">
        <v>
166</v>
      </c>
      <c r="CE11" s="675"/>
      <c r="CF11" s="675"/>
      <c r="CG11" s="675"/>
      <c r="CH11" s="675"/>
      <c r="CI11" s="675"/>
      <c r="CJ11" s="675"/>
      <c r="CK11" s="675"/>
      <c r="CL11" s="675"/>
      <c r="CM11" s="675"/>
      <c r="CN11" s="675"/>
      <c r="CO11" s="675"/>
      <c r="CP11" s="675"/>
      <c r="CQ11" s="676"/>
      <c r="CR11" s="659">
        <v>
512111</v>
      </c>
      <c r="CS11" s="660"/>
      <c r="CT11" s="660"/>
      <c r="CU11" s="660"/>
      <c r="CV11" s="660"/>
      <c r="CW11" s="660"/>
      <c r="CX11" s="660"/>
      <c r="CY11" s="661"/>
      <c r="CZ11" s="662">
        <v>
5.3</v>
      </c>
      <c r="DA11" s="662"/>
      <c r="DB11" s="662"/>
      <c r="DC11" s="662"/>
      <c r="DD11" s="668">
        <v>
182906</v>
      </c>
      <c r="DE11" s="660"/>
      <c r="DF11" s="660"/>
      <c r="DG11" s="660"/>
      <c r="DH11" s="660"/>
      <c r="DI11" s="660"/>
      <c r="DJ11" s="660"/>
      <c r="DK11" s="660"/>
      <c r="DL11" s="660"/>
      <c r="DM11" s="660"/>
      <c r="DN11" s="660"/>
      <c r="DO11" s="660"/>
      <c r="DP11" s="661"/>
      <c r="DQ11" s="668">
        <v>
118207</v>
      </c>
      <c r="DR11" s="660"/>
      <c r="DS11" s="660"/>
      <c r="DT11" s="660"/>
      <c r="DU11" s="660"/>
      <c r="DV11" s="660"/>
      <c r="DW11" s="660"/>
      <c r="DX11" s="660"/>
      <c r="DY11" s="660"/>
      <c r="DZ11" s="660"/>
      <c r="EA11" s="660"/>
      <c r="EB11" s="660"/>
      <c r="EC11" s="669"/>
    </row>
    <row r="12" spans="2:143" ht="11.25" customHeight="1">
      <c r="B12" s="656" t="s">
        <v>
167</v>
      </c>
      <c r="C12" s="657"/>
      <c r="D12" s="657"/>
      <c r="E12" s="657"/>
      <c r="F12" s="657"/>
      <c r="G12" s="657"/>
      <c r="H12" s="657"/>
      <c r="I12" s="657"/>
      <c r="J12" s="657"/>
      <c r="K12" s="657"/>
      <c r="L12" s="657"/>
      <c r="M12" s="657"/>
      <c r="N12" s="657"/>
      <c r="O12" s="657"/>
      <c r="P12" s="657"/>
      <c r="Q12" s="658"/>
      <c r="R12" s="659">
        <v>
169443</v>
      </c>
      <c r="S12" s="660"/>
      <c r="T12" s="660"/>
      <c r="U12" s="660"/>
      <c r="V12" s="660"/>
      <c r="W12" s="660"/>
      <c r="X12" s="660"/>
      <c r="Y12" s="661"/>
      <c r="Z12" s="662">
        <v>
1.7</v>
      </c>
      <c r="AA12" s="662"/>
      <c r="AB12" s="662"/>
      <c r="AC12" s="662"/>
      <c r="AD12" s="663">
        <v>
169443</v>
      </c>
      <c r="AE12" s="663"/>
      <c r="AF12" s="663"/>
      <c r="AG12" s="663"/>
      <c r="AH12" s="663"/>
      <c r="AI12" s="663"/>
      <c r="AJ12" s="663"/>
      <c r="AK12" s="663"/>
      <c r="AL12" s="664">
        <v>
5.3</v>
      </c>
      <c r="AM12" s="665"/>
      <c r="AN12" s="665"/>
      <c r="AO12" s="666"/>
      <c r="AP12" s="656" t="s">
        <v>
433</v>
      </c>
      <c r="AQ12" s="657"/>
      <c r="AR12" s="657"/>
      <c r="AS12" s="657"/>
      <c r="AT12" s="657"/>
      <c r="AU12" s="657"/>
      <c r="AV12" s="657"/>
      <c r="AW12" s="657"/>
      <c r="AX12" s="657"/>
      <c r="AY12" s="657"/>
      <c r="AZ12" s="657"/>
      <c r="BA12" s="657"/>
      <c r="BB12" s="657"/>
      <c r="BC12" s="657"/>
      <c r="BD12" s="657"/>
      <c r="BE12" s="657"/>
      <c r="BF12" s="658"/>
      <c r="BG12" s="659">
        <v>
387684</v>
      </c>
      <c r="BH12" s="660"/>
      <c r="BI12" s="660"/>
      <c r="BJ12" s="660"/>
      <c r="BK12" s="660"/>
      <c r="BL12" s="660"/>
      <c r="BM12" s="660"/>
      <c r="BN12" s="661"/>
      <c r="BO12" s="662">
        <v>
40.6</v>
      </c>
      <c r="BP12" s="662"/>
      <c r="BQ12" s="662"/>
      <c r="BR12" s="662"/>
      <c r="BS12" s="668" t="s">
        <v>
400</v>
      </c>
      <c r="BT12" s="660"/>
      <c r="BU12" s="660"/>
      <c r="BV12" s="660"/>
      <c r="BW12" s="660"/>
      <c r="BX12" s="660"/>
      <c r="BY12" s="660"/>
      <c r="BZ12" s="660"/>
      <c r="CA12" s="660"/>
      <c r="CB12" s="669"/>
      <c r="CD12" s="674" t="s">
        <v>
168</v>
      </c>
      <c r="CE12" s="675"/>
      <c r="CF12" s="675"/>
      <c r="CG12" s="675"/>
      <c r="CH12" s="675"/>
      <c r="CI12" s="675"/>
      <c r="CJ12" s="675"/>
      <c r="CK12" s="675"/>
      <c r="CL12" s="675"/>
      <c r="CM12" s="675"/>
      <c r="CN12" s="675"/>
      <c r="CO12" s="675"/>
      <c r="CP12" s="675"/>
      <c r="CQ12" s="676"/>
      <c r="CR12" s="659">
        <v>
592001</v>
      </c>
      <c r="CS12" s="660"/>
      <c r="CT12" s="660"/>
      <c r="CU12" s="660"/>
      <c r="CV12" s="660"/>
      <c r="CW12" s="660"/>
      <c r="CX12" s="660"/>
      <c r="CY12" s="661"/>
      <c r="CZ12" s="662">
        <v>
6.1</v>
      </c>
      <c r="DA12" s="662"/>
      <c r="DB12" s="662"/>
      <c r="DC12" s="662"/>
      <c r="DD12" s="668">
        <v>
132136</v>
      </c>
      <c r="DE12" s="660"/>
      <c r="DF12" s="660"/>
      <c r="DG12" s="660"/>
      <c r="DH12" s="660"/>
      <c r="DI12" s="660"/>
      <c r="DJ12" s="660"/>
      <c r="DK12" s="660"/>
      <c r="DL12" s="660"/>
      <c r="DM12" s="660"/>
      <c r="DN12" s="660"/>
      <c r="DO12" s="660"/>
      <c r="DP12" s="661"/>
      <c r="DQ12" s="668">
        <v>
162829</v>
      </c>
      <c r="DR12" s="660"/>
      <c r="DS12" s="660"/>
      <c r="DT12" s="660"/>
      <c r="DU12" s="660"/>
      <c r="DV12" s="660"/>
      <c r="DW12" s="660"/>
      <c r="DX12" s="660"/>
      <c r="DY12" s="660"/>
      <c r="DZ12" s="660"/>
      <c r="EA12" s="660"/>
      <c r="EB12" s="660"/>
      <c r="EC12" s="669"/>
    </row>
    <row r="13" spans="2:143" ht="11.25" customHeight="1">
      <c r="B13" s="656" t="s">
        <v>
169</v>
      </c>
      <c r="C13" s="657"/>
      <c r="D13" s="657"/>
      <c r="E13" s="657"/>
      <c r="F13" s="657"/>
      <c r="G13" s="657"/>
      <c r="H13" s="657"/>
      <c r="I13" s="657"/>
      <c r="J13" s="657"/>
      <c r="K13" s="657"/>
      <c r="L13" s="657"/>
      <c r="M13" s="657"/>
      <c r="N13" s="657"/>
      <c r="O13" s="657"/>
      <c r="P13" s="657"/>
      <c r="Q13" s="658"/>
      <c r="R13" s="659">
        <v>
753</v>
      </c>
      <c r="S13" s="660"/>
      <c r="T13" s="660"/>
      <c r="U13" s="660"/>
      <c r="V13" s="660"/>
      <c r="W13" s="660"/>
      <c r="X13" s="660"/>
      <c r="Y13" s="661"/>
      <c r="Z13" s="662">
        <v>
0</v>
      </c>
      <c r="AA13" s="662"/>
      <c r="AB13" s="662"/>
      <c r="AC13" s="662"/>
      <c r="AD13" s="663">
        <v>
753</v>
      </c>
      <c r="AE13" s="663"/>
      <c r="AF13" s="663"/>
      <c r="AG13" s="663"/>
      <c r="AH13" s="663"/>
      <c r="AI13" s="663"/>
      <c r="AJ13" s="663"/>
      <c r="AK13" s="663"/>
      <c r="AL13" s="664">
        <v>
0</v>
      </c>
      <c r="AM13" s="665"/>
      <c r="AN13" s="665"/>
      <c r="AO13" s="666"/>
      <c r="AP13" s="656" t="s">
        <v>
434</v>
      </c>
      <c r="AQ13" s="657"/>
      <c r="AR13" s="657"/>
      <c r="AS13" s="657"/>
      <c r="AT13" s="657"/>
      <c r="AU13" s="657"/>
      <c r="AV13" s="657"/>
      <c r="AW13" s="657"/>
      <c r="AX13" s="657"/>
      <c r="AY13" s="657"/>
      <c r="AZ13" s="657"/>
      <c r="BA13" s="657"/>
      <c r="BB13" s="657"/>
      <c r="BC13" s="657"/>
      <c r="BD13" s="657"/>
      <c r="BE13" s="657"/>
      <c r="BF13" s="658"/>
      <c r="BG13" s="659">
        <v>
319022</v>
      </c>
      <c r="BH13" s="660"/>
      <c r="BI13" s="660"/>
      <c r="BJ13" s="660"/>
      <c r="BK13" s="660"/>
      <c r="BL13" s="660"/>
      <c r="BM13" s="660"/>
      <c r="BN13" s="661"/>
      <c r="BO13" s="662">
        <v>
33.4</v>
      </c>
      <c r="BP13" s="662"/>
      <c r="BQ13" s="662"/>
      <c r="BR13" s="662"/>
      <c r="BS13" s="668" t="s">
        <v>
400</v>
      </c>
      <c r="BT13" s="660"/>
      <c r="BU13" s="660"/>
      <c r="BV13" s="660"/>
      <c r="BW13" s="660"/>
      <c r="BX13" s="660"/>
      <c r="BY13" s="660"/>
      <c r="BZ13" s="660"/>
      <c r="CA13" s="660"/>
      <c r="CB13" s="669"/>
      <c r="CD13" s="674" t="s">
        <v>
170</v>
      </c>
      <c r="CE13" s="675"/>
      <c r="CF13" s="675"/>
      <c r="CG13" s="675"/>
      <c r="CH13" s="675"/>
      <c r="CI13" s="675"/>
      <c r="CJ13" s="675"/>
      <c r="CK13" s="675"/>
      <c r="CL13" s="675"/>
      <c r="CM13" s="675"/>
      <c r="CN13" s="675"/>
      <c r="CO13" s="675"/>
      <c r="CP13" s="675"/>
      <c r="CQ13" s="676"/>
      <c r="CR13" s="659">
        <v>
1154803</v>
      </c>
      <c r="CS13" s="660"/>
      <c r="CT13" s="660"/>
      <c r="CU13" s="660"/>
      <c r="CV13" s="660"/>
      <c r="CW13" s="660"/>
      <c r="CX13" s="660"/>
      <c r="CY13" s="661"/>
      <c r="CZ13" s="662">
        <v>
12</v>
      </c>
      <c r="DA13" s="662"/>
      <c r="DB13" s="662"/>
      <c r="DC13" s="662"/>
      <c r="DD13" s="668">
        <v>
1041499</v>
      </c>
      <c r="DE13" s="660"/>
      <c r="DF13" s="660"/>
      <c r="DG13" s="660"/>
      <c r="DH13" s="660"/>
      <c r="DI13" s="660"/>
      <c r="DJ13" s="660"/>
      <c r="DK13" s="660"/>
      <c r="DL13" s="660"/>
      <c r="DM13" s="660"/>
      <c r="DN13" s="660"/>
      <c r="DO13" s="660"/>
      <c r="DP13" s="661"/>
      <c r="DQ13" s="668">
        <v>
190541</v>
      </c>
      <c r="DR13" s="660"/>
      <c r="DS13" s="660"/>
      <c r="DT13" s="660"/>
      <c r="DU13" s="660"/>
      <c r="DV13" s="660"/>
      <c r="DW13" s="660"/>
      <c r="DX13" s="660"/>
      <c r="DY13" s="660"/>
      <c r="DZ13" s="660"/>
      <c r="EA13" s="660"/>
      <c r="EB13" s="660"/>
      <c r="EC13" s="669"/>
    </row>
    <row r="14" spans="2:143" ht="11.25" customHeight="1">
      <c r="B14" s="656" t="s">
        <v>
171</v>
      </c>
      <c r="C14" s="657"/>
      <c r="D14" s="657"/>
      <c r="E14" s="657"/>
      <c r="F14" s="657"/>
      <c r="G14" s="657"/>
      <c r="H14" s="657"/>
      <c r="I14" s="657"/>
      <c r="J14" s="657"/>
      <c r="K14" s="657"/>
      <c r="L14" s="657"/>
      <c r="M14" s="657"/>
      <c r="N14" s="657"/>
      <c r="O14" s="657"/>
      <c r="P14" s="657"/>
      <c r="Q14" s="658"/>
      <c r="R14" s="659" t="s">
        <v>
400</v>
      </c>
      <c r="S14" s="660"/>
      <c r="T14" s="660"/>
      <c r="U14" s="660"/>
      <c r="V14" s="660"/>
      <c r="W14" s="660"/>
      <c r="X14" s="660"/>
      <c r="Y14" s="661"/>
      <c r="Z14" s="662" t="s">
        <v>
400</v>
      </c>
      <c r="AA14" s="662"/>
      <c r="AB14" s="662"/>
      <c r="AC14" s="662"/>
      <c r="AD14" s="663" t="s">
        <v>
400</v>
      </c>
      <c r="AE14" s="663"/>
      <c r="AF14" s="663"/>
      <c r="AG14" s="663"/>
      <c r="AH14" s="663"/>
      <c r="AI14" s="663"/>
      <c r="AJ14" s="663"/>
      <c r="AK14" s="663"/>
      <c r="AL14" s="664" t="s">
        <v>
400</v>
      </c>
      <c r="AM14" s="665"/>
      <c r="AN14" s="665"/>
      <c r="AO14" s="666"/>
      <c r="AP14" s="656" t="s">
        <v>
435</v>
      </c>
      <c r="AQ14" s="657"/>
      <c r="AR14" s="657"/>
      <c r="AS14" s="657"/>
      <c r="AT14" s="657"/>
      <c r="AU14" s="657"/>
      <c r="AV14" s="657"/>
      <c r="AW14" s="657"/>
      <c r="AX14" s="657"/>
      <c r="AY14" s="657"/>
      <c r="AZ14" s="657"/>
      <c r="BA14" s="657"/>
      <c r="BB14" s="657"/>
      <c r="BC14" s="657"/>
      <c r="BD14" s="657"/>
      <c r="BE14" s="657"/>
      <c r="BF14" s="658"/>
      <c r="BG14" s="659">
        <v>
44475</v>
      </c>
      <c r="BH14" s="660"/>
      <c r="BI14" s="660"/>
      <c r="BJ14" s="660"/>
      <c r="BK14" s="660"/>
      <c r="BL14" s="660"/>
      <c r="BM14" s="660"/>
      <c r="BN14" s="661"/>
      <c r="BO14" s="662">
        <v>
4.7</v>
      </c>
      <c r="BP14" s="662"/>
      <c r="BQ14" s="662"/>
      <c r="BR14" s="662"/>
      <c r="BS14" s="668" t="s">
        <v>
400</v>
      </c>
      <c r="BT14" s="660"/>
      <c r="BU14" s="660"/>
      <c r="BV14" s="660"/>
      <c r="BW14" s="660"/>
      <c r="BX14" s="660"/>
      <c r="BY14" s="660"/>
      <c r="BZ14" s="660"/>
      <c r="CA14" s="660"/>
      <c r="CB14" s="669"/>
      <c r="CD14" s="674" t="s">
        <v>
172</v>
      </c>
      <c r="CE14" s="675"/>
      <c r="CF14" s="675"/>
      <c r="CG14" s="675"/>
      <c r="CH14" s="675"/>
      <c r="CI14" s="675"/>
      <c r="CJ14" s="675"/>
      <c r="CK14" s="675"/>
      <c r="CL14" s="675"/>
      <c r="CM14" s="675"/>
      <c r="CN14" s="675"/>
      <c r="CO14" s="675"/>
      <c r="CP14" s="675"/>
      <c r="CQ14" s="676"/>
      <c r="CR14" s="659">
        <v>
270294</v>
      </c>
      <c r="CS14" s="660"/>
      <c r="CT14" s="660"/>
      <c r="CU14" s="660"/>
      <c r="CV14" s="660"/>
      <c r="CW14" s="660"/>
      <c r="CX14" s="660"/>
      <c r="CY14" s="661"/>
      <c r="CZ14" s="662">
        <v>
2.8</v>
      </c>
      <c r="DA14" s="662"/>
      <c r="DB14" s="662"/>
      <c r="DC14" s="662"/>
      <c r="DD14" s="668">
        <v>
45713</v>
      </c>
      <c r="DE14" s="660"/>
      <c r="DF14" s="660"/>
      <c r="DG14" s="660"/>
      <c r="DH14" s="660"/>
      <c r="DI14" s="660"/>
      <c r="DJ14" s="660"/>
      <c r="DK14" s="660"/>
      <c r="DL14" s="660"/>
      <c r="DM14" s="660"/>
      <c r="DN14" s="660"/>
      <c r="DO14" s="660"/>
      <c r="DP14" s="661"/>
      <c r="DQ14" s="668">
        <v>
112210</v>
      </c>
      <c r="DR14" s="660"/>
      <c r="DS14" s="660"/>
      <c r="DT14" s="660"/>
      <c r="DU14" s="660"/>
      <c r="DV14" s="660"/>
      <c r="DW14" s="660"/>
      <c r="DX14" s="660"/>
      <c r="DY14" s="660"/>
      <c r="DZ14" s="660"/>
      <c r="EA14" s="660"/>
      <c r="EB14" s="660"/>
      <c r="EC14" s="669"/>
    </row>
    <row r="15" spans="2:143" ht="11.25" customHeight="1">
      <c r="B15" s="656" t="s">
        <v>
173</v>
      </c>
      <c r="C15" s="657"/>
      <c r="D15" s="657"/>
      <c r="E15" s="657"/>
      <c r="F15" s="657"/>
      <c r="G15" s="657"/>
      <c r="H15" s="657"/>
      <c r="I15" s="657"/>
      <c r="J15" s="657"/>
      <c r="K15" s="657"/>
      <c r="L15" s="657"/>
      <c r="M15" s="657"/>
      <c r="N15" s="657"/>
      <c r="O15" s="657"/>
      <c r="P15" s="657"/>
      <c r="Q15" s="658"/>
      <c r="R15" s="659">
        <v>
33267</v>
      </c>
      <c r="S15" s="660"/>
      <c r="T15" s="660"/>
      <c r="U15" s="660"/>
      <c r="V15" s="660"/>
      <c r="W15" s="660"/>
      <c r="X15" s="660"/>
      <c r="Y15" s="661"/>
      <c r="Z15" s="662">
        <v>
0.3</v>
      </c>
      <c r="AA15" s="662"/>
      <c r="AB15" s="662"/>
      <c r="AC15" s="662"/>
      <c r="AD15" s="663">
        <v>
33267</v>
      </c>
      <c r="AE15" s="663"/>
      <c r="AF15" s="663"/>
      <c r="AG15" s="663"/>
      <c r="AH15" s="663"/>
      <c r="AI15" s="663"/>
      <c r="AJ15" s="663"/>
      <c r="AK15" s="663"/>
      <c r="AL15" s="664">
        <v>
1</v>
      </c>
      <c r="AM15" s="665"/>
      <c r="AN15" s="665"/>
      <c r="AO15" s="666"/>
      <c r="AP15" s="656" t="s">
        <v>
436</v>
      </c>
      <c r="AQ15" s="657"/>
      <c r="AR15" s="657"/>
      <c r="AS15" s="657"/>
      <c r="AT15" s="657"/>
      <c r="AU15" s="657"/>
      <c r="AV15" s="657"/>
      <c r="AW15" s="657"/>
      <c r="AX15" s="657"/>
      <c r="AY15" s="657"/>
      <c r="AZ15" s="657"/>
      <c r="BA15" s="657"/>
      <c r="BB15" s="657"/>
      <c r="BC15" s="657"/>
      <c r="BD15" s="657"/>
      <c r="BE15" s="657"/>
      <c r="BF15" s="658"/>
      <c r="BG15" s="659">
        <v>
69048</v>
      </c>
      <c r="BH15" s="660"/>
      <c r="BI15" s="660"/>
      <c r="BJ15" s="660"/>
      <c r="BK15" s="660"/>
      <c r="BL15" s="660"/>
      <c r="BM15" s="660"/>
      <c r="BN15" s="661"/>
      <c r="BO15" s="662">
        <v>
7.2</v>
      </c>
      <c r="BP15" s="662"/>
      <c r="BQ15" s="662"/>
      <c r="BR15" s="662"/>
      <c r="BS15" s="668" t="s">
        <v>
400</v>
      </c>
      <c r="BT15" s="660"/>
      <c r="BU15" s="660"/>
      <c r="BV15" s="660"/>
      <c r="BW15" s="660"/>
      <c r="BX15" s="660"/>
      <c r="BY15" s="660"/>
      <c r="BZ15" s="660"/>
      <c r="CA15" s="660"/>
      <c r="CB15" s="669"/>
      <c r="CD15" s="674" t="s">
        <v>
174</v>
      </c>
      <c r="CE15" s="675"/>
      <c r="CF15" s="675"/>
      <c r="CG15" s="675"/>
      <c r="CH15" s="675"/>
      <c r="CI15" s="675"/>
      <c r="CJ15" s="675"/>
      <c r="CK15" s="675"/>
      <c r="CL15" s="675"/>
      <c r="CM15" s="675"/>
      <c r="CN15" s="675"/>
      <c r="CO15" s="675"/>
      <c r="CP15" s="675"/>
      <c r="CQ15" s="676"/>
      <c r="CR15" s="659">
        <v>
763725</v>
      </c>
      <c r="CS15" s="660"/>
      <c r="CT15" s="660"/>
      <c r="CU15" s="660"/>
      <c r="CV15" s="660"/>
      <c r="CW15" s="660"/>
      <c r="CX15" s="660"/>
      <c r="CY15" s="661"/>
      <c r="CZ15" s="662">
        <v>
7.9</v>
      </c>
      <c r="DA15" s="662"/>
      <c r="DB15" s="662"/>
      <c r="DC15" s="662"/>
      <c r="DD15" s="668">
        <v>
282137</v>
      </c>
      <c r="DE15" s="660"/>
      <c r="DF15" s="660"/>
      <c r="DG15" s="660"/>
      <c r="DH15" s="660"/>
      <c r="DI15" s="660"/>
      <c r="DJ15" s="660"/>
      <c r="DK15" s="660"/>
      <c r="DL15" s="660"/>
      <c r="DM15" s="660"/>
      <c r="DN15" s="660"/>
      <c r="DO15" s="660"/>
      <c r="DP15" s="661"/>
      <c r="DQ15" s="668">
        <v>
279785</v>
      </c>
      <c r="DR15" s="660"/>
      <c r="DS15" s="660"/>
      <c r="DT15" s="660"/>
      <c r="DU15" s="660"/>
      <c r="DV15" s="660"/>
      <c r="DW15" s="660"/>
      <c r="DX15" s="660"/>
      <c r="DY15" s="660"/>
      <c r="DZ15" s="660"/>
      <c r="EA15" s="660"/>
      <c r="EB15" s="660"/>
      <c r="EC15" s="669"/>
    </row>
    <row r="16" spans="2:143" ht="11.25" customHeight="1">
      <c r="B16" s="656" t="s">
        <v>
175</v>
      </c>
      <c r="C16" s="657"/>
      <c r="D16" s="657"/>
      <c r="E16" s="657"/>
      <c r="F16" s="657"/>
      <c r="G16" s="657"/>
      <c r="H16" s="657"/>
      <c r="I16" s="657"/>
      <c r="J16" s="657"/>
      <c r="K16" s="657"/>
      <c r="L16" s="657"/>
      <c r="M16" s="657"/>
      <c r="N16" s="657"/>
      <c r="O16" s="657"/>
      <c r="P16" s="657"/>
      <c r="Q16" s="658"/>
      <c r="R16" s="659" t="s">
        <v>
400</v>
      </c>
      <c r="S16" s="660"/>
      <c r="T16" s="660"/>
      <c r="U16" s="660"/>
      <c r="V16" s="660"/>
      <c r="W16" s="660"/>
      <c r="X16" s="660"/>
      <c r="Y16" s="661"/>
      <c r="Z16" s="662" t="s">
        <v>
400</v>
      </c>
      <c r="AA16" s="662"/>
      <c r="AB16" s="662"/>
      <c r="AC16" s="662"/>
      <c r="AD16" s="663" t="s">
        <v>
400</v>
      </c>
      <c r="AE16" s="663"/>
      <c r="AF16" s="663"/>
      <c r="AG16" s="663"/>
      <c r="AH16" s="663"/>
      <c r="AI16" s="663"/>
      <c r="AJ16" s="663"/>
      <c r="AK16" s="663"/>
      <c r="AL16" s="664" t="s">
        <v>
400</v>
      </c>
      <c r="AM16" s="665"/>
      <c r="AN16" s="665"/>
      <c r="AO16" s="666"/>
      <c r="AP16" s="656" t="s">
        <v>
437</v>
      </c>
      <c r="AQ16" s="657"/>
      <c r="AR16" s="657"/>
      <c r="AS16" s="657"/>
      <c r="AT16" s="657"/>
      <c r="AU16" s="657"/>
      <c r="AV16" s="657"/>
      <c r="AW16" s="657"/>
      <c r="AX16" s="657"/>
      <c r="AY16" s="657"/>
      <c r="AZ16" s="657"/>
      <c r="BA16" s="657"/>
      <c r="BB16" s="657"/>
      <c r="BC16" s="657"/>
      <c r="BD16" s="657"/>
      <c r="BE16" s="657"/>
      <c r="BF16" s="658"/>
      <c r="BG16" s="659" t="s">
        <v>
400</v>
      </c>
      <c r="BH16" s="660"/>
      <c r="BI16" s="660"/>
      <c r="BJ16" s="660"/>
      <c r="BK16" s="660"/>
      <c r="BL16" s="660"/>
      <c r="BM16" s="660"/>
      <c r="BN16" s="661"/>
      <c r="BO16" s="662" t="s">
        <v>
400</v>
      </c>
      <c r="BP16" s="662"/>
      <c r="BQ16" s="662"/>
      <c r="BR16" s="662"/>
      <c r="BS16" s="668" t="s">
        <v>
400</v>
      </c>
      <c r="BT16" s="660"/>
      <c r="BU16" s="660"/>
      <c r="BV16" s="660"/>
      <c r="BW16" s="660"/>
      <c r="BX16" s="660"/>
      <c r="BY16" s="660"/>
      <c r="BZ16" s="660"/>
      <c r="CA16" s="660"/>
      <c r="CB16" s="669"/>
      <c r="CD16" s="674" t="s">
        <v>
176</v>
      </c>
      <c r="CE16" s="675"/>
      <c r="CF16" s="675"/>
      <c r="CG16" s="675"/>
      <c r="CH16" s="675"/>
      <c r="CI16" s="675"/>
      <c r="CJ16" s="675"/>
      <c r="CK16" s="675"/>
      <c r="CL16" s="675"/>
      <c r="CM16" s="675"/>
      <c r="CN16" s="675"/>
      <c r="CO16" s="675"/>
      <c r="CP16" s="675"/>
      <c r="CQ16" s="676"/>
      <c r="CR16" s="659">
        <v>
59532</v>
      </c>
      <c r="CS16" s="660"/>
      <c r="CT16" s="660"/>
      <c r="CU16" s="660"/>
      <c r="CV16" s="660"/>
      <c r="CW16" s="660"/>
      <c r="CX16" s="660"/>
      <c r="CY16" s="661"/>
      <c r="CZ16" s="662">
        <v>
0.6</v>
      </c>
      <c r="DA16" s="662"/>
      <c r="DB16" s="662"/>
      <c r="DC16" s="662"/>
      <c r="DD16" s="668" t="s">
        <v>
400</v>
      </c>
      <c r="DE16" s="660"/>
      <c r="DF16" s="660"/>
      <c r="DG16" s="660"/>
      <c r="DH16" s="660"/>
      <c r="DI16" s="660"/>
      <c r="DJ16" s="660"/>
      <c r="DK16" s="660"/>
      <c r="DL16" s="660"/>
      <c r="DM16" s="660"/>
      <c r="DN16" s="660"/>
      <c r="DO16" s="660"/>
      <c r="DP16" s="661"/>
      <c r="DQ16" s="668">
        <v>
14271</v>
      </c>
      <c r="DR16" s="660"/>
      <c r="DS16" s="660"/>
      <c r="DT16" s="660"/>
      <c r="DU16" s="660"/>
      <c r="DV16" s="660"/>
      <c r="DW16" s="660"/>
      <c r="DX16" s="660"/>
      <c r="DY16" s="660"/>
      <c r="DZ16" s="660"/>
      <c r="EA16" s="660"/>
      <c r="EB16" s="660"/>
      <c r="EC16" s="669"/>
    </row>
    <row r="17" spans="2:133" ht="11.25" customHeight="1">
      <c r="B17" s="656" t="s">
        <v>
438</v>
      </c>
      <c r="C17" s="657"/>
      <c r="D17" s="657"/>
      <c r="E17" s="657"/>
      <c r="F17" s="657"/>
      <c r="G17" s="657"/>
      <c r="H17" s="657"/>
      <c r="I17" s="657"/>
      <c r="J17" s="657"/>
      <c r="K17" s="657"/>
      <c r="L17" s="657"/>
      <c r="M17" s="657"/>
      <c r="N17" s="657"/>
      <c r="O17" s="657"/>
      <c r="P17" s="657"/>
      <c r="Q17" s="658"/>
      <c r="R17" s="659">
        <v>
1590</v>
      </c>
      <c r="S17" s="660"/>
      <c r="T17" s="660"/>
      <c r="U17" s="660"/>
      <c r="V17" s="660"/>
      <c r="W17" s="660"/>
      <c r="X17" s="660"/>
      <c r="Y17" s="661"/>
      <c r="Z17" s="662">
        <v>
0</v>
      </c>
      <c r="AA17" s="662"/>
      <c r="AB17" s="662"/>
      <c r="AC17" s="662"/>
      <c r="AD17" s="663">
        <v>
1590</v>
      </c>
      <c r="AE17" s="663"/>
      <c r="AF17" s="663"/>
      <c r="AG17" s="663"/>
      <c r="AH17" s="663"/>
      <c r="AI17" s="663"/>
      <c r="AJ17" s="663"/>
      <c r="AK17" s="663"/>
      <c r="AL17" s="664">
        <v>
0.1</v>
      </c>
      <c r="AM17" s="665"/>
      <c r="AN17" s="665"/>
      <c r="AO17" s="666"/>
      <c r="AP17" s="656" t="s">
        <v>
439</v>
      </c>
      <c r="AQ17" s="657"/>
      <c r="AR17" s="657"/>
      <c r="AS17" s="657"/>
      <c r="AT17" s="657"/>
      <c r="AU17" s="657"/>
      <c r="AV17" s="657"/>
      <c r="AW17" s="657"/>
      <c r="AX17" s="657"/>
      <c r="AY17" s="657"/>
      <c r="AZ17" s="657"/>
      <c r="BA17" s="657"/>
      <c r="BB17" s="657"/>
      <c r="BC17" s="657"/>
      <c r="BD17" s="657"/>
      <c r="BE17" s="657"/>
      <c r="BF17" s="658"/>
      <c r="BG17" s="659" t="s">
        <v>
400</v>
      </c>
      <c r="BH17" s="660"/>
      <c r="BI17" s="660"/>
      <c r="BJ17" s="660"/>
      <c r="BK17" s="660"/>
      <c r="BL17" s="660"/>
      <c r="BM17" s="660"/>
      <c r="BN17" s="661"/>
      <c r="BO17" s="662" t="s">
        <v>
400</v>
      </c>
      <c r="BP17" s="662"/>
      <c r="BQ17" s="662"/>
      <c r="BR17" s="662"/>
      <c r="BS17" s="668" t="s">
        <v>
400</v>
      </c>
      <c r="BT17" s="660"/>
      <c r="BU17" s="660"/>
      <c r="BV17" s="660"/>
      <c r="BW17" s="660"/>
      <c r="BX17" s="660"/>
      <c r="BY17" s="660"/>
      <c r="BZ17" s="660"/>
      <c r="CA17" s="660"/>
      <c r="CB17" s="669"/>
      <c r="CD17" s="674" t="s">
        <v>
177</v>
      </c>
      <c r="CE17" s="675"/>
      <c r="CF17" s="675"/>
      <c r="CG17" s="675"/>
      <c r="CH17" s="675"/>
      <c r="CI17" s="675"/>
      <c r="CJ17" s="675"/>
      <c r="CK17" s="675"/>
      <c r="CL17" s="675"/>
      <c r="CM17" s="675"/>
      <c r="CN17" s="675"/>
      <c r="CO17" s="675"/>
      <c r="CP17" s="675"/>
      <c r="CQ17" s="676"/>
      <c r="CR17" s="659">
        <v>
776470</v>
      </c>
      <c r="CS17" s="660"/>
      <c r="CT17" s="660"/>
      <c r="CU17" s="660"/>
      <c r="CV17" s="660"/>
      <c r="CW17" s="660"/>
      <c r="CX17" s="660"/>
      <c r="CY17" s="661"/>
      <c r="CZ17" s="662">
        <v>
8</v>
      </c>
      <c r="DA17" s="662"/>
      <c r="DB17" s="662"/>
      <c r="DC17" s="662"/>
      <c r="DD17" s="668" t="s">
        <v>
400</v>
      </c>
      <c r="DE17" s="660"/>
      <c r="DF17" s="660"/>
      <c r="DG17" s="660"/>
      <c r="DH17" s="660"/>
      <c r="DI17" s="660"/>
      <c r="DJ17" s="660"/>
      <c r="DK17" s="660"/>
      <c r="DL17" s="660"/>
      <c r="DM17" s="660"/>
      <c r="DN17" s="660"/>
      <c r="DO17" s="660"/>
      <c r="DP17" s="661"/>
      <c r="DQ17" s="668">
        <v>
728897</v>
      </c>
      <c r="DR17" s="660"/>
      <c r="DS17" s="660"/>
      <c r="DT17" s="660"/>
      <c r="DU17" s="660"/>
      <c r="DV17" s="660"/>
      <c r="DW17" s="660"/>
      <c r="DX17" s="660"/>
      <c r="DY17" s="660"/>
      <c r="DZ17" s="660"/>
      <c r="EA17" s="660"/>
      <c r="EB17" s="660"/>
      <c r="EC17" s="669"/>
    </row>
    <row r="18" spans="2:133" ht="11.25" customHeight="1">
      <c r="B18" s="656" t="s">
        <v>
178</v>
      </c>
      <c r="C18" s="657"/>
      <c r="D18" s="657"/>
      <c r="E18" s="657"/>
      <c r="F18" s="657"/>
      <c r="G18" s="657"/>
      <c r="H18" s="657"/>
      <c r="I18" s="657"/>
      <c r="J18" s="657"/>
      <c r="K18" s="657"/>
      <c r="L18" s="657"/>
      <c r="M18" s="657"/>
      <c r="N18" s="657"/>
      <c r="O18" s="657"/>
      <c r="P18" s="657"/>
      <c r="Q18" s="658"/>
      <c r="R18" s="659">
        <v>
2242211</v>
      </c>
      <c r="S18" s="660"/>
      <c r="T18" s="660"/>
      <c r="U18" s="660"/>
      <c r="V18" s="660"/>
      <c r="W18" s="660"/>
      <c r="X18" s="660"/>
      <c r="Y18" s="661"/>
      <c r="Z18" s="662">
        <v>
23.1</v>
      </c>
      <c r="AA18" s="662"/>
      <c r="AB18" s="662"/>
      <c r="AC18" s="662"/>
      <c r="AD18" s="663">
        <v>
1918108</v>
      </c>
      <c r="AE18" s="663"/>
      <c r="AF18" s="663"/>
      <c r="AG18" s="663"/>
      <c r="AH18" s="663"/>
      <c r="AI18" s="663"/>
      <c r="AJ18" s="663"/>
      <c r="AK18" s="663"/>
      <c r="AL18" s="664">
        <v>
60.5</v>
      </c>
      <c r="AM18" s="665"/>
      <c r="AN18" s="665"/>
      <c r="AO18" s="666"/>
      <c r="AP18" s="656" t="s">
        <v>
440</v>
      </c>
      <c r="AQ18" s="657"/>
      <c r="AR18" s="657"/>
      <c r="AS18" s="657"/>
      <c r="AT18" s="657"/>
      <c r="AU18" s="657"/>
      <c r="AV18" s="657"/>
      <c r="AW18" s="657"/>
      <c r="AX18" s="657"/>
      <c r="AY18" s="657"/>
      <c r="AZ18" s="657"/>
      <c r="BA18" s="657"/>
      <c r="BB18" s="657"/>
      <c r="BC18" s="657"/>
      <c r="BD18" s="657"/>
      <c r="BE18" s="657"/>
      <c r="BF18" s="658"/>
      <c r="BG18" s="659" t="s">
        <v>
400</v>
      </c>
      <c r="BH18" s="660"/>
      <c r="BI18" s="660"/>
      <c r="BJ18" s="660"/>
      <c r="BK18" s="660"/>
      <c r="BL18" s="660"/>
      <c r="BM18" s="660"/>
      <c r="BN18" s="661"/>
      <c r="BO18" s="662" t="s">
        <v>
400</v>
      </c>
      <c r="BP18" s="662"/>
      <c r="BQ18" s="662"/>
      <c r="BR18" s="662"/>
      <c r="BS18" s="668" t="s">
        <v>
400</v>
      </c>
      <c r="BT18" s="660"/>
      <c r="BU18" s="660"/>
      <c r="BV18" s="660"/>
      <c r="BW18" s="660"/>
      <c r="BX18" s="660"/>
      <c r="BY18" s="660"/>
      <c r="BZ18" s="660"/>
      <c r="CA18" s="660"/>
      <c r="CB18" s="669"/>
      <c r="CD18" s="674" t="s">
        <v>
179</v>
      </c>
      <c r="CE18" s="675"/>
      <c r="CF18" s="675"/>
      <c r="CG18" s="675"/>
      <c r="CH18" s="675"/>
      <c r="CI18" s="675"/>
      <c r="CJ18" s="675"/>
      <c r="CK18" s="675"/>
      <c r="CL18" s="675"/>
      <c r="CM18" s="675"/>
      <c r="CN18" s="675"/>
      <c r="CO18" s="675"/>
      <c r="CP18" s="675"/>
      <c r="CQ18" s="676"/>
      <c r="CR18" s="659">
        <v>
110449</v>
      </c>
      <c r="CS18" s="660"/>
      <c r="CT18" s="660"/>
      <c r="CU18" s="660"/>
      <c r="CV18" s="660"/>
      <c r="CW18" s="660"/>
      <c r="CX18" s="660"/>
      <c r="CY18" s="661"/>
      <c r="CZ18" s="662">
        <v>
1.1000000000000001</v>
      </c>
      <c r="DA18" s="662"/>
      <c r="DB18" s="662"/>
      <c r="DC18" s="662"/>
      <c r="DD18" s="668">
        <v>
110449</v>
      </c>
      <c r="DE18" s="660"/>
      <c r="DF18" s="660"/>
      <c r="DG18" s="660"/>
      <c r="DH18" s="660"/>
      <c r="DI18" s="660"/>
      <c r="DJ18" s="660"/>
      <c r="DK18" s="660"/>
      <c r="DL18" s="660"/>
      <c r="DM18" s="660"/>
      <c r="DN18" s="660"/>
      <c r="DO18" s="660"/>
      <c r="DP18" s="661"/>
      <c r="DQ18" s="668">
        <v>
2565</v>
      </c>
      <c r="DR18" s="660"/>
      <c r="DS18" s="660"/>
      <c r="DT18" s="660"/>
      <c r="DU18" s="660"/>
      <c r="DV18" s="660"/>
      <c r="DW18" s="660"/>
      <c r="DX18" s="660"/>
      <c r="DY18" s="660"/>
      <c r="DZ18" s="660"/>
      <c r="EA18" s="660"/>
      <c r="EB18" s="660"/>
      <c r="EC18" s="669"/>
    </row>
    <row r="19" spans="2:133" ht="11.25" customHeight="1">
      <c r="B19" s="656" t="s">
        <v>
441</v>
      </c>
      <c r="C19" s="657"/>
      <c r="D19" s="657"/>
      <c r="E19" s="657"/>
      <c r="F19" s="657"/>
      <c r="G19" s="657"/>
      <c r="H19" s="657"/>
      <c r="I19" s="657"/>
      <c r="J19" s="657"/>
      <c r="K19" s="657"/>
      <c r="L19" s="657"/>
      <c r="M19" s="657"/>
      <c r="N19" s="657"/>
      <c r="O19" s="657"/>
      <c r="P19" s="657"/>
      <c r="Q19" s="658"/>
      <c r="R19" s="659">
        <v>
1918108</v>
      </c>
      <c r="S19" s="660"/>
      <c r="T19" s="660"/>
      <c r="U19" s="660"/>
      <c r="V19" s="660"/>
      <c r="W19" s="660"/>
      <c r="X19" s="660"/>
      <c r="Y19" s="661"/>
      <c r="Z19" s="662">
        <v>
19.8</v>
      </c>
      <c r="AA19" s="662"/>
      <c r="AB19" s="662"/>
      <c r="AC19" s="662"/>
      <c r="AD19" s="663">
        <v>
1918108</v>
      </c>
      <c r="AE19" s="663"/>
      <c r="AF19" s="663"/>
      <c r="AG19" s="663"/>
      <c r="AH19" s="663"/>
      <c r="AI19" s="663"/>
      <c r="AJ19" s="663"/>
      <c r="AK19" s="663"/>
      <c r="AL19" s="664">
        <v>
60.5</v>
      </c>
      <c r="AM19" s="665"/>
      <c r="AN19" s="665"/>
      <c r="AO19" s="666"/>
      <c r="AP19" s="656" t="s">
        <v>
180</v>
      </c>
      <c r="AQ19" s="657"/>
      <c r="AR19" s="657"/>
      <c r="AS19" s="657"/>
      <c r="AT19" s="657"/>
      <c r="AU19" s="657"/>
      <c r="AV19" s="657"/>
      <c r="AW19" s="657"/>
      <c r="AX19" s="657"/>
      <c r="AY19" s="657"/>
      <c r="AZ19" s="657"/>
      <c r="BA19" s="657"/>
      <c r="BB19" s="657"/>
      <c r="BC19" s="657"/>
      <c r="BD19" s="657"/>
      <c r="BE19" s="657"/>
      <c r="BF19" s="658"/>
      <c r="BG19" s="659">
        <v>
4406</v>
      </c>
      <c r="BH19" s="660"/>
      <c r="BI19" s="660"/>
      <c r="BJ19" s="660"/>
      <c r="BK19" s="660"/>
      <c r="BL19" s="660"/>
      <c r="BM19" s="660"/>
      <c r="BN19" s="661"/>
      <c r="BO19" s="662">
        <v>
0.5</v>
      </c>
      <c r="BP19" s="662"/>
      <c r="BQ19" s="662"/>
      <c r="BR19" s="662"/>
      <c r="BS19" s="668" t="s">
        <v>
400</v>
      </c>
      <c r="BT19" s="660"/>
      <c r="BU19" s="660"/>
      <c r="BV19" s="660"/>
      <c r="BW19" s="660"/>
      <c r="BX19" s="660"/>
      <c r="BY19" s="660"/>
      <c r="BZ19" s="660"/>
      <c r="CA19" s="660"/>
      <c r="CB19" s="669"/>
      <c r="CD19" s="674" t="s">
        <v>
442</v>
      </c>
      <c r="CE19" s="675"/>
      <c r="CF19" s="675"/>
      <c r="CG19" s="675"/>
      <c r="CH19" s="675"/>
      <c r="CI19" s="675"/>
      <c r="CJ19" s="675"/>
      <c r="CK19" s="675"/>
      <c r="CL19" s="675"/>
      <c r="CM19" s="675"/>
      <c r="CN19" s="675"/>
      <c r="CO19" s="675"/>
      <c r="CP19" s="675"/>
      <c r="CQ19" s="676"/>
      <c r="CR19" s="659" t="s">
        <v>
400</v>
      </c>
      <c r="CS19" s="660"/>
      <c r="CT19" s="660"/>
      <c r="CU19" s="660"/>
      <c r="CV19" s="660"/>
      <c r="CW19" s="660"/>
      <c r="CX19" s="660"/>
      <c r="CY19" s="661"/>
      <c r="CZ19" s="662" t="s">
        <v>
400</v>
      </c>
      <c r="DA19" s="662"/>
      <c r="DB19" s="662"/>
      <c r="DC19" s="662"/>
      <c r="DD19" s="668" t="s">
        <v>
400</v>
      </c>
      <c r="DE19" s="660"/>
      <c r="DF19" s="660"/>
      <c r="DG19" s="660"/>
      <c r="DH19" s="660"/>
      <c r="DI19" s="660"/>
      <c r="DJ19" s="660"/>
      <c r="DK19" s="660"/>
      <c r="DL19" s="660"/>
      <c r="DM19" s="660"/>
      <c r="DN19" s="660"/>
      <c r="DO19" s="660"/>
      <c r="DP19" s="661"/>
      <c r="DQ19" s="668" t="s">
        <v>
400</v>
      </c>
      <c r="DR19" s="660"/>
      <c r="DS19" s="660"/>
      <c r="DT19" s="660"/>
      <c r="DU19" s="660"/>
      <c r="DV19" s="660"/>
      <c r="DW19" s="660"/>
      <c r="DX19" s="660"/>
      <c r="DY19" s="660"/>
      <c r="DZ19" s="660"/>
      <c r="EA19" s="660"/>
      <c r="EB19" s="660"/>
      <c r="EC19" s="669"/>
    </row>
    <row r="20" spans="2:133" ht="11.25" customHeight="1">
      <c r="B20" s="656" t="s">
        <v>
443</v>
      </c>
      <c r="C20" s="657"/>
      <c r="D20" s="657"/>
      <c r="E20" s="657"/>
      <c r="F20" s="657"/>
      <c r="G20" s="657"/>
      <c r="H20" s="657"/>
      <c r="I20" s="657"/>
      <c r="J20" s="657"/>
      <c r="K20" s="657"/>
      <c r="L20" s="657"/>
      <c r="M20" s="657"/>
      <c r="N20" s="657"/>
      <c r="O20" s="657"/>
      <c r="P20" s="657"/>
      <c r="Q20" s="658"/>
      <c r="R20" s="659">
        <v>
324103</v>
      </c>
      <c r="S20" s="660"/>
      <c r="T20" s="660"/>
      <c r="U20" s="660"/>
      <c r="V20" s="660"/>
      <c r="W20" s="660"/>
      <c r="X20" s="660"/>
      <c r="Y20" s="661"/>
      <c r="Z20" s="662">
        <v>
3.3</v>
      </c>
      <c r="AA20" s="662"/>
      <c r="AB20" s="662"/>
      <c r="AC20" s="662"/>
      <c r="AD20" s="663" t="s">
        <v>
400</v>
      </c>
      <c r="AE20" s="663"/>
      <c r="AF20" s="663"/>
      <c r="AG20" s="663"/>
      <c r="AH20" s="663"/>
      <c r="AI20" s="663"/>
      <c r="AJ20" s="663"/>
      <c r="AK20" s="663"/>
      <c r="AL20" s="664" t="s">
        <v>
400</v>
      </c>
      <c r="AM20" s="665"/>
      <c r="AN20" s="665"/>
      <c r="AO20" s="666"/>
      <c r="AP20" s="656" t="s">
        <v>
444</v>
      </c>
      <c r="AQ20" s="657"/>
      <c r="AR20" s="657"/>
      <c r="AS20" s="657"/>
      <c r="AT20" s="657"/>
      <c r="AU20" s="657"/>
      <c r="AV20" s="657"/>
      <c r="AW20" s="657"/>
      <c r="AX20" s="657"/>
      <c r="AY20" s="657"/>
      <c r="AZ20" s="657"/>
      <c r="BA20" s="657"/>
      <c r="BB20" s="657"/>
      <c r="BC20" s="657"/>
      <c r="BD20" s="657"/>
      <c r="BE20" s="657"/>
      <c r="BF20" s="658"/>
      <c r="BG20" s="659">
        <v>
4406</v>
      </c>
      <c r="BH20" s="660"/>
      <c r="BI20" s="660"/>
      <c r="BJ20" s="660"/>
      <c r="BK20" s="660"/>
      <c r="BL20" s="660"/>
      <c r="BM20" s="660"/>
      <c r="BN20" s="661"/>
      <c r="BO20" s="662">
        <v>
0.5</v>
      </c>
      <c r="BP20" s="662"/>
      <c r="BQ20" s="662"/>
      <c r="BR20" s="662"/>
      <c r="BS20" s="668" t="s">
        <v>
400</v>
      </c>
      <c r="BT20" s="660"/>
      <c r="BU20" s="660"/>
      <c r="BV20" s="660"/>
      <c r="BW20" s="660"/>
      <c r="BX20" s="660"/>
      <c r="BY20" s="660"/>
      <c r="BZ20" s="660"/>
      <c r="CA20" s="660"/>
      <c r="CB20" s="669"/>
      <c r="CD20" s="674" t="s">
        <v>
181</v>
      </c>
      <c r="CE20" s="675"/>
      <c r="CF20" s="675"/>
      <c r="CG20" s="675"/>
      <c r="CH20" s="675"/>
      <c r="CI20" s="675"/>
      <c r="CJ20" s="675"/>
      <c r="CK20" s="675"/>
      <c r="CL20" s="675"/>
      <c r="CM20" s="675"/>
      <c r="CN20" s="675"/>
      <c r="CO20" s="675"/>
      <c r="CP20" s="675"/>
      <c r="CQ20" s="676"/>
      <c r="CR20" s="659">
        <v>
9663401</v>
      </c>
      <c r="CS20" s="660"/>
      <c r="CT20" s="660"/>
      <c r="CU20" s="660"/>
      <c r="CV20" s="660"/>
      <c r="CW20" s="660"/>
      <c r="CX20" s="660"/>
      <c r="CY20" s="661"/>
      <c r="CZ20" s="662">
        <v>
100</v>
      </c>
      <c r="DA20" s="662"/>
      <c r="DB20" s="662"/>
      <c r="DC20" s="662"/>
      <c r="DD20" s="668">
        <v>
2673822</v>
      </c>
      <c r="DE20" s="660"/>
      <c r="DF20" s="660"/>
      <c r="DG20" s="660"/>
      <c r="DH20" s="660"/>
      <c r="DI20" s="660"/>
      <c r="DJ20" s="660"/>
      <c r="DK20" s="660"/>
      <c r="DL20" s="660"/>
      <c r="DM20" s="660"/>
      <c r="DN20" s="660"/>
      <c r="DO20" s="660"/>
      <c r="DP20" s="661"/>
      <c r="DQ20" s="668">
        <v>
3831563</v>
      </c>
      <c r="DR20" s="660"/>
      <c r="DS20" s="660"/>
      <c r="DT20" s="660"/>
      <c r="DU20" s="660"/>
      <c r="DV20" s="660"/>
      <c r="DW20" s="660"/>
      <c r="DX20" s="660"/>
      <c r="DY20" s="660"/>
      <c r="DZ20" s="660"/>
      <c r="EA20" s="660"/>
      <c r="EB20" s="660"/>
      <c r="EC20" s="669"/>
    </row>
    <row r="21" spans="2:133" ht="11.25" customHeight="1">
      <c r="B21" s="656" t="s">
        <v>
445</v>
      </c>
      <c r="C21" s="657"/>
      <c r="D21" s="657"/>
      <c r="E21" s="657"/>
      <c r="F21" s="657"/>
      <c r="G21" s="657"/>
      <c r="H21" s="657"/>
      <c r="I21" s="657"/>
      <c r="J21" s="657"/>
      <c r="K21" s="657"/>
      <c r="L21" s="657"/>
      <c r="M21" s="657"/>
      <c r="N21" s="657"/>
      <c r="O21" s="657"/>
      <c r="P21" s="657"/>
      <c r="Q21" s="658"/>
      <c r="R21" s="659" t="s">
        <v>
400</v>
      </c>
      <c r="S21" s="660"/>
      <c r="T21" s="660"/>
      <c r="U21" s="660"/>
      <c r="V21" s="660"/>
      <c r="W21" s="660"/>
      <c r="X21" s="660"/>
      <c r="Y21" s="661"/>
      <c r="Z21" s="662" t="s">
        <v>
400</v>
      </c>
      <c r="AA21" s="662"/>
      <c r="AB21" s="662"/>
      <c r="AC21" s="662"/>
      <c r="AD21" s="663" t="s">
        <v>
400</v>
      </c>
      <c r="AE21" s="663"/>
      <c r="AF21" s="663"/>
      <c r="AG21" s="663"/>
      <c r="AH21" s="663"/>
      <c r="AI21" s="663"/>
      <c r="AJ21" s="663"/>
      <c r="AK21" s="663"/>
      <c r="AL21" s="664" t="s">
        <v>
400</v>
      </c>
      <c r="AM21" s="665"/>
      <c r="AN21" s="665"/>
      <c r="AO21" s="666"/>
      <c r="AP21" s="677" t="s">
        <v>
446</v>
      </c>
      <c r="AQ21" s="678"/>
      <c r="AR21" s="678"/>
      <c r="AS21" s="678"/>
      <c r="AT21" s="678"/>
      <c r="AU21" s="678"/>
      <c r="AV21" s="678"/>
      <c r="AW21" s="678"/>
      <c r="AX21" s="678"/>
      <c r="AY21" s="678"/>
      <c r="AZ21" s="678"/>
      <c r="BA21" s="678"/>
      <c r="BB21" s="678"/>
      <c r="BC21" s="678"/>
      <c r="BD21" s="678"/>
      <c r="BE21" s="678"/>
      <c r="BF21" s="679"/>
      <c r="BG21" s="659">
        <v>
4406</v>
      </c>
      <c r="BH21" s="660"/>
      <c r="BI21" s="660"/>
      <c r="BJ21" s="660"/>
      <c r="BK21" s="660"/>
      <c r="BL21" s="660"/>
      <c r="BM21" s="660"/>
      <c r="BN21" s="661"/>
      <c r="BO21" s="662">
        <v>
0.5</v>
      </c>
      <c r="BP21" s="662"/>
      <c r="BQ21" s="662"/>
      <c r="BR21" s="662"/>
      <c r="BS21" s="668" t="s">
        <v>
400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
447</v>
      </c>
      <c r="C22" s="657"/>
      <c r="D22" s="657"/>
      <c r="E22" s="657"/>
      <c r="F22" s="657"/>
      <c r="G22" s="657"/>
      <c r="H22" s="657"/>
      <c r="I22" s="657"/>
      <c r="J22" s="657"/>
      <c r="K22" s="657"/>
      <c r="L22" s="657"/>
      <c r="M22" s="657"/>
      <c r="N22" s="657"/>
      <c r="O22" s="657"/>
      <c r="P22" s="657"/>
      <c r="Q22" s="658"/>
      <c r="R22" s="659">
        <v>
3475097</v>
      </c>
      <c r="S22" s="660"/>
      <c r="T22" s="660"/>
      <c r="U22" s="660"/>
      <c r="V22" s="660"/>
      <c r="W22" s="660"/>
      <c r="X22" s="660"/>
      <c r="Y22" s="661"/>
      <c r="Z22" s="662">
        <v>
35.799999999999997</v>
      </c>
      <c r="AA22" s="662"/>
      <c r="AB22" s="662"/>
      <c r="AC22" s="662"/>
      <c r="AD22" s="663">
        <v>
3150994</v>
      </c>
      <c r="AE22" s="663"/>
      <c r="AF22" s="663"/>
      <c r="AG22" s="663"/>
      <c r="AH22" s="663"/>
      <c r="AI22" s="663"/>
      <c r="AJ22" s="663"/>
      <c r="AK22" s="663"/>
      <c r="AL22" s="664">
        <v>
99.4</v>
      </c>
      <c r="AM22" s="665"/>
      <c r="AN22" s="665"/>
      <c r="AO22" s="666"/>
      <c r="AP22" s="677" t="s">
        <v>
448</v>
      </c>
      <c r="AQ22" s="678"/>
      <c r="AR22" s="678"/>
      <c r="AS22" s="678"/>
      <c r="AT22" s="678"/>
      <c r="AU22" s="678"/>
      <c r="AV22" s="678"/>
      <c r="AW22" s="678"/>
      <c r="AX22" s="678"/>
      <c r="AY22" s="678"/>
      <c r="AZ22" s="678"/>
      <c r="BA22" s="678"/>
      <c r="BB22" s="678"/>
      <c r="BC22" s="678"/>
      <c r="BD22" s="678"/>
      <c r="BE22" s="678"/>
      <c r="BF22" s="679"/>
      <c r="BG22" s="659" t="s">
        <v>
449</v>
      </c>
      <c r="BH22" s="660"/>
      <c r="BI22" s="660"/>
      <c r="BJ22" s="660"/>
      <c r="BK22" s="660"/>
      <c r="BL22" s="660"/>
      <c r="BM22" s="660"/>
      <c r="BN22" s="661"/>
      <c r="BO22" s="662" t="s">
        <v>
449</v>
      </c>
      <c r="BP22" s="662"/>
      <c r="BQ22" s="662"/>
      <c r="BR22" s="662"/>
      <c r="BS22" s="668" t="s">
        <v>
449</v>
      </c>
      <c r="BT22" s="660"/>
      <c r="BU22" s="660"/>
      <c r="BV22" s="660"/>
      <c r="BW22" s="660"/>
      <c r="BX22" s="660"/>
      <c r="BY22" s="660"/>
      <c r="BZ22" s="660"/>
      <c r="CA22" s="660"/>
      <c r="CB22" s="669"/>
      <c r="CD22" s="641" t="s">
        <v>
182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
450</v>
      </c>
      <c r="C23" s="657"/>
      <c r="D23" s="657"/>
      <c r="E23" s="657"/>
      <c r="F23" s="657"/>
      <c r="G23" s="657"/>
      <c r="H23" s="657"/>
      <c r="I23" s="657"/>
      <c r="J23" s="657"/>
      <c r="K23" s="657"/>
      <c r="L23" s="657"/>
      <c r="M23" s="657"/>
      <c r="N23" s="657"/>
      <c r="O23" s="657"/>
      <c r="P23" s="657"/>
      <c r="Q23" s="658"/>
      <c r="R23" s="659">
        <v>
2814</v>
      </c>
      <c r="S23" s="660"/>
      <c r="T23" s="660"/>
      <c r="U23" s="660"/>
      <c r="V23" s="660"/>
      <c r="W23" s="660"/>
      <c r="X23" s="660"/>
      <c r="Y23" s="661"/>
      <c r="Z23" s="662">
        <v>
0</v>
      </c>
      <c r="AA23" s="662"/>
      <c r="AB23" s="662"/>
      <c r="AC23" s="662"/>
      <c r="AD23" s="663">
        <v>
2814</v>
      </c>
      <c r="AE23" s="663"/>
      <c r="AF23" s="663"/>
      <c r="AG23" s="663"/>
      <c r="AH23" s="663"/>
      <c r="AI23" s="663"/>
      <c r="AJ23" s="663"/>
      <c r="AK23" s="663"/>
      <c r="AL23" s="664">
        <v>
0.1</v>
      </c>
      <c r="AM23" s="665"/>
      <c r="AN23" s="665"/>
      <c r="AO23" s="666"/>
      <c r="AP23" s="677" t="s">
        <v>
451</v>
      </c>
      <c r="AQ23" s="678"/>
      <c r="AR23" s="678"/>
      <c r="AS23" s="678"/>
      <c r="AT23" s="678"/>
      <c r="AU23" s="678"/>
      <c r="AV23" s="678"/>
      <c r="AW23" s="678"/>
      <c r="AX23" s="678"/>
      <c r="AY23" s="678"/>
      <c r="AZ23" s="678"/>
      <c r="BA23" s="678"/>
      <c r="BB23" s="678"/>
      <c r="BC23" s="678"/>
      <c r="BD23" s="678"/>
      <c r="BE23" s="678"/>
      <c r="BF23" s="679"/>
      <c r="BG23" s="659" t="s">
        <v>
449</v>
      </c>
      <c r="BH23" s="660"/>
      <c r="BI23" s="660"/>
      <c r="BJ23" s="660"/>
      <c r="BK23" s="660"/>
      <c r="BL23" s="660"/>
      <c r="BM23" s="660"/>
      <c r="BN23" s="661"/>
      <c r="BO23" s="662" t="s">
        <v>
449</v>
      </c>
      <c r="BP23" s="662"/>
      <c r="BQ23" s="662"/>
      <c r="BR23" s="662"/>
      <c r="BS23" s="668" t="s">
        <v>
449</v>
      </c>
      <c r="BT23" s="660"/>
      <c r="BU23" s="660"/>
      <c r="BV23" s="660"/>
      <c r="BW23" s="660"/>
      <c r="BX23" s="660"/>
      <c r="BY23" s="660"/>
      <c r="BZ23" s="660"/>
      <c r="CA23" s="660"/>
      <c r="CB23" s="669"/>
      <c r="CD23" s="641" t="s">
        <v>
150</v>
      </c>
      <c r="CE23" s="642"/>
      <c r="CF23" s="642"/>
      <c r="CG23" s="642"/>
      <c r="CH23" s="642"/>
      <c r="CI23" s="642"/>
      <c r="CJ23" s="642"/>
      <c r="CK23" s="642"/>
      <c r="CL23" s="642"/>
      <c r="CM23" s="642"/>
      <c r="CN23" s="642"/>
      <c r="CO23" s="642"/>
      <c r="CP23" s="642"/>
      <c r="CQ23" s="643"/>
      <c r="CR23" s="641" t="s">
        <v>
183</v>
      </c>
      <c r="CS23" s="642"/>
      <c r="CT23" s="642"/>
      <c r="CU23" s="642"/>
      <c r="CV23" s="642"/>
      <c r="CW23" s="642"/>
      <c r="CX23" s="642"/>
      <c r="CY23" s="643"/>
      <c r="CZ23" s="641" t="s">
        <v>
452</v>
      </c>
      <c r="DA23" s="642"/>
      <c r="DB23" s="642"/>
      <c r="DC23" s="643"/>
      <c r="DD23" s="641" t="s">
        <v>
453</v>
      </c>
      <c r="DE23" s="642"/>
      <c r="DF23" s="642"/>
      <c r="DG23" s="642"/>
      <c r="DH23" s="642"/>
      <c r="DI23" s="642"/>
      <c r="DJ23" s="642"/>
      <c r="DK23" s="643"/>
      <c r="DL23" s="689" t="s">
        <v>
184</v>
      </c>
      <c r="DM23" s="690"/>
      <c r="DN23" s="690"/>
      <c r="DO23" s="690"/>
      <c r="DP23" s="690"/>
      <c r="DQ23" s="690"/>
      <c r="DR23" s="690"/>
      <c r="DS23" s="690"/>
      <c r="DT23" s="690"/>
      <c r="DU23" s="690"/>
      <c r="DV23" s="691"/>
      <c r="DW23" s="641" t="s">
        <v>
185</v>
      </c>
      <c r="DX23" s="642"/>
      <c r="DY23" s="642"/>
      <c r="DZ23" s="642"/>
      <c r="EA23" s="642"/>
      <c r="EB23" s="642"/>
      <c r="EC23" s="643"/>
    </row>
    <row r="24" spans="2:133" ht="11.25" customHeight="1">
      <c r="B24" s="656" t="s">
        <v>
186</v>
      </c>
      <c r="C24" s="657"/>
      <c r="D24" s="657"/>
      <c r="E24" s="657"/>
      <c r="F24" s="657"/>
      <c r="G24" s="657"/>
      <c r="H24" s="657"/>
      <c r="I24" s="657"/>
      <c r="J24" s="657"/>
      <c r="K24" s="657"/>
      <c r="L24" s="657"/>
      <c r="M24" s="657"/>
      <c r="N24" s="657"/>
      <c r="O24" s="657"/>
      <c r="P24" s="657"/>
      <c r="Q24" s="658"/>
      <c r="R24" s="659">
        <v>
20272</v>
      </c>
      <c r="S24" s="660"/>
      <c r="T24" s="660"/>
      <c r="U24" s="660"/>
      <c r="V24" s="660"/>
      <c r="W24" s="660"/>
      <c r="X24" s="660"/>
      <c r="Y24" s="661"/>
      <c r="Z24" s="662">
        <v>
0.2</v>
      </c>
      <c r="AA24" s="662"/>
      <c r="AB24" s="662"/>
      <c r="AC24" s="662"/>
      <c r="AD24" s="663" t="s">
        <v>
449</v>
      </c>
      <c r="AE24" s="663"/>
      <c r="AF24" s="663"/>
      <c r="AG24" s="663"/>
      <c r="AH24" s="663"/>
      <c r="AI24" s="663"/>
      <c r="AJ24" s="663"/>
      <c r="AK24" s="663"/>
      <c r="AL24" s="664" t="s">
        <v>
449</v>
      </c>
      <c r="AM24" s="665"/>
      <c r="AN24" s="665"/>
      <c r="AO24" s="666"/>
      <c r="AP24" s="677" t="s">
        <v>
454</v>
      </c>
      <c r="AQ24" s="678"/>
      <c r="AR24" s="678"/>
      <c r="AS24" s="678"/>
      <c r="AT24" s="678"/>
      <c r="AU24" s="678"/>
      <c r="AV24" s="678"/>
      <c r="AW24" s="678"/>
      <c r="AX24" s="678"/>
      <c r="AY24" s="678"/>
      <c r="AZ24" s="678"/>
      <c r="BA24" s="678"/>
      <c r="BB24" s="678"/>
      <c r="BC24" s="678"/>
      <c r="BD24" s="678"/>
      <c r="BE24" s="678"/>
      <c r="BF24" s="679"/>
      <c r="BG24" s="659" t="s">
        <v>
449</v>
      </c>
      <c r="BH24" s="660"/>
      <c r="BI24" s="660"/>
      <c r="BJ24" s="660"/>
      <c r="BK24" s="660"/>
      <c r="BL24" s="660"/>
      <c r="BM24" s="660"/>
      <c r="BN24" s="661"/>
      <c r="BO24" s="662" t="s">
        <v>
449</v>
      </c>
      <c r="BP24" s="662"/>
      <c r="BQ24" s="662"/>
      <c r="BR24" s="662"/>
      <c r="BS24" s="668" t="s">
        <v>
449</v>
      </c>
      <c r="BT24" s="660"/>
      <c r="BU24" s="660"/>
      <c r="BV24" s="660"/>
      <c r="BW24" s="660"/>
      <c r="BX24" s="660"/>
      <c r="BY24" s="660"/>
      <c r="BZ24" s="660"/>
      <c r="CA24" s="660"/>
      <c r="CB24" s="669"/>
      <c r="CD24" s="670" t="s">
        <v>
187</v>
      </c>
      <c r="CE24" s="671"/>
      <c r="CF24" s="671"/>
      <c r="CG24" s="671"/>
      <c r="CH24" s="671"/>
      <c r="CI24" s="671"/>
      <c r="CJ24" s="671"/>
      <c r="CK24" s="671"/>
      <c r="CL24" s="671"/>
      <c r="CM24" s="671"/>
      <c r="CN24" s="671"/>
      <c r="CO24" s="671"/>
      <c r="CP24" s="671"/>
      <c r="CQ24" s="672"/>
      <c r="CR24" s="648">
        <v>
2443918</v>
      </c>
      <c r="CS24" s="649"/>
      <c r="CT24" s="649"/>
      <c r="CU24" s="649"/>
      <c r="CV24" s="649"/>
      <c r="CW24" s="649"/>
      <c r="CX24" s="649"/>
      <c r="CY24" s="650"/>
      <c r="CZ24" s="653">
        <v>
25.3</v>
      </c>
      <c r="DA24" s="654"/>
      <c r="DB24" s="654"/>
      <c r="DC24" s="673"/>
      <c r="DD24" s="692">
        <v>
1810433</v>
      </c>
      <c r="DE24" s="649"/>
      <c r="DF24" s="649"/>
      <c r="DG24" s="649"/>
      <c r="DH24" s="649"/>
      <c r="DI24" s="649"/>
      <c r="DJ24" s="649"/>
      <c r="DK24" s="650"/>
      <c r="DL24" s="692">
        <v>
1778174</v>
      </c>
      <c r="DM24" s="649"/>
      <c r="DN24" s="649"/>
      <c r="DO24" s="649"/>
      <c r="DP24" s="649"/>
      <c r="DQ24" s="649"/>
      <c r="DR24" s="649"/>
      <c r="DS24" s="649"/>
      <c r="DT24" s="649"/>
      <c r="DU24" s="649"/>
      <c r="DV24" s="650"/>
      <c r="DW24" s="653">
        <v>
53.2</v>
      </c>
      <c r="DX24" s="654"/>
      <c r="DY24" s="654"/>
      <c r="DZ24" s="654"/>
      <c r="EA24" s="654"/>
      <c r="EB24" s="654"/>
      <c r="EC24" s="655"/>
    </row>
    <row r="25" spans="2:133" ht="11.25" customHeight="1">
      <c r="B25" s="656" t="s">
        <v>
188</v>
      </c>
      <c r="C25" s="657"/>
      <c r="D25" s="657"/>
      <c r="E25" s="657"/>
      <c r="F25" s="657"/>
      <c r="G25" s="657"/>
      <c r="H25" s="657"/>
      <c r="I25" s="657"/>
      <c r="J25" s="657"/>
      <c r="K25" s="657"/>
      <c r="L25" s="657"/>
      <c r="M25" s="657"/>
      <c r="N25" s="657"/>
      <c r="O25" s="657"/>
      <c r="P25" s="657"/>
      <c r="Q25" s="658"/>
      <c r="R25" s="659">
        <v>
157100</v>
      </c>
      <c r="S25" s="660"/>
      <c r="T25" s="660"/>
      <c r="U25" s="660"/>
      <c r="V25" s="660"/>
      <c r="W25" s="660"/>
      <c r="X25" s="660"/>
      <c r="Y25" s="661"/>
      <c r="Z25" s="662">
        <v>
1.6</v>
      </c>
      <c r="AA25" s="662"/>
      <c r="AB25" s="662"/>
      <c r="AC25" s="662"/>
      <c r="AD25" s="663">
        <v>
775</v>
      </c>
      <c r="AE25" s="663"/>
      <c r="AF25" s="663"/>
      <c r="AG25" s="663"/>
      <c r="AH25" s="663"/>
      <c r="AI25" s="663"/>
      <c r="AJ25" s="663"/>
      <c r="AK25" s="663"/>
      <c r="AL25" s="664">
        <v>
0</v>
      </c>
      <c r="AM25" s="665"/>
      <c r="AN25" s="665"/>
      <c r="AO25" s="666"/>
      <c r="AP25" s="677" t="s">
        <v>
455</v>
      </c>
      <c r="AQ25" s="678"/>
      <c r="AR25" s="678"/>
      <c r="AS25" s="678"/>
      <c r="AT25" s="678"/>
      <c r="AU25" s="678"/>
      <c r="AV25" s="678"/>
      <c r="AW25" s="678"/>
      <c r="AX25" s="678"/>
      <c r="AY25" s="678"/>
      <c r="AZ25" s="678"/>
      <c r="BA25" s="678"/>
      <c r="BB25" s="678"/>
      <c r="BC25" s="678"/>
      <c r="BD25" s="678"/>
      <c r="BE25" s="678"/>
      <c r="BF25" s="679"/>
      <c r="BG25" s="659" t="s">
        <v>
449</v>
      </c>
      <c r="BH25" s="660"/>
      <c r="BI25" s="660"/>
      <c r="BJ25" s="660"/>
      <c r="BK25" s="660"/>
      <c r="BL25" s="660"/>
      <c r="BM25" s="660"/>
      <c r="BN25" s="661"/>
      <c r="BO25" s="662" t="s">
        <v>
449</v>
      </c>
      <c r="BP25" s="662"/>
      <c r="BQ25" s="662"/>
      <c r="BR25" s="662"/>
      <c r="BS25" s="668" t="s">
        <v>
449</v>
      </c>
      <c r="BT25" s="660"/>
      <c r="BU25" s="660"/>
      <c r="BV25" s="660"/>
      <c r="BW25" s="660"/>
      <c r="BX25" s="660"/>
      <c r="BY25" s="660"/>
      <c r="BZ25" s="660"/>
      <c r="CA25" s="660"/>
      <c r="CB25" s="669"/>
      <c r="CD25" s="674" t="s">
        <v>
456</v>
      </c>
      <c r="CE25" s="675"/>
      <c r="CF25" s="675"/>
      <c r="CG25" s="675"/>
      <c r="CH25" s="675"/>
      <c r="CI25" s="675"/>
      <c r="CJ25" s="675"/>
      <c r="CK25" s="675"/>
      <c r="CL25" s="675"/>
      <c r="CM25" s="675"/>
      <c r="CN25" s="675"/>
      <c r="CO25" s="675"/>
      <c r="CP25" s="675"/>
      <c r="CQ25" s="676"/>
      <c r="CR25" s="659">
        <v>
1190387</v>
      </c>
      <c r="CS25" s="693"/>
      <c r="CT25" s="693"/>
      <c r="CU25" s="693"/>
      <c r="CV25" s="693"/>
      <c r="CW25" s="693"/>
      <c r="CX25" s="693"/>
      <c r="CY25" s="694"/>
      <c r="CZ25" s="664">
        <v>
12.3</v>
      </c>
      <c r="DA25" s="695"/>
      <c r="DB25" s="695"/>
      <c r="DC25" s="698"/>
      <c r="DD25" s="668">
        <v>
965960</v>
      </c>
      <c r="DE25" s="693"/>
      <c r="DF25" s="693"/>
      <c r="DG25" s="693"/>
      <c r="DH25" s="693"/>
      <c r="DI25" s="693"/>
      <c r="DJ25" s="693"/>
      <c r="DK25" s="694"/>
      <c r="DL25" s="668">
        <v>
938806</v>
      </c>
      <c r="DM25" s="693"/>
      <c r="DN25" s="693"/>
      <c r="DO25" s="693"/>
      <c r="DP25" s="693"/>
      <c r="DQ25" s="693"/>
      <c r="DR25" s="693"/>
      <c r="DS25" s="693"/>
      <c r="DT25" s="693"/>
      <c r="DU25" s="693"/>
      <c r="DV25" s="694"/>
      <c r="DW25" s="664">
        <v>
28.1</v>
      </c>
      <c r="DX25" s="695"/>
      <c r="DY25" s="695"/>
      <c r="DZ25" s="695"/>
      <c r="EA25" s="695"/>
      <c r="EB25" s="695"/>
      <c r="EC25" s="696"/>
    </row>
    <row r="26" spans="2:133" ht="11.25" customHeight="1">
      <c r="B26" s="656" t="s">
        <v>
189</v>
      </c>
      <c r="C26" s="657"/>
      <c r="D26" s="657"/>
      <c r="E26" s="657"/>
      <c r="F26" s="657"/>
      <c r="G26" s="657"/>
      <c r="H26" s="657"/>
      <c r="I26" s="657"/>
      <c r="J26" s="657"/>
      <c r="K26" s="657"/>
      <c r="L26" s="657"/>
      <c r="M26" s="657"/>
      <c r="N26" s="657"/>
      <c r="O26" s="657"/>
      <c r="P26" s="657"/>
      <c r="Q26" s="658"/>
      <c r="R26" s="659">
        <v>
111562</v>
      </c>
      <c r="S26" s="660"/>
      <c r="T26" s="660"/>
      <c r="U26" s="660"/>
      <c r="V26" s="660"/>
      <c r="W26" s="660"/>
      <c r="X26" s="660"/>
      <c r="Y26" s="661"/>
      <c r="Z26" s="662">
        <v>
1.1000000000000001</v>
      </c>
      <c r="AA26" s="662"/>
      <c r="AB26" s="662"/>
      <c r="AC26" s="662"/>
      <c r="AD26" s="663">
        <v>
9396</v>
      </c>
      <c r="AE26" s="663"/>
      <c r="AF26" s="663"/>
      <c r="AG26" s="663"/>
      <c r="AH26" s="663"/>
      <c r="AI26" s="663"/>
      <c r="AJ26" s="663"/>
      <c r="AK26" s="663"/>
      <c r="AL26" s="664">
        <v>
0.3</v>
      </c>
      <c r="AM26" s="665"/>
      <c r="AN26" s="665"/>
      <c r="AO26" s="666"/>
      <c r="AP26" s="677" t="s">
        <v>
190</v>
      </c>
      <c r="AQ26" s="697"/>
      <c r="AR26" s="697"/>
      <c r="AS26" s="697"/>
      <c r="AT26" s="697"/>
      <c r="AU26" s="697"/>
      <c r="AV26" s="697"/>
      <c r="AW26" s="697"/>
      <c r="AX26" s="697"/>
      <c r="AY26" s="697"/>
      <c r="AZ26" s="697"/>
      <c r="BA26" s="697"/>
      <c r="BB26" s="697"/>
      <c r="BC26" s="697"/>
      <c r="BD26" s="697"/>
      <c r="BE26" s="697"/>
      <c r="BF26" s="679"/>
      <c r="BG26" s="659" t="s">
        <v>
449</v>
      </c>
      <c r="BH26" s="660"/>
      <c r="BI26" s="660"/>
      <c r="BJ26" s="660"/>
      <c r="BK26" s="660"/>
      <c r="BL26" s="660"/>
      <c r="BM26" s="660"/>
      <c r="BN26" s="661"/>
      <c r="BO26" s="662" t="s">
        <v>
449</v>
      </c>
      <c r="BP26" s="662"/>
      <c r="BQ26" s="662"/>
      <c r="BR26" s="662"/>
      <c r="BS26" s="668" t="s">
        <v>
449</v>
      </c>
      <c r="BT26" s="660"/>
      <c r="BU26" s="660"/>
      <c r="BV26" s="660"/>
      <c r="BW26" s="660"/>
      <c r="BX26" s="660"/>
      <c r="BY26" s="660"/>
      <c r="BZ26" s="660"/>
      <c r="CA26" s="660"/>
      <c r="CB26" s="669"/>
      <c r="CD26" s="674" t="s">
        <v>
191</v>
      </c>
      <c r="CE26" s="675"/>
      <c r="CF26" s="675"/>
      <c r="CG26" s="675"/>
      <c r="CH26" s="675"/>
      <c r="CI26" s="675"/>
      <c r="CJ26" s="675"/>
      <c r="CK26" s="675"/>
      <c r="CL26" s="675"/>
      <c r="CM26" s="675"/>
      <c r="CN26" s="675"/>
      <c r="CO26" s="675"/>
      <c r="CP26" s="675"/>
      <c r="CQ26" s="676"/>
      <c r="CR26" s="659">
        <v>
804461</v>
      </c>
      <c r="CS26" s="660"/>
      <c r="CT26" s="660"/>
      <c r="CU26" s="660"/>
      <c r="CV26" s="660"/>
      <c r="CW26" s="660"/>
      <c r="CX26" s="660"/>
      <c r="CY26" s="661"/>
      <c r="CZ26" s="664">
        <v>
8.3000000000000007</v>
      </c>
      <c r="DA26" s="695"/>
      <c r="DB26" s="695"/>
      <c r="DC26" s="698"/>
      <c r="DD26" s="668">
        <v>
603240</v>
      </c>
      <c r="DE26" s="660"/>
      <c r="DF26" s="660"/>
      <c r="DG26" s="660"/>
      <c r="DH26" s="660"/>
      <c r="DI26" s="660"/>
      <c r="DJ26" s="660"/>
      <c r="DK26" s="661"/>
      <c r="DL26" s="668" t="s">
        <v>
449</v>
      </c>
      <c r="DM26" s="660"/>
      <c r="DN26" s="660"/>
      <c r="DO26" s="660"/>
      <c r="DP26" s="660"/>
      <c r="DQ26" s="660"/>
      <c r="DR26" s="660"/>
      <c r="DS26" s="660"/>
      <c r="DT26" s="660"/>
      <c r="DU26" s="660"/>
      <c r="DV26" s="661"/>
      <c r="DW26" s="664" t="s">
        <v>
449</v>
      </c>
      <c r="DX26" s="695"/>
      <c r="DY26" s="695"/>
      <c r="DZ26" s="695"/>
      <c r="EA26" s="695"/>
      <c r="EB26" s="695"/>
      <c r="EC26" s="696"/>
    </row>
    <row r="27" spans="2:133" ht="11.25" customHeight="1">
      <c r="B27" s="656" t="s">
        <v>
192</v>
      </c>
      <c r="C27" s="657"/>
      <c r="D27" s="657"/>
      <c r="E27" s="657"/>
      <c r="F27" s="657"/>
      <c r="G27" s="657"/>
      <c r="H27" s="657"/>
      <c r="I27" s="657"/>
      <c r="J27" s="657"/>
      <c r="K27" s="657"/>
      <c r="L27" s="657"/>
      <c r="M27" s="657"/>
      <c r="N27" s="657"/>
      <c r="O27" s="657"/>
      <c r="P27" s="657"/>
      <c r="Q27" s="658"/>
      <c r="R27" s="659">
        <v>
681845</v>
      </c>
      <c r="S27" s="660"/>
      <c r="T27" s="660"/>
      <c r="U27" s="660"/>
      <c r="V27" s="660"/>
      <c r="W27" s="660"/>
      <c r="X27" s="660"/>
      <c r="Y27" s="661"/>
      <c r="Z27" s="662">
        <v>
7</v>
      </c>
      <c r="AA27" s="662"/>
      <c r="AB27" s="662"/>
      <c r="AC27" s="662"/>
      <c r="AD27" s="663" t="s">
        <v>
449</v>
      </c>
      <c r="AE27" s="663"/>
      <c r="AF27" s="663"/>
      <c r="AG27" s="663"/>
      <c r="AH27" s="663"/>
      <c r="AI27" s="663"/>
      <c r="AJ27" s="663"/>
      <c r="AK27" s="663"/>
      <c r="AL27" s="664" t="s">
        <v>
449</v>
      </c>
      <c r="AM27" s="665"/>
      <c r="AN27" s="665"/>
      <c r="AO27" s="666"/>
      <c r="AP27" s="656" t="s">
        <v>
193</v>
      </c>
      <c r="AQ27" s="657"/>
      <c r="AR27" s="657"/>
      <c r="AS27" s="657"/>
      <c r="AT27" s="657"/>
      <c r="AU27" s="657"/>
      <c r="AV27" s="657"/>
      <c r="AW27" s="657"/>
      <c r="AX27" s="657"/>
      <c r="AY27" s="657"/>
      <c r="AZ27" s="657"/>
      <c r="BA27" s="657"/>
      <c r="BB27" s="657"/>
      <c r="BC27" s="657"/>
      <c r="BD27" s="657"/>
      <c r="BE27" s="657"/>
      <c r="BF27" s="658"/>
      <c r="BG27" s="659">
        <v>
953987</v>
      </c>
      <c r="BH27" s="660"/>
      <c r="BI27" s="660"/>
      <c r="BJ27" s="660"/>
      <c r="BK27" s="660"/>
      <c r="BL27" s="660"/>
      <c r="BM27" s="660"/>
      <c r="BN27" s="661"/>
      <c r="BO27" s="662">
        <v>
100</v>
      </c>
      <c r="BP27" s="662"/>
      <c r="BQ27" s="662"/>
      <c r="BR27" s="662"/>
      <c r="BS27" s="668" t="s">
        <v>
449</v>
      </c>
      <c r="BT27" s="660"/>
      <c r="BU27" s="660"/>
      <c r="BV27" s="660"/>
      <c r="BW27" s="660"/>
      <c r="BX27" s="660"/>
      <c r="BY27" s="660"/>
      <c r="BZ27" s="660"/>
      <c r="CA27" s="660"/>
      <c r="CB27" s="669"/>
      <c r="CD27" s="674" t="s">
        <v>
457</v>
      </c>
      <c r="CE27" s="675"/>
      <c r="CF27" s="675"/>
      <c r="CG27" s="675"/>
      <c r="CH27" s="675"/>
      <c r="CI27" s="675"/>
      <c r="CJ27" s="675"/>
      <c r="CK27" s="675"/>
      <c r="CL27" s="675"/>
      <c r="CM27" s="675"/>
      <c r="CN27" s="675"/>
      <c r="CO27" s="675"/>
      <c r="CP27" s="675"/>
      <c r="CQ27" s="676"/>
      <c r="CR27" s="659">
        <v>
477061</v>
      </c>
      <c r="CS27" s="693"/>
      <c r="CT27" s="693"/>
      <c r="CU27" s="693"/>
      <c r="CV27" s="693"/>
      <c r="CW27" s="693"/>
      <c r="CX27" s="693"/>
      <c r="CY27" s="694"/>
      <c r="CZ27" s="664">
        <v>
4.9000000000000004</v>
      </c>
      <c r="DA27" s="695"/>
      <c r="DB27" s="695"/>
      <c r="DC27" s="698"/>
      <c r="DD27" s="668">
        <v>
115576</v>
      </c>
      <c r="DE27" s="693"/>
      <c r="DF27" s="693"/>
      <c r="DG27" s="693"/>
      <c r="DH27" s="693"/>
      <c r="DI27" s="693"/>
      <c r="DJ27" s="693"/>
      <c r="DK27" s="694"/>
      <c r="DL27" s="668">
        <v>
110471</v>
      </c>
      <c r="DM27" s="693"/>
      <c r="DN27" s="693"/>
      <c r="DO27" s="693"/>
      <c r="DP27" s="693"/>
      <c r="DQ27" s="693"/>
      <c r="DR27" s="693"/>
      <c r="DS27" s="693"/>
      <c r="DT27" s="693"/>
      <c r="DU27" s="693"/>
      <c r="DV27" s="694"/>
      <c r="DW27" s="664">
        <v>
3.3</v>
      </c>
      <c r="DX27" s="695"/>
      <c r="DY27" s="695"/>
      <c r="DZ27" s="695"/>
      <c r="EA27" s="695"/>
      <c r="EB27" s="695"/>
      <c r="EC27" s="696"/>
    </row>
    <row r="28" spans="2:133" ht="11.25" customHeight="1">
      <c r="B28" s="701" t="s">
        <v>
194</v>
      </c>
      <c r="C28" s="702"/>
      <c r="D28" s="702"/>
      <c r="E28" s="702"/>
      <c r="F28" s="702"/>
      <c r="G28" s="702"/>
      <c r="H28" s="702"/>
      <c r="I28" s="702"/>
      <c r="J28" s="702"/>
      <c r="K28" s="702"/>
      <c r="L28" s="702"/>
      <c r="M28" s="702"/>
      <c r="N28" s="702"/>
      <c r="O28" s="702"/>
      <c r="P28" s="702"/>
      <c r="Q28" s="703"/>
      <c r="R28" s="659" t="s">
        <v>
449</v>
      </c>
      <c r="S28" s="660"/>
      <c r="T28" s="660"/>
      <c r="U28" s="660"/>
      <c r="V28" s="660"/>
      <c r="W28" s="660"/>
      <c r="X28" s="660"/>
      <c r="Y28" s="661"/>
      <c r="Z28" s="662" t="s">
        <v>
449</v>
      </c>
      <c r="AA28" s="662"/>
      <c r="AB28" s="662"/>
      <c r="AC28" s="662"/>
      <c r="AD28" s="663" t="s">
        <v>
449</v>
      </c>
      <c r="AE28" s="663"/>
      <c r="AF28" s="663"/>
      <c r="AG28" s="663"/>
      <c r="AH28" s="663"/>
      <c r="AI28" s="663"/>
      <c r="AJ28" s="663"/>
      <c r="AK28" s="663"/>
      <c r="AL28" s="664" t="s">
        <v>
449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
458</v>
      </c>
      <c r="CE28" s="675"/>
      <c r="CF28" s="675"/>
      <c r="CG28" s="675"/>
      <c r="CH28" s="675"/>
      <c r="CI28" s="675"/>
      <c r="CJ28" s="675"/>
      <c r="CK28" s="675"/>
      <c r="CL28" s="675"/>
      <c r="CM28" s="675"/>
      <c r="CN28" s="675"/>
      <c r="CO28" s="675"/>
      <c r="CP28" s="675"/>
      <c r="CQ28" s="676"/>
      <c r="CR28" s="659">
        <v>
776470</v>
      </c>
      <c r="CS28" s="660"/>
      <c r="CT28" s="660"/>
      <c r="CU28" s="660"/>
      <c r="CV28" s="660"/>
      <c r="CW28" s="660"/>
      <c r="CX28" s="660"/>
      <c r="CY28" s="661"/>
      <c r="CZ28" s="664">
        <v>
8</v>
      </c>
      <c r="DA28" s="695"/>
      <c r="DB28" s="695"/>
      <c r="DC28" s="698"/>
      <c r="DD28" s="668">
        <v>
728897</v>
      </c>
      <c r="DE28" s="660"/>
      <c r="DF28" s="660"/>
      <c r="DG28" s="660"/>
      <c r="DH28" s="660"/>
      <c r="DI28" s="660"/>
      <c r="DJ28" s="660"/>
      <c r="DK28" s="661"/>
      <c r="DL28" s="668">
        <v>
728897</v>
      </c>
      <c r="DM28" s="660"/>
      <c r="DN28" s="660"/>
      <c r="DO28" s="660"/>
      <c r="DP28" s="660"/>
      <c r="DQ28" s="660"/>
      <c r="DR28" s="660"/>
      <c r="DS28" s="660"/>
      <c r="DT28" s="660"/>
      <c r="DU28" s="660"/>
      <c r="DV28" s="661"/>
      <c r="DW28" s="664">
        <v>
21.8</v>
      </c>
      <c r="DX28" s="695"/>
      <c r="DY28" s="695"/>
      <c r="DZ28" s="695"/>
      <c r="EA28" s="695"/>
      <c r="EB28" s="695"/>
      <c r="EC28" s="696"/>
    </row>
    <row r="29" spans="2:133" ht="11.25" customHeight="1">
      <c r="B29" s="656" t="s">
        <v>
195</v>
      </c>
      <c r="C29" s="657"/>
      <c r="D29" s="657"/>
      <c r="E29" s="657"/>
      <c r="F29" s="657"/>
      <c r="G29" s="657"/>
      <c r="H29" s="657"/>
      <c r="I29" s="657"/>
      <c r="J29" s="657"/>
      <c r="K29" s="657"/>
      <c r="L29" s="657"/>
      <c r="M29" s="657"/>
      <c r="N29" s="657"/>
      <c r="O29" s="657"/>
      <c r="P29" s="657"/>
      <c r="Q29" s="658"/>
      <c r="R29" s="659">
        <v>
3578039</v>
      </c>
      <c r="S29" s="660"/>
      <c r="T29" s="660"/>
      <c r="U29" s="660"/>
      <c r="V29" s="660"/>
      <c r="W29" s="660"/>
      <c r="X29" s="660"/>
      <c r="Y29" s="661"/>
      <c r="Z29" s="662">
        <v>
36.9</v>
      </c>
      <c r="AA29" s="662"/>
      <c r="AB29" s="662"/>
      <c r="AC29" s="662"/>
      <c r="AD29" s="663" t="s">
        <v>
459</v>
      </c>
      <c r="AE29" s="663"/>
      <c r="AF29" s="663"/>
      <c r="AG29" s="663"/>
      <c r="AH29" s="663"/>
      <c r="AI29" s="663"/>
      <c r="AJ29" s="663"/>
      <c r="AK29" s="663"/>
      <c r="AL29" s="664" t="s">
        <v>
459</v>
      </c>
      <c r="AM29" s="665"/>
      <c r="AN29" s="665"/>
      <c r="AO29" s="666"/>
      <c r="AP29" s="638" t="s">
        <v>
150</v>
      </c>
      <c r="AQ29" s="639"/>
      <c r="AR29" s="639"/>
      <c r="AS29" s="639"/>
      <c r="AT29" s="639"/>
      <c r="AU29" s="639"/>
      <c r="AV29" s="639"/>
      <c r="AW29" s="639"/>
      <c r="AX29" s="639"/>
      <c r="AY29" s="639"/>
      <c r="AZ29" s="639"/>
      <c r="BA29" s="639"/>
      <c r="BB29" s="639"/>
      <c r="BC29" s="639"/>
      <c r="BD29" s="639"/>
      <c r="BE29" s="639"/>
      <c r="BF29" s="640"/>
      <c r="BG29" s="638" t="s">
        <v>
196</v>
      </c>
      <c r="BH29" s="699"/>
      <c r="BI29" s="699"/>
      <c r="BJ29" s="699"/>
      <c r="BK29" s="699"/>
      <c r="BL29" s="699"/>
      <c r="BM29" s="699"/>
      <c r="BN29" s="699"/>
      <c r="BO29" s="699"/>
      <c r="BP29" s="699"/>
      <c r="BQ29" s="700"/>
      <c r="BR29" s="638" t="s">
        <v>
197</v>
      </c>
      <c r="BS29" s="699"/>
      <c r="BT29" s="699"/>
      <c r="BU29" s="699"/>
      <c r="BV29" s="699"/>
      <c r="BW29" s="699"/>
      <c r="BX29" s="699"/>
      <c r="BY29" s="699"/>
      <c r="BZ29" s="699"/>
      <c r="CA29" s="699"/>
      <c r="CB29" s="700"/>
      <c r="CD29" s="716" t="s">
        <v>
198</v>
      </c>
      <c r="CE29" s="717"/>
      <c r="CF29" s="674" t="s">
        <v>
460</v>
      </c>
      <c r="CG29" s="675"/>
      <c r="CH29" s="675"/>
      <c r="CI29" s="675"/>
      <c r="CJ29" s="675"/>
      <c r="CK29" s="675"/>
      <c r="CL29" s="675"/>
      <c r="CM29" s="675"/>
      <c r="CN29" s="675"/>
      <c r="CO29" s="675"/>
      <c r="CP29" s="675"/>
      <c r="CQ29" s="676"/>
      <c r="CR29" s="659">
        <v>
776118</v>
      </c>
      <c r="CS29" s="693"/>
      <c r="CT29" s="693"/>
      <c r="CU29" s="693"/>
      <c r="CV29" s="693"/>
      <c r="CW29" s="693"/>
      <c r="CX29" s="693"/>
      <c r="CY29" s="694"/>
      <c r="CZ29" s="664">
        <v>
8</v>
      </c>
      <c r="DA29" s="695"/>
      <c r="DB29" s="695"/>
      <c r="DC29" s="698"/>
      <c r="DD29" s="668">
        <v>
728545</v>
      </c>
      <c r="DE29" s="693"/>
      <c r="DF29" s="693"/>
      <c r="DG29" s="693"/>
      <c r="DH29" s="693"/>
      <c r="DI29" s="693"/>
      <c r="DJ29" s="693"/>
      <c r="DK29" s="694"/>
      <c r="DL29" s="668">
        <v>
728545</v>
      </c>
      <c r="DM29" s="693"/>
      <c r="DN29" s="693"/>
      <c r="DO29" s="693"/>
      <c r="DP29" s="693"/>
      <c r="DQ29" s="693"/>
      <c r="DR29" s="693"/>
      <c r="DS29" s="693"/>
      <c r="DT29" s="693"/>
      <c r="DU29" s="693"/>
      <c r="DV29" s="694"/>
      <c r="DW29" s="664">
        <v>
21.8</v>
      </c>
      <c r="DX29" s="695"/>
      <c r="DY29" s="695"/>
      <c r="DZ29" s="695"/>
      <c r="EA29" s="695"/>
      <c r="EB29" s="695"/>
      <c r="EC29" s="696"/>
    </row>
    <row r="30" spans="2:133" ht="11.25" customHeight="1">
      <c r="B30" s="656" t="s">
        <v>
199</v>
      </c>
      <c r="C30" s="657"/>
      <c r="D30" s="657"/>
      <c r="E30" s="657"/>
      <c r="F30" s="657"/>
      <c r="G30" s="657"/>
      <c r="H30" s="657"/>
      <c r="I30" s="657"/>
      <c r="J30" s="657"/>
      <c r="K30" s="657"/>
      <c r="L30" s="657"/>
      <c r="M30" s="657"/>
      <c r="N30" s="657"/>
      <c r="O30" s="657"/>
      <c r="P30" s="657"/>
      <c r="Q30" s="658"/>
      <c r="R30" s="659">
        <v>
17036</v>
      </c>
      <c r="S30" s="660"/>
      <c r="T30" s="660"/>
      <c r="U30" s="660"/>
      <c r="V30" s="660"/>
      <c r="W30" s="660"/>
      <c r="X30" s="660"/>
      <c r="Y30" s="661"/>
      <c r="Z30" s="662">
        <v>
0.2</v>
      </c>
      <c r="AA30" s="662"/>
      <c r="AB30" s="662"/>
      <c r="AC30" s="662"/>
      <c r="AD30" s="663">
        <v>
3783</v>
      </c>
      <c r="AE30" s="663"/>
      <c r="AF30" s="663"/>
      <c r="AG30" s="663"/>
      <c r="AH30" s="663"/>
      <c r="AI30" s="663"/>
      <c r="AJ30" s="663"/>
      <c r="AK30" s="663"/>
      <c r="AL30" s="664">
        <v>
0.1</v>
      </c>
      <c r="AM30" s="665"/>
      <c r="AN30" s="665"/>
      <c r="AO30" s="666"/>
      <c r="AP30" s="707" t="s">
        <v>
200</v>
      </c>
      <c r="AQ30" s="708"/>
      <c r="AR30" s="708"/>
      <c r="AS30" s="708"/>
      <c r="AT30" s="713" t="s">
        <v>
201</v>
      </c>
      <c r="AU30" s="359"/>
      <c r="AV30" s="359"/>
      <c r="AW30" s="359"/>
      <c r="AX30" s="645" t="s">
        <v>
126</v>
      </c>
      <c r="AY30" s="646"/>
      <c r="AZ30" s="646"/>
      <c r="BA30" s="646"/>
      <c r="BB30" s="646"/>
      <c r="BC30" s="646"/>
      <c r="BD30" s="646"/>
      <c r="BE30" s="646"/>
      <c r="BF30" s="647"/>
      <c r="BG30" s="725">
        <v>
98</v>
      </c>
      <c r="BH30" s="726"/>
      <c r="BI30" s="726"/>
      <c r="BJ30" s="726"/>
      <c r="BK30" s="726"/>
      <c r="BL30" s="726"/>
      <c r="BM30" s="654">
        <v>
92.5</v>
      </c>
      <c r="BN30" s="726"/>
      <c r="BO30" s="726"/>
      <c r="BP30" s="726"/>
      <c r="BQ30" s="727"/>
      <c r="BR30" s="725">
        <v>
97.9</v>
      </c>
      <c r="BS30" s="726"/>
      <c r="BT30" s="726"/>
      <c r="BU30" s="726"/>
      <c r="BV30" s="726"/>
      <c r="BW30" s="726"/>
      <c r="BX30" s="654">
        <v>
92.5</v>
      </c>
      <c r="BY30" s="726"/>
      <c r="BZ30" s="726"/>
      <c r="CA30" s="726"/>
      <c r="CB30" s="727"/>
      <c r="CD30" s="718"/>
      <c r="CE30" s="719"/>
      <c r="CF30" s="674" t="s">
        <v>
461</v>
      </c>
      <c r="CG30" s="675"/>
      <c r="CH30" s="675"/>
      <c r="CI30" s="675"/>
      <c r="CJ30" s="675"/>
      <c r="CK30" s="675"/>
      <c r="CL30" s="675"/>
      <c r="CM30" s="675"/>
      <c r="CN30" s="675"/>
      <c r="CO30" s="675"/>
      <c r="CP30" s="675"/>
      <c r="CQ30" s="676"/>
      <c r="CR30" s="659">
        <v>
722769</v>
      </c>
      <c r="CS30" s="660"/>
      <c r="CT30" s="660"/>
      <c r="CU30" s="660"/>
      <c r="CV30" s="660"/>
      <c r="CW30" s="660"/>
      <c r="CX30" s="660"/>
      <c r="CY30" s="661"/>
      <c r="CZ30" s="664">
        <v>
7.5</v>
      </c>
      <c r="DA30" s="695"/>
      <c r="DB30" s="695"/>
      <c r="DC30" s="698"/>
      <c r="DD30" s="668">
        <v>
678407</v>
      </c>
      <c r="DE30" s="660"/>
      <c r="DF30" s="660"/>
      <c r="DG30" s="660"/>
      <c r="DH30" s="660"/>
      <c r="DI30" s="660"/>
      <c r="DJ30" s="660"/>
      <c r="DK30" s="661"/>
      <c r="DL30" s="668">
        <v>
678407</v>
      </c>
      <c r="DM30" s="660"/>
      <c r="DN30" s="660"/>
      <c r="DO30" s="660"/>
      <c r="DP30" s="660"/>
      <c r="DQ30" s="660"/>
      <c r="DR30" s="660"/>
      <c r="DS30" s="660"/>
      <c r="DT30" s="660"/>
      <c r="DU30" s="660"/>
      <c r="DV30" s="661"/>
      <c r="DW30" s="664">
        <v>
20.3</v>
      </c>
      <c r="DX30" s="695"/>
      <c r="DY30" s="695"/>
      <c r="DZ30" s="695"/>
      <c r="EA30" s="695"/>
      <c r="EB30" s="695"/>
      <c r="EC30" s="696"/>
    </row>
    <row r="31" spans="2:133" ht="11.25" customHeight="1">
      <c r="B31" s="656" t="s">
        <v>
202</v>
      </c>
      <c r="C31" s="657"/>
      <c r="D31" s="657"/>
      <c r="E31" s="657"/>
      <c r="F31" s="657"/>
      <c r="G31" s="657"/>
      <c r="H31" s="657"/>
      <c r="I31" s="657"/>
      <c r="J31" s="657"/>
      <c r="K31" s="657"/>
      <c r="L31" s="657"/>
      <c r="M31" s="657"/>
      <c r="N31" s="657"/>
      <c r="O31" s="657"/>
      <c r="P31" s="657"/>
      <c r="Q31" s="658"/>
      <c r="R31" s="659">
        <v>
2760</v>
      </c>
      <c r="S31" s="660"/>
      <c r="T31" s="660"/>
      <c r="U31" s="660"/>
      <c r="V31" s="660"/>
      <c r="W31" s="660"/>
      <c r="X31" s="660"/>
      <c r="Y31" s="661"/>
      <c r="Z31" s="662">
        <v>
0</v>
      </c>
      <c r="AA31" s="662"/>
      <c r="AB31" s="662"/>
      <c r="AC31" s="662"/>
      <c r="AD31" s="663" t="s">
        <v>
449</v>
      </c>
      <c r="AE31" s="663"/>
      <c r="AF31" s="663"/>
      <c r="AG31" s="663"/>
      <c r="AH31" s="663"/>
      <c r="AI31" s="663"/>
      <c r="AJ31" s="663"/>
      <c r="AK31" s="663"/>
      <c r="AL31" s="664" t="s">
        <v>
449</v>
      </c>
      <c r="AM31" s="665"/>
      <c r="AN31" s="665"/>
      <c r="AO31" s="666"/>
      <c r="AP31" s="709"/>
      <c r="AQ31" s="710"/>
      <c r="AR31" s="710"/>
      <c r="AS31" s="710"/>
      <c r="AT31" s="714"/>
      <c r="AU31" s="356" t="s">
        <v>
462</v>
      </c>
      <c r="AV31" s="356"/>
      <c r="AW31" s="356"/>
      <c r="AX31" s="656" t="s">
        <v>
203</v>
      </c>
      <c r="AY31" s="657"/>
      <c r="AZ31" s="657"/>
      <c r="BA31" s="657"/>
      <c r="BB31" s="657"/>
      <c r="BC31" s="657"/>
      <c r="BD31" s="657"/>
      <c r="BE31" s="657"/>
      <c r="BF31" s="658"/>
      <c r="BG31" s="722">
        <v>
98.7</v>
      </c>
      <c r="BH31" s="693"/>
      <c r="BI31" s="693"/>
      <c r="BJ31" s="693"/>
      <c r="BK31" s="693"/>
      <c r="BL31" s="693"/>
      <c r="BM31" s="665">
        <v>
95.4</v>
      </c>
      <c r="BN31" s="723"/>
      <c r="BO31" s="723"/>
      <c r="BP31" s="723"/>
      <c r="BQ31" s="724"/>
      <c r="BR31" s="722">
        <v>
98.3</v>
      </c>
      <c r="BS31" s="693"/>
      <c r="BT31" s="693"/>
      <c r="BU31" s="693"/>
      <c r="BV31" s="693"/>
      <c r="BW31" s="693"/>
      <c r="BX31" s="665">
        <v>
95.5</v>
      </c>
      <c r="BY31" s="723"/>
      <c r="BZ31" s="723"/>
      <c r="CA31" s="723"/>
      <c r="CB31" s="724"/>
      <c r="CD31" s="718"/>
      <c r="CE31" s="719"/>
      <c r="CF31" s="674" t="s">
        <v>
463</v>
      </c>
      <c r="CG31" s="675"/>
      <c r="CH31" s="675"/>
      <c r="CI31" s="675"/>
      <c r="CJ31" s="675"/>
      <c r="CK31" s="675"/>
      <c r="CL31" s="675"/>
      <c r="CM31" s="675"/>
      <c r="CN31" s="675"/>
      <c r="CO31" s="675"/>
      <c r="CP31" s="675"/>
      <c r="CQ31" s="676"/>
      <c r="CR31" s="659">
        <v>
53349</v>
      </c>
      <c r="CS31" s="693"/>
      <c r="CT31" s="693"/>
      <c r="CU31" s="693"/>
      <c r="CV31" s="693"/>
      <c r="CW31" s="693"/>
      <c r="CX31" s="693"/>
      <c r="CY31" s="694"/>
      <c r="CZ31" s="664">
        <v>
0.6</v>
      </c>
      <c r="DA31" s="695"/>
      <c r="DB31" s="695"/>
      <c r="DC31" s="698"/>
      <c r="DD31" s="668">
        <v>
50138</v>
      </c>
      <c r="DE31" s="693"/>
      <c r="DF31" s="693"/>
      <c r="DG31" s="693"/>
      <c r="DH31" s="693"/>
      <c r="DI31" s="693"/>
      <c r="DJ31" s="693"/>
      <c r="DK31" s="694"/>
      <c r="DL31" s="668">
        <v>
50138</v>
      </c>
      <c r="DM31" s="693"/>
      <c r="DN31" s="693"/>
      <c r="DO31" s="693"/>
      <c r="DP31" s="693"/>
      <c r="DQ31" s="693"/>
      <c r="DR31" s="693"/>
      <c r="DS31" s="693"/>
      <c r="DT31" s="693"/>
      <c r="DU31" s="693"/>
      <c r="DV31" s="694"/>
      <c r="DW31" s="664">
        <v>
1.5</v>
      </c>
      <c r="DX31" s="695"/>
      <c r="DY31" s="695"/>
      <c r="DZ31" s="695"/>
      <c r="EA31" s="695"/>
      <c r="EB31" s="695"/>
      <c r="EC31" s="696"/>
    </row>
    <row r="32" spans="2:133" ht="11.25" customHeight="1">
      <c r="B32" s="656" t="s">
        <v>
204</v>
      </c>
      <c r="C32" s="657"/>
      <c r="D32" s="657"/>
      <c r="E32" s="657"/>
      <c r="F32" s="657"/>
      <c r="G32" s="657"/>
      <c r="H32" s="657"/>
      <c r="I32" s="657"/>
      <c r="J32" s="657"/>
      <c r="K32" s="657"/>
      <c r="L32" s="657"/>
      <c r="M32" s="657"/>
      <c r="N32" s="657"/>
      <c r="O32" s="657"/>
      <c r="P32" s="657"/>
      <c r="Q32" s="658"/>
      <c r="R32" s="659">
        <v>
406419</v>
      </c>
      <c r="S32" s="660"/>
      <c r="T32" s="660"/>
      <c r="U32" s="660"/>
      <c r="V32" s="660"/>
      <c r="W32" s="660"/>
      <c r="X32" s="660"/>
      <c r="Y32" s="661"/>
      <c r="Z32" s="662">
        <v>
4.2</v>
      </c>
      <c r="AA32" s="662"/>
      <c r="AB32" s="662"/>
      <c r="AC32" s="662"/>
      <c r="AD32" s="663" t="s">
        <v>
449</v>
      </c>
      <c r="AE32" s="663"/>
      <c r="AF32" s="663"/>
      <c r="AG32" s="663"/>
      <c r="AH32" s="663"/>
      <c r="AI32" s="663"/>
      <c r="AJ32" s="663"/>
      <c r="AK32" s="663"/>
      <c r="AL32" s="664" t="s">
        <v>
449</v>
      </c>
      <c r="AM32" s="665"/>
      <c r="AN32" s="665"/>
      <c r="AO32" s="666"/>
      <c r="AP32" s="711"/>
      <c r="AQ32" s="712"/>
      <c r="AR32" s="712"/>
      <c r="AS32" s="712"/>
      <c r="AT32" s="715"/>
      <c r="AU32" s="355"/>
      <c r="AV32" s="355"/>
      <c r="AW32" s="355"/>
      <c r="AX32" s="704" t="s">
        <v>
205</v>
      </c>
      <c r="AY32" s="705"/>
      <c r="AZ32" s="705"/>
      <c r="BA32" s="705"/>
      <c r="BB32" s="705"/>
      <c r="BC32" s="705"/>
      <c r="BD32" s="705"/>
      <c r="BE32" s="705"/>
      <c r="BF32" s="706"/>
      <c r="BG32" s="728">
        <v>
96.2</v>
      </c>
      <c r="BH32" s="729"/>
      <c r="BI32" s="729"/>
      <c r="BJ32" s="729"/>
      <c r="BK32" s="729"/>
      <c r="BL32" s="729"/>
      <c r="BM32" s="730">
        <v>
85.6</v>
      </c>
      <c r="BN32" s="729"/>
      <c r="BO32" s="729"/>
      <c r="BP32" s="729"/>
      <c r="BQ32" s="731"/>
      <c r="BR32" s="728">
        <v>
96.4</v>
      </c>
      <c r="BS32" s="729"/>
      <c r="BT32" s="729"/>
      <c r="BU32" s="729"/>
      <c r="BV32" s="729"/>
      <c r="BW32" s="729"/>
      <c r="BX32" s="730">
        <v>
85.3</v>
      </c>
      <c r="BY32" s="729"/>
      <c r="BZ32" s="729"/>
      <c r="CA32" s="729"/>
      <c r="CB32" s="731"/>
      <c r="CD32" s="720"/>
      <c r="CE32" s="721"/>
      <c r="CF32" s="674" t="s">
        <v>
464</v>
      </c>
      <c r="CG32" s="675"/>
      <c r="CH32" s="675"/>
      <c r="CI32" s="675"/>
      <c r="CJ32" s="675"/>
      <c r="CK32" s="675"/>
      <c r="CL32" s="675"/>
      <c r="CM32" s="675"/>
      <c r="CN32" s="675"/>
      <c r="CO32" s="675"/>
      <c r="CP32" s="675"/>
      <c r="CQ32" s="676"/>
      <c r="CR32" s="659">
        <v>
352</v>
      </c>
      <c r="CS32" s="660"/>
      <c r="CT32" s="660"/>
      <c r="CU32" s="660"/>
      <c r="CV32" s="660"/>
      <c r="CW32" s="660"/>
      <c r="CX32" s="660"/>
      <c r="CY32" s="661"/>
      <c r="CZ32" s="664">
        <v>
0</v>
      </c>
      <c r="DA32" s="695"/>
      <c r="DB32" s="695"/>
      <c r="DC32" s="698"/>
      <c r="DD32" s="668">
        <v>
352</v>
      </c>
      <c r="DE32" s="660"/>
      <c r="DF32" s="660"/>
      <c r="DG32" s="660"/>
      <c r="DH32" s="660"/>
      <c r="DI32" s="660"/>
      <c r="DJ32" s="660"/>
      <c r="DK32" s="661"/>
      <c r="DL32" s="668">
        <v>
352</v>
      </c>
      <c r="DM32" s="660"/>
      <c r="DN32" s="660"/>
      <c r="DO32" s="660"/>
      <c r="DP32" s="660"/>
      <c r="DQ32" s="660"/>
      <c r="DR32" s="660"/>
      <c r="DS32" s="660"/>
      <c r="DT32" s="660"/>
      <c r="DU32" s="660"/>
      <c r="DV32" s="661"/>
      <c r="DW32" s="664">
        <v>
0</v>
      </c>
      <c r="DX32" s="695"/>
      <c r="DY32" s="695"/>
      <c r="DZ32" s="695"/>
      <c r="EA32" s="695"/>
      <c r="EB32" s="695"/>
      <c r="EC32" s="696"/>
    </row>
    <row r="33" spans="2:133" ht="11.25" customHeight="1">
      <c r="B33" s="656" t="s">
        <v>
206</v>
      </c>
      <c r="C33" s="657"/>
      <c r="D33" s="657"/>
      <c r="E33" s="657"/>
      <c r="F33" s="657"/>
      <c r="G33" s="657"/>
      <c r="H33" s="657"/>
      <c r="I33" s="657"/>
      <c r="J33" s="657"/>
      <c r="K33" s="657"/>
      <c r="L33" s="657"/>
      <c r="M33" s="657"/>
      <c r="N33" s="657"/>
      <c r="O33" s="657"/>
      <c r="P33" s="657"/>
      <c r="Q33" s="658"/>
      <c r="R33" s="659">
        <v>
29915</v>
      </c>
      <c r="S33" s="660"/>
      <c r="T33" s="660"/>
      <c r="U33" s="660"/>
      <c r="V33" s="660"/>
      <c r="W33" s="660"/>
      <c r="X33" s="660"/>
      <c r="Y33" s="661"/>
      <c r="Z33" s="662">
        <v>
0.3</v>
      </c>
      <c r="AA33" s="662"/>
      <c r="AB33" s="662"/>
      <c r="AC33" s="662"/>
      <c r="AD33" s="663" t="s">
        <v>
449</v>
      </c>
      <c r="AE33" s="663"/>
      <c r="AF33" s="663"/>
      <c r="AG33" s="663"/>
      <c r="AH33" s="663"/>
      <c r="AI33" s="663"/>
      <c r="AJ33" s="663"/>
      <c r="AK33" s="663"/>
      <c r="AL33" s="664" t="s">
        <v>
449</v>
      </c>
      <c r="AM33" s="665"/>
      <c r="AN33" s="665"/>
      <c r="AO33" s="666"/>
      <c r="AP33" s="200"/>
      <c r="AQ33" s="201"/>
      <c r="AR33" s="356"/>
      <c r="AS33" s="359"/>
      <c r="AT33" s="359"/>
      <c r="AU33" s="359"/>
      <c r="AV33" s="359"/>
      <c r="AW33" s="359"/>
      <c r="AX33" s="359"/>
      <c r="AY33" s="359"/>
      <c r="AZ33" s="359"/>
      <c r="BA33" s="359"/>
      <c r="BB33" s="359"/>
      <c r="BC33" s="359"/>
      <c r="BD33" s="359"/>
      <c r="BE33" s="359"/>
      <c r="BF33" s="359"/>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74" t="s">
        <v>
207</v>
      </c>
      <c r="CE33" s="675"/>
      <c r="CF33" s="675"/>
      <c r="CG33" s="675"/>
      <c r="CH33" s="675"/>
      <c r="CI33" s="675"/>
      <c r="CJ33" s="675"/>
      <c r="CK33" s="675"/>
      <c r="CL33" s="675"/>
      <c r="CM33" s="675"/>
      <c r="CN33" s="675"/>
      <c r="CO33" s="675"/>
      <c r="CP33" s="675"/>
      <c r="CQ33" s="676"/>
      <c r="CR33" s="659">
        <v>
4486129</v>
      </c>
      <c r="CS33" s="693"/>
      <c r="CT33" s="693"/>
      <c r="CU33" s="693"/>
      <c r="CV33" s="693"/>
      <c r="CW33" s="693"/>
      <c r="CX33" s="693"/>
      <c r="CY33" s="694"/>
      <c r="CZ33" s="664">
        <v>
46.4</v>
      </c>
      <c r="DA33" s="695"/>
      <c r="DB33" s="695"/>
      <c r="DC33" s="698"/>
      <c r="DD33" s="668">
        <v>
1638208</v>
      </c>
      <c r="DE33" s="693"/>
      <c r="DF33" s="693"/>
      <c r="DG33" s="693"/>
      <c r="DH33" s="693"/>
      <c r="DI33" s="693"/>
      <c r="DJ33" s="693"/>
      <c r="DK33" s="694"/>
      <c r="DL33" s="668">
        <v>
1194085</v>
      </c>
      <c r="DM33" s="693"/>
      <c r="DN33" s="693"/>
      <c r="DO33" s="693"/>
      <c r="DP33" s="693"/>
      <c r="DQ33" s="693"/>
      <c r="DR33" s="693"/>
      <c r="DS33" s="693"/>
      <c r="DT33" s="693"/>
      <c r="DU33" s="693"/>
      <c r="DV33" s="694"/>
      <c r="DW33" s="664">
        <v>
35.700000000000003</v>
      </c>
      <c r="DX33" s="695"/>
      <c r="DY33" s="695"/>
      <c r="DZ33" s="695"/>
      <c r="EA33" s="695"/>
      <c r="EB33" s="695"/>
      <c r="EC33" s="696"/>
    </row>
    <row r="34" spans="2:133" ht="11.25" customHeight="1">
      <c r="B34" s="656" t="s">
        <v>
208</v>
      </c>
      <c r="C34" s="657"/>
      <c r="D34" s="657"/>
      <c r="E34" s="657"/>
      <c r="F34" s="657"/>
      <c r="G34" s="657"/>
      <c r="H34" s="657"/>
      <c r="I34" s="657"/>
      <c r="J34" s="657"/>
      <c r="K34" s="657"/>
      <c r="L34" s="657"/>
      <c r="M34" s="657"/>
      <c r="N34" s="657"/>
      <c r="O34" s="657"/>
      <c r="P34" s="657"/>
      <c r="Q34" s="658"/>
      <c r="R34" s="659">
        <v>
217171</v>
      </c>
      <c r="S34" s="660"/>
      <c r="T34" s="660"/>
      <c r="U34" s="660"/>
      <c r="V34" s="660"/>
      <c r="W34" s="660"/>
      <c r="X34" s="660"/>
      <c r="Y34" s="661"/>
      <c r="Z34" s="662">
        <v>
2.2000000000000002</v>
      </c>
      <c r="AA34" s="662"/>
      <c r="AB34" s="662"/>
      <c r="AC34" s="662"/>
      <c r="AD34" s="663">
        <v>
3019</v>
      </c>
      <c r="AE34" s="663"/>
      <c r="AF34" s="663"/>
      <c r="AG34" s="663"/>
      <c r="AH34" s="663"/>
      <c r="AI34" s="663"/>
      <c r="AJ34" s="663"/>
      <c r="AK34" s="663"/>
      <c r="AL34" s="664">
        <v>
0.1</v>
      </c>
      <c r="AM34" s="665"/>
      <c r="AN34" s="665"/>
      <c r="AO34" s="666"/>
      <c r="AP34" s="202"/>
      <c r="AQ34" s="638" t="s">
        <v>
209</v>
      </c>
      <c r="AR34" s="639"/>
      <c r="AS34" s="639"/>
      <c r="AT34" s="639"/>
      <c r="AU34" s="639"/>
      <c r="AV34" s="639"/>
      <c r="AW34" s="639"/>
      <c r="AX34" s="639"/>
      <c r="AY34" s="639"/>
      <c r="AZ34" s="639"/>
      <c r="BA34" s="639"/>
      <c r="BB34" s="639"/>
      <c r="BC34" s="639"/>
      <c r="BD34" s="639"/>
      <c r="BE34" s="639"/>
      <c r="BF34" s="640"/>
      <c r="BG34" s="638" t="s">
        <v>
210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
465</v>
      </c>
      <c r="CE34" s="675"/>
      <c r="CF34" s="675"/>
      <c r="CG34" s="675"/>
      <c r="CH34" s="675"/>
      <c r="CI34" s="675"/>
      <c r="CJ34" s="675"/>
      <c r="CK34" s="675"/>
      <c r="CL34" s="675"/>
      <c r="CM34" s="675"/>
      <c r="CN34" s="675"/>
      <c r="CO34" s="675"/>
      <c r="CP34" s="675"/>
      <c r="CQ34" s="676"/>
      <c r="CR34" s="659">
        <v>
2432671</v>
      </c>
      <c r="CS34" s="660"/>
      <c r="CT34" s="660"/>
      <c r="CU34" s="660"/>
      <c r="CV34" s="660"/>
      <c r="CW34" s="660"/>
      <c r="CX34" s="660"/>
      <c r="CY34" s="661"/>
      <c r="CZ34" s="664">
        <v>
25.2</v>
      </c>
      <c r="DA34" s="695"/>
      <c r="DB34" s="695"/>
      <c r="DC34" s="698"/>
      <c r="DD34" s="668">
        <v>
917982</v>
      </c>
      <c r="DE34" s="660"/>
      <c r="DF34" s="660"/>
      <c r="DG34" s="660"/>
      <c r="DH34" s="660"/>
      <c r="DI34" s="660"/>
      <c r="DJ34" s="660"/>
      <c r="DK34" s="661"/>
      <c r="DL34" s="668">
        <v>
736933</v>
      </c>
      <c r="DM34" s="660"/>
      <c r="DN34" s="660"/>
      <c r="DO34" s="660"/>
      <c r="DP34" s="660"/>
      <c r="DQ34" s="660"/>
      <c r="DR34" s="660"/>
      <c r="DS34" s="660"/>
      <c r="DT34" s="660"/>
      <c r="DU34" s="660"/>
      <c r="DV34" s="661"/>
      <c r="DW34" s="664">
        <v>
22.1</v>
      </c>
      <c r="DX34" s="695"/>
      <c r="DY34" s="695"/>
      <c r="DZ34" s="695"/>
      <c r="EA34" s="695"/>
      <c r="EB34" s="695"/>
      <c r="EC34" s="696"/>
    </row>
    <row r="35" spans="2:133" ht="11.25" customHeight="1">
      <c r="B35" s="656" t="s">
        <v>
211</v>
      </c>
      <c r="C35" s="657"/>
      <c r="D35" s="657"/>
      <c r="E35" s="657"/>
      <c r="F35" s="657"/>
      <c r="G35" s="657"/>
      <c r="H35" s="657"/>
      <c r="I35" s="657"/>
      <c r="J35" s="657"/>
      <c r="K35" s="657"/>
      <c r="L35" s="657"/>
      <c r="M35" s="657"/>
      <c r="N35" s="657"/>
      <c r="O35" s="657"/>
      <c r="P35" s="657"/>
      <c r="Q35" s="658"/>
      <c r="R35" s="659">
        <v>
1006484</v>
      </c>
      <c r="S35" s="660"/>
      <c r="T35" s="660"/>
      <c r="U35" s="660"/>
      <c r="V35" s="660"/>
      <c r="W35" s="660"/>
      <c r="X35" s="660"/>
      <c r="Y35" s="661"/>
      <c r="Z35" s="662">
        <v>
10.4</v>
      </c>
      <c r="AA35" s="662"/>
      <c r="AB35" s="662"/>
      <c r="AC35" s="662"/>
      <c r="AD35" s="663" t="s">
        <v>
449</v>
      </c>
      <c r="AE35" s="663"/>
      <c r="AF35" s="663"/>
      <c r="AG35" s="663"/>
      <c r="AH35" s="663"/>
      <c r="AI35" s="663"/>
      <c r="AJ35" s="663"/>
      <c r="AK35" s="663"/>
      <c r="AL35" s="664" t="s">
        <v>
449</v>
      </c>
      <c r="AM35" s="665"/>
      <c r="AN35" s="665"/>
      <c r="AO35" s="666"/>
      <c r="AP35" s="202"/>
      <c r="AQ35" s="732" t="s">
        <v>
466</v>
      </c>
      <c r="AR35" s="733"/>
      <c r="AS35" s="733"/>
      <c r="AT35" s="733"/>
      <c r="AU35" s="733"/>
      <c r="AV35" s="733"/>
      <c r="AW35" s="733"/>
      <c r="AX35" s="733"/>
      <c r="AY35" s="734"/>
      <c r="AZ35" s="648">
        <v>
475878</v>
      </c>
      <c r="BA35" s="649"/>
      <c r="BB35" s="649"/>
      <c r="BC35" s="649"/>
      <c r="BD35" s="649"/>
      <c r="BE35" s="649"/>
      <c r="BF35" s="735"/>
      <c r="BG35" s="670" t="s">
        <v>
212</v>
      </c>
      <c r="BH35" s="671"/>
      <c r="BI35" s="671"/>
      <c r="BJ35" s="671"/>
      <c r="BK35" s="671"/>
      <c r="BL35" s="671"/>
      <c r="BM35" s="671"/>
      <c r="BN35" s="671"/>
      <c r="BO35" s="671"/>
      <c r="BP35" s="671"/>
      <c r="BQ35" s="671"/>
      <c r="BR35" s="671"/>
      <c r="BS35" s="671"/>
      <c r="BT35" s="671"/>
      <c r="BU35" s="672"/>
      <c r="BV35" s="648">
        <v>
198</v>
      </c>
      <c r="BW35" s="649"/>
      <c r="BX35" s="649"/>
      <c r="BY35" s="649"/>
      <c r="BZ35" s="649"/>
      <c r="CA35" s="649"/>
      <c r="CB35" s="735"/>
      <c r="CD35" s="674" t="s">
        <v>
467</v>
      </c>
      <c r="CE35" s="675"/>
      <c r="CF35" s="675"/>
      <c r="CG35" s="675"/>
      <c r="CH35" s="675"/>
      <c r="CI35" s="675"/>
      <c r="CJ35" s="675"/>
      <c r="CK35" s="675"/>
      <c r="CL35" s="675"/>
      <c r="CM35" s="675"/>
      <c r="CN35" s="675"/>
      <c r="CO35" s="675"/>
      <c r="CP35" s="675"/>
      <c r="CQ35" s="676"/>
      <c r="CR35" s="659">
        <v>
86175</v>
      </c>
      <c r="CS35" s="693"/>
      <c r="CT35" s="693"/>
      <c r="CU35" s="693"/>
      <c r="CV35" s="693"/>
      <c r="CW35" s="693"/>
      <c r="CX35" s="693"/>
      <c r="CY35" s="694"/>
      <c r="CZ35" s="664">
        <v>
0.9</v>
      </c>
      <c r="DA35" s="695"/>
      <c r="DB35" s="695"/>
      <c r="DC35" s="698"/>
      <c r="DD35" s="668">
        <v>
69656</v>
      </c>
      <c r="DE35" s="693"/>
      <c r="DF35" s="693"/>
      <c r="DG35" s="693"/>
      <c r="DH35" s="693"/>
      <c r="DI35" s="693"/>
      <c r="DJ35" s="693"/>
      <c r="DK35" s="694"/>
      <c r="DL35" s="668">
        <v>
69656</v>
      </c>
      <c r="DM35" s="693"/>
      <c r="DN35" s="693"/>
      <c r="DO35" s="693"/>
      <c r="DP35" s="693"/>
      <c r="DQ35" s="693"/>
      <c r="DR35" s="693"/>
      <c r="DS35" s="693"/>
      <c r="DT35" s="693"/>
      <c r="DU35" s="693"/>
      <c r="DV35" s="694"/>
      <c r="DW35" s="664">
        <v>
2.1</v>
      </c>
      <c r="DX35" s="695"/>
      <c r="DY35" s="695"/>
      <c r="DZ35" s="695"/>
      <c r="EA35" s="695"/>
      <c r="EB35" s="695"/>
      <c r="EC35" s="696"/>
    </row>
    <row r="36" spans="2:133" ht="11.25" customHeight="1">
      <c r="B36" s="656" t="s">
        <v>
213</v>
      </c>
      <c r="C36" s="657"/>
      <c r="D36" s="657"/>
      <c r="E36" s="657"/>
      <c r="F36" s="657"/>
      <c r="G36" s="657"/>
      <c r="H36" s="657"/>
      <c r="I36" s="657"/>
      <c r="J36" s="657"/>
      <c r="K36" s="657"/>
      <c r="L36" s="657"/>
      <c r="M36" s="657"/>
      <c r="N36" s="657"/>
      <c r="O36" s="657"/>
      <c r="P36" s="657"/>
      <c r="Q36" s="658"/>
      <c r="R36" s="659" t="s">
        <v>
449</v>
      </c>
      <c r="S36" s="660"/>
      <c r="T36" s="660"/>
      <c r="U36" s="660"/>
      <c r="V36" s="660"/>
      <c r="W36" s="660"/>
      <c r="X36" s="660"/>
      <c r="Y36" s="661"/>
      <c r="Z36" s="662" t="s">
        <v>
449</v>
      </c>
      <c r="AA36" s="662"/>
      <c r="AB36" s="662"/>
      <c r="AC36" s="662"/>
      <c r="AD36" s="663" t="s">
        <v>
449</v>
      </c>
      <c r="AE36" s="663"/>
      <c r="AF36" s="663"/>
      <c r="AG36" s="663"/>
      <c r="AH36" s="663"/>
      <c r="AI36" s="663"/>
      <c r="AJ36" s="663"/>
      <c r="AK36" s="663"/>
      <c r="AL36" s="664" t="s">
        <v>
449</v>
      </c>
      <c r="AM36" s="665"/>
      <c r="AN36" s="665"/>
      <c r="AO36" s="666"/>
      <c r="AQ36" s="736" t="s">
        <v>
468</v>
      </c>
      <c r="AR36" s="737"/>
      <c r="AS36" s="737"/>
      <c r="AT36" s="737"/>
      <c r="AU36" s="737"/>
      <c r="AV36" s="737"/>
      <c r="AW36" s="737"/>
      <c r="AX36" s="737"/>
      <c r="AY36" s="738"/>
      <c r="AZ36" s="659">
        <v>
22326</v>
      </c>
      <c r="BA36" s="660"/>
      <c r="BB36" s="660"/>
      <c r="BC36" s="660"/>
      <c r="BD36" s="693"/>
      <c r="BE36" s="693"/>
      <c r="BF36" s="724"/>
      <c r="BG36" s="674" t="s">
        <v>
214</v>
      </c>
      <c r="BH36" s="675"/>
      <c r="BI36" s="675"/>
      <c r="BJ36" s="675"/>
      <c r="BK36" s="675"/>
      <c r="BL36" s="675"/>
      <c r="BM36" s="675"/>
      <c r="BN36" s="675"/>
      <c r="BO36" s="675"/>
      <c r="BP36" s="675"/>
      <c r="BQ36" s="675"/>
      <c r="BR36" s="675"/>
      <c r="BS36" s="675"/>
      <c r="BT36" s="675"/>
      <c r="BU36" s="676"/>
      <c r="BV36" s="659">
        <v>
-138423</v>
      </c>
      <c r="BW36" s="660"/>
      <c r="BX36" s="660"/>
      <c r="BY36" s="660"/>
      <c r="BZ36" s="660"/>
      <c r="CA36" s="660"/>
      <c r="CB36" s="669"/>
      <c r="CD36" s="674" t="s">
        <v>
215</v>
      </c>
      <c r="CE36" s="675"/>
      <c r="CF36" s="675"/>
      <c r="CG36" s="675"/>
      <c r="CH36" s="675"/>
      <c r="CI36" s="675"/>
      <c r="CJ36" s="675"/>
      <c r="CK36" s="675"/>
      <c r="CL36" s="675"/>
      <c r="CM36" s="675"/>
      <c r="CN36" s="675"/>
      <c r="CO36" s="675"/>
      <c r="CP36" s="675"/>
      <c r="CQ36" s="676"/>
      <c r="CR36" s="659">
        <v>
672740</v>
      </c>
      <c r="CS36" s="660"/>
      <c r="CT36" s="660"/>
      <c r="CU36" s="660"/>
      <c r="CV36" s="660"/>
      <c r="CW36" s="660"/>
      <c r="CX36" s="660"/>
      <c r="CY36" s="661"/>
      <c r="CZ36" s="664">
        <v>
7</v>
      </c>
      <c r="DA36" s="695"/>
      <c r="DB36" s="695"/>
      <c r="DC36" s="698"/>
      <c r="DD36" s="668">
        <v>
433302</v>
      </c>
      <c r="DE36" s="660"/>
      <c r="DF36" s="660"/>
      <c r="DG36" s="660"/>
      <c r="DH36" s="660"/>
      <c r="DI36" s="660"/>
      <c r="DJ36" s="660"/>
      <c r="DK36" s="661"/>
      <c r="DL36" s="668">
        <v>
308760</v>
      </c>
      <c r="DM36" s="660"/>
      <c r="DN36" s="660"/>
      <c r="DO36" s="660"/>
      <c r="DP36" s="660"/>
      <c r="DQ36" s="660"/>
      <c r="DR36" s="660"/>
      <c r="DS36" s="660"/>
      <c r="DT36" s="660"/>
      <c r="DU36" s="660"/>
      <c r="DV36" s="661"/>
      <c r="DW36" s="664">
        <v>
9.1999999999999993</v>
      </c>
      <c r="DX36" s="695"/>
      <c r="DY36" s="695"/>
      <c r="DZ36" s="695"/>
      <c r="EA36" s="695"/>
      <c r="EB36" s="695"/>
      <c r="EC36" s="696"/>
    </row>
    <row r="37" spans="2:133" ht="11.25" customHeight="1">
      <c r="B37" s="656" t="s">
        <v>
469</v>
      </c>
      <c r="C37" s="657"/>
      <c r="D37" s="657"/>
      <c r="E37" s="657"/>
      <c r="F37" s="657"/>
      <c r="G37" s="657"/>
      <c r="H37" s="657"/>
      <c r="I37" s="657"/>
      <c r="J37" s="657"/>
      <c r="K37" s="657"/>
      <c r="L37" s="657"/>
      <c r="M37" s="657"/>
      <c r="N37" s="657"/>
      <c r="O37" s="657"/>
      <c r="P37" s="657"/>
      <c r="Q37" s="658"/>
      <c r="R37" s="659">
        <v>
170484</v>
      </c>
      <c r="S37" s="660"/>
      <c r="T37" s="660"/>
      <c r="U37" s="660"/>
      <c r="V37" s="660"/>
      <c r="W37" s="660"/>
      <c r="X37" s="660"/>
      <c r="Y37" s="661"/>
      <c r="Z37" s="662">
        <v>
1.8</v>
      </c>
      <c r="AA37" s="662"/>
      <c r="AB37" s="662"/>
      <c r="AC37" s="662"/>
      <c r="AD37" s="663" t="s">
        <v>
459</v>
      </c>
      <c r="AE37" s="663"/>
      <c r="AF37" s="663"/>
      <c r="AG37" s="663"/>
      <c r="AH37" s="663"/>
      <c r="AI37" s="663"/>
      <c r="AJ37" s="663"/>
      <c r="AK37" s="663"/>
      <c r="AL37" s="664" t="s">
        <v>
459</v>
      </c>
      <c r="AM37" s="665"/>
      <c r="AN37" s="665"/>
      <c r="AO37" s="666"/>
      <c r="AQ37" s="736" t="s">
        <v>
470</v>
      </c>
      <c r="AR37" s="737"/>
      <c r="AS37" s="737"/>
      <c r="AT37" s="737"/>
      <c r="AU37" s="737"/>
      <c r="AV37" s="737"/>
      <c r="AW37" s="737"/>
      <c r="AX37" s="737"/>
      <c r="AY37" s="738"/>
      <c r="AZ37" s="659" t="s">
        <v>
459</v>
      </c>
      <c r="BA37" s="660"/>
      <c r="BB37" s="660"/>
      <c r="BC37" s="660"/>
      <c r="BD37" s="693"/>
      <c r="BE37" s="693"/>
      <c r="BF37" s="724"/>
      <c r="BG37" s="674" t="s">
        <v>
216</v>
      </c>
      <c r="BH37" s="675"/>
      <c r="BI37" s="675"/>
      <c r="BJ37" s="675"/>
      <c r="BK37" s="675"/>
      <c r="BL37" s="675"/>
      <c r="BM37" s="675"/>
      <c r="BN37" s="675"/>
      <c r="BO37" s="675"/>
      <c r="BP37" s="675"/>
      <c r="BQ37" s="675"/>
      <c r="BR37" s="675"/>
      <c r="BS37" s="675"/>
      <c r="BT37" s="675"/>
      <c r="BU37" s="676"/>
      <c r="BV37" s="659">
        <v>
1830</v>
      </c>
      <c r="BW37" s="660"/>
      <c r="BX37" s="660"/>
      <c r="BY37" s="660"/>
      <c r="BZ37" s="660"/>
      <c r="CA37" s="660"/>
      <c r="CB37" s="669"/>
      <c r="CD37" s="674" t="s">
        <v>
471</v>
      </c>
      <c r="CE37" s="675"/>
      <c r="CF37" s="675"/>
      <c r="CG37" s="675"/>
      <c r="CH37" s="675"/>
      <c r="CI37" s="675"/>
      <c r="CJ37" s="675"/>
      <c r="CK37" s="675"/>
      <c r="CL37" s="675"/>
      <c r="CM37" s="675"/>
      <c r="CN37" s="675"/>
      <c r="CO37" s="675"/>
      <c r="CP37" s="675"/>
      <c r="CQ37" s="676"/>
      <c r="CR37" s="659">
        <v>
123874</v>
      </c>
      <c r="CS37" s="693"/>
      <c r="CT37" s="693"/>
      <c r="CU37" s="693"/>
      <c r="CV37" s="693"/>
      <c r="CW37" s="693"/>
      <c r="CX37" s="693"/>
      <c r="CY37" s="694"/>
      <c r="CZ37" s="664">
        <v>
1.3</v>
      </c>
      <c r="DA37" s="695"/>
      <c r="DB37" s="695"/>
      <c r="DC37" s="698"/>
      <c r="DD37" s="668">
        <v>
88363</v>
      </c>
      <c r="DE37" s="693"/>
      <c r="DF37" s="693"/>
      <c r="DG37" s="693"/>
      <c r="DH37" s="693"/>
      <c r="DI37" s="693"/>
      <c r="DJ37" s="693"/>
      <c r="DK37" s="694"/>
      <c r="DL37" s="668">
        <v>
84135</v>
      </c>
      <c r="DM37" s="693"/>
      <c r="DN37" s="693"/>
      <c r="DO37" s="693"/>
      <c r="DP37" s="693"/>
      <c r="DQ37" s="693"/>
      <c r="DR37" s="693"/>
      <c r="DS37" s="693"/>
      <c r="DT37" s="693"/>
      <c r="DU37" s="693"/>
      <c r="DV37" s="694"/>
      <c r="DW37" s="664">
        <v>
2.5</v>
      </c>
      <c r="DX37" s="695"/>
      <c r="DY37" s="695"/>
      <c r="DZ37" s="695"/>
      <c r="EA37" s="695"/>
      <c r="EB37" s="695"/>
      <c r="EC37" s="696"/>
    </row>
    <row r="38" spans="2:133" ht="11.25" customHeight="1">
      <c r="B38" s="704" t="s">
        <v>
472</v>
      </c>
      <c r="C38" s="705"/>
      <c r="D38" s="705"/>
      <c r="E38" s="705"/>
      <c r="F38" s="705"/>
      <c r="G38" s="705"/>
      <c r="H38" s="705"/>
      <c r="I38" s="705"/>
      <c r="J38" s="705"/>
      <c r="K38" s="705"/>
      <c r="L38" s="705"/>
      <c r="M38" s="705"/>
      <c r="N38" s="705"/>
      <c r="O38" s="705"/>
      <c r="P38" s="705"/>
      <c r="Q38" s="706"/>
      <c r="R38" s="739">
        <v>
9706514</v>
      </c>
      <c r="S38" s="740"/>
      <c r="T38" s="740"/>
      <c r="U38" s="740"/>
      <c r="V38" s="740"/>
      <c r="W38" s="740"/>
      <c r="X38" s="740"/>
      <c r="Y38" s="741"/>
      <c r="Z38" s="742">
        <v>
100</v>
      </c>
      <c r="AA38" s="742"/>
      <c r="AB38" s="742"/>
      <c r="AC38" s="742"/>
      <c r="AD38" s="743">
        <v>
3170781</v>
      </c>
      <c r="AE38" s="743"/>
      <c r="AF38" s="743"/>
      <c r="AG38" s="743"/>
      <c r="AH38" s="743"/>
      <c r="AI38" s="743"/>
      <c r="AJ38" s="743"/>
      <c r="AK38" s="743"/>
      <c r="AL38" s="744">
        <v>
100</v>
      </c>
      <c r="AM38" s="730"/>
      <c r="AN38" s="730"/>
      <c r="AO38" s="745"/>
      <c r="AQ38" s="736" t="s">
        <v>
473</v>
      </c>
      <c r="AR38" s="737"/>
      <c r="AS38" s="737"/>
      <c r="AT38" s="737"/>
      <c r="AU38" s="737"/>
      <c r="AV38" s="737"/>
      <c r="AW38" s="737"/>
      <c r="AX38" s="737"/>
      <c r="AY38" s="738"/>
      <c r="AZ38" s="659" t="s">
        <v>
459</v>
      </c>
      <c r="BA38" s="660"/>
      <c r="BB38" s="660"/>
      <c r="BC38" s="660"/>
      <c r="BD38" s="693"/>
      <c r="BE38" s="693"/>
      <c r="BF38" s="724"/>
      <c r="BG38" s="674" t="s">
        <v>
217</v>
      </c>
      <c r="BH38" s="675"/>
      <c r="BI38" s="675"/>
      <c r="BJ38" s="675"/>
      <c r="BK38" s="675"/>
      <c r="BL38" s="675"/>
      <c r="BM38" s="675"/>
      <c r="BN38" s="675"/>
      <c r="BO38" s="675"/>
      <c r="BP38" s="675"/>
      <c r="BQ38" s="675"/>
      <c r="BR38" s="675"/>
      <c r="BS38" s="675"/>
      <c r="BT38" s="675"/>
      <c r="BU38" s="676"/>
      <c r="BV38" s="659">
        <v>
2695</v>
      </c>
      <c r="BW38" s="660"/>
      <c r="BX38" s="660"/>
      <c r="BY38" s="660"/>
      <c r="BZ38" s="660"/>
      <c r="CA38" s="660"/>
      <c r="CB38" s="669"/>
      <c r="CD38" s="674" t="s">
        <v>
474</v>
      </c>
      <c r="CE38" s="675"/>
      <c r="CF38" s="675"/>
      <c r="CG38" s="675"/>
      <c r="CH38" s="675"/>
      <c r="CI38" s="675"/>
      <c r="CJ38" s="675"/>
      <c r="CK38" s="675"/>
      <c r="CL38" s="675"/>
      <c r="CM38" s="675"/>
      <c r="CN38" s="675"/>
      <c r="CO38" s="675"/>
      <c r="CP38" s="675"/>
      <c r="CQ38" s="676"/>
      <c r="CR38" s="659">
        <v>
453552</v>
      </c>
      <c r="CS38" s="660"/>
      <c r="CT38" s="660"/>
      <c r="CU38" s="660"/>
      <c r="CV38" s="660"/>
      <c r="CW38" s="660"/>
      <c r="CX38" s="660"/>
      <c r="CY38" s="661"/>
      <c r="CZ38" s="664">
        <v>
4.7</v>
      </c>
      <c r="DA38" s="695"/>
      <c r="DB38" s="695"/>
      <c r="DC38" s="698"/>
      <c r="DD38" s="668">
        <v>
203951</v>
      </c>
      <c r="DE38" s="660"/>
      <c r="DF38" s="660"/>
      <c r="DG38" s="660"/>
      <c r="DH38" s="660"/>
      <c r="DI38" s="660"/>
      <c r="DJ38" s="660"/>
      <c r="DK38" s="661"/>
      <c r="DL38" s="668">
        <v>
74734</v>
      </c>
      <c r="DM38" s="660"/>
      <c r="DN38" s="660"/>
      <c r="DO38" s="660"/>
      <c r="DP38" s="660"/>
      <c r="DQ38" s="660"/>
      <c r="DR38" s="660"/>
      <c r="DS38" s="660"/>
      <c r="DT38" s="660"/>
      <c r="DU38" s="660"/>
      <c r="DV38" s="661"/>
      <c r="DW38" s="664">
        <v>
2.2000000000000002</v>
      </c>
      <c r="DX38" s="695"/>
      <c r="DY38" s="695"/>
      <c r="DZ38" s="695"/>
      <c r="EA38" s="695"/>
      <c r="EB38" s="695"/>
      <c r="EC38" s="696"/>
    </row>
    <row r="39" spans="2:133" ht="11.25" customHeight="1">
      <c r="AQ39" s="736" t="s">
        <v>
475</v>
      </c>
      <c r="AR39" s="737"/>
      <c r="AS39" s="737"/>
      <c r="AT39" s="737"/>
      <c r="AU39" s="737"/>
      <c r="AV39" s="737"/>
      <c r="AW39" s="737"/>
      <c r="AX39" s="737"/>
      <c r="AY39" s="738"/>
      <c r="AZ39" s="659" t="s">
        <v>
459</v>
      </c>
      <c r="BA39" s="660"/>
      <c r="BB39" s="660"/>
      <c r="BC39" s="660"/>
      <c r="BD39" s="693"/>
      <c r="BE39" s="693"/>
      <c r="BF39" s="724"/>
      <c r="BG39" s="746" t="s">
        <v>
476</v>
      </c>
      <c r="BH39" s="747"/>
      <c r="BI39" s="747"/>
      <c r="BJ39" s="747"/>
      <c r="BK39" s="747"/>
      <c r="BL39" s="357"/>
      <c r="BM39" s="675" t="s">
        <v>
477</v>
      </c>
      <c r="BN39" s="675"/>
      <c r="BO39" s="675"/>
      <c r="BP39" s="675"/>
      <c r="BQ39" s="675"/>
      <c r="BR39" s="675"/>
      <c r="BS39" s="675"/>
      <c r="BT39" s="675"/>
      <c r="BU39" s="676"/>
      <c r="BV39" s="659">
        <v>
85</v>
      </c>
      <c r="BW39" s="660"/>
      <c r="BX39" s="660"/>
      <c r="BY39" s="660"/>
      <c r="BZ39" s="660"/>
      <c r="CA39" s="660"/>
      <c r="CB39" s="669"/>
      <c r="CD39" s="674" t="s">
        <v>
478</v>
      </c>
      <c r="CE39" s="675"/>
      <c r="CF39" s="675"/>
      <c r="CG39" s="675"/>
      <c r="CH39" s="675"/>
      <c r="CI39" s="675"/>
      <c r="CJ39" s="675"/>
      <c r="CK39" s="675"/>
      <c r="CL39" s="675"/>
      <c r="CM39" s="675"/>
      <c r="CN39" s="675"/>
      <c r="CO39" s="675"/>
      <c r="CP39" s="675"/>
      <c r="CQ39" s="676"/>
      <c r="CR39" s="659">
        <v>
816655</v>
      </c>
      <c r="CS39" s="693"/>
      <c r="CT39" s="693"/>
      <c r="CU39" s="693"/>
      <c r="CV39" s="693"/>
      <c r="CW39" s="693"/>
      <c r="CX39" s="693"/>
      <c r="CY39" s="694"/>
      <c r="CZ39" s="664">
        <v>
8.5</v>
      </c>
      <c r="DA39" s="695"/>
      <c r="DB39" s="695"/>
      <c r="DC39" s="698"/>
      <c r="DD39" s="668">
        <v>
9315</v>
      </c>
      <c r="DE39" s="693"/>
      <c r="DF39" s="693"/>
      <c r="DG39" s="693"/>
      <c r="DH39" s="693"/>
      <c r="DI39" s="693"/>
      <c r="DJ39" s="693"/>
      <c r="DK39" s="694"/>
      <c r="DL39" s="668" t="s">
        <v>
459</v>
      </c>
      <c r="DM39" s="693"/>
      <c r="DN39" s="693"/>
      <c r="DO39" s="693"/>
      <c r="DP39" s="693"/>
      <c r="DQ39" s="693"/>
      <c r="DR39" s="693"/>
      <c r="DS39" s="693"/>
      <c r="DT39" s="693"/>
      <c r="DU39" s="693"/>
      <c r="DV39" s="694"/>
      <c r="DW39" s="664" t="s">
        <v>
459</v>
      </c>
      <c r="DX39" s="695"/>
      <c r="DY39" s="695"/>
      <c r="DZ39" s="695"/>
      <c r="EA39" s="695"/>
      <c r="EB39" s="695"/>
      <c r="EC39" s="696"/>
    </row>
    <row r="40" spans="2:133" ht="11.25" customHeight="1">
      <c r="AQ40" s="736" t="s">
        <v>
479</v>
      </c>
      <c r="AR40" s="737"/>
      <c r="AS40" s="737"/>
      <c r="AT40" s="737"/>
      <c r="AU40" s="737"/>
      <c r="AV40" s="737"/>
      <c r="AW40" s="737"/>
      <c r="AX40" s="737"/>
      <c r="AY40" s="738"/>
      <c r="AZ40" s="659">
        <v>
168860</v>
      </c>
      <c r="BA40" s="660"/>
      <c r="BB40" s="660"/>
      <c r="BC40" s="660"/>
      <c r="BD40" s="693"/>
      <c r="BE40" s="693"/>
      <c r="BF40" s="724"/>
      <c r="BG40" s="746"/>
      <c r="BH40" s="747"/>
      <c r="BI40" s="747"/>
      <c r="BJ40" s="747"/>
      <c r="BK40" s="747"/>
      <c r="BL40" s="357"/>
      <c r="BM40" s="675" t="s">
        <v>
480</v>
      </c>
      <c r="BN40" s="675"/>
      <c r="BO40" s="675"/>
      <c r="BP40" s="675"/>
      <c r="BQ40" s="675"/>
      <c r="BR40" s="675"/>
      <c r="BS40" s="675"/>
      <c r="BT40" s="675"/>
      <c r="BU40" s="676"/>
      <c r="BV40" s="659">
        <v>
121</v>
      </c>
      <c r="BW40" s="660"/>
      <c r="BX40" s="660"/>
      <c r="BY40" s="660"/>
      <c r="BZ40" s="660"/>
      <c r="CA40" s="660"/>
      <c r="CB40" s="669"/>
      <c r="CD40" s="674" t="s">
        <v>
481</v>
      </c>
      <c r="CE40" s="675"/>
      <c r="CF40" s="675"/>
      <c r="CG40" s="675"/>
      <c r="CH40" s="675"/>
      <c r="CI40" s="675"/>
      <c r="CJ40" s="675"/>
      <c r="CK40" s="675"/>
      <c r="CL40" s="675"/>
      <c r="CM40" s="675"/>
      <c r="CN40" s="675"/>
      <c r="CO40" s="675"/>
      <c r="CP40" s="675"/>
      <c r="CQ40" s="676"/>
      <c r="CR40" s="659">
        <v>
24336</v>
      </c>
      <c r="CS40" s="660"/>
      <c r="CT40" s="660"/>
      <c r="CU40" s="660"/>
      <c r="CV40" s="660"/>
      <c r="CW40" s="660"/>
      <c r="CX40" s="660"/>
      <c r="CY40" s="661"/>
      <c r="CZ40" s="664">
        <v>
0.3</v>
      </c>
      <c r="DA40" s="695"/>
      <c r="DB40" s="695"/>
      <c r="DC40" s="698"/>
      <c r="DD40" s="668">
        <v>
4002</v>
      </c>
      <c r="DE40" s="660"/>
      <c r="DF40" s="660"/>
      <c r="DG40" s="660"/>
      <c r="DH40" s="660"/>
      <c r="DI40" s="660"/>
      <c r="DJ40" s="660"/>
      <c r="DK40" s="661"/>
      <c r="DL40" s="668">
        <v>
4002</v>
      </c>
      <c r="DM40" s="660"/>
      <c r="DN40" s="660"/>
      <c r="DO40" s="660"/>
      <c r="DP40" s="660"/>
      <c r="DQ40" s="660"/>
      <c r="DR40" s="660"/>
      <c r="DS40" s="660"/>
      <c r="DT40" s="660"/>
      <c r="DU40" s="660"/>
      <c r="DV40" s="661"/>
      <c r="DW40" s="664">
        <v>
0.1</v>
      </c>
      <c r="DX40" s="695"/>
      <c r="DY40" s="695"/>
      <c r="DZ40" s="695"/>
      <c r="EA40" s="695"/>
      <c r="EB40" s="695"/>
      <c r="EC40" s="696"/>
    </row>
    <row r="41" spans="2:133" ht="11.25" customHeight="1">
      <c r="AQ41" s="750" t="s">
        <v>
482</v>
      </c>
      <c r="AR41" s="751"/>
      <c r="AS41" s="751"/>
      <c r="AT41" s="751"/>
      <c r="AU41" s="751"/>
      <c r="AV41" s="751"/>
      <c r="AW41" s="751"/>
      <c r="AX41" s="751"/>
      <c r="AY41" s="752"/>
      <c r="AZ41" s="739">
        <v>
284692</v>
      </c>
      <c r="BA41" s="740"/>
      <c r="BB41" s="740"/>
      <c r="BC41" s="740"/>
      <c r="BD41" s="729"/>
      <c r="BE41" s="729"/>
      <c r="BF41" s="731"/>
      <c r="BG41" s="748"/>
      <c r="BH41" s="749"/>
      <c r="BI41" s="749"/>
      <c r="BJ41" s="749"/>
      <c r="BK41" s="749"/>
      <c r="BL41" s="358"/>
      <c r="BM41" s="684" t="s">
        <v>
483</v>
      </c>
      <c r="BN41" s="684"/>
      <c r="BO41" s="684"/>
      <c r="BP41" s="684"/>
      <c r="BQ41" s="684"/>
      <c r="BR41" s="684"/>
      <c r="BS41" s="684"/>
      <c r="BT41" s="684"/>
      <c r="BU41" s="685"/>
      <c r="BV41" s="739">
        <v>
355</v>
      </c>
      <c r="BW41" s="740"/>
      <c r="BX41" s="740"/>
      <c r="BY41" s="740"/>
      <c r="BZ41" s="740"/>
      <c r="CA41" s="740"/>
      <c r="CB41" s="753"/>
      <c r="CD41" s="674" t="s">
        <v>
484</v>
      </c>
      <c r="CE41" s="675"/>
      <c r="CF41" s="675"/>
      <c r="CG41" s="675"/>
      <c r="CH41" s="675"/>
      <c r="CI41" s="675"/>
      <c r="CJ41" s="675"/>
      <c r="CK41" s="675"/>
      <c r="CL41" s="675"/>
      <c r="CM41" s="675"/>
      <c r="CN41" s="675"/>
      <c r="CO41" s="675"/>
      <c r="CP41" s="675"/>
      <c r="CQ41" s="676"/>
      <c r="CR41" s="659" t="s">
        <v>
459</v>
      </c>
      <c r="CS41" s="693"/>
      <c r="CT41" s="693"/>
      <c r="CU41" s="693"/>
      <c r="CV41" s="693"/>
      <c r="CW41" s="693"/>
      <c r="CX41" s="693"/>
      <c r="CY41" s="694"/>
      <c r="CZ41" s="664" t="s">
        <v>
459</v>
      </c>
      <c r="DA41" s="695"/>
      <c r="DB41" s="695"/>
      <c r="DC41" s="698"/>
      <c r="DD41" s="668" t="s">
        <v>
459</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356" t="s">
        <v>
218</v>
      </c>
      <c r="C42" s="356"/>
      <c r="D42" s="356"/>
      <c r="E42" s="356"/>
      <c r="F42" s="356"/>
      <c r="G42" s="356"/>
      <c r="H42" s="356"/>
      <c r="I42" s="356"/>
      <c r="J42" s="356"/>
      <c r="K42" s="356"/>
      <c r="L42" s="356"/>
      <c r="M42" s="356"/>
      <c r="N42" s="356"/>
      <c r="O42" s="356"/>
      <c r="P42" s="356"/>
      <c r="Q42" s="356"/>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6" t="s">
        <v>
219</v>
      </c>
      <c r="CE42" s="657"/>
      <c r="CF42" s="657"/>
      <c r="CG42" s="657"/>
      <c r="CH42" s="657"/>
      <c r="CI42" s="657"/>
      <c r="CJ42" s="657"/>
      <c r="CK42" s="657"/>
      <c r="CL42" s="657"/>
      <c r="CM42" s="657"/>
      <c r="CN42" s="657"/>
      <c r="CO42" s="657"/>
      <c r="CP42" s="657"/>
      <c r="CQ42" s="658"/>
      <c r="CR42" s="659">
        <v>
2733354</v>
      </c>
      <c r="CS42" s="660"/>
      <c r="CT42" s="660"/>
      <c r="CU42" s="660"/>
      <c r="CV42" s="660"/>
      <c r="CW42" s="660"/>
      <c r="CX42" s="660"/>
      <c r="CY42" s="661"/>
      <c r="CZ42" s="664">
        <v>
28.3</v>
      </c>
      <c r="DA42" s="665"/>
      <c r="DB42" s="665"/>
      <c r="DC42" s="760"/>
      <c r="DD42" s="668">
        <v>
382922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05" t="s">
        <v>
220</v>
      </c>
      <c r="C43" s="356"/>
      <c r="D43" s="356"/>
      <c r="E43" s="356"/>
      <c r="F43" s="356"/>
      <c r="G43" s="356"/>
      <c r="H43" s="356"/>
      <c r="I43" s="356"/>
      <c r="J43" s="356"/>
      <c r="K43" s="356"/>
      <c r="L43" s="356"/>
      <c r="M43" s="356"/>
      <c r="N43" s="356"/>
      <c r="O43" s="356"/>
      <c r="P43" s="356"/>
      <c r="Q43" s="356"/>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6" t="s">
        <v>
485</v>
      </c>
      <c r="CE43" s="657"/>
      <c r="CF43" s="657"/>
      <c r="CG43" s="657"/>
      <c r="CH43" s="657"/>
      <c r="CI43" s="657"/>
      <c r="CJ43" s="657"/>
      <c r="CK43" s="657"/>
      <c r="CL43" s="657"/>
      <c r="CM43" s="657"/>
      <c r="CN43" s="657"/>
      <c r="CO43" s="657"/>
      <c r="CP43" s="657"/>
      <c r="CQ43" s="658"/>
      <c r="CR43" s="659">
        <v>
72675</v>
      </c>
      <c r="CS43" s="693"/>
      <c r="CT43" s="693"/>
      <c r="CU43" s="693"/>
      <c r="CV43" s="693"/>
      <c r="CW43" s="693"/>
      <c r="CX43" s="693"/>
      <c r="CY43" s="694"/>
      <c r="CZ43" s="664">
        <v>
0.8</v>
      </c>
      <c r="DA43" s="695"/>
      <c r="DB43" s="695"/>
      <c r="DC43" s="698"/>
      <c r="DD43" s="668">
        <v>
66375</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06" t="s">
        <v>
221</v>
      </c>
      <c r="CD44" s="771" t="s">
        <v>
198</v>
      </c>
      <c r="CE44" s="772"/>
      <c r="CF44" s="656" t="s">
        <v>
486</v>
      </c>
      <c r="CG44" s="657"/>
      <c r="CH44" s="657"/>
      <c r="CI44" s="657"/>
      <c r="CJ44" s="657"/>
      <c r="CK44" s="657"/>
      <c r="CL44" s="657"/>
      <c r="CM44" s="657"/>
      <c r="CN44" s="657"/>
      <c r="CO44" s="657"/>
      <c r="CP44" s="657"/>
      <c r="CQ44" s="658"/>
      <c r="CR44" s="659">
        <v>
2673822</v>
      </c>
      <c r="CS44" s="660"/>
      <c r="CT44" s="660"/>
      <c r="CU44" s="660"/>
      <c r="CV44" s="660"/>
      <c r="CW44" s="660"/>
      <c r="CX44" s="660"/>
      <c r="CY44" s="661"/>
      <c r="CZ44" s="664">
        <v>
27.7</v>
      </c>
      <c r="DA44" s="665"/>
      <c r="DB44" s="665"/>
      <c r="DC44" s="760"/>
      <c r="DD44" s="668">
        <v>
368651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
487</v>
      </c>
      <c r="CG45" s="657"/>
      <c r="CH45" s="657"/>
      <c r="CI45" s="657"/>
      <c r="CJ45" s="657"/>
      <c r="CK45" s="657"/>
      <c r="CL45" s="657"/>
      <c r="CM45" s="657"/>
      <c r="CN45" s="657"/>
      <c r="CO45" s="657"/>
      <c r="CP45" s="657"/>
      <c r="CQ45" s="658"/>
      <c r="CR45" s="659">
        <v>
1294613</v>
      </c>
      <c r="CS45" s="693"/>
      <c r="CT45" s="693"/>
      <c r="CU45" s="693"/>
      <c r="CV45" s="693"/>
      <c r="CW45" s="693"/>
      <c r="CX45" s="693"/>
      <c r="CY45" s="694"/>
      <c r="CZ45" s="664">
        <v>
13.4</v>
      </c>
      <c r="DA45" s="695"/>
      <c r="DB45" s="695"/>
      <c r="DC45" s="698"/>
      <c r="DD45" s="668">
        <v>
91589</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
488</v>
      </c>
      <c r="CG46" s="657"/>
      <c r="CH46" s="657"/>
      <c r="CI46" s="657"/>
      <c r="CJ46" s="657"/>
      <c r="CK46" s="657"/>
      <c r="CL46" s="657"/>
      <c r="CM46" s="657"/>
      <c r="CN46" s="657"/>
      <c r="CO46" s="657"/>
      <c r="CP46" s="657"/>
      <c r="CQ46" s="658"/>
      <c r="CR46" s="659">
        <v>
1372416</v>
      </c>
      <c r="CS46" s="660"/>
      <c r="CT46" s="660"/>
      <c r="CU46" s="660"/>
      <c r="CV46" s="660"/>
      <c r="CW46" s="660"/>
      <c r="CX46" s="660"/>
      <c r="CY46" s="661"/>
      <c r="CZ46" s="664">
        <v>
14.2</v>
      </c>
      <c r="DA46" s="665"/>
      <c r="DB46" s="665"/>
      <c r="DC46" s="760"/>
      <c r="DD46" s="668">
        <v>
275509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
489</v>
      </c>
      <c r="CG47" s="657"/>
      <c r="CH47" s="657"/>
      <c r="CI47" s="657"/>
      <c r="CJ47" s="657"/>
      <c r="CK47" s="657"/>
      <c r="CL47" s="657"/>
      <c r="CM47" s="657"/>
      <c r="CN47" s="657"/>
      <c r="CO47" s="657"/>
      <c r="CP47" s="657"/>
      <c r="CQ47" s="658"/>
      <c r="CR47" s="659">
        <v>
59532</v>
      </c>
      <c r="CS47" s="693"/>
      <c r="CT47" s="693"/>
      <c r="CU47" s="693"/>
      <c r="CV47" s="693"/>
      <c r="CW47" s="693"/>
      <c r="CX47" s="693"/>
      <c r="CY47" s="694"/>
      <c r="CZ47" s="664">
        <v>
0.6</v>
      </c>
      <c r="DA47" s="695"/>
      <c r="DB47" s="695"/>
      <c r="DC47" s="698"/>
      <c r="DD47" s="668">
        <v>
14271</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
490</v>
      </c>
      <c r="CG48" s="657"/>
      <c r="CH48" s="657"/>
      <c r="CI48" s="657"/>
      <c r="CJ48" s="657"/>
      <c r="CK48" s="657"/>
      <c r="CL48" s="657"/>
      <c r="CM48" s="657"/>
      <c r="CN48" s="657"/>
      <c r="CO48" s="657"/>
      <c r="CP48" s="657"/>
      <c r="CQ48" s="658"/>
      <c r="CR48" s="659" t="s">
        <v>
459</v>
      </c>
      <c r="CS48" s="660"/>
      <c r="CT48" s="660"/>
      <c r="CU48" s="660"/>
      <c r="CV48" s="660"/>
      <c r="CW48" s="660"/>
      <c r="CX48" s="660"/>
      <c r="CY48" s="661"/>
      <c r="CZ48" s="664" t="s">
        <v>
459</v>
      </c>
      <c r="DA48" s="665"/>
      <c r="DB48" s="665"/>
      <c r="DC48" s="760"/>
      <c r="DD48" s="668" t="s">
        <v>
459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
491</v>
      </c>
      <c r="CE49" s="705"/>
      <c r="CF49" s="705"/>
      <c r="CG49" s="705"/>
      <c r="CH49" s="705"/>
      <c r="CI49" s="705"/>
      <c r="CJ49" s="705"/>
      <c r="CK49" s="705"/>
      <c r="CL49" s="705"/>
      <c r="CM49" s="705"/>
      <c r="CN49" s="705"/>
      <c r="CO49" s="705"/>
      <c r="CP49" s="705"/>
      <c r="CQ49" s="706"/>
      <c r="CR49" s="739">
        <v>
9663401</v>
      </c>
      <c r="CS49" s="729"/>
      <c r="CT49" s="729"/>
      <c r="CU49" s="729"/>
      <c r="CV49" s="729"/>
      <c r="CW49" s="729"/>
      <c r="CX49" s="729"/>
      <c r="CY49" s="761"/>
      <c r="CZ49" s="744">
        <v>
100</v>
      </c>
      <c r="DA49" s="762"/>
      <c r="DB49" s="762"/>
      <c r="DC49" s="763"/>
      <c r="DD49" s="764">
        <v>
3831563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lJpeuKkbPAfzy8xc0tmWZ8fF3BjH55+JD+DdPekQ2bBpC7rAp/mH1a93Ysa/yRK9f5AHA2JG+YWAZukAYeHeQ==" saltValue="lrNOVFqqzLVjCzvVB34Qg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50" customWidth="1"/>
    <col min="131" max="131" width="1.625" style="250" customWidth="1"/>
    <col min="132" max="16384" width="9" style="250" hidden="1"/>
  </cols>
  <sheetData>
    <row r="1" spans="1:131" s="213" customFormat="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c r="A2" s="214" t="s">
        <v>
222</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
223</v>
      </c>
      <c r="DK2" s="807"/>
      <c r="DL2" s="807"/>
      <c r="DM2" s="807"/>
      <c r="DN2" s="807"/>
      <c r="DO2" s="808"/>
      <c r="DP2" s="215"/>
      <c r="DQ2" s="806" t="s">
        <v>
224</v>
      </c>
      <c r="DR2" s="807"/>
      <c r="DS2" s="807"/>
      <c r="DT2" s="807"/>
      <c r="DU2" s="807"/>
      <c r="DV2" s="807"/>
      <c r="DW2" s="807"/>
      <c r="DX2" s="807"/>
      <c r="DY2" s="807"/>
      <c r="DZ2" s="808"/>
      <c r="EA2" s="216"/>
    </row>
    <row r="3" spans="1:131" s="213" customFormat="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c r="A4" s="809" t="s">
        <v>
225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364"/>
      <c r="BA4" s="364"/>
      <c r="BB4" s="364"/>
      <c r="BC4" s="364"/>
      <c r="BD4" s="364"/>
      <c r="BE4" s="218"/>
      <c r="BF4" s="218"/>
      <c r="BG4" s="218"/>
      <c r="BH4" s="218"/>
      <c r="BI4" s="218"/>
      <c r="BJ4" s="218"/>
      <c r="BK4" s="218"/>
      <c r="BL4" s="218"/>
      <c r="BM4" s="218"/>
      <c r="BN4" s="218"/>
      <c r="BO4" s="218"/>
      <c r="BP4" s="218"/>
      <c r="BQ4" s="364" t="s">
        <v>
226</v>
      </c>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219"/>
    </row>
    <row r="5" spans="1:131" s="220" customFormat="1" ht="26.25" customHeight="1">
      <c r="A5" s="800" t="s">
        <v>
227</v>
      </c>
      <c r="B5" s="801"/>
      <c r="C5" s="801"/>
      <c r="D5" s="801"/>
      <c r="E5" s="801"/>
      <c r="F5" s="801"/>
      <c r="G5" s="801"/>
      <c r="H5" s="801"/>
      <c r="I5" s="801"/>
      <c r="J5" s="801"/>
      <c r="K5" s="801"/>
      <c r="L5" s="801"/>
      <c r="M5" s="801"/>
      <c r="N5" s="801"/>
      <c r="O5" s="801"/>
      <c r="P5" s="802"/>
      <c r="Q5" s="777" t="s">
        <v>
228</v>
      </c>
      <c r="R5" s="778"/>
      <c r="S5" s="778"/>
      <c r="T5" s="778"/>
      <c r="U5" s="779"/>
      <c r="V5" s="777" t="s">
        <v>
229</v>
      </c>
      <c r="W5" s="778"/>
      <c r="X5" s="778"/>
      <c r="Y5" s="778"/>
      <c r="Z5" s="779"/>
      <c r="AA5" s="777" t="s">
        <v>
230</v>
      </c>
      <c r="AB5" s="778"/>
      <c r="AC5" s="778"/>
      <c r="AD5" s="778"/>
      <c r="AE5" s="778"/>
      <c r="AF5" s="810" t="s">
        <v>
231</v>
      </c>
      <c r="AG5" s="778"/>
      <c r="AH5" s="778"/>
      <c r="AI5" s="778"/>
      <c r="AJ5" s="789"/>
      <c r="AK5" s="778" t="s">
        <v>
232</v>
      </c>
      <c r="AL5" s="778"/>
      <c r="AM5" s="778"/>
      <c r="AN5" s="778"/>
      <c r="AO5" s="779"/>
      <c r="AP5" s="777" t="s">
        <v>
233</v>
      </c>
      <c r="AQ5" s="778"/>
      <c r="AR5" s="778"/>
      <c r="AS5" s="778"/>
      <c r="AT5" s="779"/>
      <c r="AU5" s="777" t="s">
        <v>
234</v>
      </c>
      <c r="AV5" s="778"/>
      <c r="AW5" s="778"/>
      <c r="AX5" s="778"/>
      <c r="AY5" s="789"/>
      <c r="AZ5" s="361"/>
      <c r="BA5" s="361"/>
      <c r="BB5" s="361"/>
      <c r="BC5" s="361"/>
      <c r="BD5" s="361"/>
      <c r="BE5" s="221"/>
      <c r="BF5" s="221"/>
      <c r="BG5" s="221"/>
      <c r="BH5" s="221"/>
      <c r="BI5" s="221"/>
      <c r="BJ5" s="221"/>
      <c r="BK5" s="221"/>
      <c r="BL5" s="221"/>
      <c r="BM5" s="221"/>
      <c r="BN5" s="221"/>
      <c r="BO5" s="221"/>
      <c r="BP5" s="221"/>
      <c r="BQ5" s="800" t="s">
        <v>
235</v>
      </c>
      <c r="BR5" s="801"/>
      <c r="BS5" s="801"/>
      <c r="BT5" s="801"/>
      <c r="BU5" s="801"/>
      <c r="BV5" s="801"/>
      <c r="BW5" s="801"/>
      <c r="BX5" s="801"/>
      <c r="BY5" s="801"/>
      <c r="BZ5" s="801"/>
      <c r="CA5" s="801"/>
      <c r="CB5" s="801"/>
      <c r="CC5" s="801"/>
      <c r="CD5" s="801"/>
      <c r="CE5" s="801"/>
      <c r="CF5" s="801"/>
      <c r="CG5" s="802"/>
      <c r="CH5" s="777" t="s">
        <v>
492</v>
      </c>
      <c r="CI5" s="778"/>
      <c r="CJ5" s="778"/>
      <c r="CK5" s="778"/>
      <c r="CL5" s="779"/>
      <c r="CM5" s="777" t="s">
        <v>
493</v>
      </c>
      <c r="CN5" s="778"/>
      <c r="CO5" s="778"/>
      <c r="CP5" s="778"/>
      <c r="CQ5" s="779"/>
      <c r="CR5" s="777" t="s">
        <v>
494</v>
      </c>
      <c r="CS5" s="778"/>
      <c r="CT5" s="778"/>
      <c r="CU5" s="778"/>
      <c r="CV5" s="779"/>
      <c r="CW5" s="777" t="s">
        <v>
495</v>
      </c>
      <c r="CX5" s="778"/>
      <c r="CY5" s="778"/>
      <c r="CZ5" s="778"/>
      <c r="DA5" s="779"/>
      <c r="DB5" s="777" t="s">
        <v>
496</v>
      </c>
      <c r="DC5" s="778"/>
      <c r="DD5" s="778"/>
      <c r="DE5" s="778"/>
      <c r="DF5" s="779"/>
      <c r="DG5" s="783" t="s">
        <v>
236</v>
      </c>
      <c r="DH5" s="784"/>
      <c r="DI5" s="784"/>
      <c r="DJ5" s="784"/>
      <c r="DK5" s="785"/>
      <c r="DL5" s="783" t="s">
        <v>
497</v>
      </c>
      <c r="DM5" s="784"/>
      <c r="DN5" s="784"/>
      <c r="DO5" s="784"/>
      <c r="DP5" s="785"/>
      <c r="DQ5" s="777" t="s">
        <v>
498</v>
      </c>
      <c r="DR5" s="778"/>
      <c r="DS5" s="778"/>
      <c r="DT5" s="778"/>
      <c r="DU5" s="779"/>
      <c r="DV5" s="777" t="s">
        <v>
234</v>
      </c>
      <c r="DW5" s="778"/>
      <c r="DX5" s="778"/>
      <c r="DY5" s="778"/>
      <c r="DZ5" s="789"/>
      <c r="EA5" s="219"/>
    </row>
    <row r="6" spans="1:131" s="220"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364"/>
      <c r="BA6" s="364"/>
      <c r="BB6" s="364"/>
      <c r="BC6" s="364"/>
      <c r="BD6" s="364"/>
      <c r="BE6" s="218"/>
      <c r="BF6" s="218"/>
      <c r="BG6" s="218"/>
      <c r="BH6" s="218"/>
      <c r="BI6" s="218"/>
      <c r="BJ6" s="218"/>
      <c r="BK6" s="218"/>
      <c r="BL6" s="218"/>
      <c r="BM6" s="218"/>
      <c r="BN6" s="218"/>
      <c r="BO6" s="218"/>
      <c r="BP6" s="218"/>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19"/>
    </row>
    <row r="7" spans="1:131" s="220" customFormat="1" ht="26.25" customHeight="1" thickTop="1">
      <c r="A7" s="222">
        <v>
1</v>
      </c>
      <c r="B7" s="791" t="s">
        <v>
499</v>
      </c>
      <c r="C7" s="792"/>
      <c r="D7" s="792"/>
      <c r="E7" s="792"/>
      <c r="F7" s="792"/>
      <c r="G7" s="792"/>
      <c r="H7" s="792"/>
      <c r="I7" s="792"/>
      <c r="J7" s="792"/>
      <c r="K7" s="792"/>
      <c r="L7" s="792"/>
      <c r="M7" s="792"/>
      <c r="N7" s="792"/>
      <c r="O7" s="792"/>
      <c r="P7" s="793"/>
      <c r="Q7" s="794">
        <v>
9742</v>
      </c>
      <c r="R7" s="795"/>
      <c r="S7" s="795"/>
      <c r="T7" s="795"/>
      <c r="U7" s="795"/>
      <c r="V7" s="795">
        <v>
9699</v>
      </c>
      <c r="W7" s="795"/>
      <c r="X7" s="795"/>
      <c r="Y7" s="795"/>
      <c r="Z7" s="795"/>
      <c r="AA7" s="795">
        <v>
43</v>
      </c>
      <c r="AB7" s="795"/>
      <c r="AC7" s="795"/>
      <c r="AD7" s="795"/>
      <c r="AE7" s="796"/>
      <c r="AF7" s="797">
        <v>
33</v>
      </c>
      <c r="AG7" s="798"/>
      <c r="AH7" s="798"/>
      <c r="AI7" s="798"/>
      <c r="AJ7" s="799"/>
      <c r="AK7" s="834">
        <v>
50</v>
      </c>
      <c r="AL7" s="835"/>
      <c r="AM7" s="835"/>
      <c r="AN7" s="835"/>
      <c r="AO7" s="835"/>
      <c r="AP7" s="835">
        <v>
9280</v>
      </c>
      <c r="AQ7" s="835"/>
      <c r="AR7" s="835"/>
      <c r="AS7" s="835"/>
      <c r="AT7" s="835"/>
      <c r="AU7" s="836"/>
      <c r="AV7" s="836"/>
      <c r="AW7" s="836"/>
      <c r="AX7" s="836"/>
      <c r="AY7" s="837"/>
      <c r="AZ7" s="364"/>
      <c r="BA7" s="364"/>
      <c r="BB7" s="364"/>
      <c r="BC7" s="364"/>
      <c r="BD7" s="364"/>
      <c r="BE7" s="218"/>
      <c r="BF7" s="218"/>
      <c r="BG7" s="218"/>
      <c r="BH7" s="218"/>
      <c r="BI7" s="218"/>
      <c r="BJ7" s="218"/>
      <c r="BK7" s="218"/>
      <c r="BL7" s="218"/>
      <c r="BM7" s="218"/>
      <c r="BN7" s="218"/>
      <c r="BO7" s="218"/>
      <c r="BP7" s="218"/>
      <c r="BQ7" s="223">
        <v>
1</v>
      </c>
      <c r="BR7" s="224"/>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19"/>
    </row>
    <row r="8" spans="1:131" s="220" customFormat="1" ht="26.25" customHeight="1">
      <c r="A8" s="225">
        <v>
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364"/>
      <c r="BA8" s="364"/>
      <c r="BB8" s="364"/>
      <c r="BC8" s="364"/>
      <c r="BD8" s="364"/>
      <c r="BE8" s="218"/>
      <c r="BF8" s="218"/>
      <c r="BG8" s="218"/>
      <c r="BH8" s="218"/>
      <c r="BI8" s="218"/>
      <c r="BJ8" s="218"/>
      <c r="BK8" s="218"/>
      <c r="BL8" s="218"/>
      <c r="BM8" s="218"/>
      <c r="BN8" s="218"/>
      <c r="BO8" s="218"/>
      <c r="BP8" s="218"/>
      <c r="BQ8" s="226">
        <v>
2</v>
      </c>
      <c r="BR8" s="227"/>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19"/>
    </row>
    <row r="9" spans="1:131" s="220" customFormat="1" ht="26.25" customHeight="1">
      <c r="A9" s="225">
        <v>
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364"/>
      <c r="BA9" s="364"/>
      <c r="BB9" s="364"/>
      <c r="BC9" s="364"/>
      <c r="BD9" s="364"/>
      <c r="BE9" s="218"/>
      <c r="BF9" s="218"/>
      <c r="BG9" s="218"/>
      <c r="BH9" s="218"/>
      <c r="BI9" s="218"/>
      <c r="BJ9" s="218"/>
      <c r="BK9" s="218"/>
      <c r="BL9" s="218"/>
      <c r="BM9" s="218"/>
      <c r="BN9" s="218"/>
      <c r="BO9" s="218"/>
      <c r="BP9" s="218"/>
      <c r="BQ9" s="226">
        <v>
3</v>
      </c>
      <c r="BR9" s="227"/>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19"/>
    </row>
    <row r="10" spans="1:131" s="220" customFormat="1" ht="26.25" customHeight="1">
      <c r="A10" s="225">
        <v>
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364"/>
      <c r="BA10" s="364"/>
      <c r="BB10" s="364"/>
      <c r="BC10" s="364"/>
      <c r="BD10" s="364"/>
      <c r="BE10" s="218"/>
      <c r="BF10" s="218"/>
      <c r="BG10" s="218"/>
      <c r="BH10" s="218"/>
      <c r="BI10" s="218"/>
      <c r="BJ10" s="218"/>
      <c r="BK10" s="218"/>
      <c r="BL10" s="218"/>
      <c r="BM10" s="218"/>
      <c r="BN10" s="218"/>
      <c r="BO10" s="218"/>
      <c r="BP10" s="218"/>
      <c r="BQ10" s="226">
        <v>
4</v>
      </c>
      <c r="BR10" s="227"/>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19"/>
    </row>
    <row r="11" spans="1:131" s="220" customFormat="1" ht="26.25" customHeight="1">
      <c r="A11" s="225">
        <v>
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364"/>
      <c r="BA11" s="364"/>
      <c r="BB11" s="364"/>
      <c r="BC11" s="364"/>
      <c r="BD11" s="364"/>
      <c r="BE11" s="218"/>
      <c r="BF11" s="218"/>
      <c r="BG11" s="218"/>
      <c r="BH11" s="218"/>
      <c r="BI11" s="218"/>
      <c r="BJ11" s="218"/>
      <c r="BK11" s="218"/>
      <c r="BL11" s="218"/>
      <c r="BM11" s="218"/>
      <c r="BN11" s="218"/>
      <c r="BO11" s="218"/>
      <c r="BP11" s="218"/>
      <c r="BQ11" s="226">
        <v>
5</v>
      </c>
      <c r="BR11" s="227"/>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19"/>
    </row>
    <row r="12" spans="1:131" s="220" customFormat="1" ht="26.25" customHeight="1">
      <c r="A12" s="225">
        <v>
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364"/>
      <c r="BA12" s="364"/>
      <c r="BB12" s="364"/>
      <c r="BC12" s="364"/>
      <c r="BD12" s="364"/>
      <c r="BE12" s="218"/>
      <c r="BF12" s="218"/>
      <c r="BG12" s="218"/>
      <c r="BH12" s="218"/>
      <c r="BI12" s="218"/>
      <c r="BJ12" s="218"/>
      <c r="BK12" s="218"/>
      <c r="BL12" s="218"/>
      <c r="BM12" s="218"/>
      <c r="BN12" s="218"/>
      <c r="BO12" s="218"/>
      <c r="BP12" s="218"/>
      <c r="BQ12" s="226">
        <v>
6</v>
      </c>
      <c r="BR12" s="227"/>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19"/>
    </row>
    <row r="13" spans="1:131" s="220" customFormat="1" ht="26.25" customHeight="1">
      <c r="A13" s="225">
        <v>
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364"/>
      <c r="BA13" s="364"/>
      <c r="BB13" s="364"/>
      <c r="BC13" s="364"/>
      <c r="BD13" s="364"/>
      <c r="BE13" s="218"/>
      <c r="BF13" s="218"/>
      <c r="BG13" s="218"/>
      <c r="BH13" s="218"/>
      <c r="BI13" s="218"/>
      <c r="BJ13" s="218"/>
      <c r="BK13" s="218"/>
      <c r="BL13" s="218"/>
      <c r="BM13" s="218"/>
      <c r="BN13" s="218"/>
      <c r="BO13" s="218"/>
      <c r="BP13" s="218"/>
      <c r="BQ13" s="226">
        <v>
7</v>
      </c>
      <c r="BR13" s="227"/>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19"/>
    </row>
    <row r="14" spans="1:131" s="220" customFormat="1" ht="26.25" customHeight="1">
      <c r="A14" s="225">
        <v>
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364"/>
      <c r="BA14" s="364"/>
      <c r="BB14" s="364"/>
      <c r="BC14" s="364"/>
      <c r="BD14" s="364"/>
      <c r="BE14" s="218"/>
      <c r="BF14" s="218"/>
      <c r="BG14" s="218"/>
      <c r="BH14" s="218"/>
      <c r="BI14" s="218"/>
      <c r="BJ14" s="218"/>
      <c r="BK14" s="218"/>
      <c r="BL14" s="218"/>
      <c r="BM14" s="218"/>
      <c r="BN14" s="218"/>
      <c r="BO14" s="218"/>
      <c r="BP14" s="218"/>
      <c r="BQ14" s="226">
        <v>
8</v>
      </c>
      <c r="BR14" s="227"/>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19"/>
    </row>
    <row r="15" spans="1:131" s="220" customFormat="1" ht="26.25" customHeight="1">
      <c r="A15" s="225">
        <v>
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364"/>
      <c r="BA15" s="364"/>
      <c r="BB15" s="364"/>
      <c r="BC15" s="364"/>
      <c r="BD15" s="364"/>
      <c r="BE15" s="218"/>
      <c r="BF15" s="218"/>
      <c r="BG15" s="218"/>
      <c r="BH15" s="218"/>
      <c r="BI15" s="218"/>
      <c r="BJ15" s="218"/>
      <c r="BK15" s="218"/>
      <c r="BL15" s="218"/>
      <c r="BM15" s="218"/>
      <c r="BN15" s="218"/>
      <c r="BO15" s="218"/>
      <c r="BP15" s="218"/>
      <c r="BQ15" s="226">
        <v>
9</v>
      </c>
      <c r="BR15" s="227"/>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19"/>
    </row>
    <row r="16" spans="1:131" s="220" customFormat="1" ht="26.25" customHeight="1">
      <c r="A16" s="225">
        <v>
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364"/>
      <c r="BA16" s="364"/>
      <c r="BB16" s="364"/>
      <c r="BC16" s="364"/>
      <c r="BD16" s="364"/>
      <c r="BE16" s="218"/>
      <c r="BF16" s="218"/>
      <c r="BG16" s="218"/>
      <c r="BH16" s="218"/>
      <c r="BI16" s="218"/>
      <c r="BJ16" s="218"/>
      <c r="BK16" s="218"/>
      <c r="BL16" s="218"/>
      <c r="BM16" s="218"/>
      <c r="BN16" s="218"/>
      <c r="BO16" s="218"/>
      <c r="BP16" s="218"/>
      <c r="BQ16" s="226">
        <v>
10</v>
      </c>
      <c r="BR16" s="227"/>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19"/>
    </row>
    <row r="17" spans="1:131" s="220" customFormat="1" ht="26.25" customHeight="1">
      <c r="A17" s="225">
        <v>
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364"/>
      <c r="BA17" s="364"/>
      <c r="BB17" s="364"/>
      <c r="BC17" s="364"/>
      <c r="BD17" s="364"/>
      <c r="BE17" s="218"/>
      <c r="BF17" s="218"/>
      <c r="BG17" s="218"/>
      <c r="BH17" s="218"/>
      <c r="BI17" s="218"/>
      <c r="BJ17" s="218"/>
      <c r="BK17" s="218"/>
      <c r="BL17" s="218"/>
      <c r="BM17" s="218"/>
      <c r="BN17" s="218"/>
      <c r="BO17" s="218"/>
      <c r="BP17" s="218"/>
      <c r="BQ17" s="226">
        <v>
11</v>
      </c>
      <c r="BR17" s="227"/>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19"/>
    </row>
    <row r="18" spans="1:131" s="220" customFormat="1" ht="26.25" customHeight="1">
      <c r="A18" s="225">
        <v>
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364"/>
      <c r="BA18" s="364"/>
      <c r="BB18" s="364"/>
      <c r="BC18" s="364"/>
      <c r="BD18" s="364"/>
      <c r="BE18" s="218"/>
      <c r="BF18" s="218"/>
      <c r="BG18" s="218"/>
      <c r="BH18" s="218"/>
      <c r="BI18" s="218"/>
      <c r="BJ18" s="218"/>
      <c r="BK18" s="218"/>
      <c r="BL18" s="218"/>
      <c r="BM18" s="218"/>
      <c r="BN18" s="218"/>
      <c r="BO18" s="218"/>
      <c r="BP18" s="218"/>
      <c r="BQ18" s="226">
        <v>
12</v>
      </c>
      <c r="BR18" s="227"/>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19"/>
    </row>
    <row r="19" spans="1:131" s="220" customFormat="1" ht="26.25" customHeight="1">
      <c r="A19" s="225">
        <v>
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364"/>
      <c r="BA19" s="364"/>
      <c r="BB19" s="364"/>
      <c r="BC19" s="364"/>
      <c r="BD19" s="364"/>
      <c r="BE19" s="218"/>
      <c r="BF19" s="218"/>
      <c r="BG19" s="218"/>
      <c r="BH19" s="218"/>
      <c r="BI19" s="218"/>
      <c r="BJ19" s="218"/>
      <c r="BK19" s="218"/>
      <c r="BL19" s="218"/>
      <c r="BM19" s="218"/>
      <c r="BN19" s="218"/>
      <c r="BO19" s="218"/>
      <c r="BP19" s="218"/>
      <c r="BQ19" s="226">
        <v>
13</v>
      </c>
      <c r="BR19" s="227"/>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19"/>
    </row>
    <row r="20" spans="1:131" s="220" customFormat="1" ht="26.25" customHeight="1">
      <c r="A20" s="225">
        <v>
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364"/>
      <c r="BA20" s="364"/>
      <c r="BB20" s="364"/>
      <c r="BC20" s="364"/>
      <c r="BD20" s="364"/>
      <c r="BE20" s="218"/>
      <c r="BF20" s="218"/>
      <c r="BG20" s="218"/>
      <c r="BH20" s="218"/>
      <c r="BI20" s="218"/>
      <c r="BJ20" s="218"/>
      <c r="BK20" s="218"/>
      <c r="BL20" s="218"/>
      <c r="BM20" s="218"/>
      <c r="BN20" s="218"/>
      <c r="BO20" s="218"/>
      <c r="BP20" s="218"/>
      <c r="BQ20" s="226">
        <v>
14</v>
      </c>
      <c r="BR20" s="227"/>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19"/>
    </row>
    <row r="21" spans="1:131" s="220" customFormat="1" ht="26.25" customHeight="1" thickBot="1">
      <c r="A21" s="225">
        <v>
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364"/>
      <c r="BA21" s="364"/>
      <c r="BB21" s="364"/>
      <c r="BC21" s="364"/>
      <c r="BD21" s="364"/>
      <c r="BE21" s="218"/>
      <c r="BF21" s="218"/>
      <c r="BG21" s="218"/>
      <c r="BH21" s="218"/>
      <c r="BI21" s="218"/>
      <c r="BJ21" s="218"/>
      <c r="BK21" s="218"/>
      <c r="BL21" s="218"/>
      <c r="BM21" s="218"/>
      <c r="BN21" s="218"/>
      <c r="BO21" s="218"/>
      <c r="BP21" s="218"/>
      <c r="BQ21" s="226">
        <v>
15</v>
      </c>
      <c r="BR21" s="227"/>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19"/>
    </row>
    <row r="22" spans="1:131" s="220" customFormat="1" ht="26.25" customHeight="1">
      <c r="A22" s="225">
        <v>
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
237</v>
      </c>
      <c r="BA22" s="866"/>
      <c r="BB22" s="866"/>
      <c r="BC22" s="866"/>
      <c r="BD22" s="867"/>
      <c r="BE22" s="218"/>
      <c r="BF22" s="218"/>
      <c r="BG22" s="218"/>
      <c r="BH22" s="218"/>
      <c r="BI22" s="218"/>
      <c r="BJ22" s="218"/>
      <c r="BK22" s="218"/>
      <c r="BL22" s="218"/>
      <c r="BM22" s="218"/>
      <c r="BN22" s="218"/>
      <c r="BO22" s="218"/>
      <c r="BP22" s="218"/>
      <c r="BQ22" s="226">
        <v>
16</v>
      </c>
      <c r="BR22" s="227"/>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19"/>
    </row>
    <row r="23" spans="1:131" s="220" customFormat="1" ht="26.25" customHeight="1" thickBot="1">
      <c r="A23" s="228" t="s">
        <v>
238</v>
      </c>
      <c r="B23" s="850" t="s">
        <v>
239</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
33</v>
      </c>
      <c r="AG23" s="854"/>
      <c r="AH23" s="854"/>
      <c r="AI23" s="854"/>
      <c r="AJ23" s="857"/>
      <c r="AK23" s="858"/>
      <c r="AL23" s="859"/>
      <c r="AM23" s="859"/>
      <c r="AN23" s="859"/>
      <c r="AO23" s="859"/>
      <c r="AP23" s="854"/>
      <c r="AQ23" s="854"/>
      <c r="AR23" s="854"/>
      <c r="AS23" s="854"/>
      <c r="AT23" s="854"/>
      <c r="AU23" s="860"/>
      <c r="AV23" s="860"/>
      <c r="AW23" s="860"/>
      <c r="AX23" s="860"/>
      <c r="AY23" s="861"/>
      <c r="AZ23" s="869" t="s">
        <v>
500</v>
      </c>
      <c r="BA23" s="870"/>
      <c r="BB23" s="870"/>
      <c r="BC23" s="870"/>
      <c r="BD23" s="871"/>
      <c r="BE23" s="218"/>
      <c r="BF23" s="218"/>
      <c r="BG23" s="218"/>
      <c r="BH23" s="218"/>
      <c r="BI23" s="218"/>
      <c r="BJ23" s="218"/>
      <c r="BK23" s="218"/>
      <c r="BL23" s="218"/>
      <c r="BM23" s="218"/>
      <c r="BN23" s="218"/>
      <c r="BO23" s="218"/>
      <c r="BP23" s="218"/>
      <c r="BQ23" s="226">
        <v>
17</v>
      </c>
      <c r="BR23" s="227"/>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19"/>
    </row>
    <row r="24" spans="1:131" s="220" customFormat="1" ht="26.25" customHeight="1">
      <c r="A24" s="868" t="s">
        <v>
501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364"/>
      <c r="BA24" s="364"/>
      <c r="BB24" s="364"/>
      <c r="BC24" s="364"/>
      <c r="BD24" s="364"/>
      <c r="BE24" s="218"/>
      <c r="BF24" s="218"/>
      <c r="BG24" s="218"/>
      <c r="BH24" s="218"/>
      <c r="BI24" s="218"/>
      <c r="BJ24" s="218"/>
      <c r="BK24" s="218"/>
      <c r="BL24" s="218"/>
      <c r="BM24" s="218"/>
      <c r="BN24" s="218"/>
      <c r="BO24" s="218"/>
      <c r="BP24" s="218"/>
      <c r="BQ24" s="226">
        <v>
18</v>
      </c>
      <c r="BR24" s="227"/>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19"/>
    </row>
    <row r="25" spans="1:131" s="213" customFormat="1" ht="26.25" customHeight="1" thickBot="1">
      <c r="A25" s="809" t="s">
        <v>
240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364"/>
      <c r="BK25" s="364"/>
      <c r="BL25" s="364"/>
      <c r="BM25" s="364"/>
      <c r="BN25" s="364"/>
      <c r="BO25" s="229"/>
      <c r="BP25" s="229"/>
      <c r="BQ25" s="226">
        <v>
19</v>
      </c>
      <c r="BR25" s="227"/>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c r="A26" s="800" t="s">
        <v>
227</v>
      </c>
      <c r="B26" s="801"/>
      <c r="C26" s="801"/>
      <c r="D26" s="801"/>
      <c r="E26" s="801"/>
      <c r="F26" s="801"/>
      <c r="G26" s="801"/>
      <c r="H26" s="801"/>
      <c r="I26" s="801"/>
      <c r="J26" s="801"/>
      <c r="K26" s="801"/>
      <c r="L26" s="801"/>
      <c r="M26" s="801"/>
      <c r="N26" s="801"/>
      <c r="O26" s="801"/>
      <c r="P26" s="802"/>
      <c r="Q26" s="777" t="s">
        <v>
502</v>
      </c>
      <c r="R26" s="778"/>
      <c r="S26" s="778"/>
      <c r="T26" s="778"/>
      <c r="U26" s="779"/>
      <c r="V26" s="777" t="s">
        <v>
503</v>
      </c>
      <c r="W26" s="778"/>
      <c r="X26" s="778"/>
      <c r="Y26" s="778"/>
      <c r="Z26" s="779"/>
      <c r="AA26" s="777" t="s">
        <v>
504</v>
      </c>
      <c r="AB26" s="778"/>
      <c r="AC26" s="778"/>
      <c r="AD26" s="778"/>
      <c r="AE26" s="778"/>
      <c r="AF26" s="872" t="s">
        <v>
505</v>
      </c>
      <c r="AG26" s="873"/>
      <c r="AH26" s="873"/>
      <c r="AI26" s="873"/>
      <c r="AJ26" s="874"/>
      <c r="AK26" s="778" t="s">
        <v>
506</v>
      </c>
      <c r="AL26" s="778"/>
      <c r="AM26" s="778"/>
      <c r="AN26" s="778"/>
      <c r="AO26" s="779"/>
      <c r="AP26" s="777" t="s">
        <v>
507</v>
      </c>
      <c r="AQ26" s="778"/>
      <c r="AR26" s="778"/>
      <c r="AS26" s="778"/>
      <c r="AT26" s="779"/>
      <c r="AU26" s="777" t="s">
        <v>
508</v>
      </c>
      <c r="AV26" s="778"/>
      <c r="AW26" s="778"/>
      <c r="AX26" s="778"/>
      <c r="AY26" s="779"/>
      <c r="AZ26" s="777" t="s">
        <v>
241</v>
      </c>
      <c r="BA26" s="778"/>
      <c r="BB26" s="778"/>
      <c r="BC26" s="778"/>
      <c r="BD26" s="779"/>
      <c r="BE26" s="777" t="s">
        <v>
234</v>
      </c>
      <c r="BF26" s="778"/>
      <c r="BG26" s="778"/>
      <c r="BH26" s="778"/>
      <c r="BI26" s="789"/>
      <c r="BJ26" s="364"/>
      <c r="BK26" s="364"/>
      <c r="BL26" s="364"/>
      <c r="BM26" s="364"/>
      <c r="BN26" s="364"/>
      <c r="BO26" s="229"/>
      <c r="BP26" s="229"/>
      <c r="BQ26" s="226">
        <v>
20</v>
      </c>
      <c r="BR26" s="227"/>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364"/>
      <c r="BK27" s="364"/>
      <c r="BL27" s="364"/>
      <c r="BM27" s="364"/>
      <c r="BN27" s="364"/>
      <c r="BO27" s="229"/>
      <c r="BP27" s="229"/>
      <c r="BQ27" s="226">
        <v>
21</v>
      </c>
      <c r="BR27" s="227"/>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c r="A28" s="230">
        <v>
1</v>
      </c>
      <c r="B28" s="791" t="s">
        <v>
509</v>
      </c>
      <c r="C28" s="792"/>
      <c r="D28" s="792"/>
      <c r="E28" s="792"/>
      <c r="F28" s="792"/>
      <c r="G28" s="792"/>
      <c r="H28" s="792"/>
      <c r="I28" s="792"/>
      <c r="J28" s="792"/>
      <c r="K28" s="792"/>
      <c r="L28" s="792"/>
      <c r="M28" s="792"/>
      <c r="N28" s="792"/>
      <c r="O28" s="792"/>
      <c r="P28" s="793"/>
      <c r="Q28" s="882">
        <v>
1587</v>
      </c>
      <c r="R28" s="883"/>
      <c r="S28" s="883"/>
      <c r="T28" s="883"/>
      <c r="U28" s="883"/>
      <c r="V28" s="883">
        <v>
1587</v>
      </c>
      <c r="W28" s="883"/>
      <c r="X28" s="883"/>
      <c r="Y28" s="883"/>
      <c r="Z28" s="883"/>
      <c r="AA28" s="883">
        <v>
0</v>
      </c>
      <c r="AB28" s="883"/>
      <c r="AC28" s="883"/>
      <c r="AD28" s="883"/>
      <c r="AE28" s="884"/>
      <c r="AF28" s="885">
        <v>
0</v>
      </c>
      <c r="AG28" s="883"/>
      <c r="AH28" s="883"/>
      <c r="AI28" s="883"/>
      <c r="AJ28" s="886"/>
      <c r="AK28" s="887">
        <v>
169</v>
      </c>
      <c r="AL28" s="878"/>
      <c r="AM28" s="878"/>
      <c r="AN28" s="878"/>
      <c r="AO28" s="878"/>
      <c r="AP28" s="878" t="s">
        <v>
510</v>
      </c>
      <c r="AQ28" s="878"/>
      <c r="AR28" s="878"/>
      <c r="AS28" s="878"/>
      <c r="AT28" s="878"/>
      <c r="AU28" s="878" t="s">
        <v>
510</v>
      </c>
      <c r="AV28" s="878"/>
      <c r="AW28" s="878"/>
      <c r="AX28" s="878"/>
      <c r="AY28" s="878"/>
      <c r="AZ28" s="879" t="s">
        <v>
510</v>
      </c>
      <c r="BA28" s="879"/>
      <c r="BB28" s="879"/>
      <c r="BC28" s="879"/>
      <c r="BD28" s="879"/>
      <c r="BE28" s="880"/>
      <c r="BF28" s="880"/>
      <c r="BG28" s="880"/>
      <c r="BH28" s="880"/>
      <c r="BI28" s="881"/>
      <c r="BJ28" s="364"/>
      <c r="BK28" s="364"/>
      <c r="BL28" s="364"/>
      <c r="BM28" s="364"/>
      <c r="BN28" s="364"/>
      <c r="BO28" s="229"/>
      <c r="BP28" s="229"/>
      <c r="BQ28" s="226">
        <v>
22</v>
      </c>
      <c r="BR28" s="227"/>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c r="A29" s="230">
        <v>
2</v>
      </c>
      <c r="B29" s="815" t="s">
        <v>
511</v>
      </c>
      <c r="C29" s="816"/>
      <c r="D29" s="816"/>
      <c r="E29" s="816"/>
      <c r="F29" s="816"/>
      <c r="G29" s="816"/>
      <c r="H29" s="816"/>
      <c r="I29" s="816"/>
      <c r="J29" s="816"/>
      <c r="K29" s="816"/>
      <c r="L29" s="816"/>
      <c r="M29" s="816"/>
      <c r="N29" s="816"/>
      <c r="O29" s="816"/>
      <c r="P29" s="817"/>
      <c r="Q29" s="818">
        <v>
921</v>
      </c>
      <c r="R29" s="819"/>
      <c r="S29" s="819"/>
      <c r="T29" s="819"/>
      <c r="U29" s="819"/>
      <c r="V29" s="819">
        <v>
882</v>
      </c>
      <c r="W29" s="819"/>
      <c r="X29" s="819"/>
      <c r="Y29" s="819"/>
      <c r="Z29" s="819"/>
      <c r="AA29" s="819">
        <v>
40</v>
      </c>
      <c r="AB29" s="819"/>
      <c r="AC29" s="819"/>
      <c r="AD29" s="819"/>
      <c r="AE29" s="820"/>
      <c r="AF29" s="821">
        <v>
40</v>
      </c>
      <c r="AG29" s="822"/>
      <c r="AH29" s="822"/>
      <c r="AI29" s="822"/>
      <c r="AJ29" s="823"/>
      <c r="AK29" s="890">
        <v>
151</v>
      </c>
      <c r="AL29" s="891"/>
      <c r="AM29" s="891"/>
      <c r="AN29" s="891"/>
      <c r="AO29" s="891"/>
      <c r="AP29" s="891" t="s">
        <v>
510</v>
      </c>
      <c r="AQ29" s="891"/>
      <c r="AR29" s="891"/>
      <c r="AS29" s="891"/>
      <c r="AT29" s="891"/>
      <c r="AU29" s="891" t="s">
        <v>
510</v>
      </c>
      <c r="AV29" s="891"/>
      <c r="AW29" s="891"/>
      <c r="AX29" s="891"/>
      <c r="AY29" s="891"/>
      <c r="AZ29" s="892" t="s">
        <v>
510</v>
      </c>
      <c r="BA29" s="892"/>
      <c r="BB29" s="892"/>
      <c r="BC29" s="892"/>
      <c r="BD29" s="892"/>
      <c r="BE29" s="888"/>
      <c r="BF29" s="888"/>
      <c r="BG29" s="888"/>
      <c r="BH29" s="888"/>
      <c r="BI29" s="889"/>
      <c r="BJ29" s="364"/>
      <c r="BK29" s="364"/>
      <c r="BL29" s="364"/>
      <c r="BM29" s="364"/>
      <c r="BN29" s="364"/>
      <c r="BO29" s="229"/>
      <c r="BP29" s="229"/>
      <c r="BQ29" s="226">
        <v>
23</v>
      </c>
      <c r="BR29" s="227"/>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c r="A30" s="230">
        <v>
3</v>
      </c>
      <c r="B30" s="815" t="s">
        <v>
512</v>
      </c>
      <c r="C30" s="816"/>
      <c r="D30" s="816"/>
      <c r="E30" s="816"/>
      <c r="F30" s="816"/>
      <c r="G30" s="816"/>
      <c r="H30" s="816"/>
      <c r="I30" s="816"/>
      <c r="J30" s="816"/>
      <c r="K30" s="816"/>
      <c r="L30" s="816"/>
      <c r="M30" s="816"/>
      <c r="N30" s="816"/>
      <c r="O30" s="816"/>
      <c r="P30" s="817"/>
      <c r="Q30" s="818">
        <v>
218</v>
      </c>
      <c r="R30" s="819"/>
      <c r="S30" s="819"/>
      <c r="T30" s="819"/>
      <c r="U30" s="819"/>
      <c r="V30" s="819">
        <v>
216</v>
      </c>
      <c r="W30" s="819"/>
      <c r="X30" s="819"/>
      <c r="Y30" s="819"/>
      <c r="Z30" s="819"/>
      <c r="AA30" s="819">
        <v>
2</v>
      </c>
      <c r="AB30" s="819"/>
      <c r="AC30" s="819"/>
      <c r="AD30" s="819"/>
      <c r="AE30" s="820"/>
      <c r="AF30" s="821">
        <v>
2</v>
      </c>
      <c r="AG30" s="822"/>
      <c r="AH30" s="822"/>
      <c r="AI30" s="822"/>
      <c r="AJ30" s="823"/>
      <c r="AK30" s="890">
        <v>
134</v>
      </c>
      <c r="AL30" s="891"/>
      <c r="AM30" s="891"/>
      <c r="AN30" s="891"/>
      <c r="AO30" s="891"/>
      <c r="AP30" s="891" t="s">
        <v>
510</v>
      </c>
      <c r="AQ30" s="891"/>
      <c r="AR30" s="891"/>
      <c r="AS30" s="891"/>
      <c r="AT30" s="891"/>
      <c r="AU30" s="891" t="s">
        <v>
510</v>
      </c>
      <c r="AV30" s="891"/>
      <c r="AW30" s="891"/>
      <c r="AX30" s="891"/>
      <c r="AY30" s="891"/>
      <c r="AZ30" s="892" t="s">
        <v>
510</v>
      </c>
      <c r="BA30" s="892"/>
      <c r="BB30" s="892"/>
      <c r="BC30" s="892"/>
      <c r="BD30" s="892"/>
      <c r="BE30" s="888"/>
      <c r="BF30" s="888"/>
      <c r="BG30" s="888"/>
      <c r="BH30" s="888"/>
      <c r="BI30" s="889"/>
      <c r="BJ30" s="364"/>
      <c r="BK30" s="364"/>
      <c r="BL30" s="364"/>
      <c r="BM30" s="364"/>
      <c r="BN30" s="364"/>
      <c r="BO30" s="229"/>
      <c r="BP30" s="229"/>
      <c r="BQ30" s="226">
        <v>
24</v>
      </c>
      <c r="BR30" s="227"/>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c r="A31" s="230">
        <v>
4</v>
      </c>
      <c r="B31" s="815" t="s">
        <v>
513</v>
      </c>
      <c r="C31" s="816"/>
      <c r="D31" s="816"/>
      <c r="E31" s="816"/>
      <c r="F31" s="816"/>
      <c r="G31" s="816"/>
      <c r="H31" s="816"/>
      <c r="I31" s="816"/>
      <c r="J31" s="816"/>
      <c r="K31" s="816"/>
      <c r="L31" s="816"/>
      <c r="M31" s="816"/>
      <c r="N31" s="816"/>
      <c r="O31" s="816"/>
      <c r="P31" s="817"/>
      <c r="Q31" s="818">
        <v>
425</v>
      </c>
      <c r="R31" s="819"/>
      <c r="S31" s="819"/>
      <c r="T31" s="819"/>
      <c r="U31" s="819"/>
      <c r="V31" s="819">
        <v>
405</v>
      </c>
      <c r="W31" s="819"/>
      <c r="X31" s="819"/>
      <c r="Y31" s="819"/>
      <c r="Z31" s="819"/>
      <c r="AA31" s="819">
        <v>
20</v>
      </c>
      <c r="AB31" s="819"/>
      <c r="AC31" s="819"/>
      <c r="AD31" s="819"/>
      <c r="AE31" s="820"/>
      <c r="AF31" s="821" t="s">
        <v>
514</v>
      </c>
      <c r="AG31" s="822"/>
      <c r="AH31" s="822"/>
      <c r="AI31" s="822"/>
      <c r="AJ31" s="823"/>
      <c r="AK31" s="890">
        <v>
5</v>
      </c>
      <c r="AL31" s="891"/>
      <c r="AM31" s="891"/>
      <c r="AN31" s="891"/>
      <c r="AO31" s="891"/>
      <c r="AP31" s="891">
        <v>
1856</v>
      </c>
      <c r="AQ31" s="891"/>
      <c r="AR31" s="891"/>
      <c r="AS31" s="891"/>
      <c r="AT31" s="891"/>
      <c r="AU31" s="891">
        <v>
330</v>
      </c>
      <c r="AV31" s="891"/>
      <c r="AW31" s="891"/>
      <c r="AX31" s="891"/>
      <c r="AY31" s="891"/>
      <c r="AZ31" s="892" t="s">
        <v>
510</v>
      </c>
      <c r="BA31" s="892"/>
      <c r="BB31" s="892"/>
      <c r="BC31" s="892"/>
      <c r="BD31" s="892"/>
      <c r="BE31" s="888" t="s">
        <v>
515</v>
      </c>
      <c r="BF31" s="888"/>
      <c r="BG31" s="888"/>
      <c r="BH31" s="888"/>
      <c r="BI31" s="889"/>
      <c r="BJ31" s="364"/>
      <c r="BK31" s="364"/>
      <c r="BL31" s="364"/>
      <c r="BM31" s="364"/>
      <c r="BN31" s="364"/>
      <c r="BO31" s="229"/>
      <c r="BP31" s="229"/>
      <c r="BQ31" s="226">
        <v>
25</v>
      </c>
      <c r="BR31" s="227"/>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c r="A32" s="230">
        <v>
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364"/>
      <c r="BK32" s="364"/>
      <c r="BL32" s="364"/>
      <c r="BM32" s="364"/>
      <c r="BN32" s="364"/>
      <c r="BO32" s="229"/>
      <c r="BP32" s="229"/>
      <c r="BQ32" s="226">
        <v>
26</v>
      </c>
      <c r="BR32" s="227"/>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c r="A33" s="230">
        <v>
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364"/>
      <c r="BK33" s="364"/>
      <c r="BL33" s="364"/>
      <c r="BM33" s="364"/>
      <c r="BN33" s="364"/>
      <c r="BO33" s="229"/>
      <c r="BP33" s="229"/>
      <c r="BQ33" s="226">
        <v>
27</v>
      </c>
      <c r="BR33" s="227"/>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c r="A34" s="230">
        <v>
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364"/>
      <c r="BK34" s="364"/>
      <c r="BL34" s="364"/>
      <c r="BM34" s="364"/>
      <c r="BN34" s="364"/>
      <c r="BO34" s="229"/>
      <c r="BP34" s="229"/>
      <c r="BQ34" s="226">
        <v>
28</v>
      </c>
      <c r="BR34" s="227"/>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c r="A35" s="230">
        <v>
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364"/>
      <c r="BK35" s="364"/>
      <c r="BL35" s="364"/>
      <c r="BM35" s="364"/>
      <c r="BN35" s="364"/>
      <c r="BO35" s="229"/>
      <c r="BP35" s="229"/>
      <c r="BQ35" s="226">
        <v>
29</v>
      </c>
      <c r="BR35" s="227"/>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c r="A36" s="230">
        <v>
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364"/>
      <c r="BK36" s="364"/>
      <c r="BL36" s="364"/>
      <c r="BM36" s="364"/>
      <c r="BN36" s="364"/>
      <c r="BO36" s="229"/>
      <c r="BP36" s="229"/>
      <c r="BQ36" s="226">
        <v>
30</v>
      </c>
      <c r="BR36" s="227"/>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c r="A37" s="230">
        <v>
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364"/>
      <c r="BK37" s="364"/>
      <c r="BL37" s="364"/>
      <c r="BM37" s="364"/>
      <c r="BN37" s="364"/>
      <c r="BO37" s="229"/>
      <c r="BP37" s="229"/>
      <c r="BQ37" s="226">
        <v>
31</v>
      </c>
      <c r="BR37" s="227"/>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c r="A38" s="230">
        <v>
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364"/>
      <c r="BK38" s="364"/>
      <c r="BL38" s="364"/>
      <c r="BM38" s="364"/>
      <c r="BN38" s="364"/>
      <c r="BO38" s="229"/>
      <c r="BP38" s="229"/>
      <c r="BQ38" s="226">
        <v>
32</v>
      </c>
      <c r="BR38" s="227"/>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c r="A39" s="230">
        <v>
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364"/>
      <c r="BK39" s="364"/>
      <c r="BL39" s="364"/>
      <c r="BM39" s="364"/>
      <c r="BN39" s="364"/>
      <c r="BO39" s="229"/>
      <c r="BP39" s="229"/>
      <c r="BQ39" s="226">
        <v>
33</v>
      </c>
      <c r="BR39" s="227"/>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c r="A40" s="225">
        <v>
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364"/>
      <c r="BK40" s="364"/>
      <c r="BL40" s="364"/>
      <c r="BM40" s="364"/>
      <c r="BN40" s="364"/>
      <c r="BO40" s="229"/>
      <c r="BP40" s="229"/>
      <c r="BQ40" s="226">
        <v>
34</v>
      </c>
      <c r="BR40" s="227"/>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c r="A41" s="225">
        <v>
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364"/>
      <c r="BK41" s="364"/>
      <c r="BL41" s="364"/>
      <c r="BM41" s="364"/>
      <c r="BN41" s="364"/>
      <c r="BO41" s="229"/>
      <c r="BP41" s="229"/>
      <c r="BQ41" s="226">
        <v>
35</v>
      </c>
      <c r="BR41" s="227"/>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c r="A42" s="225">
        <v>
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364"/>
      <c r="BK42" s="364"/>
      <c r="BL42" s="364"/>
      <c r="BM42" s="364"/>
      <c r="BN42" s="364"/>
      <c r="BO42" s="229"/>
      <c r="BP42" s="229"/>
      <c r="BQ42" s="226">
        <v>
36</v>
      </c>
      <c r="BR42" s="227"/>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c r="A43" s="225">
        <v>
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364"/>
      <c r="BK43" s="364"/>
      <c r="BL43" s="364"/>
      <c r="BM43" s="364"/>
      <c r="BN43" s="364"/>
      <c r="BO43" s="229"/>
      <c r="BP43" s="229"/>
      <c r="BQ43" s="226">
        <v>
37</v>
      </c>
      <c r="BR43" s="227"/>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c r="A44" s="225">
        <v>
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364"/>
      <c r="BK44" s="364"/>
      <c r="BL44" s="364"/>
      <c r="BM44" s="364"/>
      <c r="BN44" s="364"/>
      <c r="BO44" s="229"/>
      <c r="BP44" s="229"/>
      <c r="BQ44" s="226">
        <v>
38</v>
      </c>
      <c r="BR44" s="227"/>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c r="A45" s="225">
        <v>
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364"/>
      <c r="BK45" s="364"/>
      <c r="BL45" s="364"/>
      <c r="BM45" s="364"/>
      <c r="BN45" s="364"/>
      <c r="BO45" s="229"/>
      <c r="BP45" s="229"/>
      <c r="BQ45" s="226">
        <v>
39</v>
      </c>
      <c r="BR45" s="227"/>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c r="A46" s="225">
        <v>
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364"/>
      <c r="BK46" s="364"/>
      <c r="BL46" s="364"/>
      <c r="BM46" s="364"/>
      <c r="BN46" s="364"/>
      <c r="BO46" s="229"/>
      <c r="BP46" s="229"/>
      <c r="BQ46" s="226">
        <v>
40</v>
      </c>
      <c r="BR46" s="227"/>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c r="A47" s="225">
        <v>
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364"/>
      <c r="BK47" s="364"/>
      <c r="BL47" s="364"/>
      <c r="BM47" s="364"/>
      <c r="BN47" s="364"/>
      <c r="BO47" s="229"/>
      <c r="BP47" s="229"/>
      <c r="BQ47" s="226">
        <v>
41</v>
      </c>
      <c r="BR47" s="227"/>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c r="A48" s="225">
        <v>
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364"/>
      <c r="BK48" s="364"/>
      <c r="BL48" s="364"/>
      <c r="BM48" s="364"/>
      <c r="BN48" s="364"/>
      <c r="BO48" s="229"/>
      <c r="BP48" s="229"/>
      <c r="BQ48" s="226">
        <v>
42</v>
      </c>
      <c r="BR48" s="227"/>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c r="A49" s="225">
        <v>
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364"/>
      <c r="BK49" s="364"/>
      <c r="BL49" s="364"/>
      <c r="BM49" s="364"/>
      <c r="BN49" s="364"/>
      <c r="BO49" s="229"/>
      <c r="BP49" s="229"/>
      <c r="BQ49" s="226">
        <v>
43</v>
      </c>
      <c r="BR49" s="227"/>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c r="A50" s="225">
        <v>
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364"/>
      <c r="BK50" s="364"/>
      <c r="BL50" s="364"/>
      <c r="BM50" s="364"/>
      <c r="BN50" s="364"/>
      <c r="BO50" s="229"/>
      <c r="BP50" s="229"/>
      <c r="BQ50" s="226">
        <v>
44</v>
      </c>
      <c r="BR50" s="227"/>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c r="A51" s="225">
        <v>
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364"/>
      <c r="BK51" s="364"/>
      <c r="BL51" s="364"/>
      <c r="BM51" s="364"/>
      <c r="BN51" s="364"/>
      <c r="BO51" s="229"/>
      <c r="BP51" s="229"/>
      <c r="BQ51" s="226">
        <v>
45</v>
      </c>
      <c r="BR51" s="227"/>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c r="A52" s="225">
        <v>
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364"/>
      <c r="BK52" s="364"/>
      <c r="BL52" s="364"/>
      <c r="BM52" s="364"/>
      <c r="BN52" s="364"/>
      <c r="BO52" s="229"/>
      <c r="BP52" s="229"/>
      <c r="BQ52" s="226">
        <v>
46</v>
      </c>
      <c r="BR52" s="227"/>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c r="A53" s="225">
        <v>
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364"/>
      <c r="BK53" s="364"/>
      <c r="BL53" s="364"/>
      <c r="BM53" s="364"/>
      <c r="BN53" s="364"/>
      <c r="BO53" s="229"/>
      <c r="BP53" s="229"/>
      <c r="BQ53" s="226">
        <v>
47</v>
      </c>
      <c r="BR53" s="227"/>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c r="A54" s="225">
        <v>
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364"/>
      <c r="BK54" s="364"/>
      <c r="BL54" s="364"/>
      <c r="BM54" s="364"/>
      <c r="BN54" s="364"/>
      <c r="BO54" s="229"/>
      <c r="BP54" s="229"/>
      <c r="BQ54" s="226">
        <v>
48</v>
      </c>
      <c r="BR54" s="227"/>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c r="A55" s="225">
        <v>
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364"/>
      <c r="BK55" s="364"/>
      <c r="BL55" s="364"/>
      <c r="BM55" s="364"/>
      <c r="BN55" s="364"/>
      <c r="BO55" s="229"/>
      <c r="BP55" s="229"/>
      <c r="BQ55" s="226">
        <v>
49</v>
      </c>
      <c r="BR55" s="227"/>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c r="A56" s="225">
        <v>
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364"/>
      <c r="BK56" s="364"/>
      <c r="BL56" s="364"/>
      <c r="BM56" s="364"/>
      <c r="BN56" s="364"/>
      <c r="BO56" s="229"/>
      <c r="BP56" s="229"/>
      <c r="BQ56" s="226">
        <v>
50</v>
      </c>
      <c r="BR56" s="227"/>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c r="A57" s="225">
        <v>
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364"/>
      <c r="BK57" s="364"/>
      <c r="BL57" s="364"/>
      <c r="BM57" s="364"/>
      <c r="BN57" s="364"/>
      <c r="BO57" s="229"/>
      <c r="BP57" s="229"/>
      <c r="BQ57" s="226">
        <v>
51</v>
      </c>
      <c r="BR57" s="227"/>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c r="A58" s="225">
        <v>
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364"/>
      <c r="BK58" s="364"/>
      <c r="BL58" s="364"/>
      <c r="BM58" s="364"/>
      <c r="BN58" s="364"/>
      <c r="BO58" s="229"/>
      <c r="BP58" s="229"/>
      <c r="BQ58" s="226">
        <v>
52</v>
      </c>
      <c r="BR58" s="227"/>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c r="A59" s="225">
        <v>
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364"/>
      <c r="BK59" s="364"/>
      <c r="BL59" s="364"/>
      <c r="BM59" s="364"/>
      <c r="BN59" s="364"/>
      <c r="BO59" s="229"/>
      <c r="BP59" s="229"/>
      <c r="BQ59" s="226">
        <v>
53</v>
      </c>
      <c r="BR59" s="227"/>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c r="A60" s="225">
        <v>
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364"/>
      <c r="BK60" s="364"/>
      <c r="BL60" s="364"/>
      <c r="BM60" s="364"/>
      <c r="BN60" s="364"/>
      <c r="BO60" s="229"/>
      <c r="BP60" s="229"/>
      <c r="BQ60" s="226">
        <v>
54</v>
      </c>
      <c r="BR60" s="227"/>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c r="A61" s="225">
        <v>
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364"/>
      <c r="BK61" s="364"/>
      <c r="BL61" s="364"/>
      <c r="BM61" s="364"/>
      <c r="BN61" s="364"/>
      <c r="BO61" s="229"/>
      <c r="BP61" s="229"/>
      <c r="BQ61" s="226">
        <v>
55</v>
      </c>
      <c r="BR61" s="227"/>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c r="A62" s="225">
        <v>
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
242</v>
      </c>
      <c r="BK62" s="866"/>
      <c r="BL62" s="866"/>
      <c r="BM62" s="866"/>
      <c r="BN62" s="867"/>
      <c r="BO62" s="229"/>
      <c r="BP62" s="229"/>
      <c r="BQ62" s="226">
        <v>
56</v>
      </c>
      <c r="BR62" s="227"/>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c r="A63" s="228" t="s">
        <v>
238</v>
      </c>
      <c r="B63" s="850" t="s">
        <v>
243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
42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
500</v>
      </c>
      <c r="BK63" s="910"/>
      <c r="BL63" s="910"/>
      <c r="BM63" s="910"/>
      <c r="BN63" s="911"/>
      <c r="BO63" s="229"/>
      <c r="BP63" s="229"/>
      <c r="BQ63" s="226">
        <v>
57</v>
      </c>
      <c r="BR63" s="227"/>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
58</v>
      </c>
      <c r="BR64" s="227"/>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c r="A65" s="364" t="s">
        <v>
244</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229"/>
      <c r="BF65" s="229"/>
      <c r="BG65" s="229"/>
      <c r="BH65" s="229"/>
      <c r="BI65" s="229"/>
      <c r="BJ65" s="229"/>
      <c r="BK65" s="229"/>
      <c r="BL65" s="229"/>
      <c r="BM65" s="229"/>
      <c r="BN65" s="229"/>
      <c r="BO65" s="229"/>
      <c r="BP65" s="229"/>
      <c r="BQ65" s="226">
        <v>
59</v>
      </c>
      <c r="BR65" s="227"/>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c r="A66" s="800" t="s">
        <v>
245</v>
      </c>
      <c r="B66" s="801"/>
      <c r="C66" s="801"/>
      <c r="D66" s="801"/>
      <c r="E66" s="801"/>
      <c r="F66" s="801"/>
      <c r="G66" s="801"/>
      <c r="H66" s="801"/>
      <c r="I66" s="801"/>
      <c r="J66" s="801"/>
      <c r="K66" s="801"/>
      <c r="L66" s="801"/>
      <c r="M66" s="801"/>
      <c r="N66" s="801"/>
      <c r="O66" s="801"/>
      <c r="P66" s="802"/>
      <c r="Q66" s="777" t="s">
        <v>
502</v>
      </c>
      <c r="R66" s="778"/>
      <c r="S66" s="778"/>
      <c r="T66" s="778"/>
      <c r="U66" s="779"/>
      <c r="V66" s="777" t="s">
        <v>
503</v>
      </c>
      <c r="W66" s="778"/>
      <c r="X66" s="778"/>
      <c r="Y66" s="778"/>
      <c r="Z66" s="779"/>
      <c r="AA66" s="777" t="s">
        <v>
504</v>
      </c>
      <c r="AB66" s="778"/>
      <c r="AC66" s="778"/>
      <c r="AD66" s="778"/>
      <c r="AE66" s="779"/>
      <c r="AF66" s="912" t="s">
        <v>
516</v>
      </c>
      <c r="AG66" s="873"/>
      <c r="AH66" s="873"/>
      <c r="AI66" s="873"/>
      <c r="AJ66" s="913"/>
      <c r="AK66" s="777" t="s">
        <v>
517</v>
      </c>
      <c r="AL66" s="801"/>
      <c r="AM66" s="801"/>
      <c r="AN66" s="801"/>
      <c r="AO66" s="802"/>
      <c r="AP66" s="777" t="s">
        <v>
518</v>
      </c>
      <c r="AQ66" s="778"/>
      <c r="AR66" s="778"/>
      <c r="AS66" s="778"/>
      <c r="AT66" s="779"/>
      <c r="AU66" s="777" t="s">
        <v>
519</v>
      </c>
      <c r="AV66" s="778"/>
      <c r="AW66" s="778"/>
      <c r="AX66" s="778"/>
      <c r="AY66" s="779"/>
      <c r="AZ66" s="777" t="s">
        <v>
234</v>
      </c>
      <c r="BA66" s="778"/>
      <c r="BB66" s="778"/>
      <c r="BC66" s="778"/>
      <c r="BD66" s="789"/>
      <c r="BE66" s="229"/>
      <c r="BF66" s="229"/>
      <c r="BG66" s="229"/>
      <c r="BH66" s="229"/>
      <c r="BI66" s="229"/>
      <c r="BJ66" s="229"/>
      <c r="BK66" s="229"/>
      <c r="BL66" s="229"/>
      <c r="BM66" s="229"/>
      <c r="BN66" s="229"/>
      <c r="BO66" s="229"/>
      <c r="BP66" s="229"/>
      <c r="BQ66" s="226">
        <v>
60</v>
      </c>
      <c r="BR66" s="231"/>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12"/>
    </row>
    <row r="67" spans="1:131" s="213"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29"/>
      <c r="BF67" s="229"/>
      <c r="BG67" s="229"/>
      <c r="BH67" s="229"/>
      <c r="BI67" s="229"/>
      <c r="BJ67" s="229"/>
      <c r="BK67" s="229"/>
      <c r="BL67" s="229"/>
      <c r="BM67" s="229"/>
      <c r="BN67" s="229"/>
      <c r="BO67" s="229"/>
      <c r="BP67" s="229"/>
      <c r="BQ67" s="226">
        <v>
61</v>
      </c>
      <c r="BR67" s="231"/>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12"/>
    </row>
    <row r="68" spans="1:131" s="213" customFormat="1" ht="26.25" customHeight="1" thickTop="1">
      <c r="A68" s="222">
        <v>
1</v>
      </c>
      <c r="B68" s="929" t="s">
        <v>
520</v>
      </c>
      <c r="C68" s="930"/>
      <c r="D68" s="930"/>
      <c r="E68" s="930"/>
      <c r="F68" s="930"/>
      <c r="G68" s="930"/>
      <c r="H68" s="930"/>
      <c r="I68" s="930"/>
      <c r="J68" s="930"/>
      <c r="K68" s="930"/>
      <c r="L68" s="930"/>
      <c r="M68" s="930"/>
      <c r="N68" s="930"/>
      <c r="O68" s="930"/>
      <c r="P68" s="931"/>
      <c r="Q68" s="932">
        <v>
669</v>
      </c>
      <c r="R68" s="926"/>
      <c r="S68" s="926"/>
      <c r="T68" s="926"/>
      <c r="U68" s="926"/>
      <c r="V68" s="926">
        <v>
653</v>
      </c>
      <c r="W68" s="926"/>
      <c r="X68" s="926"/>
      <c r="Y68" s="926"/>
      <c r="Z68" s="926"/>
      <c r="AA68" s="926">
        <v>
16</v>
      </c>
      <c r="AB68" s="926"/>
      <c r="AC68" s="926"/>
      <c r="AD68" s="926"/>
      <c r="AE68" s="926"/>
      <c r="AF68" s="926">
        <v>
16</v>
      </c>
      <c r="AG68" s="926"/>
      <c r="AH68" s="926"/>
      <c r="AI68" s="926"/>
      <c r="AJ68" s="926"/>
      <c r="AK68" s="926" t="s">
        <v>
521</v>
      </c>
      <c r="AL68" s="926"/>
      <c r="AM68" s="926"/>
      <c r="AN68" s="926"/>
      <c r="AO68" s="926"/>
      <c r="AP68" s="926">
        <v>
1198</v>
      </c>
      <c r="AQ68" s="926"/>
      <c r="AR68" s="926"/>
      <c r="AS68" s="926"/>
      <c r="AT68" s="926"/>
      <c r="AU68" s="926">
        <v>
352</v>
      </c>
      <c r="AV68" s="926"/>
      <c r="AW68" s="926"/>
      <c r="AX68" s="926"/>
      <c r="AY68" s="926"/>
      <c r="AZ68" s="927"/>
      <c r="BA68" s="927"/>
      <c r="BB68" s="927"/>
      <c r="BC68" s="927"/>
      <c r="BD68" s="928"/>
      <c r="BE68" s="229"/>
      <c r="BF68" s="229"/>
      <c r="BG68" s="229"/>
      <c r="BH68" s="229"/>
      <c r="BI68" s="229"/>
      <c r="BJ68" s="229"/>
      <c r="BK68" s="229"/>
      <c r="BL68" s="229"/>
      <c r="BM68" s="229"/>
      <c r="BN68" s="229"/>
      <c r="BO68" s="229"/>
      <c r="BP68" s="229"/>
      <c r="BQ68" s="226">
        <v>
62</v>
      </c>
      <c r="BR68" s="231"/>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12"/>
    </row>
    <row r="69" spans="1:131" s="213" customFormat="1" ht="26.25" customHeight="1">
      <c r="A69" s="225">
        <v>
2</v>
      </c>
      <c r="B69" s="933" t="s">
        <v>
522</v>
      </c>
      <c r="C69" s="934"/>
      <c r="D69" s="934"/>
      <c r="E69" s="934"/>
      <c r="F69" s="934"/>
      <c r="G69" s="934"/>
      <c r="H69" s="934"/>
      <c r="I69" s="934"/>
      <c r="J69" s="934"/>
      <c r="K69" s="934"/>
      <c r="L69" s="934"/>
      <c r="M69" s="934"/>
      <c r="N69" s="934"/>
      <c r="O69" s="934"/>
      <c r="P69" s="935"/>
      <c r="Q69" s="936">
        <v>
903</v>
      </c>
      <c r="R69" s="891"/>
      <c r="S69" s="891"/>
      <c r="T69" s="891"/>
      <c r="U69" s="891"/>
      <c r="V69" s="891">
        <v>
886</v>
      </c>
      <c r="W69" s="891"/>
      <c r="X69" s="891"/>
      <c r="Y69" s="891"/>
      <c r="Z69" s="891"/>
      <c r="AA69" s="891">
        <v>
16</v>
      </c>
      <c r="AB69" s="891"/>
      <c r="AC69" s="891"/>
      <c r="AD69" s="891"/>
      <c r="AE69" s="891"/>
      <c r="AF69" s="891">
        <v>
16</v>
      </c>
      <c r="AG69" s="891"/>
      <c r="AH69" s="891"/>
      <c r="AI69" s="891"/>
      <c r="AJ69" s="891"/>
      <c r="AK69" s="891" t="s">
        <v>
521</v>
      </c>
      <c r="AL69" s="891"/>
      <c r="AM69" s="891"/>
      <c r="AN69" s="891"/>
      <c r="AO69" s="891"/>
      <c r="AP69" s="891" t="s">
        <v>
521</v>
      </c>
      <c r="AQ69" s="891"/>
      <c r="AR69" s="891"/>
      <c r="AS69" s="891"/>
      <c r="AT69" s="891"/>
      <c r="AU69" s="891" t="s">
        <v>
521</v>
      </c>
      <c r="AV69" s="891"/>
      <c r="AW69" s="891"/>
      <c r="AX69" s="891"/>
      <c r="AY69" s="891"/>
      <c r="AZ69" s="937"/>
      <c r="BA69" s="937"/>
      <c r="BB69" s="937"/>
      <c r="BC69" s="937"/>
      <c r="BD69" s="938"/>
      <c r="BE69" s="229"/>
      <c r="BF69" s="229"/>
      <c r="BG69" s="229"/>
      <c r="BH69" s="229"/>
      <c r="BI69" s="229"/>
      <c r="BJ69" s="229"/>
      <c r="BK69" s="229"/>
      <c r="BL69" s="229"/>
      <c r="BM69" s="229"/>
      <c r="BN69" s="229"/>
      <c r="BO69" s="229"/>
      <c r="BP69" s="229"/>
      <c r="BQ69" s="226">
        <v>
63</v>
      </c>
      <c r="BR69" s="231"/>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12"/>
    </row>
    <row r="70" spans="1:131" s="213" customFormat="1" ht="26.25" customHeight="1">
      <c r="A70" s="225">
        <v>
3</v>
      </c>
      <c r="B70" s="933" t="s">
        <v>
523</v>
      </c>
      <c r="C70" s="934"/>
      <c r="D70" s="934"/>
      <c r="E70" s="934"/>
      <c r="F70" s="934"/>
      <c r="G70" s="934"/>
      <c r="H70" s="934"/>
      <c r="I70" s="934"/>
      <c r="J70" s="934"/>
      <c r="K70" s="934"/>
      <c r="L70" s="934"/>
      <c r="M70" s="934"/>
      <c r="N70" s="934"/>
      <c r="O70" s="934"/>
      <c r="P70" s="935"/>
      <c r="Q70" s="936">
        <v>
352</v>
      </c>
      <c r="R70" s="891"/>
      <c r="S70" s="891"/>
      <c r="T70" s="891"/>
      <c r="U70" s="891"/>
      <c r="V70" s="891">
        <v>
238</v>
      </c>
      <c r="W70" s="891"/>
      <c r="X70" s="891"/>
      <c r="Y70" s="891"/>
      <c r="Z70" s="891"/>
      <c r="AA70" s="891">
        <v>
114</v>
      </c>
      <c r="AB70" s="891"/>
      <c r="AC70" s="891"/>
      <c r="AD70" s="891"/>
      <c r="AE70" s="891"/>
      <c r="AF70" s="891">
        <v>
114</v>
      </c>
      <c r="AG70" s="891"/>
      <c r="AH70" s="891"/>
      <c r="AI70" s="891"/>
      <c r="AJ70" s="891"/>
      <c r="AK70" s="891" t="s">
        <v>
521</v>
      </c>
      <c r="AL70" s="891"/>
      <c r="AM70" s="891"/>
      <c r="AN70" s="891"/>
      <c r="AO70" s="891"/>
      <c r="AP70" s="891" t="s">
        <v>
521</v>
      </c>
      <c r="AQ70" s="891"/>
      <c r="AR70" s="891"/>
      <c r="AS70" s="891"/>
      <c r="AT70" s="891"/>
      <c r="AU70" s="891" t="s">
        <v>
521</v>
      </c>
      <c r="AV70" s="891"/>
      <c r="AW70" s="891"/>
      <c r="AX70" s="891"/>
      <c r="AY70" s="891"/>
      <c r="AZ70" s="937"/>
      <c r="BA70" s="937"/>
      <c r="BB70" s="937"/>
      <c r="BC70" s="937"/>
      <c r="BD70" s="938"/>
      <c r="BE70" s="229"/>
      <c r="BF70" s="229"/>
      <c r="BG70" s="229"/>
      <c r="BH70" s="229"/>
      <c r="BI70" s="229"/>
      <c r="BJ70" s="229"/>
      <c r="BK70" s="229"/>
      <c r="BL70" s="229"/>
      <c r="BM70" s="229"/>
      <c r="BN70" s="229"/>
      <c r="BO70" s="229"/>
      <c r="BP70" s="229"/>
      <c r="BQ70" s="226">
        <v>
64</v>
      </c>
      <c r="BR70" s="231"/>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12"/>
    </row>
    <row r="71" spans="1:131" s="213" customFormat="1" ht="26.25" customHeight="1">
      <c r="A71" s="225">
        <v>
4</v>
      </c>
      <c r="B71" s="933" t="s">
        <v>
524</v>
      </c>
      <c r="C71" s="934"/>
      <c r="D71" s="934"/>
      <c r="E71" s="934"/>
      <c r="F71" s="934"/>
      <c r="G71" s="934"/>
      <c r="H71" s="934"/>
      <c r="I71" s="934"/>
      <c r="J71" s="934"/>
      <c r="K71" s="934"/>
      <c r="L71" s="934"/>
      <c r="M71" s="934"/>
      <c r="N71" s="934"/>
      <c r="O71" s="934"/>
      <c r="P71" s="935"/>
      <c r="Q71" s="936">
        <v>
4832</v>
      </c>
      <c r="R71" s="891"/>
      <c r="S71" s="891"/>
      <c r="T71" s="891"/>
      <c r="U71" s="891"/>
      <c r="V71" s="891">
        <v>
4566</v>
      </c>
      <c r="W71" s="891"/>
      <c r="X71" s="891"/>
      <c r="Y71" s="891"/>
      <c r="Z71" s="891"/>
      <c r="AA71" s="891">
        <v>
266</v>
      </c>
      <c r="AB71" s="891"/>
      <c r="AC71" s="891"/>
      <c r="AD71" s="891"/>
      <c r="AE71" s="891"/>
      <c r="AF71" s="891">
        <v>
266</v>
      </c>
      <c r="AG71" s="891"/>
      <c r="AH71" s="891"/>
      <c r="AI71" s="891"/>
      <c r="AJ71" s="891"/>
      <c r="AK71" s="891" t="s">
        <v>
521</v>
      </c>
      <c r="AL71" s="891"/>
      <c r="AM71" s="891"/>
      <c r="AN71" s="891"/>
      <c r="AO71" s="891"/>
      <c r="AP71" s="891" t="s">
        <v>
521</v>
      </c>
      <c r="AQ71" s="891"/>
      <c r="AR71" s="891"/>
      <c r="AS71" s="891"/>
      <c r="AT71" s="891"/>
      <c r="AU71" s="891" t="s">
        <v>
521</v>
      </c>
      <c r="AV71" s="891"/>
      <c r="AW71" s="891"/>
      <c r="AX71" s="891"/>
      <c r="AY71" s="891"/>
      <c r="AZ71" s="937"/>
      <c r="BA71" s="937"/>
      <c r="BB71" s="937"/>
      <c r="BC71" s="937"/>
      <c r="BD71" s="938"/>
      <c r="BE71" s="229"/>
      <c r="BF71" s="229"/>
      <c r="BG71" s="229"/>
      <c r="BH71" s="229"/>
      <c r="BI71" s="229"/>
      <c r="BJ71" s="229"/>
      <c r="BK71" s="229"/>
      <c r="BL71" s="229"/>
      <c r="BM71" s="229"/>
      <c r="BN71" s="229"/>
      <c r="BO71" s="229"/>
      <c r="BP71" s="229"/>
      <c r="BQ71" s="226">
        <v>
65</v>
      </c>
      <c r="BR71" s="231"/>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12"/>
    </row>
    <row r="72" spans="1:131" s="213" customFormat="1" ht="26.25" customHeight="1">
      <c r="A72" s="225">
        <v>
5</v>
      </c>
      <c r="B72" s="933" t="s">
        <v>
525</v>
      </c>
      <c r="C72" s="934"/>
      <c r="D72" s="934"/>
      <c r="E72" s="934"/>
      <c r="F72" s="934"/>
      <c r="G72" s="934"/>
      <c r="H72" s="934"/>
      <c r="I72" s="934"/>
      <c r="J72" s="934"/>
      <c r="K72" s="934"/>
      <c r="L72" s="934"/>
      <c r="M72" s="934"/>
      <c r="N72" s="934"/>
      <c r="O72" s="934"/>
      <c r="P72" s="935"/>
      <c r="Q72" s="936">
        <v>
4</v>
      </c>
      <c r="R72" s="891"/>
      <c r="S72" s="891"/>
      <c r="T72" s="891"/>
      <c r="U72" s="891"/>
      <c r="V72" s="891">
        <v>
3</v>
      </c>
      <c r="W72" s="891"/>
      <c r="X72" s="891"/>
      <c r="Y72" s="891"/>
      <c r="Z72" s="891"/>
      <c r="AA72" s="891">
        <v>
1</v>
      </c>
      <c r="AB72" s="891"/>
      <c r="AC72" s="891"/>
      <c r="AD72" s="891"/>
      <c r="AE72" s="891"/>
      <c r="AF72" s="891">
        <v>
1</v>
      </c>
      <c r="AG72" s="891"/>
      <c r="AH72" s="891"/>
      <c r="AI72" s="891"/>
      <c r="AJ72" s="891"/>
      <c r="AK72" s="891" t="s">
        <v>
521</v>
      </c>
      <c r="AL72" s="891"/>
      <c r="AM72" s="891"/>
      <c r="AN72" s="891"/>
      <c r="AO72" s="891"/>
      <c r="AP72" s="891" t="s">
        <v>
521</v>
      </c>
      <c r="AQ72" s="891"/>
      <c r="AR72" s="891"/>
      <c r="AS72" s="891"/>
      <c r="AT72" s="891"/>
      <c r="AU72" s="891" t="s">
        <v>
521</v>
      </c>
      <c r="AV72" s="891"/>
      <c r="AW72" s="891"/>
      <c r="AX72" s="891"/>
      <c r="AY72" s="891"/>
      <c r="AZ72" s="937"/>
      <c r="BA72" s="937"/>
      <c r="BB72" s="937"/>
      <c r="BC72" s="937"/>
      <c r="BD72" s="938"/>
      <c r="BE72" s="229"/>
      <c r="BF72" s="229"/>
      <c r="BG72" s="229"/>
      <c r="BH72" s="229"/>
      <c r="BI72" s="229"/>
      <c r="BJ72" s="229"/>
      <c r="BK72" s="229"/>
      <c r="BL72" s="229"/>
      <c r="BM72" s="229"/>
      <c r="BN72" s="229"/>
      <c r="BO72" s="229"/>
      <c r="BP72" s="229"/>
      <c r="BQ72" s="226">
        <v>
66</v>
      </c>
      <c r="BR72" s="231"/>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12"/>
    </row>
    <row r="73" spans="1:131" s="213" customFormat="1" ht="26.25" customHeight="1">
      <c r="A73" s="225">
        <v>
6</v>
      </c>
      <c r="B73" s="933" t="s">
        <v>
526</v>
      </c>
      <c r="C73" s="934"/>
      <c r="D73" s="934"/>
      <c r="E73" s="934"/>
      <c r="F73" s="934"/>
      <c r="G73" s="934"/>
      <c r="H73" s="934"/>
      <c r="I73" s="934"/>
      <c r="J73" s="934"/>
      <c r="K73" s="934"/>
      <c r="L73" s="934"/>
      <c r="M73" s="934"/>
      <c r="N73" s="934"/>
      <c r="O73" s="934"/>
      <c r="P73" s="935"/>
      <c r="Q73" s="936">
        <v>
5409</v>
      </c>
      <c r="R73" s="891"/>
      <c r="S73" s="891"/>
      <c r="T73" s="891"/>
      <c r="U73" s="891"/>
      <c r="V73" s="891">
        <v>
5339</v>
      </c>
      <c r="W73" s="891"/>
      <c r="X73" s="891"/>
      <c r="Y73" s="891"/>
      <c r="Z73" s="891"/>
      <c r="AA73" s="891">
        <v>
70</v>
      </c>
      <c r="AB73" s="891"/>
      <c r="AC73" s="891"/>
      <c r="AD73" s="891"/>
      <c r="AE73" s="891"/>
      <c r="AF73" s="891">
        <v>
70</v>
      </c>
      <c r="AG73" s="891"/>
      <c r="AH73" s="891"/>
      <c r="AI73" s="891"/>
      <c r="AJ73" s="891"/>
      <c r="AK73" s="891">
        <v>
1105</v>
      </c>
      <c r="AL73" s="891"/>
      <c r="AM73" s="891"/>
      <c r="AN73" s="891"/>
      <c r="AO73" s="891"/>
      <c r="AP73" s="891" t="s">
        <v>
521</v>
      </c>
      <c r="AQ73" s="891"/>
      <c r="AR73" s="891"/>
      <c r="AS73" s="891"/>
      <c r="AT73" s="891"/>
      <c r="AU73" s="891" t="s">
        <v>
521</v>
      </c>
      <c r="AV73" s="891"/>
      <c r="AW73" s="891"/>
      <c r="AX73" s="891"/>
      <c r="AY73" s="891"/>
      <c r="AZ73" s="937"/>
      <c r="BA73" s="937"/>
      <c r="BB73" s="937"/>
      <c r="BC73" s="937"/>
      <c r="BD73" s="938"/>
      <c r="BE73" s="229"/>
      <c r="BF73" s="229"/>
      <c r="BG73" s="229"/>
      <c r="BH73" s="229"/>
      <c r="BI73" s="229"/>
      <c r="BJ73" s="229"/>
      <c r="BK73" s="229"/>
      <c r="BL73" s="229"/>
      <c r="BM73" s="229"/>
      <c r="BN73" s="229"/>
      <c r="BO73" s="229"/>
      <c r="BP73" s="229"/>
      <c r="BQ73" s="226">
        <v>
67</v>
      </c>
      <c r="BR73" s="231"/>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12"/>
    </row>
    <row r="74" spans="1:131" s="213" customFormat="1" ht="26.25" customHeight="1">
      <c r="A74" s="225">
        <v>
7</v>
      </c>
      <c r="B74" s="933" t="s">
        <v>
527</v>
      </c>
      <c r="C74" s="934"/>
      <c r="D74" s="934"/>
      <c r="E74" s="934"/>
      <c r="F74" s="934"/>
      <c r="G74" s="934"/>
      <c r="H74" s="934"/>
      <c r="I74" s="934"/>
      <c r="J74" s="934"/>
      <c r="K74" s="934"/>
      <c r="L74" s="934"/>
      <c r="M74" s="934"/>
      <c r="N74" s="934"/>
      <c r="O74" s="934"/>
      <c r="P74" s="935"/>
      <c r="Q74" s="936">
        <v>
1349819</v>
      </c>
      <c r="R74" s="891"/>
      <c r="S74" s="891"/>
      <c r="T74" s="891"/>
      <c r="U74" s="891"/>
      <c r="V74" s="891">
        <v>
1314493</v>
      </c>
      <c r="W74" s="891"/>
      <c r="X74" s="891"/>
      <c r="Y74" s="891"/>
      <c r="Z74" s="891"/>
      <c r="AA74" s="891">
        <v>
35326</v>
      </c>
      <c r="AB74" s="891"/>
      <c r="AC74" s="891"/>
      <c r="AD74" s="891"/>
      <c r="AE74" s="891"/>
      <c r="AF74" s="891">
        <v>
35326</v>
      </c>
      <c r="AG74" s="891"/>
      <c r="AH74" s="891"/>
      <c r="AI74" s="891"/>
      <c r="AJ74" s="891"/>
      <c r="AK74" s="891">
        <v>
9983</v>
      </c>
      <c r="AL74" s="891"/>
      <c r="AM74" s="891"/>
      <c r="AN74" s="891"/>
      <c r="AO74" s="891"/>
      <c r="AP74" s="891" t="s">
        <v>
521</v>
      </c>
      <c r="AQ74" s="891"/>
      <c r="AR74" s="891"/>
      <c r="AS74" s="891"/>
      <c r="AT74" s="891"/>
      <c r="AU74" s="891" t="s">
        <v>
521</v>
      </c>
      <c r="AV74" s="891"/>
      <c r="AW74" s="891"/>
      <c r="AX74" s="891"/>
      <c r="AY74" s="891"/>
      <c r="AZ74" s="937"/>
      <c r="BA74" s="937"/>
      <c r="BB74" s="937"/>
      <c r="BC74" s="937"/>
      <c r="BD74" s="938"/>
      <c r="BE74" s="229"/>
      <c r="BF74" s="229"/>
      <c r="BG74" s="229"/>
      <c r="BH74" s="229"/>
      <c r="BI74" s="229"/>
      <c r="BJ74" s="229"/>
      <c r="BK74" s="229"/>
      <c r="BL74" s="229"/>
      <c r="BM74" s="229"/>
      <c r="BN74" s="229"/>
      <c r="BO74" s="229"/>
      <c r="BP74" s="229"/>
      <c r="BQ74" s="226">
        <v>
68</v>
      </c>
      <c r="BR74" s="231"/>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12"/>
    </row>
    <row r="75" spans="1:131" s="213" customFormat="1" ht="26.25" customHeight="1">
      <c r="A75" s="225">
        <v>
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29"/>
      <c r="BF75" s="229"/>
      <c r="BG75" s="229"/>
      <c r="BH75" s="229"/>
      <c r="BI75" s="229"/>
      <c r="BJ75" s="229"/>
      <c r="BK75" s="229"/>
      <c r="BL75" s="229"/>
      <c r="BM75" s="229"/>
      <c r="BN75" s="229"/>
      <c r="BO75" s="229"/>
      <c r="BP75" s="229"/>
      <c r="BQ75" s="226">
        <v>
69</v>
      </c>
      <c r="BR75" s="231"/>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12"/>
    </row>
    <row r="76" spans="1:131" s="213" customFormat="1" ht="26.25" customHeight="1">
      <c r="A76" s="225">
        <v>
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29"/>
      <c r="BF76" s="229"/>
      <c r="BG76" s="229"/>
      <c r="BH76" s="229"/>
      <c r="BI76" s="229"/>
      <c r="BJ76" s="229"/>
      <c r="BK76" s="229"/>
      <c r="BL76" s="229"/>
      <c r="BM76" s="229"/>
      <c r="BN76" s="229"/>
      <c r="BO76" s="229"/>
      <c r="BP76" s="229"/>
      <c r="BQ76" s="226">
        <v>
70</v>
      </c>
      <c r="BR76" s="231"/>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12"/>
    </row>
    <row r="77" spans="1:131" s="213" customFormat="1" ht="26.25" customHeight="1">
      <c r="A77" s="225">
        <v>
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29"/>
      <c r="BF77" s="229"/>
      <c r="BG77" s="229"/>
      <c r="BH77" s="229"/>
      <c r="BI77" s="229"/>
      <c r="BJ77" s="229"/>
      <c r="BK77" s="229"/>
      <c r="BL77" s="229"/>
      <c r="BM77" s="229"/>
      <c r="BN77" s="229"/>
      <c r="BO77" s="229"/>
      <c r="BP77" s="229"/>
      <c r="BQ77" s="226">
        <v>
71</v>
      </c>
      <c r="BR77" s="231"/>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12"/>
    </row>
    <row r="78" spans="1:131" s="213" customFormat="1" ht="26.25" customHeight="1">
      <c r="A78" s="225">
        <v>
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29"/>
      <c r="BF78" s="229"/>
      <c r="BG78" s="229"/>
      <c r="BH78" s="229"/>
      <c r="BI78" s="229"/>
      <c r="BJ78" s="232"/>
      <c r="BK78" s="232"/>
      <c r="BL78" s="232"/>
      <c r="BM78" s="232"/>
      <c r="BN78" s="232"/>
      <c r="BO78" s="229"/>
      <c r="BP78" s="229"/>
      <c r="BQ78" s="226">
        <v>
72</v>
      </c>
      <c r="BR78" s="231"/>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12"/>
    </row>
    <row r="79" spans="1:131" s="213" customFormat="1" ht="26.25" customHeight="1">
      <c r="A79" s="225">
        <v>
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29"/>
      <c r="BF79" s="229"/>
      <c r="BG79" s="229"/>
      <c r="BH79" s="229"/>
      <c r="BI79" s="229"/>
      <c r="BJ79" s="232"/>
      <c r="BK79" s="232"/>
      <c r="BL79" s="232"/>
      <c r="BM79" s="232"/>
      <c r="BN79" s="232"/>
      <c r="BO79" s="229"/>
      <c r="BP79" s="229"/>
      <c r="BQ79" s="226">
        <v>
73</v>
      </c>
      <c r="BR79" s="231"/>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12"/>
    </row>
    <row r="80" spans="1:131" s="213" customFormat="1" ht="26.25" customHeight="1">
      <c r="A80" s="225">
        <v>
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29"/>
      <c r="BF80" s="229"/>
      <c r="BG80" s="229"/>
      <c r="BH80" s="229"/>
      <c r="BI80" s="229"/>
      <c r="BJ80" s="229"/>
      <c r="BK80" s="229"/>
      <c r="BL80" s="229"/>
      <c r="BM80" s="229"/>
      <c r="BN80" s="229"/>
      <c r="BO80" s="229"/>
      <c r="BP80" s="229"/>
      <c r="BQ80" s="226">
        <v>
74</v>
      </c>
      <c r="BR80" s="231"/>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12"/>
    </row>
    <row r="81" spans="1:131" s="213" customFormat="1" ht="26.25" customHeight="1">
      <c r="A81" s="225">
        <v>
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29"/>
      <c r="BF81" s="229"/>
      <c r="BG81" s="229"/>
      <c r="BH81" s="229"/>
      <c r="BI81" s="229"/>
      <c r="BJ81" s="229"/>
      <c r="BK81" s="229"/>
      <c r="BL81" s="229"/>
      <c r="BM81" s="229"/>
      <c r="BN81" s="229"/>
      <c r="BO81" s="229"/>
      <c r="BP81" s="229"/>
      <c r="BQ81" s="226">
        <v>
75</v>
      </c>
      <c r="BR81" s="231"/>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12"/>
    </row>
    <row r="82" spans="1:131" s="213" customFormat="1" ht="26.25" customHeight="1">
      <c r="A82" s="225">
        <v>
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29"/>
      <c r="BF82" s="229"/>
      <c r="BG82" s="229"/>
      <c r="BH82" s="229"/>
      <c r="BI82" s="229"/>
      <c r="BJ82" s="229"/>
      <c r="BK82" s="229"/>
      <c r="BL82" s="229"/>
      <c r="BM82" s="229"/>
      <c r="BN82" s="229"/>
      <c r="BO82" s="229"/>
      <c r="BP82" s="229"/>
      <c r="BQ82" s="226">
        <v>
76</v>
      </c>
      <c r="BR82" s="231"/>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12"/>
    </row>
    <row r="83" spans="1:131" s="213" customFormat="1" ht="26.25" customHeight="1">
      <c r="A83" s="225">
        <v>
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29"/>
      <c r="BF83" s="229"/>
      <c r="BG83" s="229"/>
      <c r="BH83" s="229"/>
      <c r="BI83" s="229"/>
      <c r="BJ83" s="229"/>
      <c r="BK83" s="229"/>
      <c r="BL83" s="229"/>
      <c r="BM83" s="229"/>
      <c r="BN83" s="229"/>
      <c r="BO83" s="229"/>
      <c r="BP83" s="229"/>
      <c r="BQ83" s="226">
        <v>
77</v>
      </c>
      <c r="BR83" s="231"/>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12"/>
    </row>
    <row r="84" spans="1:131" s="213" customFormat="1" ht="26.25" customHeight="1">
      <c r="A84" s="225">
        <v>
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29"/>
      <c r="BF84" s="229"/>
      <c r="BG84" s="229"/>
      <c r="BH84" s="229"/>
      <c r="BI84" s="229"/>
      <c r="BJ84" s="229"/>
      <c r="BK84" s="229"/>
      <c r="BL84" s="229"/>
      <c r="BM84" s="229"/>
      <c r="BN84" s="229"/>
      <c r="BO84" s="229"/>
      <c r="BP84" s="229"/>
      <c r="BQ84" s="226">
        <v>
78</v>
      </c>
      <c r="BR84" s="231"/>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12"/>
    </row>
    <row r="85" spans="1:131" s="213" customFormat="1" ht="26.25" customHeight="1">
      <c r="A85" s="225">
        <v>
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29"/>
      <c r="BF85" s="229"/>
      <c r="BG85" s="229"/>
      <c r="BH85" s="229"/>
      <c r="BI85" s="229"/>
      <c r="BJ85" s="229"/>
      <c r="BK85" s="229"/>
      <c r="BL85" s="229"/>
      <c r="BM85" s="229"/>
      <c r="BN85" s="229"/>
      <c r="BO85" s="229"/>
      <c r="BP85" s="229"/>
      <c r="BQ85" s="226">
        <v>
79</v>
      </c>
      <c r="BR85" s="231"/>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12"/>
    </row>
    <row r="86" spans="1:131" s="213" customFormat="1" ht="26.25" customHeight="1">
      <c r="A86" s="225">
        <v>
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29"/>
      <c r="BF86" s="229"/>
      <c r="BG86" s="229"/>
      <c r="BH86" s="229"/>
      <c r="BI86" s="229"/>
      <c r="BJ86" s="229"/>
      <c r="BK86" s="229"/>
      <c r="BL86" s="229"/>
      <c r="BM86" s="229"/>
      <c r="BN86" s="229"/>
      <c r="BO86" s="229"/>
      <c r="BP86" s="229"/>
      <c r="BQ86" s="226">
        <v>
80</v>
      </c>
      <c r="BR86" s="231"/>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12"/>
    </row>
    <row r="87" spans="1:131" s="213" customFormat="1" ht="26.25" customHeight="1">
      <c r="A87" s="233">
        <v>
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29"/>
      <c r="BF87" s="229"/>
      <c r="BG87" s="229"/>
      <c r="BH87" s="229"/>
      <c r="BI87" s="229"/>
      <c r="BJ87" s="229"/>
      <c r="BK87" s="229"/>
      <c r="BL87" s="229"/>
      <c r="BM87" s="229"/>
      <c r="BN87" s="229"/>
      <c r="BO87" s="229"/>
      <c r="BP87" s="229"/>
      <c r="BQ87" s="226">
        <v>
81</v>
      </c>
      <c r="BR87" s="231"/>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12"/>
    </row>
    <row r="88" spans="1:131" s="213" customFormat="1" ht="26.25" customHeight="1" thickBot="1">
      <c r="A88" s="228" t="s">
        <v>
238</v>
      </c>
      <c r="B88" s="850" t="s">
        <v>
246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29"/>
      <c r="BF88" s="229"/>
      <c r="BG88" s="229"/>
      <c r="BH88" s="229"/>
      <c r="BI88" s="229"/>
      <c r="BJ88" s="229"/>
      <c r="BK88" s="229"/>
      <c r="BL88" s="229"/>
      <c r="BM88" s="229"/>
      <c r="BN88" s="229"/>
      <c r="BO88" s="229"/>
      <c r="BP88" s="229"/>
      <c r="BQ88" s="226">
        <v>
82</v>
      </c>
      <c r="BR88" s="231"/>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12"/>
    </row>
    <row r="89" spans="1:131" s="213" customFormat="1" ht="26.25" hidden="1" customHeight="1">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
83</v>
      </c>
      <c r="BR89" s="231"/>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12"/>
    </row>
    <row r="90" spans="1:131" s="213" customFormat="1" ht="26.25" hidden="1" customHeight="1">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
84</v>
      </c>
      <c r="BR90" s="231"/>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12"/>
    </row>
    <row r="91" spans="1:131" s="213" customFormat="1" ht="26.25" hidden="1" customHeight="1">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
85</v>
      </c>
      <c r="BR91" s="231"/>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12"/>
    </row>
    <row r="92" spans="1:131" s="213" customFormat="1" ht="26.25" hidden="1" customHeight="1">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
86</v>
      </c>
      <c r="BR92" s="231"/>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12"/>
    </row>
    <row r="93" spans="1:131" s="213" customFormat="1" ht="26.25" hidden="1" customHeight="1">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
87</v>
      </c>
      <c r="BR93" s="231"/>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12"/>
    </row>
    <row r="94" spans="1:131" s="213" customFormat="1" ht="26.25" hidden="1" customHeight="1">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
88</v>
      </c>
      <c r="BR94" s="231"/>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12"/>
    </row>
    <row r="95" spans="1:131" s="213" customFormat="1" ht="26.25" hidden="1" customHeight="1">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
89</v>
      </c>
      <c r="BR95" s="231"/>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12"/>
    </row>
    <row r="96" spans="1:131" s="213" customFormat="1" ht="26.25" hidden="1" customHeight="1">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
90</v>
      </c>
      <c r="BR96" s="231"/>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12"/>
    </row>
    <row r="97" spans="1:131" s="213" customFormat="1" ht="26.25" hidden="1" customHeight="1">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
91</v>
      </c>
      <c r="BR97" s="231"/>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12"/>
    </row>
    <row r="98" spans="1:131" s="213" customFormat="1" ht="26.25" hidden="1" customHeight="1">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
92</v>
      </c>
      <c r="BR98" s="231"/>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12"/>
    </row>
    <row r="99" spans="1:131" s="213" customFormat="1" ht="26.25" hidden="1" customHeight="1">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
93</v>
      </c>
      <c r="BR99" s="231"/>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12"/>
    </row>
    <row r="100" spans="1:131" s="213" customFormat="1" ht="26.25" hidden="1" customHeight="1">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
94</v>
      </c>
      <c r="BR100" s="231"/>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12"/>
    </row>
    <row r="101" spans="1:131" s="213" customFormat="1" ht="26.25" hidden="1" customHeight="1">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
95</v>
      </c>
      <c r="BR101" s="231"/>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12"/>
    </row>
    <row r="102" spans="1:131" s="213" customFormat="1" ht="26.25" customHeight="1" thickBot="1">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
238</v>
      </c>
      <c r="BR102" s="850" t="s">
        <v>
247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12"/>
    </row>
    <row r="103" spans="1:131" s="213" customFormat="1" ht="26.25" customHeight="1">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979" t="s">
        <v>
528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2"/>
    </row>
    <row r="104" spans="1:131" s="213" customFormat="1" ht="26.25" customHeight="1">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980" t="s">
        <v>
529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2"/>
    </row>
    <row r="105" spans="1:131" s="213" customFormat="1" ht="11.2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c r="A107" s="239" t="s">
        <v>
248</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239" t="s">
        <v>
530</v>
      </c>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row>
    <row r="108" spans="1:131" s="212" customFormat="1" ht="26.25" customHeight="1">
      <c r="A108" s="981" t="s">
        <v>
249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
250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2" customFormat="1" ht="26.25" customHeight="1">
      <c r="A109" s="974" t="s">
        <v>
251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
252</v>
      </c>
      <c r="AB109" s="955"/>
      <c r="AC109" s="955"/>
      <c r="AD109" s="955"/>
      <c r="AE109" s="956"/>
      <c r="AF109" s="954" t="s">
        <v>
197</v>
      </c>
      <c r="AG109" s="955"/>
      <c r="AH109" s="955"/>
      <c r="AI109" s="955"/>
      <c r="AJ109" s="956"/>
      <c r="AK109" s="954" t="s">
        <v>
196</v>
      </c>
      <c r="AL109" s="955"/>
      <c r="AM109" s="955"/>
      <c r="AN109" s="955"/>
      <c r="AO109" s="956"/>
      <c r="AP109" s="954" t="s">
        <v>
253</v>
      </c>
      <c r="AQ109" s="955"/>
      <c r="AR109" s="955"/>
      <c r="AS109" s="955"/>
      <c r="AT109" s="957"/>
      <c r="AU109" s="974" t="s">
        <v>
251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
252</v>
      </c>
      <c r="BR109" s="955"/>
      <c r="BS109" s="955"/>
      <c r="BT109" s="955"/>
      <c r="BU109" s="956"/>
      <c r="BV109" s="954" t="s">
        <v>
197</v>
      </c>
      <c r="BW109" s="955"/>
      <c r="BX109" s="955"/>
      <c r="BY109" s="955"/>
      <c r="BZ109" s="956"/>
      <c r="CA109" s="954" t="s">
        <v>
196</v>
      </c>
      <c r="CB109" s="955"/>
      <c r="CC109" s="955"/>
      <c r="CD109" s="955"/>
      <c r="CE109" s="956"/>
      <c r="CF109" s="975" t="s">
        <v>
253</v>
      </c>
      <c r="CG109" s="975"/>
      <c r="CH109" s="975"/>
      <c r="CI109" s="975"/>
      <c r="CJ109" s="975"/>
      <c r="CK109" s="954" t="s">
        <v>
254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
252</v>
      </c>
      <c r="DH109" s="955"/>
      <c r="DI109" s="955"/>
      <c r="DJ109" s="955"/>
      <c r="DK109" s="956"/>
      <c r="DL109" s="954" t="s">
        <v>
197</v>
      </c>
      <c r="DM109" s="955"/>
      <c r="DN109" s="955"/>
      <c r="DO109" s="955"/>
      <c r="DP109" s="956"/>
      <c r="DQ109" s="954" t="s">
        <v>
196</v>
      </c>
      <c r="DR109" s="955"/>
      <c r="DS109" s="955"/>
      <c r="DT109" s="955"/>
      <c r="DU109" s="956"/>
      <c r="DV109" s="954" t="s">
        <v>
253</v>
      </c>
      <c r="DW109" s="955"/>
      <c r="DX109" s="955"/>
      <c r="DY109" s="955"/>
      <c r="DZ109" s="957"/>
    </row>
    <row r="110" spans="1:131" s="212" customFormat="1" ht="26.25" customHeight="1">
      <c r="A110" s="958" t="s">
        <v>
255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
656732</v>
      </c>
      <c r="AB110" s="962"/>
      <c r="AC110" s="962"/>
      <c r="AD110" s="962"/>
      <c r="AE110" s="963"/>
      <c r="AF110" s="964">
        <v>
684180</v>
      </c>
      <c r="AG110" s="962"/>
      <c r="AH110" s="962"/>
      <c r="AI110" s="962"/>
      <c r="AJ110" s="963"/>
      <c r="AK110" s="964">
        <v>
776118</v>
      </c>
      <c r="AL110" s="962"/>
      <c r="AM110" s="962"/>
      <c r="AN110" s="962"/>
      <c r="AO110" s="963"/>
      <c r="AP110" s="965">
        <v>
27</v>
      </c>
      <c r="AQ110" s="966"/>
      <c r="AR110" s="966"/>
      <c r="AS110" s="966"/>
      <c r="AT110" s="967"/>
      <c r="AU110" s="968" t="s">
        <v>
50</v>
      </c>
      <c r="AV110" s="969"/>
      <c r="AW110" s="969"/>
      <c r="AX110" s="969"/>
      <c r="AY110" s="969"/>
      <c r="AZ110" s="1010" t="s">
        <v>
256</v>
      </c>
      <c r="BA110" s="959"/>
      <c r="BB110" s="959"/>
      <c r="BC110" s="959"/>
      <c r="BD110" s="959"/>
      <c r="BE110" s="959"/>
      <c r="BF110" s="959"/>
      <c r="BG110" s="959"/>
      <c r="BH110" s="959"/>
      <c r="BI110" s="959"/>
      <c r="BJ110" s="959"/>
      <c r="BK110" s="959"/>
      <c r="BL110" s="959"/>
      <c r="BM110" s="959"/>
      <c r="BN110" s="959"/>
      <c r="BO110" s="959"/>
      <c r="BP110" s="960"/>
      <c r="BQ110" s="996">
        <v>
8287271</v>
      </c>
      <c r="BR110" s="997"/>
      <c r="BS110" s="997"/>
      <c r="BT110" s="997"/>
      <c r="BU110" s="997"/>
      <c r="BV110" s="997">
        <v>
8995885</v>
      </c>
      <c r="BW110" s="997"/>
      <c r="BX110" s="997"/>
      <c r="BY110" s="997"/>
      <c r="BZ110" s="997"/>
      <c r="CA110" s="997">
        <v>
9279600</v>
      </c>
      <c r="CB110" s="997"/>
      <c r="CC110" s="997"/>
      <c r="CD110" s="997"/>
      <c r="CE110" s="997"/>
      <c r="CF110" s="1011">
        <v>
322.8</v>
      </c>
      <c r="CG110" s="1012"/>
      <c r="CH110" s="1012"/>
      <c r="CI110" s="1012"/>
      <c r="CJ110" s="1012"/>
      <c r="CK110" s="1013" t="s">
        <v>
257</v>
      </c>
      <c r="CL110" s="1014"/>
      <c r="CM110" s="993" t="s">
        <v>
258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
500</v>
      </c>
      <c r="DH110" s="997"/>
      <c r="DI110" s="997"/>
      <c r="DJ110" s="997"/>
      <c r="DK110" s="997"/>
      <c r="DL110" s="997" t="s">
        <v>
500</v>
      </c>
      <c r="DM110" s="997"/>
      <c r="DN110" s="997"/>
      <c r="DO110" s="997"/>
      <c r="DP110" s="997"/>
      <c r="DQ110" s="997" t="s">
        <v>
500</v>
      </c>
      <c r="DR110" s="997"/>
      <c r="DS110" s="997"/>
      <c r="DT110" s="997"/>
      <c r="DU110" s="997"/>
      <c r="DV110" s="998" t="s">
        <v>
500</v>
      </c>
      <c r="DW110" s="998"/>
      <c r="DX110" s="998"/>
      <c r="DY110" s="998"/>
      <c r="DZ110" s="999"/>
    </row>
    <row r="111" spans="1:131" s="212" customFormat="1" ht="26.25" customHeight="1">
      <c r="A111" s="1000" t="s">
        <v>
259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
500</v>
      </c>
      <c r="AB111" s="1004"/>
      <c r="AC111" s="1004"/>
      <c r="AD111" s="1004"/>
      <c r="AE111" s="1005"/>
      <c r="AF111" s="1006" t="s">
        <v>
500</v>
      </c>
      <c r="AG111" s="1004"/>
      <c r="AH111" s="1004"/>
      <c r="AI111" s="1004"/>
      <c r="AJ111" s="1005"/>
      <c r="AK111" s="1006" t="s">
        <v>
500</v>
      </c>
      <c r="AL111" s="1004"/>
      <c r="AM111" s="1004"/>
      <c r="AN111" s="1004"/>
      <c r="AO111" s="1005"/>
      <c r="AP111" s="1007" t="s">
        <v>
500</v>
      </c>
      <c r="AQ111" s="1008"/>
      <c r="AR111" s="1008"/>
      <c r="AS111" s="1008"/>
      <c r="AT111" s="1009"/>
      <c r="AU111" s="970"/>
      <c r="AV111" s="971"/>
      <c r="AW111" s="971"/>
      <c r="AX111" s="971"/>
      <c r="AY111" s="971"/>
      <c r="AZ111" s="1019" t="s">
        <v>
260</v>
      </c>
      <c r="BA111" s="1020"/>
      <c r="BB111" s="1020"/>
      <c r="BC111" s="1020"/>
      <c r="BD111" s="1020"/>
      <c r="BE111" s="1020"/>
      <c r="BF111" s="1020"/>
      <c r="BG111" s="1020"/>
      <c r="BH111" s="1020"/>
      <c r="BI111" s="1020"/>
      <c r="BJ111" s="1020"/>
      <c r="BK111" s="1020"/>
      <c r="BL111" s="1020"/>
      <c r="BM111" s="1020"/>
      <c r="BN111" s="1020"/>
      <c r="BO111" s="1020"/>
      <c r="BP111" s="1021"/>
      <c r="BQ111" s="989" t="s">
        <v>
500</v>
      </c>
      <c r="BR111" s="990"/>
      <c r="BS111" s="990"/>
      <c r="BT111" s="990"/>
      <c r="BU111" s="990"/>
      <c r="BV111" s="990" t="s">
        <v>
500</v>
      </c>
      <c r="BW111" s="990"/>
      <c r="BX111" s="990"/>
      <c r="BY111" s="990"/>
      <c r="BZ111" s="990"/>
      <c r="CA111" s="990" t="s">
        <v>
500</v>
      </c>
      <c r="CB111" s="990"/>
      <c r="CC111" s="990"/>
      <c r="CD111" s="990"/>
      <c r="CE111" s="990"/>
      <c r="CF111" s="984" t="s">
        <v>
500</v>
      </c>
      <c r="CG111" s="985"/>
      <c r="CH111" s="985"/>
      <c r="CI111" s="985"/>
      <c r="CJ111" s="985"/>
      <c r="CK111" s="1015"/>
      <c r="CL111" s="1016"/>
      <c r="CM111" s="986" t="s">
        <v>
261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
500</v>
      </c>
      <c r="DH111" s="990"/>
      <c r="DI111" s="990"/>
      <c r="DJ111" s="990"/>
      <c r="DK111" s="990"/>
      <c r="DL111" s="990" t="s">
        <v>
500</v>
      </c>
      <c r="DM111" s="990"/>
      <c r="DN111" s="990"/>
      <c r="DO111" s="990"/>
      <c r="DP111" s="990"/>
      <c r="DQ111" s="990" t="s">
        <v>
500</v>
      </c>
      <c r="DR111" s="990"/>
      <c r="DS111" s="990"/>
      <c r="DT111" s="990"/>
      <c r="DU111" s="990"/>
      <c r="DV111" s="991" t="s">
        <v>
500</v>
      </c>
      <c r="DW111" s="991"/>
      <c r="DX111" s="991"/>
      <c r="DY111" s="991"/>
      <c r="DZ111" s="992"/>
    </row>
    <row r="112" spans="1:131" s="212" customFormat="1" ht="26.25" customHeight="1">
      <c r="A112" s="1022" t="s">
        <v>
262</v>
      </c>
      <c r="B112" s="1023"/>
      <c r="C112" s="1020" t="s">
        <v>
263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
500</v>
      </c>
      <c r="AB112" s="1029"/>
      <c r="AC112" s="1029"/>
      <c r="AD112" s="1029"/>
      <c r="AE112" s="1030"/>
      <c r="AF112" s="1031" t="s">
        <v>
500</v>
      </c>
      <c r="AG112" s="1029"/>
      <c r="AH112" s="1029"/>
      <c r="AI112" s="1029"/>
      <c r="AJ112" s="1030"/>
      <c r="AK112" s="1031" t="s">
        <v>
500</v>
      </c>
      <c r="AL112" s="1029"/>
      <c r="AM112" s="1029"/>
      <c r="AN112" s="1029"/>
      <c r="AO112" s="1030"/>
      <c r="AP112" s="1032" t="s">
        <v>
500</v>
      </c>
      <c r="AQ112" s="1033"/>
      <c r="AR112" s="1033"/>
      <c r="AS112" s="1033"/>
      <c r="AT112" s="1034"/>
      <c r="AU112" s="970"/>
      <c r="AV112" s="971"/>
      <c r="AW112" s="971"/>
      <c r="AX112" s="971"/>
      <c r="AY112" s="971"/>
      <c r="AZ112" s="1019" t="s">
        <v>
264</v>
      </c>
      <c r="BA112" s="1020"/>
      <c r="BB112" s="1020"/>
      <c r="BC112" s="1020"/>
      <c r="BD112" s="1020"/>
      <c r="BE112" s="1020"/>
      <c r="BF112" s="1020"/>
      <c r="BG112" s="1020"/>
      <c r="BH112" s="1020"/>
      <c r="BI112" s="1020"/>
      <c r="BJ112" s="1020"/>
      <c r="BK112" s="1020"/>
      <c r="BL112" s="1020"/>
      <c r="BM112" s="1020"/>
      <c r="BN112" s="1020"/>
      <c r="BO112" s="1020"/>
      <c r="BP112" s="1021"/>
      <c r="BQ112" s="989">
        <v>
352972</v>
      </c>
      <c r="BR112" s="990"/>
      <c r="BS112" s="990"/>
      <c r="BT112" s="990"/>
      <c r="BU112" s="990"/>
      <c r="BV112" s="990">
        <v>
443168</v>
      </c>
      <c r="BW112" s="990"/>
      <c r="BX112" s="990"/>
      <c r="BY112" s="990"/>
      <c r="BZ112" s="990"/>
      <c r="CA112" s="990">
        <v>
330344</v>
      </c>
      <c r="CB112" s="990"/>
      <c r="CC112" s="990"/>
      <c r="CD112" s="990"/>
      <c r="CE112" s="990"/>
      <c r="CF112" s="984">
        <v>
11.5</v>
      </c>
      <c r="CG112" s="985"/>
      <c r="CH112" s="985"/>
      <c r="CI112" s="985"/>
      <c r="CJ112" s="985"/>
      <c r="CK112" s="1015"/>
      <c r="CL112" s="1016"/>
      <c r="CM112" s="986" t="s">
        <v>
265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
500</v>
      </c>
      <c r="DH112" s="990"/>
      <c r="DI112" s="990"/>
      <c r="DJ112" s="990"/>
      <c r="DK112" s="990"/>
      <c r="DL112" s="990" t="s">
        <v>
500</v>
      </c>
      <c r="DM112" s="990"/>
      <c r="DN112" s="990"/>
      <c r="DO112" s="990"/>
      <c r="DP112" s="990"/>
      <c r="DQ112" s="990" t="s">
        <v>
500</v>
      </c>
      <c r="DR112" s="990"/>
      <c r="DS112" s="990"/>
      <c r="DT112" s="990"/>
      <c r="DU112" s="990"/>
      <c r="DV112" s="991" t="s">
        <v>
500</v>
      </c>
      <c r="DW112" s="991"/>
      <c r="DX112" s="991"/>
      <c r="DY112" s="991"/>
      <c r="DZ112" s="992"/>
    </row>
    <row r="113" spans="1:130" s="212" customFormat="1" ht="26.25" customHeight="1">
      <c r="A113" s="1024"/>
      <c r="B113" s="1025"/>
      <c r="C113" s="1020" t="s">
        <v>
266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
23374</v>
      </c>
      <c r="AB113" s="1004"/>
      <c r="AC113" s="1004"/>
      <c r="AD113" s="1004"/>
      <c r="AE113" s="1005"/>
      <c r="AF113" s="1006">
        <v>
21780</v>
      </c>
      <c r="AG113" s="1004"/>
      <c r="AH113" s="1004"/>
      <c r="AI113" s="1004"/>
      <c r="AJ113" s="1005"/>
      <c r="AK113" s="1006">
        <v>
19190</v>
      </c>
      <c r="AL113" s="1004"/>
      <c r="AM113" s="1004"/>
      <c r="AN113" s="1004"/>
      <c r="AO113" s="1005"/>
      <c r="AP113" s="1007">
        <v>
0.7</v>
      </c>
      <c r="AQ113" s="1008"/>
      <c r="AR113" s="1008"/>
      <c r="AS113" s="1008"/>
      <c r="AT113" s="1009"/>
      <c r="AU113" s="970"/>
      <c r="AV113" s="971"/>
      <c r="AW113" s="971"/>
      <c r="AX113" s="971"/>
      <c r="AY113" s="971"/>
      <c r="AZ113" s="1019" t="s">
        <v>
267</v>
      </c>
      <c r="BA113" s="1020"/>
      <c r="BB113" s="1020"/>
      <c r="BC113" s="1020"/>
      <c r="BD113" s="1020"/>
      <c r="BE113" s="1020"/>
      <c r="BF113" s="1020"/>
      <c r="BG113" s="1020"/>
      <c r="BH113" s="1020"/>
      <c r="BI113" s="1020"/>
      <c r="BJ113" s="1020"/>
      <c r="BK113" s="1020"/>
      <c r="BL113" s="1020"/>
      <c r="BM113" s="1020"/>
      <c r="BN113" s="1020"/>
      <c r="BO113" s="1020"/>
      <c r="BP113" s="1021"/>
      <c r="BQ113" s="989">
        <v>
461388</v>
      </c>
      <c r="BR113" s="990"/>
      <c r="BS113" s="990"/>
      <c r="BT113" s="990"/>
      <c r="BU113" s="990"/>
      <c r="BV113" s="990">
        <v>
407003</v>
      </c>
      <c r="BW113" s="990"/>
      <c r="BX113" s="990"/>
      <c r="BY113" s="990"/>
      <c r="BZ113" s="990"/>
      <c r="CA113" s="990">
        <v>
352298</v>
      </c>
      <c r="CB113" s="990"/>
      <c r="CC113" s="990"/>
      <c r="CD113" s="990"/>
      <c r="CE113" s="990"/>
      <c r="CF113" s="984">
        <v>
12.3</v>
      </c>
      <c r="CG113" s="985"/>
      <c r="CH113" s="985"/>
      <c r="CI113" s="985"/>
      <c r="CJ113" s="985"/>
      <c r="CK113" s="1015"/>
      <c r="CL113" s="1016"/>
      <c r="CM113" s="986" t="s">
        <v>
531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
500</v>
      </c>
      <c r="DH113" s="1029"/>
      <c r="DI113" s="1029"/>
      <c r="DJ113" s="1029"/>
      <c r="DK113" s="1030"/>
      <c r="DL113" s="1031" t="s">
        <v>
500</v>
      </c>
      <c r="DM113" s="1029"/>
      <c r="DN113" s="1029"/>
      <c r="DO113" s="1029"/>
      <c r="DP113" s="1030"/>
      <c r="DQ113" s="1031" t="s">
        <v>
500</v>
      </c>
      <c r="DR113" s="1029"/>
      <c r="DS113" s="1029"/>
      <c r="DT113" s="1029"/>
      <c r="DU113" s="1030"/>
      <c r="DV113" s="1032" t="s">
        <v>
500</v>
      </c>
      <c r="DW113" s="1033"/>
      <c r="DX113" s="1033"/>
      <c r="DY113" s="1033"/>
      <c r="DZ113" s="1034"/>
    </row>
    <row r="114" spans="1:130" s="212" customFormat="1" ht="26.25" customHeight="1">
      <c r="A114" s="1024"/>
      <c r="B114" s="1025"/>
      <c r="C114" s="1020" t="s">
        <v>
268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
49095</v>
      </c>
      <c r="AB114" s="1029"/>
      <c r="AC114" s="1029"/>
      <c r="AD114" s="1029"/>
      <c r="AE114" s="1030"/>
      <c r="AF114" s="1031">
        <v>
58006</v>
      </c>
      <c r="AG114" s="1029"/>
      <c r="AH114" s="1029"/>
      <c r="AI114" s="1029"/>
      <c r="AJ114" s="1030"/>
      <c r="AK114" s="1031">
        <v>
57620</v>
      </c>
      <c r="AL114" s="1029"/>
      <c r="AM114" s="1029"/>
      <c r="AN114" s="1029"/>
      <c r="AO114" s="1030"/>
      <c r="AP114" s="1032">
        <v>
2</v>
      </c>
      <c r="AQ114" s="1033"/>
      <c r="AR114" s="1033"/>
      <c r="AS114" s="1033"/>
      <c r="AT114" s="1034"/>
      <c r="AU114" s="970"/>
      <c r="AV114" s="971"/>
      <c r="AW114" s="971"/>
      <c r="AX114" s="971"/>
      <c r="AY114" s="971"/>
      <c r="AZ114" s="1019" t="s">
        <v>
269</v>
      </c>
      <c r="BA114" s="1020"/>
      <c r="BB114" s="1020"/>
      <c r="BC114" s="1020"/>
      <c r="BD114" s="1020"/>
      <c r="BE114" s="1020"/>
      <c r="BF114" s="1020"/>
      <c r="BG114" s="1020"/>
      <c r="BH114" s="1020"/>
      <c r="BI114" s="1020"/>
      <c r="BJ114" s="1020"/>
      <c r="BK114" s="1020"/>
      <c r="BL114" s="1020"/>
      <c r="BM114" s="1020"/>
      <c r="BN114" s="1020"/>
      <c r="BO114" s="1020"/>
      <c r="BP114" s="1021"/>
      <c r="BQ114" s="989">
        <v>
1538033</v>
      </c>
      <c r="BR114" s="990"/>
      <c r="BS114" s="990"/>
      <c r="BT114" s="990"/>
      <c r="BU114" s="990"/>
      <c r="BV114" s="990">
        <v>
1466355</v>
      </c>
      <c r="BW114" s="990"/>
      <c r="BX114" s="990"/>
      <c r="BY114" s="990"/>
      <c r="BZ114" s="990"/>
      <c r="CA114" s="990">
        <v>
1419842</v>
      </c>
      <c r="CB114" s="990"/>
      <c r="CC114" s="990"/>
      <c r="CD114" s="990"/>
      <c r="CE114" s="990"/>
      <c r="CF114" s="984">
        <v>
49.4</v>
      </c>
      <c r="CG114" s="985"/>
      <c r="CH114" s="985"/>
      <c r="CI114" s="985"/>
      <c r="CJ114" s="985"/>
      <c r="CK114" s="1015"/>
      <c r="CL114" s="1016"/>
      <c r="CM114" s="986" t="s">
        <v>
270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
500</v>
      </c>
      <c r="DH114" s="1029"/>
      <c r="DI114" s="1029"/>
      <c r="DJ114" s="1029"/>
      <c r="DK114" s="1030"/>
      <c r="DL114" s="1031" t="s">
        <v>
500</v>
      </c>
      <c r="DM114" s="1029"/>
      <c r="DN114" s="1029"/>
      <c r="DO114" s="1029"/>
      <c r="DP114" s="1030"/>
      <c r="DQ114" s="1031" t="s">
        <v>
500</v>
      </c>
      <c r="DR114" s="1029"/>
      <c r="DS114" s="1029"/>
      <c r="DT114" s="1029"/>
      <c r="DU114" s="1030"/>
      <c r="DV114" s="1032" t="s">
        <v>
500</v>
      </c>
      <c r="DW114" s="1033"/>
      <c r="DX114" s="1033"/>
      <c r="DY114" s="1033"/>
      <c r="DZ114" s="1034"/>
    </row>
    <row r="115" spans="1:130" s="212" customFormat="1" ht="26.25" customHeight="1">
      <c r="A115" s="1024"/>
      <c r="B115" s="1025"/>
      <c r="C115" s="1020" t="s">
        <v>
271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
500</v>
      </c>
      <c r="AB115" s="1004"/>
      <c r="AC115" s="1004"/>
      <c r="AD115" s="1004"/>
      <c r="AE115" s="1005"/>
      <c r="AF115" s="1006" t="s">
        <v>
500</v>
      </c>
      <c r="AG115" s="1004"/>
      <c r="AH115" s="1004"/>
      <c r="AI115" s="1004"/>
      <c r="AJ115" s="1005"/>
      <c r="AK115" s="1006" t="s">
        <v>
500</v>
      </c>
      <c r="AL115" s="1004"/>
      <c r="AM115" s="1004"/>
      <c r="AN115" s="1004"/>
      <c r="AO115" s="1005"/>
      <c r="AP115" s="1007" t="s">
        <v>
500</v>
      </c>
      <c r="AQ115" s="1008"/>
      <c r="AR115" s="1008"/>
      <c r="AS115" s="1008"/>
      <c r="AT115" s="1009"/>
      <c r="AU115" s="970"/>
      <c r="AV115" s="971"/>
      <c r="AW115" s="971"/>
      <c r="AX115" s="971"/>
      <c r="AY115" s="971"/>
      <c r="AZ115" s="1019" t="s">
        <v>
272</v>
      </c>
      <c r="BA115" s="1020"/>
      <c r="BB115" s="1020"/>
      <c r="BC115" s="1020"/>
      <c r="BD115" s="1020"/>
      <c r="BE115" s="1020"/>
      <c r="BF115" s="1020"/>
      <c r="BG115" s="1020"/>
      <c r="BH115" s="1020"/>
      <c r="BI115" s="1020"/>
      <c r="BJ115" s="1020"/>
      <c r="BK115" s="1020"/>
      <c r="BL115" s="1020"/>
      <c r="BM115" s="1020"/>
      <c r="BN115" s="1020"/>
      <c r="BO115" s="1020"/>
      <c r="BP115" s="1021"/>
      <c r="BQ115" s="989" t="s">
        <v>
500</v>
      </c>
      <c r="BR115" s="990"/>
      <c r="BS115" s="990"/>
      <c r="BT115" s="990"/>
      <c r="BU115" s="990"/>
      <c r="BV115" s="990" t="s">
        <v>
500</v>
      </c>
      <c r="BW115" s="990"/>
      <c r="BX115" s="990"/>
      <c r="BY115" s="990"/>
      <c r="BZ115" s="990"/>
      <c r="CA115" s="990" t="s">
        <v>
500</v>
      </c>
      <c r="CB115" s="990"/>
      <c r="CC115" s="990"/>
      <c r="CD115" s="990"/>
      <c r="CE115" s="990"/>
      <c r="CF115" s="984" t="s">
        <v>
500</v>
      </c>
      <c r="CG115" s="985"/>
      <c r="CH115" s="985"/>
      <c r="CI115" s="985"/>
      <c r="CJ115" s="985"/>
      <c r="CK115" s="1015"/>
      <c r="CL115" s="1016"/>
      <c r="CM115" s="1019" t="s">
        <v>
273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
500</v>
      </c>
      <c r="DH115" s="1029"/>
      <c r="DI115" s="1029"/>
      <c r="DJ115" s="1029"/>
      <c r="DK115" s="1030"/>
      <c r="DL115" s="1031" t="s">
        <v>
500</v>
      </c>
      <c r="DM115" s="1029"/>
      <c r="DN115" s="1029"/>
      <c r="DO115" s="1029"/>
      <c r="DP115" s="1030"/>
      <c r="DQ115" s="1031" t="s">
        <v>
500</v>
      </c>
      <c r="DR115" s="1029"/>
      <c r="DS115" s="1029"/>
      <c r="DT115" s="1029"/>
      <c r="DU115" s="1030"/>
      <c r="DV115" s="1032" t="s">
        <v>
500</v>
      </c>
      <c r="DW115" s="1033"/>
      <c r="DX115" s="1033"/>
      <c r="DY115" s="1033"/>
      <c r="DZ115" s="1034"/>
    </row>
    <row r="116" spans="1:130" s="212" customFormat="1" ht="26.25" customHeight="1">
      <c r="A116" s="1026"/>
      <c r="B116" s="1027"/>
      <c r="C116" s="1035" t="s">
        <v>
274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
266</v>
      </c>
      <c r="AB116" s="1029"/>
      <c r="AC116" s="1029"/>
      <c r="AD116" s="1029"/>
      <c r="AE116" s="1030"/>
      <c r="AF116" s="1031">
        <v>
1889</v>
      </c>
      <c r="AG116" s="1029"/>
      <c r="AH116" s="1029"/>
      <c r="AI116" s="1029"/>
      <c r="AJ116" s="1030"/>
      <c r="AK116" s="1031">
        <v>
254</v>
      </c>
      <c r="AL116" s="1029"/>
      <c r="AM116" s="1029"/>
      <c r="AN116" s="1029"/>
      <c r="AO116" s="1030"/>
      <c r="AP116" s="1032">
        <v>
0</v>
      </c>
      <c r="AQ116" s="1033"/>
      <c r="AR116" s="1033"/>
      <c r="AS116" s="1033"/>
      <c r="AT116" s="1034"/>
      <c r="AU116" s="970"/>
      <c r="AV116" s="971"/>
      <c r="AW116" s="971"/>
      <c r="AX116" s="971"/>
      <c r="AY116" s="971"/>
      <c r="AZ116" s="1037" t="s">
        <v>
532</v>
      </c>
      <c r="BA116" s="1038"/>
      <c r="BB116" s="1038"/>
      <c r="BC116" s="1038"/>
      <c r="BD116" s="1038"/>
      <c r="BE116" s="1038"/>
      <c r="BF116" s="1038"/>
      <c r="BG116" s="1038"/>
      <c r="BH116" s="1038"/>
      <c r="BI116" s="1038"/>
      <c r="BJ116" s="1038"/>
      <c r="BK116" s="1038"/>
      <c r="BL116" s="1038"/>
      <c r="BM116" s="1038"/>
      <c r="BN116" s="1038"/>
      <c r="BO116" s="1038"/>
      <c r="BP116" s="1039"/>
      <c r="BQ116" s="989" t="s">
        <v>
500</v>
      </c>
      <c r="BR116" s="990"/>
      <c r="BS116" s="990"/>
      <c r="BT116" s="990"/>
      <c r="BU116" s="990"/>
      <c r="BV116" s="990" t="s">
        <v>
500</v>
      </c>
      <c r="BW116" s="990"/>
      <c r="BX116" s="990"/>
      <c r="BY116" s="990"/>
      <c r="BZ116" s="990"/>
      <c r="CA116" s="990" t="s">
        <v>
500</v>
      </c>
      <c r="CB116" s="990"/>
      <c r="CC116" s="990"/>
      <c r="CD116" s="990"/>
      <c r="CE116" s="990"/>
      <c r="CF116" s="984" t="s">
        <v>
500</v>
      </c>
      <c r="CG116" s="985"/>
      <c r="CH116" s="985"/>
      <c r="CI116" s="985"/>
      <c r="CJ116" s="985"/>
      <c r="CK116" s="1015"/>
      <c r="CL116" s="1016"/>
      <c r="CM116" s="986" t="s">
        <v>
275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
500</v>
      </c>
      <c r="DH116" s="1029"/>
      <c r="DI116" s="1029"/>
      <c r="DJ116" s="1029"/>
      <c r="DK116" s="1030"/>
      <c r="DL116" s="1031" t="s">
        <v>
500</v>
      </c>
      <c r="DM116" s="1029"/>
      <c r="DN116" s="1029"/>
      <c r="DO116" s="1029"/>
      <c r="DP116" s="1030"/>
      <c r="DQ116" s="1031" t="s">
        <v>
500</v>
      </c>
      <c r="DR116" s="1029"/>
      <c r="DS116" s="1029"/>
      <c r="DT116" s="1029"/>
      <c r="DU116" s="1030"/>
      <c r="DV116" s="1032" t="s">
        <v>
500</v>
      </c>
      <c r="DW116" s="1033"/>
      <c r="DX116" s="1033"/>
      <c r="DY116" s="1033"/>
      <c r="DZ116" s="1034"/>
    </row>
    <row r="117" spans="1:130" s="212" customFormat="1" ht="26.25" customHeight="1">
      <c r="A117" s="974" t="s">
        <v>
126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
533</v>
      </c>
      <c r="Z117" s="956"/>
      <c r="AA117" s="1046">
        <v>
729467</v>
      </c>
      <c r="AB117" s="1047"/>
      <c r="AC117" s="1047"/>
      <c r="AD117" s="1047"/>
      <c r="AE117" s="1048"/>
      <c r="AF117" s="1049">
        <v>
765855</v>
      </c>
      <c r="AG117" s="1047"/>
      <c r="AH117" s="1047"/>
      <c r="AI117" s="1047"/>
      <c r="AJ117" s="1048"/>
      <c r="AK117" s="1049">
        <v>
853182</v>
      </c>
      <c r="AL117" s="1047"/>
      <c r="AM117" s="1047"/>
      <c r="AN117" s="1047"/>
      <c r="AO117" s="1048"/>
      <c r="AP117" s="1050"/>
      <c r="AQ117" s="1051"/>
      <c r="AR117" s="1051"/>
      <c r="AS117" s="1051"/>
      <c r="AT117" s="1052"/>
      <c r="AU117" s="970"/>
      <c r="AV117" s="971"/>
      <c r="AW117" s="971"/>
      <c r="AX117" s="971"/>
      <c r="AY117" s="971"/>
      <c r="AZ117" s="1037" t="s">
        <v>
534</v>
      </c>
      <c r="BA117" s="1038"/>
      <c r="BB117" s="1038"/>
      <c r="BC117" s="1038"/>
      <c r="BD117" s="1038"/>
      <c r="BE117" s="1038"/>
      <c r="BF117" s="1038"/>
      <c r="BG117" s="1038"/>
      <c r="BH117" s="1038"/>
      <c r="BI117" s="1038"/>
      <c r="BJ117" s="1038"/>
      <c r="BK117" s="1038"/>
      <c r="BL117" s="1038"/>
      <c r="BM117" s="1038"/>
      <c r="BN117" s="1038"/>
      <c r="BO117" s="1038"/>
      <c r="BP117" s="1039"/>
      <c r="BQ117" s="989" t="s">
        <v>
500</v>
      </c>
      <c r="BR117" s="990"/>
      <c r="BS117" s="990"/>
      <c r="BT117" s="990"/>
      <c r="BU117" s="990"/>
      <c r="BV117" s="990" t="s">
        <v>
500</v>
      </c>
      <c r="BW117" s="990"/>
      <c r="BX117" s="990"/>
      <c r="BY117" s="990"/>
      <c r="BZ117" s="990"/>
      <c r="CA117" s="990" t="s">
        <v>
500</v>
      </c>
      <c r="CB117" s="990"/>
      <c r="CC117" s="990"/>
      <c r="CD117" s="990"/>
      <c r="CE117" s="990"/>
      <c r="CF117" s="984" t="s">
        <v>
500</v>
      </c>
      <c r="CG117" s="985"/>
      <c r="CH117" s="985"/>
      <c r="CI117" s="985"/>
      <c r="CJ117" s="985"/>
      <c r="CK117" s="1015"/>
      <c r="CL117" s="1016"/>
      <c r="CM117" s="986" t="s">
        <v>
276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
500</v>
      </c>
      <c r="DH117" s="1029"/>
      <c r="DI117" s="1029"/>
      <c r="DJ117" s="1029"/>
      <c r="DK117" s="1030"/>
      <c r="DL117" s="1031" t="s">
        <v>
500</v>
      </c>
      <c r="DM117" s="1029"/>
      <c r="DN117" s="1029"/>
      <c r="DO117" s="1029"/>
      <c r="DP117" s="1030"/>
      <c r="DQ117" s="1031" t="s">
        <v>
500</v>
      </c>
      <c r="DR117" s="1029"/>
      <c r="DS117" s="1029"/>
      <c r="DT117" s="1029"/>
      <c r="DU117" s="1030"/>
      <c r="DV117" s="1032" t="s">
        <v>
500</v>
      </c>
      <c r="DW117" s="1033"/>
      <c r="DX117" s="1033"/>
      <c r="DY117" s="1033"/>
      <c r="DZ117" s="1034"/>
    </row>
    <row r="118" spans="1:130" s="212" customFormat="1" ht="26.25" customHeight="1">
      <c r="A118" s="974" t="s">
        <v>
254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
252</v>
      </c>
      <c r="AB118" s="955"/>
      <c r="AC118" s="955"/>
      <c r="AD118" s="955"/>
      <c r="AE118" s="956"/>
      <c r="AF118" s="954" t="s">
        <v>
197</v>
      </c>
      <c r="AG118" s="955"/>
      <c r="AH118" s="955"/>
      <c r="AI118" s="955"/>
      <c r="AJ118" s="956"/>
      <c r="AK118" s="954" t="s">
        <v>
196</v>
      </c>
      <c r="AL118" s="955"/>
      <c r="AM118" s="955"/>
      <c r="AN118" s="955"/>
      <c r="AO118" s="956"/>
      <c r="AP118" s="1041" t="s">
        <v>
253</v>
      </c>
      <c r="AQ118" s="1042"/>
      <c r="AR118" s="1042"/>
      <c r="AS118" s="1042"/>
      <c r="AT118" s="1043"/>
      <c r="AU118" s="970"/>
      <c r="AV118" s="971"/>
      <c r="AW118" s="971"/>
      <c r="AX118" s="971"/>
      <c r="AY118" s="971"/>
      <c r="AZ118" s="1044" t="s">
        <v>
277</v>
      </c>
      <c r="BA118" s="1035"/>
      <c r="BB118" s="1035"/>
      <c r="BC118" s="1035"/>
      <c r="BD118" s="1035"/>
      <c r="BE118" s="1035"/>
      <c r="BF118" s="1035"/>
      <c r="BG118" s="1035"/>
      <c r="BH118" s="1035"/>
      <c r="BI118" s="1035"/>
      <c r="BJ118" s="1035"/>
      <c r="BK118" s="1035"/>
      <c r="BL118" s="1035"/>
      <c r="BM118" s="1035"/>
      <c r="BN118" s="1035"/>
      <c r="BO118" s="1035"/>
      <c r="BP118" s="1036"/>
      <c r="BQ118" s="1067" t="s">
        <v>
500</v>
      </c>
      <c r="BR118" s="1068"/>
      <c r="BS118" s="1068"/>
      <c r="BT118" s="1068"/>
      <c r="BU118" s="1068"/>
      <c r="BV118" s="1068" t="s">
        <v>
500</v>
      </c>
      <c r="BW118" s="1068"/>
      <c r="BX118" s="1068"/>
      <c r="BY118" s="1068"/>
      <c r="BZ118" s="1068"/>
      <c r="CA118" s="1068" t="s">
        <v>
500</v>
      </c>
      <c r="CB118" s="1068"/>
      <c r="CC118" s="1068"/>
      <c r="CD118" s="1068"/>
      <c r="CE118" s="1068"/>
      <c r="CF118" s="984" t="s">
        <v>
500</v>
      </c>
      <c r="CG118" s="985"/>
      <c r="CH118" s="985"/>
      <c r="CI118" s="985"/>
      <c r="CJ118" s="985"/>
      <c r="CK118" s="1015"/>
      <c r="CL118" s="1016"/>
      <c r="CM118" s="986" t="s">
        <v>
278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
500</v>
      </c>
      <c r="DH118" s="1029"/>
      <c r="DI118" s="1029"/>
      <c r="DJ118" s="1029"/>
      <c r="DK118" s="1030"/>
      <c r="DL118" s="1031" t="s">
        <v>
500</v>
      </c>
      <c r="DM118" s="1029"/>
      <c r="DN118" s="1029"/>
      <c r="DO118" s="1029"/>
      <c r="DP118" s="1030"/>
      <c r="DQ118" s="1031" t="s">
        <v>
500</v>
      </c>
      <c r="DR118" s="1029"/>
      <c r="DS118" s="1029"/>
      <c r="DT118" s="1029"/>
      <c r="DU118" s="1030"/>
      <c r="DV118" s="1032" t="s">
        <v>
500</v>
      </c>
      <c r="DW118" s="1033"/>
      <c r="DX118" s="1033"/>
      <c r="DY118" s="1033"/>
      <c r="DZ118" s="1034"/>
    </row>
    <row r="119" spans="1:130" s="212" customFormat="1" ht="26.25" customHeight="1">
      <c r="A119" s="1134" t="s">
        <v>
257</v>
      </c>
      <c r="B119" s="1014"/>
      <c r="C119" s="993" t="s">
        <v>
258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
500</v>
      </c>
      <c r="AB119" s="962"/>
      <c r="AC119" s="962"/>
      <c r="AD119" s="962"/>
      <c r="AE119" s="963"/>
      <c r="AF119" s="964" t="s">
        <v>
500</v>
      </c>
      <c r="AG119" s="962"/>
      <c r="AH119" s="962"/>
      <c r="AI119" s="962"/>
      <c r="AJ119" s="963"/>
      <c r="AK119" s="964" t="s">
        <v>
500</v>
      </c>
      <c r="AL119" s="962"/>
      <c r="AM119" s="962"/>
      <c r="AN119" s="962"/>
      <c r="AO119" s="963"/>
      <c r="AP119" s="965" t="s">
        <v>
500</v>
      </c>
      <c r="AQ119" s="966"/>
      <c r="AR119" s="966"/>
      <c r="AS119" s="966"/>
      <c r="AT119" s="967"/>
      <c r="AU119" s="972"/>
      <c r="AV119" s="973"/>
      <c r="AW119" s="973"/>
      <c r="AX119" s="973"/>
      <c r="AY119" s="973"/>
      <c r="AZ119" s="240" t="s">
        <v>
126</v>
      </c>
      <c r="BA119" s="240"/>
      <c r="BB119" s="240"/>
      <c r="BC119" s="240"/>
      <c r="BD119" s="240"/>
      <c r="BE119" s="240"/>
      <c r="BF119" s="240"/>
      <c r="BG119" s="240"/>
      <c r="BH119" s="240"/>
      <c r="BI119" s="240"/>
      <c r="BJ119" s="240"/>
      <c r="BK119" s="240"/>
      <c r="BL119" s="240"/>
      <c r="BM119" s="240"/>
      <c r="BN119" s="240"/>
      <c r="BO119" s="1045" t="s">
        <v>
535</v>
      </c>
      <c r="BP119" s="1076"/>
      <c r="BQ119" s="1067">
        <v>
10639664</v>
      </c>
      <c r="BR119" s="1068"/>
      <c r="BS119" s="1068"/>
      <c r="BT119" s="1068"/>
      <c r="BU119" s="1068"/>
      <c r="BV119" s="1068">
        <v>
11312411</v>
      </c>
      <c r="BW119" s="1068"/>
      <c r="BX119" s="1068"/>
      <c r="BY119" s="1068"/>
      <c r="BZ119" s="1068"/>
      <c r="CA119" s="1068">
        <v>
11382084</v>
      </c>
      <c r="CB119" s="1068"/>
      <c r="CC119" s="1068"/>
      <c r="CD119" s="1068"/>
      <c r="CE119" s="1068"/>
      <c r="CF119" s="1069"/>
      <c r="CG119" s="1070"/>
      <c r="CH119" s="1070"/>
      <c r="CI119" s="1070"/>
      <c r="CJ119" s="1071"/>
      <c r="CK119" s="1017"/>
      <c r="CL119" s="1018"/>
      <c r="CM119" s="1072" t="s">
        <v>
279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
500</v>
      </c>
      <c r="DH119" s="1054"/>
      <c r="DI119" s="1054"/>
      <c r="DJ119" s="1054"/>
      <c r="DK119" s="1055"/>
      <c r="DL119" s="1053" t="s">
        <v>
500</v>
      </c>
      <c r="DM119" s="1054"/>
      <c r="DN119" s="1054"/>
      <c r="DO119" s="1054"/>
      <c r="DP119" s="1055"/>
      <c r="DQ119" s="1053" t="s">
        <v>
500</v>
      </c>
      <c r="DR119" s="1054"/>
      <c r="DS119" s="1054"/>
      <c r="DT119" s="1054"/>
      <c r="DU119" s="1055"/>
      <c r="DV119" s="1056" t="s">
        <v>
500</v>
      </c>
      <c r="DW119" s="1057"/>
      <c r="DX119" s="1057"/>
      <c r="DY119" s="1057"/>
      <c r="DZ119" s="1058"/>
    </row>
    <row r="120" spans="1:130" s="212" customFormat="1" ht="26.25" customHeight="1">
      <c r="A120" s="1135"/>
      <c r="B120" s="1016"/>
      <c r="C120" s="986" t="s">
        <v>
261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
500</v>
      </c>
      <c r="AB120" s="1029"/>
      <c r="AC120" s="1029"/>
      <c r="AD120" s="1029"/>
      <c r="AE120" s="1030"/>
      <c r="AF120" s="1031" t="s">
        <v>
500</v>
      </c>
      <c r="AG120" s="1029"/>
      <c r="AH120" s="1029"/>
      <c r="AI120" s="1029"/>
      <c r="AJ120" s="1030"/>
      <c r="AK120" s="1031" t="s">
        <v>
500</v>
      </c>
      <c r="AL120" s="1029"/>
      <c r="AM120" s="1029"/>
      <c r="AN120" s="1029"/>
      <c r="AO120" s="1030"/>
      <c r="AP120" s="1032" t="s">
        <v>
500</v>
      </c>
      <c r="AQ120" s="1033"/>
      <c r="AR120" s="1033"/>
      <c r="AS120" s="1033"/>
      <c r="AT120" s="1034"/>
      <c r="AU120" s="1059" t="s">
        <v>
280</v>
      </c>
      <c r="AV120" s="1060"/>
      <c r="AW120" s="1060"/>
      <c r="AX120" s="1060"/>
      <c r="AY120" s="1061"/>
      <c r="AZ120" s="1010" t="s">
        <v>
281</v>
      </c>
      <c r="BA120" s="959"/>
      <c r="BB120" s="959"/>
      <c r="BC120" s="959"/>
      <c r="BD120" s="959"/>
      <c r="BE120" s="959"/>
      <c r="BF120" s="959"/>
      <c r="BG120" s="959"/>
      <c r="BH120" s="959"/>
      <c r="BI120" s="959"/>
      <c r="BJ120" s="959"/>
      <c r="BK120" s="959"/>
      <c r="BL120" s="959"/>
      <c r="BM120" s="959"/>
      <c r="BN120" s="959"/>
      <c r="BO120" s="959"/>
      <c r="BP120" s="960"/>
      <c r="BQ120" s="996">
        <v>
1825291</v>
      </c>
      <c r="BR120" s="997"/>
      <c r="BS120" s="997"/>
      <c r="BT120" s="997"/>
      <c r="BU120" s="997"/>
      <c r="BV120" s="997">
        <v>
1862892</v>
      </c>
      <c r="BW120" s="997"/>
      <c r="BX120" s="997"/>
      <c r="BY120" s="997"/>
      <c r="BZ120" s="997"/>
      <c r="CA120" s="997">
        <v>
1610706</v>
      </c>
      <c r="CB120" s="997"/>
      <c r="CC120" s="997"/>
      <c r="CD120" s="997"/>
      <c r="CE120" s="997"/>
      <c r="CF120" s="1011">
        <v>
56</v>
      </c>
      <c r="CG120" s="1012"/>
      <c r="CH120" s="1012"/>
      <c r="CI120" s="1012"/>
      <c r="CJ120" s="1012"/>
      <c r="CK120" s="1077" t="s">
        <v>
282</v>
      </c>
      <c r="CL120" s="1078"/>
      <c r="CM120" s="1078"/>
      <c r="CN120" s="1078"/>
      <c r="CO120" s="1079"/>
      <c r="CP120" s="1085" t="s">
        <v>
536</v>
      </c>
      <c r="CQ120" s="1086"/>
      <c r="CR120" s="1086"/>
      <c r="CS120" s="1086"/>
      <c r="CT120" s="1086"/>
      <c r="CU120" s="1086"/>
      <c r="CV120" s="1086"/>
      <c r="CW120" s="1086"/>
      <c r="CX120" s="1086"/>
      <c r="CY120" s="1086"/>
      <c r="CZ120" s="1086"/>
      <c r="DA120" s="1086"/>
      <c r="DB120" s="1086"/>
      <c r="DC120" s="1086"/>
      <c r="DD120" s="1086"/>
      <c r="DE120" s="1086"/>
      <c r="DF120" s="1087"/>
      <c r="DG120" s="996">
        <v>
352972</v>
      </c>
      <c r="DH120" s="997"/>
      <c r="DI120" s="997"/>
      <c r="DJ120" s="997"/>
      <c r="DK120" s="997"/>
      <c r="DL120" s="997">
        <v>
443168</v>
      </c>
      <c r="DM120" s="997"/>
      <c r="DN120" s="997"/>
      <c r="DO120" s="997"/>
      <c r="DP120" s="997"/>
      <c r="DQ120" s="997">
        <v>
330344</v>
      </c>
      <c r="DR120" s="997"/>
      <c r="DS120" s="997"/>
      <c r="DT120" s="997"/>
      <c r="DU120" s="997"/>
      <c r="DV120" s="998">
        <v>
11.5</v>
      </c>
      <c r="DW120" s="998"/>
      <c r="DX120" s="998"/>
      <c r="DY120" s="998"/>
      <c r="DZ120" s="999"/>
    </row>
    <row r="121" spans="1:130" s="212" customFormat="1" ht="26.25" customHeight="1">
      <c r="A121" s="1135"/>
      <c r="B121" s="1016"/>
      <c r="C121" s="1037" t="s">
        <v>
283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
500</v>
      </c>
      <c r="AB121" s="1029"/>
      <c r="AC121" s="1029"/>
      <c r="AD121" s="1029"/>
      <c r="AE121" s="1030"/>
      <c r="AF121" s="1031" t="s">
        <v>
500</v>
      </c>
      <c r="AG121" s="1029"/>
      <c r="AH121" s="1029"/>
      <c r="AI121" s="1029"/>
      <c r="AJ121" s="1030"/>
      <c r="AK121" s="1031" t="s">
        <v>
500</v>
      </c>
      <c r="AL121" s="1029"/>
      <c r="AM121" s="1029"/>
      <c r="AN121" s="1029"/>
      <c r="AO121" s="1030"/>
      <c r="AP121" s="1032" t="s">
        <v>
500</v>
      </c>
      <c r="AQ121" s="1033"/>
      <c r="AR121" s="1033"/>
      <c r="AS121" s="1033"/>
      <c r="AT121" s="1034"/>
      <c r="AU121" s="1062"/>
      <c r="AV121" s="1063"/>
      <c r="AW121" s="1063"/>
      <c r="AX121" s="1063"/>
      <c r="AY121" s="1064"/>
      <c r="AZ121" s="1019" t="s">
        <v>
284</v>
      </c>
      <c r="BA121" s="1020"/>
      <c r="BB121" s="1020"/>
      <c r="BC121" s="1020"/>
      <c r="BD121" s="1020"/>
      <c r="BE121" s="1020"/>
      <c r="BF121" s="1020"/>
      <c r="BG121" s="1020"/>
      <c r="BH121" s="1020"/>
      <c r="BI121" s="1020"/>
      <c r="BJ121" s="1020"/>
      <c r="BK121" s="1020"/>
      <c r="BL121" s="1020"/>
      <c r="BM121" s="1020"/>
      <c r="BN121" s="1020"/>
      <c r="BO121" s="1020"/>
      <c r="BP121" s="1021"/>
      <c r="BQ121" s="989">
        <v>
304462</v>
      </c>
      <c r="BR121" s="990"/>
      <c r="BS121" s="990"/>
      <c r="BT121" s="990"/>
      <c r="BU121" s="990"/>
      <c r="BV121" s="990">
        <v>
455929</v>
      </c>
      <c r="BW121" s="990"/>
      <c r="BX121" s="990"/>
      <c r="BY121" s="990"/>
      <c r="BZ121" s="990"/>
      <c r="CA121" s="990">
        <v>
492281</v>
      </c>
      <c r="CB121" s="990"/>
      <c r="CC121" s="990"/>
      <c r="CD121" s="990"/>
      <c r="CE121" s="990"/>
      <c r="CF121" s="984">
        <v>
17.100000000000001</v>
      </c>
      <c r="CG121" s="985"/>
      <c r="CH121" s="985"/>
      <c r="CI121" s="985"/>
      <c r="CJ121" s="985"/>
      <c r="CK121" s="1080"/>
      <c r="CL121" s="1081"/>
      <c r="CM121" s="1081"/>
      <c r="CN121" s="1081"/>
      <c r="CO121" s="1082"/>
      <c r="CP121" s="1090"/>
      <c r="CQ121" s="1091"/>
      <c r="CR121" s="1091"/>
      <c r="CS121" s="1091"/>
      <c r="CT121" s="1091"/>
      <c r="CU121" s="1091"/>
      <c r="CV121" s="1091"/>
      <c r="CW121" s="1091"/>
      <c r="CX121" s="1091"/>
      <c r="CY121" s="1091"/>
      <c r="CZ121" s="1091"/>
      <c r="DA121" s="1091"/>
      <c r="DB121" s="1091"/>
      <c r="DC121" s="1091"/>
      <c r="DD121" s="1091"/>
      <c r="DE121" s="1091"/>
      <c r="DF121" s="1092"/>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12" customFormat="1" ht="26.25" customHeight="1">
      <c r="A122" s="1135"/>
      <c r="B122" s="1016"/>
      <c r="C122" s="986" t="s">
        <v>
270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
500</v>
      </c>
      <c r="AB122" s="1029"/>
      <c r="AC122" s="1029"/>
      <c r="AD122" s="1029"/>
      <c r="AE122" s="1030"/>
      <c r="AF122" s="1031" t="s">
        <v>
500</v>
      </c>
      <c r="AG122" s="1029"/>
      <c r="AH122" s="1029"/>
      <c r="AI122" s="1029"/>
      <c r="AJ122" s="1030"/>
      <c r="AK122" s="1031" t="s">
        <v>
500</v>
      </c>
      <c r="AL122" s="1029"/>
      <c r="AM122" s="1029"/>
      <c r="AN122" s="1029"/>
      <c r="AO122" s="1030"/>
      <c r="AP122" s="1032" t="s">
        <v>
500</v>
      </c>
      <c r="AQ122" s="1033"/>
      <c r="AR122" s="1033"/>
      <c r="AS122" s="1033"/>
      <c r="AT122" s="1034"/>
      <c r="AU122" s="1062"/>
      <c r="AV122" s="1063"/>
      <c r="AW122" s="1063"/>
      <c r="AX122" s="1063"/>
      <c r="AY122" s="1064"/>
      <c r="AZ122" s="1044" t="s">
        <v>
285</v>
      </c>
      <c r="BA122" s="1035"/>
      <c r="BB122" s="1035"/>
      <c r="BC122" s="1035"/>
      <c r="BD122" s="1035"/>
      <c r="BE122" s="1035"/>
      <c r="BF122" s="1035"/>
      <c r="BG122" s="1035"/>
      <c r="BH122" s="1035"/>
      <c r="BI122" s="1035"/>
      <c r="BJ122" s="1035"/>
      <c r="BK122" s="1035"/>
      <c r="BL122" s="1035"/>
      <c r="BM122" s="1035"/>
      <c r="BN122" s="1035"/>
      <c r="BO122" s="1035"/>
      <c r="BP122" s="1036"/>
      <c r="BQ122" s="1067">
        <v>
5036053</v>
      </c>
      <c r="BR122" s="1068"/>
      <c r="BS122" s="1068"/>
      <c r="BT122" s="1068"/>
      <c r="BU122" s="1068"/>
      <c r="BV122" s="1068">
        <v>
5505427</v>
      </c>
      <c r="BW122" s="1068"/>
      <c r="BX122" s="1068"/>
      <c r="BY122" s="1068"/>
      <c r="BZ122" s="1068"/>
      <c r="CA122" s="1068">
        <v>
5788139</v>
      </c>
      <c r="CB122" s="1068"/>
      <c r="CC122" s="1068"/>
      <c r="CD122" s="1068"/>
      <c r="CE122" s="1068"/>
      <c r="CF122" s="1088">
        <v>
201.3</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12" customFormat="1" ht="26.25" customHeight="1">
      <c r="A123" s="1135"/>
      <c r="B123" s="1016"/>
      <c r="C123" s="986" t="s">
        <v>
275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
500</v>
      </c>
      <c r="AB123" s="1029"/>
      <c r="AC123" s="1029"/>
      <c r="AD123" s="1029"/>
      <c r="AE123" s="1030"/>
      <c r="AF123" s="1031" t="s">
        <v>
500</v>
      </c>
      <c r="AG123" s="1029"/>
      <c r="AH123" s="1029"/>
      <c r="AI123" s="1029"/>
      <c r="AJ123" s="1030"/>
      <c r="AK123" s="1031" t="s">
        <v>
500</v>
      </c>
      <c r="AL123" s="1029"/>
      <c r="AM123" s="1029"/>
      <c r="AN123" s="1029"/>
      <c r="AO123" s="1030"/>
      <c r="AP123" s="1032" t="s">
        <v>
500</v>
      </c>
      <c r="AQ123" s="1033"/>
      <c r="AR123" s="1033"/>
      <c r="AS123" s="1033"/>
      <c r="AT123" s="1034"/>
      <c r="AU123" s="1065"/>
      <c r="AV123" s="1066"/>
      <c r="AW123" s="1066"/>
      <c r="AX123" s="1066"/>
      <c r="AY123" s="1066"/>
      <c r="AZ123" s="240" t="s">
        <v>
126</v>
      </c>
      <c r="BA123" s="240"/>
      <c r="BB123" s="240"/>
      <c r="BC123" s="240"/>
      <c r="BD123" s="240"/>
      <c r="BE123" s="240"/>
      <c r="BF123" s="240"/>
      <c r="BG123" s="240"/>
      <c r="BH123" s="240"/>
      <c r="BI123" s="240"/>
      <c r="BJ123" s="240"/>
      <c r="BK123" s="240"/>
      <c r="BL123" s="240"/>
      <c r="BM123" s="240"/>
      <c r="BN123" s="240"/>
      <c r="BO123" s="1045" t="s">
        <v>
537</v>
      </c>
      <c r="BP123" s="1076"/>
      <c r="BQ123" s="1106">
        <v>
7165806</v>
      </c>
      <c r="BR123" s="1107"/>
      <c r="BS123" s="1107"/>
      <c r="BT123" s="1107"/>
      <c r="BU123" s="1107"/>
      <c r="BV123" s="1107">
        <v>
7824248</v>
      </c>
      <c r="BW123" s="1107"/>
      <c r="BX123" s="1107"/>
      <c r="BY123" s="1107"/>
      <c r="BZ123" s="1107"/>
      <c r="CA123" s="1107">
        <v>
7891126</v>
      </c>
      <c r="CB123" s="1107"/>
      <c r="CC123" s="1107"/>
      <c r="CD123" s="1107"/>
      <c r="CE123" s="1107"/>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12" customFormat="1" ht="26.25" customHeight="1" thickBot="1">
      <c r="A124" s="1135"/>
      <c r="B124" s="1016"/>
      <c r="C124" s="986" t="s">
        <v>
276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
500</v>
      </c>
      <c r="AB124" s="1029"/>
      <c r="AC124" s="1029"/>
      <c r="AD124" s="1029"/>
      <c r="AE124" s="1030"/>
      <c r="AF124" s="1031" t="s">
        <v>
500</v>
      </c>
      <c r="AG124" s="1029"/>
      <c r="AH124" s="1029"/>
      <c r="AI124" s="1029"/>
      <c r="AJ124" s="1030"/>
      <c r="AK124" s="1031" t="s">
        <v>
500</v>
      </c>
      <c r="AL124" s="1029"/>
      <c r="AM124" s="1029"/>
      <c r="AN124" s="1029"/>
      <c r="AO124" s="1030"/>
      <c r="AP124" s="1032" t="s">
        <v>
500</v>
      </c>
      <c r="AQ124" s="1033"/>
      <c r="AR124" s="1033"/>
      <c r="AS124" s="1033"/>
      <c r="AT124" s="1034"/>
      <c r="AU124" s="1102" t="s">
        <v>
286</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
125.2</v>
      </c>
      <c r="BR124" s="1098"/>
      <c r="BS124" s="1098"/>
      <c r="BT124" s="1098"/>
      <c r="BU124" s="1098"/>
      <c r="BV124" s="1098">
        <v>
123.8</v>
      </c>
      <c r="BW124" s="1098"/>
      <c r="BX124" s="1098"/>
      <c r="BY124" s="1098"/>
      <c r="BZ124" s="1098"/>
      <c r="CA124" s="1098">
        <v>
121.4</v>
      </c>
      <c r="CB124" s="1098"/>
      <c r="CC124" s="1098"/>
      <c r="CD124" s="1098"/>
      <c r="CE124" s="1098"/>
      <c r="CF124" s="1099"/>
      <c r="CG124" s="1100"/>
      <c r="CH124" s="1100"/>
      <c r="CI124" s="1100"/>
      <c r="CJ124" s="1101"/>
      <c r="CK124" s="1083"/>
      <c r="CL124" s="1083"/>
      <c r="CM124" s="1083"/>
      <c r="CN124" s="1083"/>
      <c r="CO124" s="1084"/>
      <c r="CP124" s="1090" t="s">
        <v>
538</v>
      </c>
      <c r="CQ124" s="1091"/>
      <c r="CR124" s="1091"/>
      <c r="CS124" s="1091"/>
      <c r="CT124" s="1091"/>
      <c r="CU124" s="1091"/>
      <c r="CV124" s="1091"/>
      <c r="CW124" s="1091"/>
      <c r="CX124" s="1091"/>
      <c r="CY124" s="1091"/>
      <c r="CZ124" s="1091"/>
      <c r="DA124" s="1091"/>
      <c r="DB124" s="1091"/>
      <c r="DC124" s="1091"/>
      <c r="DD124" s="1091"/>
      <c r="DE124" s="1091"/>
      <c r="DF124" s="1092"/>
      <c r="DG124" s="1075" t="s">
        <v>
500</v>
      </c>
      <c r="DH124" s="1054"/>
      <c r="DI124" s="1054"/>
      <c r="DJ124" s="1054"/>
      <c r="DK124" s="1055"/>
      <c r="DL124" s="1053" t="s">
        <v>
500</v>
      </c>
      <c r="DM124" s="1054"/>
      <c r="DN124" s="1054"/>
      <c r="DO124" s="1054"/>
      <c r="DP124" s="1055"/>
      <c r="DQ124" s="1053" t="s">
        <v>
500</v>
      </c>
      <c r="DR124" s="1054"/>
      <c r="DS124" s="1054"/>
      <c r="DT124" s="1054"/>
      <c r="DU124" s="1055"/>
      <c r="DV124" s="1056" t="s">
        <v>
500</v>
      </c>
      <c r="DW124" s="1057"/>
      <c r="DX124" s="1057"/>
      <c r="DY124" s="1057"/>
      <c r="DZ124" s="1058"/>
    </row>
    <row r="125" spans="1:130" s="212" customFormat="1" ht="26.25" customHeight="1">
      <c r="A125" s="1135"/>
      <c r="B125" s="1016"/>
      <c r="C125" s="986" t="s">
        <v>
278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
500</v>
      </c>
      <c r="AB125" s="1029"/>
      <c r="AC125" s="1029"/>
      <c r="AD125" s="1029"/>
      <c r="AE125" s="1030"/>
      <c r="AF125" s="1031" t="s">
        <v>
500</v>
      </c>
      <c r="AG125" s="1029"/>
      <c r="AH125" s="1029"/>
      <c r="AI125" s="1029"/>
      <c r="AJ125" s="1030"/>
      <c r="AK125" s="1031" t="s">
        <v>
500</v>
      </c>
      <c r="AL125" s="1029"/>
      <c r="AM125" s="1029"/>
      <c r="AN125" s="1029"/>
      <c r="AO125" s="1030"/>
      <c r="AP125" s="1032" t="s">
        <v>
500</v>
      </c>
      <c r="AQ125" s="1033"/>
      <c r="AR125" s="1033"/>
      <c r="AS125" s="1033"/>
      <c r="AT125" s="1034"/>
      <c r="AU125" s="241"/>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2"/>
      <c r="BR125" s="362"/>
      <c r="BS125" s="362"/>
      <c r="BT125" s="362"/>
      <c r="BU125" s="362"/>
      <c r="BV125" s="362"/>
      <c r="BW125" s="362"/>
      <c r="BX125" s="362"/>
      <c r="BY125" s="362"/>
      <c r="BZ125" s="362"/>
      <c r="CA125" s="362"/>
      <c r="CB125" s="362"/>
      <c r="CC125" s="362"/>
      <c r="CD125" s="362"/>
      <c r="CE125" s="362"/>
      <c r="CF125" s="362"/>
      <c r="CG125" s="362"/>
      <c r="CH125" s="362"/>
      <c r="CI125" s="362"/>
      <c r="CJ125" s="242"/>
      <c r="CK125" s="1093" t="s">
        <v>
287</v>
      </c>
      <c r="CL125" s="1078"/>
      <c r="CM125" s="1078"/>
      <c r="CN125" s="1078"/>
      <c r="CO125" s="1079"/>
      <c r="CP125" s="1010" t="s">
        <v>
288</v>
      </c>
      <c r="CQ125" s="959"/>
      <c r="CR125" s="959"/>
      <c r="CS125" s="959"/>
      <c r="CT125" s="959"/>
      <c r="CU125" s="959"/>
      <c r="CV125" s="959"/>
      <c r="CW125" s="959"/>
      <c r="CX125" s="959"/>
      <c r="CY125" s="959"/>
      <c r="CZ125" s="959"/>
      <c r="DA125" s="959"/>
      <c r="DB125" s="959"/>
      <c r="DC125" s="959"/>
      <c r="DD125" s="959"/>
      <c r="DE125" s="959"/>
      <c r="DF125" s="960"/>
      <c r="DG125" s="996" t="s">
        <v>
500</v>
      </c>
      <c r="DH125" s="997"/>
      <c r="DI125" s="997"/>
      <c r="DJ125" s="997"/>
      <c r="DK125" s="997"/>
      <c r="DL125" s="997" t="s">
        <v>
500</v>
      </c>
      <c r="DM125" s="997"/>
      <c r="DN125" s="997"/>
      <c r="DO125" s="997"/>
      <c r="DP125" s="997"/>
      <c r="DQ125" s="997" t="s">
        <v>
500</v>
      </c>
      <c r="DR125" s="997"/>
      <c r="DS125" s="997"/>
      <c r="DT125" s="997"/>
      <c r="DU125" s="997"/>
      <c r="DV125" s="998" t="s">
        <v>
500</v>
      </c>
      <c r="DW125" s="998"/>
      <c r="DX125" s="998"/>
      <c r="DY125" s="998"/>
      <c r="DZ125" s="999"/>
    </row>
    <row r="126" spans="1:130" s="212" customFormat="1" ht="26.25" customHeight="1" thickBot="1">
      <c r="A126" s="1135"/>
      <c r="B126" s="1016"/>
      <c r="C126" s="986" t="s">
        <v>
279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
500</v>
      </c>
      <c r="AB126" s="1029"/>
      <c r="AC126" s="1029"/>
      <c r="AD126" s="1029"/>
      <c r="AE126" s="1030"/>
      <c r="AF126" s="1031" t="s">
        <v>
500</v>
      </c>
      <c r="AG126" s="1029"/>
      <c r="AH126" s="1029"/>
      <c r="AI126" s="1029"/>
      <c r="AJ126" s="1030"/>
      <c r="AK126" s="1031" t="s">
        <v>
500</v>
      </c>
      <c r="AL126" s="1029"/>
      <c r="AM126" s="1029"/>
      <c r="AN126" s="1029"/>
      <c r="AO126" s="1030"/>
      <c r="AP126" s="1032" t="s">
        <v>
500</v>
      </c>
      <c r="AQ126" s="1033"/>
      <c r="AR126" s="1033"/>
      <c r="AS126" s="1033"/>
      <c r="AT126" s="1034"/>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62"/>
      <c r="CH126" s="362"/>
      <c r="CI126" s="362"/>
      <c r="CJ126" s="242"/>
      <c r="CK126" s="1094"/>
      <c r="CL126" s="1081"/>
      <c r="CM126" s="1081"/>
      <c r="CN126" s="1081"/>
      <c r="CO126" s="1082"/>
      <c r="CP126" s="1019" t="s">
        <v>
289</v>
      </c>
      <c r="CQ126" s="1020"/>
      <c r="CR126" s="1020"/>
      <c r="CS126" s="1020"/>
      <c r="CT126" s="1020"/>
      <c r="CU126" s="1020"/>
      <c r="CV126" s="1020"/>
      <c r="CW126" s="1020"/>
      <c r="CX126" s="1020"/>
      <c r="CY126" s="1020"/>
      <c r="CZ126" s="1020"/>
      <c r="DA126" s="1020"/>
      <c r="DB126" s="1020"/>
      <c r="DC126" s="1020"/>
      <c r="DD126" s="1020"/>
      <c r="DE126" s="1020"/>
      <c r="DF126" s="1021"/>
      <c r="DG126" s="989" t="s">
        <v>
500</v>
      </c>
      <c r="DH126" s="990"/>
      <c r="DI126" s="990"/>
      <c r="DJ126" s="990"/>
      <c r="DK126" s="990"/>
      <c r="DL126" s="990" t="s">
        <v>
500</v>
      </c>
      <c r="DM126" s="990"/>
      <c r="DN126" s="990"/>
      <c r="DO126" s="990"/>
      <c r="DP126" s="990"/>
      <c r="DQ126" s="990" t="s">
        <v>
500</v>
      </c>
      <c r="DR126" s="990"/>
      <c r="DS126" s="990"/>
      <c r="DT126" s="990"/>
      <c r="DU126" s="990"/>
      <c r="DV126" s="991" t="s">
        <v>
500</v>
      </c>
      <c r="DW126" s="991"/>
      <c r="DX126" s="991"/>
      <c r="DY126" s="991"/>
      <c r="DZ126" s="992"/>
    </row>
    <row r="127" spans="1:130" s="212" customFormat="1" ht="26.25" customHeight="1">
      <c r="A127" s="1136"/>
      <c r="B127" s="1018"/>
      <c r="C127" s="1072" t="s">
        <v>
290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
500</v>
      </c>
      <c r="AB127" s="1029"/>
      <c r="AC127" s="1029"/>
      <c r="AD127" s="1029"/>
      <c r="AE127" s="1030"/>
      <c r="AF127" s="1031" t="s">
        <v>
500</v>
      </c>
      <c r="AG127" s="1029"/>
      <c r="AH127" s="1029"/>
      <c r="AI127" s="1029"/>
      <c r="AJ127" s="1030"/>
      <c r="AK127" s="1031" t="s">
        <v>
500</v>
      </c>
      <c r="AL127" s="1029"/>
      <c r="AM127" s="1029"/>
      <c r="AN127" s="1029"/>
      <c r="AO127" s="1030"/>
      <c r="AP127" s="1032" t="s">
        <v>
500</v>
      </c>
      <c r="AQ127" s="1033"/>
      <c r="AR127" s="1033"/>
      <c r="AS127" s="1033"/>
      <c r="AT127" s="1034"/>
      <c r="AU127" s="243"/>
      <c r="AV127" s="243"/>
      <c r="AW127" s="243"/>
      <c r="AX127" s="1108" t="s">
        <v>
291</v>
      </c>
      <c r="AY127" s="1109"/>
      <c r="AZ127" s="1109"/>
      <c r="BA127" s="1109"/>
      <c r="BB127" s="1109"/>
      <c r="BC127" s="1109"/>
      <c r="BD127" s="1109"/>
      <c r="BE127" s="1110"/>
      <c r="BF127" s="1111" t="s">
        <v>
292</v>
      </c>
      <c r="BG127" s="1109"/>
      <c r="BH127" s="1109"/>
      <c r="BI127" s="1109"/>
      <c r="BJ127" s="1109"/>
      <c r="BK127" s="1109"/>
      <c r="BL127" s="1110"/>
      <c r="BM127" s="1111" t="s">
        <v>
539</v>
      </c>
      <c r="BN127" s="1109"/>
      <c r="BO127" s="1109"/>
      <c r="BP127" s="1109"/>
      <c r="BQ127" s="1109"/>
      <c r="BR127" s="1109"/>
      <c r="BS127" s="1110"/>
      <c r="BT127" s="1111" t="s">
        <v>
540</v>
      </c>
      <c r="BU127" s="1109"/>
      <c r="BV127" s="1109"/>
      <c r="BW127" s="1109"/>
      <c r="BX127" s="1109"/>
      <c r="BY127" s="1109"/>
      <c r="BZ127" s="1133"/>
      <c r="CA127" s="243"/>
      <c r="CB127" s="243"/>
      <c r="CC127" s="243"/>
      <c r="CD127" s="244"/>
      <c r="CE127" s="244"/>
      <c r="CF127" s="244"/>
      <c r="CG127" s="362"/>
      <c r="CH127" s="362"/>
      <c r="CI127" s="362"/>
      <c r="CJ127" s="242"/>
      <c r="CK127" s="1094"/>
      <c r="CL127" s="1081"/>
      <c r="CM127" s="1081"/>
      <c r="CN127" s="1081"/>
      <c r="CO127" s="1082"/>
      <c r="CP127" s="1019" t="s">
        <v>
541</v>
      </c>
      <c r="CQ127" s="1020"/>
      <c r="CR127" s="1020"/>
      <c r="CS127" s="1020"/>
      <c r="CT127" s="1020"/>
      <c r="CU127" s="1020"/>
      <c r="CV127" s="1020"/>
      <c r="CW127" s="1020"/>
      <c r="CX127" s="1020"/>
      <c r="CY127" s="1020"/>
      <c r="CZ127" s="1020"/>
      <c r="DA127" s="1020"/>
      <c r="DB127" s="1020"/>
      <c r="DC127" s="1020"/>
      <c r="DD127" s="1020"/>
      <c r="DE127" s="1020"/>
      <c r="DF127" s="1021"/>
      <c r="DG127" s="989" t="s">
        <v>
500</v>
      </c>
      <c r="DH127" s="990"/>
      <c r="DI127" s="990"/>
      <c r="DJ127" s="990"/>
      <c r="DK127" s="990"/>
      <c r="DL127" s="990" t="s">
        <v>
500</v>
      </c>
      <c r="DM127" s="990"/>
      <c r="DN127" s="990"/>
      <c r="DO127" s="990"/>
      <c r="DP127" s="990"/>
      <c r="DQ127" s="990" t="s">
        <v>
500</v>
      </c>
      <c r="DR127" s="990"/>
      <c r="DS127" s="990"/>
      <c r="DT127" s="990"/>
      <c r="DU127" s="990"/>
      <c r="DV127" s="991" t="s">
        <v>
500</v>
      </c>
      <c r="DW127" s="991"/>
      <c r="DX127" s="991"/>
      <c r="DY127" s="991"/>
      <c r="DZ127" s="992"/>
    </row>
    <row r="128" spans="1:130" s="212" customFormat="1" ht="26.25" customHeight="1" thickBot="1">
      <c r="A128" s="1119" t="s">
        <v>
293</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
542</v>
      </c>
      <c r="X128" s="1121"/>
      <c r="Y128" s="1121"/>
      <c r="Z128" s="1122"/>
      <c r="AA128" s="1123">
        <v>
45671</v>
      </c>
      <c r="AB128" s="1124"/>
      <c r="AC128" s="1124"/>
      <c r="AD128" s="1124"/>
      <c r="AE128" s="1125"/>
      <c r="AF128" s="1126">
        <v>
45745</v>
      </c>
      <c r="AG128" s="1124"/>
      <c r="AH128" s="1124"/>
      <c r="AI128" s="1124"/>
      <c r="AJ128" s="1125"/>
      <c r="AK128" s="1126">
        <v>
47573</v>
      </c>
      <c r="AL128" s="1124"/>
      <c r="AM128" s="1124"/>
      <c r="AN128" s="1124"/>
      <c r="AO128" s="1125"/>
      <c r="AP128" s="1127"/>
      <c r="AQ128" s="1128"/>
      <c r="AR128" s="1128"/>
      <c r="AS128" s="1128"/>
      <c r="AT128" s="1129"/>
      <c r="AU128" s="243"/>
      <c r="AV128" s="243"/>
      <c r="AW128" s="243"/>
      <c r="AX128" s="958" t="s">
        <v>
294</v>
      </c>
      <c r="AY128" s="959"/>
      <c r="AZ128" s="959"/>
      <c r="BA128" s="959"/>
      <c r="BB128" s="959"/>
      <c r="BC128" s="959"/>
      <c r="BD128" s="959"/>
      <c r="BE128" s="960"/>
      <c r="BF128" s="1130" t="s">
        <v>
500</v>
      </c>
      <c r="BG128" s="1131"/>
      <c r="BH128" s="1131"/>
      <c r="BI128" s="1131"/>
      <c r="BJ128" s="1131"/>
      <c r="BK128" s="1131"/>
      <c r="BL128" s="1132"/>
      <c r="BM128" s="1130">
        <v>
15</v>
      </c>
      <c r="BN128" s="1131"/>
      <c r="BO128" s="1131"/>
      <c r="BP128" s="1131"/>
      <c r="BQ128" s="1131"/>
      <c r="BR128" s="1131"/>
      <c r="BS128" s="1132"/>
      <c r="BT128" s="1130">
        <v>
20</v>
      </c>
      <c r="BU128" s="1131"/>
      <c r="BV128" s="1131"/>
      <c r="BW128" s="1131"/>
      <c r="BX128" s="1131"/>
      <c r="BY128" s="1131"/>
      <c r="BZ128" s="1149"/>
      <c r="CA128" s="244"/>
      <c r="CB128" s="244"/>
      <c r="CC128" s="244"/>
      <c r="CD128" s="244"/>
      <c r="CE128" s="244"/>
      <c r="CF128" s="244"/>
      <c r="CG128" s="362"/>
      <c r="CH128" s="362"/>
      <c r="CI128" s="362"/>
      <c r="CJ128" s="242"/>
      <c r="CK128" s="1095"/>
      <c r="CL128" s="1096"/>
      <c r="CM128" s="1096"/>
      <c r="CN128" s="1096"/>
      <c r="CO128" s="1097"/>
      <c r="CP128" s="1112" t="s">
        <v>
295</v>
      </c>
      <c r="CQ128" s="1113"/>
      <c r="CR128" s="1113"/>
      <c r="CS128" s="1113"/>
      <c r="CT128" s="1113"/>
      <c r="CU128" s="1113"/>
      <c r="CV128" s="1113"/>
      <c r="CW128" s="1113"/>
      <c r="CX128" s="1113"/>
      <c r="CY128" s="1113"/>
      <c r="CZ128" s="1113"/>
      <c r="DA128" s="1113"/>
      <c r="DB128" s="1113"/>
      <c r="DC128" s="1113"/>
      <c r="DD128" s="1113"/>
      <c r="DE128" s="1113"/>
      <c r="DF128" s="1114"/>
      <c r="DG128" s="1115" t="s">
        <v>
500</v>
      </c>
      <c r="DH128" s="1116"/>
      <c r="DI128" s="1116"/>
      <c r="DJ128" s="1116"/>
      <c r="DK128" s="1116"/>
      <c r="DL128" s="1116" t="s">
        <v>
500</v>
      </c>
      <c r="DM128" s="1116"/>
      <c r="DN128" s="1116"/>
      <c r="DO128" s="1116"/>
      <c r="DP128" s="1116"/>
      <c r="DQ128" s="1116" t="s">
        <v>
500</v>
      </c>
      <c r="DR128" s="1116"/>
      <c r="DS128" s="1116"/>
      <c r="DT128" s="1116"/>
      <c r="DU128" s="1116"/>
      <c r="DV128" s="1117" t="s">
        <v>
500</v>
      </c>
      <c r="DW128" s="1117"/>
      <c r="DX128" s="1117"/>
      <c r="DY128" s="1117"/>
      <c r="DZ128" s="1118"/>
    </row>
    <row r="129" spans="1:131" s="212" customFormat="1" ht="26.25" customHeight="1">
      <c r="A129" s="1000" t="s">
        <v>
73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
543</v>
      </c>
      <c r="X129" s="1144"/>
      <c r="Y129" s="1144"/>
      <c r="Z129" s="1145"/>
      <c r="AA129" s="1028">
        <v>
3158486</v>
      </c>
      <c r="AB129" s="1029"/>
      <c r="AC129" s="1029"/>
      <c r="AD129" s="1029"/>
      <c r="AE129" s="1030"/>
      <c r="AF129" s="1031">
        <v>
3214677</v>
      </c>
      <c r="AG129" s="1029"/>
      <c r="AH129" s="1029"/>
      <c r="AI129" s="1029"/>
      <c r="AJ129" s="1030"/>
      <c r="AK129" s="1031">
        <v>
3320980</v>
      </c>
      <c r="AL129" s="1029"/>
      <c r="AM129" s="1029"/>
      <c r="AN129" s="1029"/>
      <c r="AO129" s="1030"/>
      <c r="AP129" s="1146"/>
      <c r="AQ129" s="1147"/>
      <c r="AR129" s="1147"/>
      <c r="AS129" s="1147"/>
      <c r="AT129" s="1148"/>
      <c r="AU129" s="245"/>
      <c r="AV129" s="245"/>
      <c r="AW129" s="245"/>
      <c r="AX129" s="1137" t="s">
        <v>
296</v>
      </c>
      <c r="AY129" s="1020"/>
      <c r="AZ129" s="1020"/>
      <c r="BA129" s="1020"/>
      <c r="BB129" s="1020"/>
      <c r="BC129" s="1020"/>
      <c r="BD129" s="1020"/>
      <c r="BE129" s="1021"/>
      <c r="BF129" s="1138" t="s">
        <v>
500</v>
      </c>
      <c r="BG129" s="1139"/>
      <c r="BH129" s="1139"/>
      <c r="BI129" s="1139"/>
      <c r="BJ129" s="1139"/>
      <c r="BK129" s="1139"/>
      <c r="BL129" s="1140"/>
      <c r="BM129" s="1138">
        <v>
20</v>
      </c>
      <c r="BN129" s="1139"/>
      <c r="BO129" s="1139"/>
      <c r="BP129" s="1139"/>
      <c r="BQ129" s="1139"/>
      <c r="BR129" s="1139"/>
      <c r="BS129" s="1140"/>
      <c r="BT129" s="1138">
        <v>
30</v>
      </c>
      <c r="BU129" s="1141"/>
      <c r="BV129" s="1141"/>
      <c r="BW129" s="1141"/>
      <c r="BX129" s="1141"/>
      <c r="BY129" s="1141"/>
      <c r="BZ129" s="1142"/>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c r="A130" s="1000" t="s">
        <v>
297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
544</v>
      </c>
      <c r="X130" s="1144"/>
      <c r="Y130" s="1144"/>
      <c r="Z130" s="1145"/>
      <c r="AA130" s="1028">
        <v>
385506</v>
      </c>
      <c r="AB130" s="1029"/>
      <c r="AC130" s="1029"/>
      <c r="AD130" s="1029"/>
      <c r="AE130" s="1030"/>
      <c r="AF130" s="1031">
        <v>
397477</v>
      </c>
      <c r="AG130" s="1029"/>
      <c r="AH130" s="1029"/>
      <c r="AI130" s="1029"/>
      <c r="AJ130" s="1030"/>
      <c r="AK130" s="1031">
        <v>
445984</v>
      </c>
      <c r="AL130" s="1029"/>
      <c r="AM130" s="1029"/>
      <c r="AN130" s="1029"/>
      <c r="AO130" s="1030"/>
      <c r="AP130" s="1146"/>
      <c r="AQ130" s="1147"/>
      <c r="AR130" s="1147"/>
      <c r="AS130" s="1147"/>
      <c r="AT130" s="1148"/>
      <c r="AU130" s="245"/>
      <c r="AV130" s="245"/>
      <c r="AW130" s="245"/>
      <c r="AX130" s="1137" t="s">
        <v>
298</v>
      </c>
      <c r="AY130" s="1020"/>
      <c r="AZ130" s="1020"/>
      <c r="BA130" s="1020"/>
      <c r="BB130" s="1020"/>
      <c r="BC130" s="1020"/>
      <c r="BD130" s="1020"/>
      <c r="BE130" s="1021"/>
      <c r="BF130" s="1174">
        <v>
11.5</v>
      </c>
      <c r="BG130" s="1175"/>
      <c r="BH130" s="1175"/>
      <c r="BI130" s="1175"/>
      <c r="BJ130" s="1175"/>
      <c r="BK130" s="1175"/>
      <c r="BL130" s="1176"/>
      <c r="BM130" s="1174">
        <v>
25</v>
      </c>
      <c r="BN130" s="1175"/>
      <c r="BO130" s="1175"/>
      <c r="BP130" s="1175"/>
      <c r="BQ130" s="1175"/>
      <c r="BR130" s="1175"/>
      <c r="BS130" s="1176"/>
      <c r="BT130" s="1174">
        <v>
35</v>
      </c>
      <c r="BU130" s="1177"/>
      <c r="BV130" s="1177"/>
      <c r="BW130" s="1177"/>
      <c r="BX130" s="1177"/>
      <c r="BY130" s="1177"/>
      <c r="BZ130" s="1178"/>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
545</v>
      </c>
      <c r="X131" s="1182"/>
      <c r="Y131" s="1182"/>
      <c r="Z131" s="1183"/>
      <c r="AA131" s="1075">
        <v>
2772980</v>
      </c>
      <c r="AB131" s="1054"/>
      <c r="AC131" s="1054"/>
      <c r="AD131" s="1054"/>
      <c r="AE131" s="1055"/>
      <c r="AF131" s="1053">
        <v>
2817200</v>
      </c>
      <c r="AG131" s="1054"/>
      <c r="AH131" s="1054"/>
      <c r="AI131" s="1054"/>
      <c r="AJ131" s="1055"/>
      <c r="AK131" s="1053">
        <v>
2874996</v>
      </c>
      <c r="AL131" s="1054"/>
      <c r="AM131" s="1054"/>
      <c r="AN131" s="1054"/>
      <c r="AO131" s="1055"/>
      <c r="AP131" s="1184"/>
      <c r="AQ131" s="1185"/>
      <c r="AR131" s="1185"/>
      <c r="AS131" s="1185"/>
      <c r="AT131" s="1186"/>
      <c r="AU131" s="245"/>
      <c r="AV131" s="245"/>
      <c r="AW131" s="245"/>
      <c r="AX131" s="1156" t="s">
        <v>
299</v>
      </c>
      <c r="AY131" s="1113"/>
      <c r="AZ131" s="1113"/>
      <c r="BA131" s="1113"/>
      <c r="BB131" s="1113"/>
      <c r="BC131" s="1113"/>
      <c r="BD131" s="1113"/>
      <c r="BE131" s="1114"/>
      <c r="BF131" s="1157">
        <v>
121.4</v>
      </c>
      <c r="BG131" s="1158"/>
      <c r="BH131" s="1158"/>
      <c r="BI131" s="1158"/>
      <c r="BJ131" s="1158"/>
      <c r="BK131" s="1158"/>
      <c r="BL131" s="1159"/>
      <c r="BM131" s="1157">
        <v>
350</v>
      </c>
      <c r="BN131" s="1158"/>
      <c r="BO131" s="1158"/>
      <c r="BP131" s="1158"/>
      <c r="BQ131" s="1158"/>
      <c r="BR131" s="1158"/>
      <c r="BS131" s="1159"/>
      <c r="BT131" s="1160"/>
      <c r="BU131" s="1161"/>
      <c r="BV131" s="1161"/>
      <c r="BW131" s="1161"/>
      <c r="BX131" s="1161"/>
      <c r="BY131" s="1161"/>
      <c r="BZ131" s="1162"/>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c r="A132" s="1163" t="s">
        <v>
300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
301</v>
      </c>
      <c r="W132" s="1167"/>
      <c r="X132" s="1167"/>
      <c r="Y132" s="1167"/>
      <c r="Z132" s="1168"/>
      <c r="AA132" s="1169">
        <v>
10.75701952</v>
      </c>
      <c r="AB132" s="1170"/>
      <c r="AC132" s="1170"/>
      <c r="AD132" s="1170"/>
      <c r="AE132" s="1171"/>
      <c r="AF132" s="1172">
        <v>
11.45225756</v>
      </c>
      <c r="AG132" s="1170"/>
      <c r="AH132" s="1170"/>
      <c r="AI132" s="1170"/>
      <c r="AJ132" s="1171"/>
      <c r="AK132" s="1172">
        <v>
12.50871306</v>
      </c>
      <c r="AL132" s="1170"/>
      <c r="AM132" s="1170"/>
      <c r="AN132" s="1170"/>
      <c r="AO132" s="1171"/>
      <c r="AP132" s="1069"/>
      <c r="AQ132" s="1070"/>
      <c r="AR132" s="1070"/>
      <c r="AS132" s="1070"/>
      <c r="AT132" s="1173"/>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
302</v>
      </c>
      <c r="W133" s="1150"/>
      <c r="X133" s="1150"/>
      <c r="Y133" s="1150"/>
      <c r="Z133" s="1151"/>
      <c r="AA133" s="1152">
        <v>
11.8</v>
      </c>
      <c r="AB133" s="1153"/>
      <c r="AC133" s="1153"/>
      <c r="AD133" s="1153"/>
      <c r="AE133" s="1154"/>
      <c r="AF133" s="1152">
        <v>
11.4</v>
      </c>
      <c r="AG133" s="1153"/>
      <c r="AH133" s="1153"/>
      <c r="AI133" s="1153"/>
      <c r="AJ133" s="1154"/>
      <c r="AK133" s="1152">
        <v>
11.5</v>
      </c>
      <c r="AL133" s="1153"/>
      <c r="AM133" s="1153"/>
      <c r="AN133" s="1153"/>
      <c r="AO133" s="1154"/>
      <c r="AP133" s="1099"/>
      <c r="AQ133" s="1100"/>
      <c r="AR133" s="1100"/>
      <c r="AS133" s="1100"/>
      <c r="AT133" s="1155"/>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sheetData>
  <sheetProtection algorithmName="SHA-512" hashValue="TQoq/pnNx26yCJO7e/UZ+EjDX8R4rCgbwTuY8AyCP7l6xwVKFGQmAMulOAZt/M4NH2fWZu8W2Xsto3BAbWOzBw==" saltValue="yr/V9+5E1bh8d1FakCT1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52" customWidth="1"/>
    <col min="121" max="121" width="0" style="251" hidden="1" customWidth="1"/>
    <col min="122" max="16384" width="9" style="251" hidden="1"/>
  </cols>
  <sheetData>
    <row r="1" spans="1:120">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row r="3" spans="1:120"/>
    <row r="4" spans="1:120"/>
    <row r="5" spans="1:120"/>
    <row r="6" spans="1:120"/>
    <row r="7" spans="1:120"/>
    <row r="8" spans="1:120"/>
    <row r="9" spans="1:120"/>
    <row r="10" spans="1:120"/>
    <row r="11" spans="1:120"/>
    <row r="12" spans="1:120"/>
    <row r="13" spans="1:120"/>
    <row r="14" spans="1:120"/>
    <row r="15" spans="1:120"/>
    <row r="16" spans="1:120">
      <c r="DP16" s="251"/>
    </row>
    <row r="17" spans="119:120">
      <c r="DP17" s="251"/>
    </row>
    <row r="18" spans="119:120"/>
    <row r="19" spans="119:120"/>
    <row r="20" spans="119:120">
      <c r="DO20" s="251"/>
      <c r="DP20" s="251"/>
    </row>
    <row r="21" spans="119:120">
      <c r="DP21" s="251"/>
    </row>
    <row r="22" spans="119:120"/>
    <row r="23" spans="119:120">
      <c r="DO23" s="251"/>
      <c r="DP23" s="251"/>
    </row>
    <row r="24" spans="119:120">
      <c r="DP24" s="251"/>
    </row>
    <row r="25" spans="119:120">
      <c r="DP25" s="251"/>
    </row>
    <row r="26" spans="119:120">
      <c r="DO26" s="251"/>
      <c r="DP26" s="251"/>
    </row>
    <row r="27" spans="119:120"/>
    <row r="28" spans="119:120">
      <c r="DO28" s="251"/>
      <c r="DP28" s="251"/>
    </row>
    <row r="29" spans="119:120">
      <c r="DP29" s="251"/>
    </row>
    <row r="30" spans="119:120"/>
    <row r="31" spans="119:120">
      <c r="DO31" s="251"/>
      <c r="DP31" s="251"/>
    </row>
    <row r="32" spans="119:120"/>
    <row r="33" spans="98:120">
      <c r="DO33" s="251"/>
      <c r="DP33" s="251"/>
    </row>
    <row r="34" spans="98:120">
      <c r="DM34" s="251"/>
    </row>
    <row r="35" spans="98:120">
      <c r="CT35" s="251"/>
      <c r="CU35" s="251"/>
      <c r="CV35" s="251"/>
      <c r="CY35" s="251"/>
      <c r="CZ35" s="251"/>
      <c r="DA35" s="251"/>
      <c r="DD35" s="251"/>
      <c r="DE35" s="251"/>
      <c r="DF35" s="251"/>
      <c r="DI35" s="251"/>
      <c r="DJ35" s="251"/>
      <c r="DK35" s="251"/>
      <c r="DM35" s="251"/>
      <c r="DN35" s="251"/>
      <c r="DO35" s="251"/>
      <c r="DP35" s="251"/>
    </row>
    <row r="36" spans="98:120"/>
    <row r="37" spans="98:120">
      <c r="CW37" s="251"/>
      <c r="DB37" s="251"/>
      <c r="DG37" s="251"/>
      <c r="DL37" s="251"/>
      <c r="DP37" s="251"/>
    </row>
    <row r="38" spans="98:120">
      <c r="CT38" s="251"/>
      <c r="CU38" s="251"/>
      <c r="CV38" s="251"/>
      <c r="CW38" s="251"/>
      <c r="CY38" s="251"/>
      <c r="CZ38" s="251"/>
      <c r="DA38" s="251"/>
      <c r="DB38" s="251"/>
      <c r="DD38" s="251"/>
      <c r="DE38" s="251"/>
      <c r="DF38" s="251"/>
      <c r="DG38" s="251"/>
      <c r="DI38" s="251"/>
      <c r="DJ38" s="251"/>
      <c r="DK38" s="251"/>
      <c r="DL38" s="251"/>
      <c r="DN38" s="251"/>
      <c r="DO38" s="251"/>
      <c r="DP38" s="251"/>
    </row>
    <row r="39" spans="98:120"/>
    <row r="40" spans="98:120"/>
    <row r="41" spans="98:120"/>
    <row r="42" spans="98:120"/>
    <row r="43" spans="98:120"/>
    <row r="44" spans="98:120"/>
    <row r="45" spans="98:120"/>
    <row r="46" spans="98:120"/>
    <row r="47" spans="98:120"/>
    <row r="48" spans="98:120"/>
    <row r="49" spans="22:120">
      <c r="DN49" s="251"/>
      <c r="DO49" s="251"/>
      <c r="DP49" s="2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1"/>
      <c r="CS63" s="251"/>
      <c r="CX63" s="251"/>
      <c r="DC63" s="251"/>
      <c r="DH63" s="251"/>
    </row>
    <row r="64" spans="22:120">
      <c r="V64" s="251"/>
    </row>
    <row r="65" spans="15:120">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c r="Q66" s="251"/>
      <c r="S66" s="251"/>
      <c r="U66" s="251"/>
      <c r="DM66" s="251"/>
    </row>
    <row r="67" spans="15:120">
      <c r="O67" s="251"/>
      <c r="P67" s="251"/>
      <c r="R67" s="251"/>
      <c r="T67" s="251"/>
      <c r="Y67" s="251"/>
      <c r="CT67" s="251"/>
      <c r="CV67" s="251"/>
      <c r="CW67" s="251"/>
      <c r="CY67" s="251"/>
      <c r="DA67" s="251"/>
      <c r="DB67" s="251"/>
      <c r="DD67" s="251"/>
      <c r="DF67" s="251"/>
      <c r="DG67" s="251"/>
      <c r="DI67" s="251"/>
      <c r="DK67" s="251"/>
      <c r="DL67" s="251"/>
      <c r="DN67" s="251"/>
      <c r="DO67" s="251"/>
      <c r="DP67" s="251"/>
    </row>
    <row r="68" spans="15:120"/>
    <row r="69" spans="15:120"/>
    <row r="70" spans="15:120"/>
    <row r="71" spans="15:120"/>
    <row r="72" spans="15:120">
      <c r="DP72" s="251"/>
    </row>
    <row r="73" spans="15:120">
      <c r="DP73" s="2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1"/>
      <c r="CX96" s="251"/>
      <c r="DC96" s="251"/>
      <c r="DH96" s="251"/>
    </row>
    <row r="97" spans="24:120">
      <c r="CS97" s="251"/>
      <c r="CX97" s="251"/>
      <c r="DC97" s="251"/>
      <c r="DH97" s="251"/>
      <c r="DP97" s="252" t="s">
        <v>
546</v>
      </c>
    </row>
    <row r="98" spans="24:120" hidden="1">
      <c r="CS98" s="251"/>
      <c r="CX98" s="251"/>
      <c r="DC98" s="251"/>
      <c r="DH98" s="251"/>
    </row>
    <row r="99" spans="24:120" hidden="1">
      <c r="CS99" s="251"/>
      <c r="CX99" s="251"/>
      <c r="DC99" s="251"/>
      <c r="DH99" s="251"/>
    </row>
    <row r="100" spans="24:120" hidden="1"/>
    <row r="101" spans="24:120" ht="12" hidden="1" customHeight="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c r="CU102" s="251"/>
      <c r="CZ102" s="251"/>
      <c r="DE102" s="251"/>
      <c r="DJ102" s="251"/>
      <c r="DM102" s="251"/>
    </row>
    <row r="103" spans="24:120" hidden="1">
      <c r="CT103" s="251"/>
      <c r="CV103" s="251"/>
      <c r="CW103" s="251"/>
      <c r="CY103" s="251"/>
      <c r="DA103" s="251"/>
      <c r="DB103" s="251"/>
      <c r="DD103" s="251"/>
      <c r="DF103" s="251"/>
      <c r="DG103" s="251"/>
      <c r="DI103" s="251"/>
      <c r="DK103" s="251"/>
      <c r="DL103" s="251"/>
      <c r="DM103" s="251"/>
      <c r="DN103" s="251"/>
      <c r="DO103" s="251"/>
      <c r="DP103" s="251"/>
    </row>
    <row r="104" spans="24:120" hidden="1">
      <c r="CV104" s="251"/>
      <c r="CW104" s="251"/>
      <c r="DA104" s="251"/>
      <c r="DB104" s="251"/>
      <c r="DF104" s="251"/>
      <c r="DG104" s="251"/>
      <c r="DK104" s="251"/>
      <c r="DL104" s="251"/>
      <c r="DN104" s="251"/>
      <c r="DO104" s="251"/>
      <c r="DP104" s="251"/>
    </row>
    <row r="105" spans="24:120" ht="12.75" hidden="1" customHeight="1"/>
    <row r="106" spans="24:120" hidden="1"/>
    <row r="107" spans="24:120" hidden="1"/>
    <row r="108" spans="24:120" hidden="1"/>
    <row r="109" spans="24:120" hidden="1"/>
    <row r="110" spans="24:120" hidden="1"/>
  </sheetData>
  <sheetProtection algorithmName="SHA-512" hashValue="DQM7nYvT8PytekTbft2b1pMrnvidlqJe5QoyeV1I4BZYPSLx9EO5svqkCulMsP9hab/OsyNVsrg9MvPEPs58Pg==" saltValue="0qqzhjqy+8AgWOqwLvx7t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52" customWidth="1"/>
    <col min="117" max="16384" width="9" style="251" hidden="1"/>
  </cols>
  <sheetData>
    <row r="1" spans="2:116">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row r="3" spans="2:116"/>
    <row r="4" spans="2:116">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row r="7" spans="2:116"/>
    <row r="8" spans="2:116"/>
    <row r="9" spans="2:116"/>
    <row r="10" spans="2:116"/>
    <row r="11" spans="2:116"/>
    <row r="12" spans="2:116"/>
    <row r="13" spans="2:116"/>
    <row r="14" spans="2:116"/>
    <row r="15" spans="2:116"/>
    <row r="16" spans="2:116"/>
    <row r="17" spans="9:116"/>
    <row r="18" spans="9:116">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row r="20" spans="9:116"/>
    <row r="21" spans="9:116">
      <c r="DL21" s="251"/>
    </row>
    <row r="22" spans="9:116">
      <c r="DI22" s="251"/>
      <c r="DJ22" s="251"/>
      <c r="DK22" s="251"/>
      <c r="DL22" s="251"/>
    </row>
    <row r="23" spans="9:116">
      <c r="CY23" s="251"/>
      <c r="CZ23" s="251"/>
      <c r="DA23" s="251"/>
      <c r="DB23" s="251"/>
      <c r="DC23" s="251"/>
      <c r="DD23" s="251"/>
      <c r="DE23" s="251"/>
      <c r="DF23" s="251"/>
      <c r="DG23" s="251"/>
      <c r="DH23" s="251"/>
      <c r="DI23" s="251"/>
      <c r="DJ23" s="251"/>
      <c r="DK23" s="251"/>
      <c r="DL23" s="251"/>
    </row>
    <row r="24" spans="9:116"/>
    <row r="25" spans="9:116"/>
    <row r="26" spans="9:116"/>
    <row r="27" spans="9:116"/>
    <row r="28" spans="9:116"/>
    <row r="29" spans="9:116"/>
    <row r="30" spans="9:116"/>
    <row r="31" spans="9:116"/>
    <row r="32" spans="9:116"/>
    <row r="33" spans="15:116"/>
    <row r="34" spans="15:116"/>
    <row r="35" spans="15:116">
      <c r="CZ35" s="251"/>
      <c r="DA35" s="251"/>
      <c r="DB35" s="251"/>
      <c r="DC35" s="251"/>
      <c r="DD35" s="251"/>
      <c r="DE35" s="251"/>
      <c r="DF35" s="251"/>
      <c r="DG35" s="251"/>
      <c r="DH35" s="251"/>
      <c r="DI35" s="251"/>
      <c r="DJ35" s="251"/>
      <c r="DK35" s="251"/>
      <c r="DL35" s="251"/>
    </row>
    <row r="36" spans="15:116"/>
    <row r="37" spans="15:116">
      <c r="DL37" s="251"/>
    </row>
    <row r="38" spans="15:116">
      <c r="DI38" s="251"/>
      <c r="DJ38" s="251"/>
      <c r="DK38" s="251"/>
      <c r="DL38" s="251"/>
    </row>
    <row r="39" spans="15:116"/>
    <row r="40" spans="15:116"/>
    <row r="41" spans="15:116"/>
    <row r="42" spans="15:116"/>
    <row r="43" spans="15:116">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c r="DL44" s="251"/>
    </row>
    <row r="45" spans="15:116"/>
    <row r="46" spans="15:116">
      <c r="DA46" s="251"/>
      <c r="DB46" s="251"/>
      <c r="DC46" s="251"/>
      <c r="DD46" s="251"/>
      <c r="DE46" s="251"/>
      <c r="DF46" s="251"/>
      <c r="DG46" s="251"/>
      <c r="DH46" s="251"/>
      <c r="DI46" s="251"/>
      <c r="DJ46" s="251"/>
      <c r="DK46" s="251"/>
      <c r="DL46" s="251"/>
    </row>
    <row r="47" spans="15:116"/>
    <row r="48" spans="15:116"/>
    <row r="49" spans="104:116"/>
    <row r="50" spans="104:116">
      <c r="CZ50" s="251"/>
      <c r="DA50" s="251"/>
      <c r="DB50" s="251"/>
      <c r="DC50" s="251"/>
      <c r="DD50" s="251"/>
      <c r="DE50" s="251"/>
      <c r="DF50" s="251"/>
      <c r="DG50" s="251"/>
      <c r="DH50" s="251"/>
      <c r="DI50" s="251"/>
      <c r="DJ50" s="251"/>
      <c r="DK50" s="251"/>
      <c r="DL50" s="251"/>
    </row>
    <row r="51" spans="104:116"/>
    <row r="52" spans="104:116"/>
    <row r="53" spans="104:116">
      <c r="DL53" s="2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1"/>
      <c r="DD67" s="251"/>
      <c r="DE67" s="251"/>
      <c r="DF67" s="251"/>
      <c r="DG67" s="251"/>
      <c r="DH67" s="251"/>
      <c r="DI67" s="251"/>
      <c r="DJ67" s="251"/>
      <c r="DK67" s="251"/>
      <c r="DL67" s="2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14gEFOiY6RgaS46IiYqlyGWhCpVyXoCzQQJeFk60e3ukqxJ60H8QuQSZ43aCip3azSVB6YOAbY6KNXNretB1w==" saltValue="ZbKxYd16PV9kYefF22YJv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c r="AS1" s="254"/>
      <c r="AT1" s="254"/>
    </row>
    <row r="2" spans="1:46">
      <c r="AS2" s="254"/>
      <c r="AT2" s="254"/>
    </row>
    <row r="3" spans="1:46">
      <c r="AS3" s="254"/>
      <c r="AT3" s="254"/>
    </row>
    <row r="4" spans="1:46">
      <c r="AS4" s="254"/>
      <c r="AT4" s="254"/>
    </row>
    <row r="5" spans="1:46" ht="17.25">
      <c r="A5" s="255" t="s">
        <v>
304</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
305</v>
      </c>
      <c r="AL6" s="259"/>
      <c r="AM6" s="259"/>
      <c r="AN6" s="259"/>
      <c r="AO6" s="254"/>
      <c r="AP6" s="254"/>
      <c r="AQ6" s="254"/>
      <c r="AR6" s="254"/>
    </row>
    <row r="7" spans="1:46">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0" t="s">
        <v>
306</v>
      </c>
      <c r="AP7" s="264"/>
      <c r="AQ7" s="265" t="s">
        <v>
307</v>
      </c>
      <c r="AR7" s="266"/>
    </row>
    <row r="8" spans="1:46">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1"/>
      <c r="AP8" s="270" t="s">
        <v>
308</v>
      </c>
      <c r="AQ8" s="271" t="s">
        <v>
309</v>
      </c>
      <c r="AR8" s="272" t="s">
        <v>
310</v>
      </c>
    </row>
    <row r="9" spans="1:46">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2" t="s">
        <v>
311</v>
      </c>
      <c r="AL9" s="1193"/>
      <c r="AM9" s="1193"/>
      <c r="AN9" s="1194"/>
      <c r="AO9" s="273">
        <v>
1190387</v>
      </c>
      <c r="AP9" s="273">
        <v>
151064</v>
      </c>
      <c r="AQ9" s="274">
        <v>
117391</v>
      </c>
      <c r="AR9" s="275">
        <v>
28.7</v>
      </c>
    </row>
    <row r="10" spans="1:46">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2" t="s">
        <v>
312</v>
      </c>
      <c r="AL10" s="1193"/>
      <c r="AM10" s="1193"/>
      <c r="AN10" s="1194"/>
      <c r="AO10" s="276">
        <v>
88685</v>
      </c>
      <c r="AP10" s="276">
        <v>
11254</v>
      </c>
      <c r="AQ10" s="277">
        <v>
11968</v>
      </c>
      <c r="AR10" s="278">
        <v>
-6</v>
      </c>
    </row>
    <row r="11" spans="1:46" ht="13.5" customHeight="1">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2" t="s">
        <v>
313</v>
      </c>
      <c r="AL11" s="1193"/>
      <c r="AM11" s="1193"/>
      <c r="AN11" s="1194"/>
      <c r="AO11" s="276">
        <v>
15085</v>
      </c>
      <c r="AP11" s="276">
        <v>
1914</v>
      </c>
      <c r="AQ11" s="277">
        <v>
18604</v>
      </c>
      <c r="AR11" s="278">
        <v>
-89.7</v>
      </c>
    </row>
    <row r="12" spans="1:46" ht="13.5" customHeight="1">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2" t="s">
        <v>
314</v>
      </c>
      <c r="AL12" s="1193"/>
      <c r="AM12" s="1193"/>
      <c r="AN12" s="1194"/>
      <c r="AO12" s="276" t="s">
        <v>
315</v>
      </c>
      <c r="AP12" s="276" t="s">
        <v>
315</v>
      </c>
      <c r="AQ12" s="277">
        <v>
928</v>
      </c>
      <c r="AR12" s="278" t="s">
        <v>
315</v>
      </c>
    </row>
    <row r="13" spans="1:46" ht="13.5" customHeight="1">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2" t="s">
        <v>
316</v>
      </c>
      <c r="AL13" s="1193"/>
      <c r="AM13" s="1193"/>
      <c r="AN13" s="1194"/>
      <c r="AO13" s="276" t="s">
        <v>
315</v>
      </c>
      <c r="AP13" s="276" t="s">
        <v>
315</v>
      </c>
      <c r="AQ13" s="277" t="s">
        <v>
315</v>
      </c>
      <c r="AR13" s="278" t="s">
        <v>
315</v>
      </c>
    </row>
    <row r="14" spans="1:46" ht="13.5" customHeight="1">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2" t="s">
        <v>
317</v>
      </c>
      <c r="AL14" s="1193"/>
      <c r="AM14" s="1193"/>
      <c r="AN14" s="1194"/>
      <c r="AO14" s="276">
        <v>
41954</v>
      </c>
      <c r="AP14" s="276">
        <v>
5324</v>
      </c>
      <c r="AQ14" s="277">
        <v>
5151</v>
      </c>
      <c r="AR14" s="278">
        <v>
3.4</v>
      </c>
    </row>
    <row r="15" spans="1:46" ht="13.5" customHeight="1">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2" t="s">
        <v>
318</v>
      </c>
      <c r="AL15" s="1193"/>
      <c r="AM15" s="1193"/>
      <c r="AN15" s="1194"/>
      <c r="AO15" s="276">
        <v>
72675</v>
      </c>
      <c r="AP15" s="276">
        <v>
9223</v>
      </c>
      <c r="AQ15" s="277">
        <v>
2680</v>
      </c>
      <c r="AR15" s="278">
        <v>
244.1</v>
      </c>
    </row>
    <row r="16" spans="1:46">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5" t="s">
        <v>
319</v>
      </c>
      <c r="AL16" s="1196"/>
      <c r="AM16" s="1196"/>
      <c r="AN16" s="1197"/>
      <c r="AO16" s="276">
        <v>
-112990</v>
      </c>
      <c r="AP16" s="276">
        <v>
-14339</v>
      </c>
      <c r="AQ16" s="277">
        <v>
-12014</v>
      </c>
      <c r="AR16" s="278">
        <v>
19.399999999999999</v>
      </c>
    </row>
    <row r="17" spans="1:46">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195" t="s">
        <v>
126</v>
      </c>
      <c r="AL17" s="1196"/>
      <c r="AM17" s="1196"/>
      <c r="AN17" s="1197"/>
      <c r="AO17" s="276">
        <v>
1295796</v>
      </c>
      <c r="AP17" s="276">
        <v>
164441</v>
      </c>
      <c r="AQ17" s="277">
        <v>
144708</v>
      </c>
      <c r="AR17" s="278">
        <v>
13.6</v>
      </c>
    </row>
    <row r="18" spans="1:46">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
320</v>
      </c>
      <c r="AL19" s="254"/>
      <c r="AM19" s="254"/>
      <c r="AN19" s="254"/>
      <c r="AO19" s="254"/>
      <c r="AP19" s="254"/>
      <c r="AQ19" s="254"/>
      <c r="AR19" s="254"/>
    </row>
    <row r="20" spans="1:46">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
321</v>
      </c>
      <c r="AP20" s="284" t="s">
        <v>
322</v>
      </c>
      <c r="AQ20" s="285" t="s">
        <v>
323</v>
      </c>
      <c r="AR20" s="286"/>
    </row>
    <row r="21" spans="1:46" s="292" customFormat="1">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87" t="s">
        <v>
324</v>
      </c>
      <c r="AL21" s="1188"/>
      <c r="AM21" s="1188"/>
      <c r="AN21" s="1189"/>
      <c r="AO21" s="288">
        <v>
20.43</v>
      </c>
      <c r="AP21" s="289">
        <v>
13.77</v>
      </c>
      <c r="AQ21" s="290">
        <v>
6.66</v>
      </c>
      <c r="AR21" s="259"/>
      <c r="AS21" s="291"/>
      <c r="AT21" s="287"/>
    </row>
    <row r="22" spans="1:46" s="292" customFormat="1">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87" t="s">
        <v>
325</v>
      </c>
      <c r="AL22" s="1188"/>
      <c r="AM22" s="1188"/>
      <c r="AN22" s="1189"/>
      <c r="AO22" s="293">
        <v>
89.9</v>
      </c>
      <c r="AP22" s="294">
        <v>
94.8</v>
      </c>
      <c r="AQ22" s="295">
        <v>
-4.9000000000000004</v>
      </c>
      <c r="AR22" s="279"/>
      <c r="AS22" s="291"/>
      <c r="AT22" s="287"/>
    </row>
    <row r="23" spans="1:46" s="292" customFormat="1">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259" t="s">
        <v>
547</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c r="A27" s="300" t="s">
        <v>
326</v>
      </c>
      <c r="AO27" s="254"/>
      <c r="AP27" s="254"/>
      <c r="AQ27" s="254"/>
      <c r="AR27" s="254"/>
      <c r="AS27" s="254"/>
      <c r="AT27" s="254"/>
    </row>
    <row r="28" spans="1:46" ht="17.25">
      <c r="A28" s="255" t="s">
        <v>
327</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
328</v>
      </c>
      <c r="AL29" s="259"/>
      <c r="AM29" s="259"/>
      <c r="AN29" s="259"/>
      <c r="AO29" s="254"/>
      <c r="AP29" s="254"/>
      <c r="AQ29" s="254"/>
      <c r="AR29" s="254"/>
      <c r="AS29" s="302"/>
    </row>
    <row r="30" spans="1:46">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0" t="s">
        <v>
306</v>
      </c>
      <c r="AP30" s="264"/>
      <c r="AQ30" s="265" t="s">
        <v>
307</v>
      </c>
      <c r="AR30" s="266"/>
    </row>
    <row r="31" spans="1:46">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1"/>
      <c r="AP31" s="270" t="s">
        <v>
308</v>
      </c>
      <c r="AQ31" s="271" t="s">
        <v>
309</v>
      </c>
      <c r="AR31" s="272" t="s">
        <v>
310</v>
      </c>
    </row>
    <row r="32" spans="1:46" ht="27" customHeight="1">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203" t="s">
        <v>
329</v>
      </c>
      <c r="AL32" s="1204"/>
      <c r="AM32" s="1204"/>
      <c r="AN32" s="1205"/>
      <c r="AO32" s="303">
        <v>
776118</v>
      </c>
      <c r="AP32" s="303">
        <v>
98492</v>
      </c>
      <c r="AQ32" s="304">
        <v>
73070</v>
      </c>
      <c r="AR32" s="305">
        <v>
34.799999999999997</v>
      </c>
    </row>
    <row r="33" spans="1:46" ht="13.5" customHeight="1">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203" t="s">
        <v>
330</v>
      </c>
      <c r="AL33" s="1204"/>
      <c r="AM33" s="1204"/>
      <c r="AN33" s="1205"/>
      <c r="AO33" s="303" t="s">
        <v>
315</v>
      </c>
      <c r="AP33" s="303" t="s">
        <v>
315</v>
      </c>
      <c r="AQ33" s="304" t="s">
        <v>
315</v>
      </c>
      <c r="AR33" s="305" t="s">
        <v>
315</v>
      </c>
    </row>
    <row r="34" spans="1:46" ht="27" customHeight="1">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203" t="s">
        <v>
331</v>
      </c>
      <c r="AL34" s="1204"/>
      <c r="AM34" s="1204"/>
      <c r="AN34" s="1205"/>
      <c r="AO34" s="303" t="s">
        <v>
315</v>
      </c>
      <c r="AP34" s="303" t="s">
        <v>
315</v>
      </c>
      <c r="AQ34" s="304">
        <v>
1</v>
      </c>
      <c r="AR34" s="305" t="s">
        <v>
315</v>
      </c>
    </row>
    <row r="35" spans="1:46" ht="27" customHeight="1">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203" t="s">
        <v>
548</v>
      </c>
      <c r="AL35" s="1204"/>
      <c r="AM35" s="1204"/>
      <c r="AN35" s="1205"/>
      <c r="AO35" s="303">
        <v>
19190</v>
      </c>
      <c r="AP35" s="303">
        <v>
2435</v>
      </c>
      <c r="AQ35" s="304">
        <v>
19034</v>
      </c>
      <c r="AR35" s="305">
        <v>
-87.2</v>
      </c>
    </row>
    <row r="36" spans="1:46" ht="27" customHeight="1">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203" t="s">
        <v>
549</v>
      </c>
      <c r="AL36" s="1204"/>
      <c r="AM36" s="1204"/>
      <c r="AN36" s="1205"/>
      <c r="AO36" s="303">
        <v>
57620</v>
      </c>
      <c r="AP36" s="303">
        <v>
7312</v>
      </c>
      <c r="AQ36" s="304">
        <v>
5455</v>
      </c>
      <c r="AR36" s="305">
        <v>
34</v>
      </c>
    </row>
    <row r="37" spans="1:46" ht="13.5" customHeight="1">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203" t="s">
        <v>
550</v>
      </c>
      <c r="AL37" s="1204"/>
      <c r="AM37" s="1204"/>
      <c r="AN37" s="1205"/>
      <c r="AO37" s="303" t="s">
        <v>
315</v>
      </c>
      <c r="AP37" s="303" t="s">
        <v>
315</v>
      </c>
      <c r="AQ37" s="304">
        <v>
1361</v>
      </c>
      <c r="AR37" s="305" t="s">
        <v>
315</v>
      </c>
    </row>
    <row r="38" spans="1:46" ht="27" customHeight="1">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206" t="s">
        <v>
332</v>
      </c>
      <c r="AL38" s="1207"/>
      <c r="AM38" s="1207"/>
      <c r="AN38" s="1208"/>
      <c r="AO38" s="306">
        <v>
254</v>
      </c>
      <c r="AP38" s="306">
        <v>
32</v>
      </c>
      <c r="AQ38" s="307">
        <v>
4</v>
      </c>
      <c r="AR38" s="295">
        <v>
700</v>
      </c>
      <c r="AS38" s="302"/>
    </row>
    <row r="39" spans="1:46">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206" t="s">
        <v>
333</v>
      </c>
      <c r="AL39" s="1207"/>
      <c r="AM39" s="1207"/>
      <c r="AN39" s="1208"/>
      <c r="AO39" s="303">
        <v>
-47573</v>
      </c>
      <c r="AP39" s="303">
        <v>
-6037</v>
      </c>
      <c r="AQ39" s="304">
        <v>
-3538</v>
      </c>
      <c r="AR39" s="305">
        <v>
70.599999999999994</v>
      </c>
      <c r="AS39" s="302"/>
    </row>
    <row r="40" spans="1:46" ht="27" customHeight="1">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203" t="s">
        <v>
334</v>
      </c>
      <c r="AL40" s="1204"/>
      <c r="AM40" s="1204"/>
      <c r="AN40" s="1205"/>
      <c r="AO40" s="303">
        <v>
-445984</v>
      </c>
      <c r="AP40" s="303">
        <v>
-56597</v>
      </c>
      <c r="AQ40" s="304">
        <v>
-64803</v>
      </c>
      <c r="AR40" s="305">
        <v>
-12.7</v>
      </c>
      <c r="AS40" s="302"/>
    </row>
    <row r="41" spans="1:46">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9" t="s">
        <v>
193</v>
      </c>
      <c r="AL41" s="1210"/>
      <c r="AM41" s="1210"/>
      <c r="AN41" s="1211"/>
      <c r="AO41" s="303">
        <v>
359625</v>
      </c>
      <c r="AP41" s="303">
        <v>
45638</v>
      </c>
      <c r="AQ41" s="304">
        <v>
30585</v>
      </c>
      <c r="AR41" s="305">
        <v>
49.2</v>
      </c>
      <c r="AS41" s="302"/>
    </row>
    <row r="42" spans="1:46">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
551</v>
      </c>
      <c r="AL42" s="254"/>
      <c r="AM42" s="254"/>
      <c r="AN42" s="254"/>
      <c r="AO42" s="254"/>
      <c r="AP42" s="254"/>
      <c r="AQ42" s="279"/>
      <c r="AR42" s="279"/>
      <c r="AS42" s="302"/>
    </row>
    <row r="43" spans="1:46">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c r="A47" s="312" t="s">
        <v>
335</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
336</v>
      </c>
      <c r="AL48" s="313"/>
      <c r="AM48" s="313"/>
      <c r="AN48" s="313"/>
      <c r="AO48" s="313"/>
      <c r="AP48" s="313"/>
      <c r="AQ48" s="314"/>
      <c r="AR48" s="313"/>
    </row>
    <row r="49" spans="1:44" ht="13.5" customHeight="1">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8" t="s">
        <v>
306</v>
      </c>
      <c r="AN49" s="1200" t="s">
        <v>
337</v>
      </c>
      <c r="AO49" s="1201"/>
      <c r="AP49" s="1201"/>
      <c r="AQ49" s="1201"/>
      <c r="AR49" s="1202"/>
    </row>
    <row r="50" spans="1:44">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9"/>
      <c r="AN50" s="319" t="s">
        <v>
338</v>
      </c>
      <c r="AO50" s="320" t="s">
        <v>
339</v>
      </c>
      <c r="AP50" s="321" t="s">
        <v>
340</v>
      </c>
      <c r="AQ50" s="322" t="s">
        <v>
341</v>
      </c>
      <c r="AR50" s="323" t="s">
        <v>
342</v>
      </c>
    </row>
    <row r="51" spans="1:44">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
343</v>
      </c>
      <c r="AL51" s="316"/>
      <c r="AM51" s="324">
        <v>
3824475</v>
      </c>
      <c r="AN51" s="325">
        <v>
460503</v>
      </c>
      <c r="AO51" s="326">
        <v>
87.3</v>
      </c>
      <c r="AP51" s="327">
        <v>
119674</v>
      </c>
      <c r="AQ51" s="328">
        <v>
26.2</v>
      </c>
      <c r="AR51" s="329">
        <v>
61.1</v>
      </c>
    </row>
    <row r="52" spans="1:44">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
344</v>
      </c>
      <c r="AM52" s="332">
        <v>
884238</v>
      </c>
      <c r="AN52" s="333">
        <v>
106471</v>
      </c>
      <c r="AO52" s="334">
        <v>
-31.6</v>
      </c>
      <c r="AP52" s="335">
        <v>
57803</v>
      </c>
      <c r="AQ52" s="336">
        <v>
4.8</v>
      </c>
      <c r="AR52" s="337">
        <v>
-36.4</v>
      </c>
    </row>
    <row r="53" spans="1:44">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
345</v>
      </c>
      <c r="AL53" s="316"/>
      <c r="AM53" s="324">
        <v>
2394293</v>
      </c>
      <c r="AN53" s="325">
        <v>
290112</v>
      </c>
      <c r="AO53" s="326">
        <v>
-37</v>
      </c>
      <c r="AP53" s="327">
        <v>
119685</v>
      </c>
      <c r="AQ53" s="328">
        <v>
0</v>
      </c>
      <c r="AR53" s="329">
        <v>
-37</v>
      </c>
    </row>
    <row r="54" spans="1:44">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
344</v>
      </c>
      <c r="AM54" s="332">
        <v>
1764009</v>
      </c>
      <c r="AN54" s="333">
        <v>
213742</v>
      </c>
      <c r="AO54" s="334">
        <v>
100.8</v>
      </c>
      <c r="AP54" s="335">
        <v>
68464</v>
      </c>
      <c r="AQ54" s="336">
        <v>
18.399999999999999</v>
      </c>
      <c r="AR54" s="337">
        <v>
82.4</v>
      </c>
    </row>
    <row r="55" spans="1:44">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
346</v>
      </c>
      <c r="AL55" s="316"/>
      <c r="AM55" s="324">
        <v>
3110141</v>
      </c>
      <c r="AN55" s="325">
        <v>
380306</v>
      </c>
      <c r="AO55" s="326">
        <v>
31.1</v>
      </c>
      <c r="AP55" s="327">
        <v>
109920</v>
      </c>
      <c r="AQ55" s="328">
        <v>
-8.1999999999999993</v>
      </c>
      <c r="AR55" s="329">
        <v>
39.299999999999997</v>
      </c>
    </row>
    <row r="56" spans="1:44">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
344</v>
      </c>
      <c r="AM56" s="332">
        <v>
2102741</v>
      </c>
      <c r="AN56" s="333">
        <v>
257122</v>
      </c>
      <c r="AO56" s="334">
        <v>
20.3</v>
      </c>
      <c r="AP56" s="335">
        <v>
62739</v>
      </c>
      <c r="AQ56" s="336">
        <v>
-8.4</v>
      </c>
      <c r="AR56" s="337">
        <v>
28.7</v>
      </c>
    </row>
    <row r="57" spans="1:44">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
347</v>
      </c>
      <c r="AL57" s="316"/>
      <c r="AM57" s="324">
        <v>
3240803</v>
      </c>
      <c r="AN57" s="325">
        <v>
404342</v>
      </c>
      <c r="AO57" s="326">
        <v>
6.3</v>
      </c>
      <c r="AP57" s="327">
        <v>
119882</v>
      </c>
      <c r="AQ57" s="328">
        <v>
9.1</v>
      </c>
      <c r="AR57" s="329">
        <v>
-2.8</v>
      </c>
    </row>
    <row r="58" spans="1:44">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
344</v>
      </c>
      <c r="AM58" s="332">
        <v>
1968865</v>
      </c>
      <c r="AN58" s="333">
        <v>
245648</v>
      </c>
      <c r="AO58" s="334">
        <v>
-4.5</v>
      </c>
      <c r="AP58" s="335">
        <v>
66481</v>
      </c>
      <c r="AQ58" s="336">
        <v>
6</v>
      </c>
      <c r="AR58" s="337">
        <v>
-10.5</v>
      </c>
    </row>
    <row r="59" spans="1:44">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
348</v>
      </c>
      <c r="AL59" s="316"/>
      <c r="AM59" s="324">
        <v>
2673822</v>
      </c>
      <c r="AN59" s="325">
        <v>
339318</v>
      </c>
      <c r="AO59" s="326">
        <v>
-16.100000000000001</v>
      </c>
      <c r="AP59" s="327">
        <v>
116162</v>
      </c>
      <c r="AQ59" s="328">
        <v>
-3.1</v>
      </c>
      <c r="AR59" s="329">
        <v>
-13</v>
      </c>
    </row>
    <row r="60" spans="1:44">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
344</v>
      </c>
      <c r="AM60" s="332">
        <v>
1372416</v>
      </c>
      <c r="AN60" s="333">
        <v>
174164</v>
      </c>
      <c r="AO60" s="334">
        <v>
-29.1</v>
      </c>
      <c r="AP60" s="335">
        <v>
61562</v>
      </c>
      <c r="AQ60" s="336">
        <v>
-7.4</v>
      </c>
      <c r="AR60" s="337">
        <v>
-21.7</v>
      </c>
    </row>
    <row r="61" spans="1:44">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
349</v>
      </c>
      <c r="AL61" s="338"/>
      <c r="AM61" s="339">
        <v>
3048707</v>
      </c>
      <c r="AN61" s="340">
        <v>
374916</v>
      </c>
      <c r="AO61" s="341">
        <v>
14.3</v>
      </c>
      <c r="AP61" s="342">
        <v>
117065</v>
      </c>
      <c r="AQ61" s="343">
        <v>
4.8</v>
      </c>
      <c r="AR61" s="329">
        <v>
9.5</v>
      </c>
    </row>
    <row r="62" spans="1:44">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
344</v>
      </c>
      <c r="AM62" s="332">
        <v>
1618454</v>
      </c>
      <c r="AN62" s="333">
        <v>
199429</v>
      </c>
      <c r="AO62" s="334">
        <v>
11.2</v>
      </c>
      <c r="AP62" s="335">
        <v>
63410</v>
      </c>
      <c r="AQ62" s="336">
        <v>
2.7</v>
      </c>
      <c r="AR62" s="337">
        <v>
8.5</v>
      </c>
    </row>
    <row r="63" spans="1:44">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4"/>
      <c r="AL67" s="254"/>
      <c r="AM67" s="254"/>
      <c r="AN67" s="254"/>
      <c r="AO67" s="254"/>
      <c r="AP67" s="254"/>
      <c r="AQ67" s="254"/>
      <c r="AR67" s="254"/>
      <c r="AS67" s="254"/>
      <c r="AT67" s="254"/>
    </row>
    <row r="68" spans="1:46" ht="13.5" hidden="1" customHeight="1">
      <c r="AK68" s="254"/>
      <c r="AL68" s="254"/>
      <c r="AM68" s="254"/>
      <c r="AN68" s="254"/>
      <c r="AO68" s="254"/>
      <c r="AP68" s="254"/>
      <c r="AQ68" s="254"/>
      <c r="AR68" s="254"/>
    </row>
    <row r="69" spans="1:46" ht="13.5" hidden="1" customHeight="1">
      <c r="AK69" s="254"/>
      <c r="AL69" s="254"/>
      <c r="AM69" s="254"/>
      <c r="AN69" s="254"/>
      <c r="AO69" s="254"/>
      <c r="AP69" s="254"/>
      <c r="AQ69" s="254"/>
      <c r="AR69" s="254"/>
    </row>
    <row r="70" spans="1:46" hidden="1">
      <c r="AK70" s="254"/>
      <c r="AL70" s="254"/>
      <c r="AM70" s="254"/>
      <c r="AN70" s="254"/>
      <c r="AO70" s="254"/>
      <c r="AP70" s="254"/>
      <c r="AQ70" s="254"/>
      <c r="AR70" s="254"/>
    </row>
    <row r="71" spans="1:46" hidden="1">
      <c r="AK71" s="254"/>
      <c r="AL71" s="254"/>
      <c r="AM71" s="254"/>
      <c r="AN71" s="254"/>
      <c r="AO71" s="254"/>
      <c r="AP71" s="254"/>
      <c r="AQ71" s="254"/>
      <c r="AR71" s="254"/>
    </row>
    <row r="72" spans="1:46" hidden="1">
      <c r="AK72" s="254"/>
      <c r="AL72" s="254"/>
      <c r="AM72" s="254"/>
      <c r="AN72" s="254"/>
      <c r="AO72" s="254"/>
      <c r="AP72" s="254"/>
      <c r="AQ72" s="254"/>
      <c r="AR72" s="254"/>
    </row>
    <row r="73" spans="1:46" hidden="1">
      <c r="AK73" s="254"/>
      <c r="AL73" s="254"/>
      <c r="AM73" s="254"/>
      <c r="AN73" s="254"/>
      <c r="AO73" s="254"/>
      <c r="AP73" s="254"/>
      <c r="AQ73" s="254"/>
      <c r="AR73" s="254"/>
    </row>
    <row r="74" spans="1:46" hidden="1"/>
  </sheetData>
  <sheetProtection algorithmName="SHA-512" hashValue="53QUX/69p77PIHODlHrAg9Z7ksbGHgZW6l/y/QhHKnQntWEZDJHn2YN2avxBLZ9S+7iys1IQUHezE7QGUwe6sw==" saltValue="O6nxX6hsy6qa4MFjkeDwP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52" customWidth="1"/>
    <col min="126" max="16384" width="9" style="251" hidden="1"/>
  </cols>
  <sheetData>
    <row r="1" spans="2:125"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c r="B2" s="251"/>
      <c r="DG2" s="251"/>
    </row>
    <row r="3" spans="2:12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row r="5" spans="2:125"/>
    <row r="6" spans="2:125"/>
    <row r="7" spans="2:125"/>
    <row r="8" spans="2:125"/>
    <row r="9" spans="2:125">
      <c r="DU9" s="251"/>
    </row>
    <row r="10" spans="2:125"/>
    <row r="11" spans="2:125"/>
    <row r="12" spans="2:125"/>
    <row r="13" spans="2:125"/>
    <row r="14" spans="2:125"/>
    <row r="15" spans="2:125"/>
    <row r="16" spans="2:125"/>
    <row r="17" spans="125:125">
      <c r="DU17" s="251"/>
    </row>
    <row r="18" spans="125:125"/>
    <row r="19" spans="125:125"/>
    <row r="20" spans="125:125">
      <c r="DU20" s="251"/>
    </row>
    <row r="21" spans="125:125">
      <c r="DU21" s="251"/>
    </row>
    <row r="22" spans="125:125"/>
    <row r="23" spans="125:125"/>
    <row r="24" spans="125:125"/>
    <row r="25" spans="125:125"/>
    <row r="26" spans="125:125"/>
    <row r="27" spans="125:125"/>
    <row r="28" spans="125:125">
      <c r="DU28" s="251"/>
    </row>
    <row r="29" spans="125:125"/>
    <row r="30" spans="125:125"/>
    <row r="31" spans="125:125"/>
    <row r="32" spans="125:125"/>
    <row r="33" spans="2:125">
      <c r="B33" s="251"/>
      <c r="G33" s="251"/>
      <c r="I33" s="251"/>
    </row>
    <row r="34" spans="2:125">
      <c r="C34" s="251"/>
      <c r="P34" s="251"/>
      <c r="DE34" s="251"/>
      <c r="DH34" s="251"/>
    </row>
    <row r="35" spans="2:125">
      <c r="D35" s="251"/>
      <c r="E35" s="251"/>
      <c r="DG35" s="251"/>
      <c r="DJ35" s="251"/>
      <c r="DP35" s="251"/>
      <c r="DQ35" s="251"/>
      <c r="DR35" s="251"/>
      <c r="DS35" s="251"/>
      <c r="DT35" s="251"/>
      <c r="DU35" s="251"/>
    </row>
    <row r="36" spans="2:12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c r="DU37" s="251"/>
    </row>
    <row r="38" spans="2:125">
      <c r="DT38" s="251"/>
      <c r="DU38" s="251"/>
    </row>
    <row r="39" spans="2:125"/>
    <row r="40" spans="2:125">
      <c r="DH40" s="251"/>
    </row>
    <row r="41" spans="2:125">
      <c r="DE41" s="251"/>
    </row>
    <row r="42" spans="2:125">
      <c r="DG42" s="251"/>
      <c r="DJ42" s="251"/>
    </row>
    <row r="43" spans="2:12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c r="DU44" s="251"/>
    </row>
    <row r="45" spans="2:125"/>
    <row r="46" spans="2:125"/>
    <row r="47" spans="2:125"/>
    <row r="48" spans="2:125">
      <c r="DT48" s="251"/>
      <c r="DU48" s="251"/>
    </row>
    <row r="49" spans="120:125">
      <c r="DU49" s="251"/>
    </row>
    <row r="50" spans="120:125">
      <c r="DU50" s="251"/>
    </row>
    <row r="51" spans="120:125">
      <c r="DP51" s="251"/>
      <c r="DQ51" s="251"/>
      <c r="DR51" s="251"/>
      <c r="DS51" s="251"/>
      <c r="DT51" s="251"/>
      <c r="DU51" s="251"/>
    </row>
    <row r="52" spans="120:125"/>
    <row r="53" spans="120:125"/>
    <row r="54" spans="120:125">
      <c r="DU54" s="251"/>
    </row>
    <row r="55" spans="120:125"/>
    <row r="56" spans="120:125"/>
    <row r="57" spans="120:125"/>
    <row r="58" spans="120:125">
      <c r="DU58" s="251"/>
    </row>
    <row r="59" spans="120:125"/>
    <row r="60" spans="120:125"/>
    <row r="61" spans="120:125"/>
    <row r="62" spans="120:125"/>
    <row r="63" spans="120:125">
      <c r="DU63" s="251"/>
    </row>
    <row r="64" spans="120:125">
      <c r="DT64" s="251"/>
      <c r="DU64" s="251"/>
    </row>
    <row r="65" spans="123:125"/>
    <row r="66" spans="123:125"/>
    <row r="67" spans="123:125"/>
    <row r="68" spans="123:125"/>
    <row r="69" spans="123:125">
      <c r="DS69" s="251"/>
      <c r="DT69" s="251"/>
      <c r="DU69" s="251"/>
    </row>
    <row r="70" spans="123:125"/>
    <row r="71" spans="123:125"/>
    <row r="72" spans="123:125"/>
    <row r="73" spans="123:125"/>
    <row r="74" spans="123:125"/>
    <row r="75" spans="123:125"/>
    <row r="76" spans="123:125"/>
    <row r="77" spans="123:125"/>
    <row r="78" spans="123:125"/>
    <row r="79" spans="123:125"/>
    <row r="80" spans="123:125"/>
    <row r="81" spans="116:125"/>
    <row r="82" spans="116:125">
      <c r="DL82" s="251"/>
    </row>
    <row r="83" spans="116:125">
      <c r="DM83" s="251"/>
      <c r="DN83" s="251"/>
      <c r="DO83" s="251"/>
      <c r="DP83" s="251"/>
      <c r="DQ83" s="251"/>
      <c r="DR83" s="251"/>
      <c r="DS83" s="251"/>
      <c r="DT83" s="251"/>
      <c r="DU83" s="251"/>
    </row>
    <row r="84" spans="116:125"/>
    <row r="85" spans="116:125"/>
    <row r="86" spans="116:125"/>
    <row r="87" spans="116:125"/>
    <row r="88" spans="116:125">
      <c r="DU88" s="251"/>
    </row>
    <row r="89" spans="116:125"/>
    <row r="90" spans="116:125"/>
    <row r="91" spans="116:125"/>
    <row r="92" spans="116:125" ht="13.5" customHeight="1"/>
    <row r="93" spans="116:125" ht="13.5" customHeight="1"/>
    <row r="94" spans="116:125" ht="13.5" customHeight="1">
      <c r="DS94" s="251"/>
      <c r="DT94" s="251"/>
      <c r="DU94" s="251"/>
    </row>
    <row r="95" spans="116:125" ht="13.5" customHeight="1">
      <c r="DU95" s="251"/>
    </row>
    <row r="96" spans="116:125" ht="13.5" customHeight="1"/>
    <row r="97" spans="124:125" ht="13.5" customHeight="1"/>
    <row r="98" spans="124:125" ht="13.5" customHeight="1"/>
    <row r="99" spans="124:125" ht="13.5" customHeight="1"/>
    <row r="100" spans="124:125" ht="13.5" customHeight="1"/>
    <row r="101" spans="124:125" ht="13.5" customHeight="1">
      <c r="DU101" s="251"/>
    </row>
    <row r="102" spans="124:125" ht="13.5" customHeight="1"/>
    <row r="103" spans="124:125" ht="13.5" customHeight="1"/>
    <row r="104" spans="124:125" ht="13.5" customHeight="1">
      <c r="DT104" s="251"/>
      <c r="DU104" s="2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1" t="s">
        <v>
552</v>
      </c>
    </row>
    <row r="117" spans="125:125" ht="13.5" hidden="1" customHeight="1"/>
    <row r="118" spans="125:125" ht="13.5" hidden="1" customHeight="1"/>
    <row r="119" spans="125:125" ht="13.5" hidden="1" customHeight="1"/>
    <row r="120" spans="125:125" ht="13.5" hidden="1" customHeight="1"/>
    <row r="121" spans="125:125" ht="13.5" hidden="1" customHeight="1">
      <c r="DU121" s="2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1aM4Rh1C8XU21kQXgEL1zI+glEMK8TcnozQ52KPZk/FrRhpJ9Z08EIrsoWSAZJOrzxa4PJnCjXiqSyP7PKiKQ==" saltValue="DMxVoQrbn7/EK8SzRtEBb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52" customWidth="1"/>
    <col min="126" max="142" width="0" style="251" hidden="1" customWidth="1"/>
    <col min="143" max="16384" width="9" style="251" hidden="1"/>
  </cols>
  <sheetData>
    <row r="1" spans="1:125" ht="13.5" customHeight="1">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c r="B2" s="251"/>
      <c r="T2" s="251"/>
    </row>
    <row r="3" spans="1:12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1"/>
      <c r="G33" s="251"/>
      <c r="I33" s="251"/>
    </row>
    <row r="34" spans="2:125">
      <c r="C34" s="251"/>
      <c r="P34" s="251"/>
      <c r="R34" s="251"/>
      <c r="U34" s="251"/>
    </row>
    <row r="35" spans="2:12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c r="F36" s="251"/>
      <c r="H36" s="251"/>
      <c r="J36" s="251"/>
      <c r="K36" s="251"/>
      <c r="L36" s="251"/>
      <c r="M36" s="251"/>
      <c r="N36" s="251"/>
      <c r="O36" s="251"/>
      <c r="Q36" s="251"/>
      <c r="S36" s="251"/>
      <c r="V36" s="251"/>
    </row>
    <row r="37" spans="2:125"/>
    <row r="38" spans="2:125"/>
    <row r="39" spans="2:125"/>
    <row r="40" spans="2:125">
      <c r="U40" s="251"/>
    </row>
    <row r="41" spans="2:125">
      <c r="R41" s="251"/>
    </row>
    <row r="42" spans="2:12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c r="Q43" s="251"/>
      <c r="S43" s="251"/>
      <c r="V43" s="2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2" t="s">
        <v>
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iMTVcN22u3bNxlYr+w+b//YuSKYV3VxIOS4DCe73W23Mx3ftEnQOUtrc8L7h1Kvd1zIatiZTGMi649lI/Jk6Q==" saltValue="tBpjDf96pHDHo4I3QF+c+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554</v>
      </c>
    </row>
    <row r="46" spans="2:10" ht="29.25" customHeight="1" thickBot="1">
      <c r="B46" s="4" t="s">
        <v>
0</v>
      </c>
      <c r="C46" s="5"/>
      <c r="D46" s="5"/>
      <c r="E46" s="6" t="s">
        <v>
1</v>
      </c>
      <c r="F46" s="7" t="s">
        <v>
351</v>
      </c>
      <c r="G46" s="8" t="s">
        <v>
352</v>
      </c>
      <c r="H46" s="8" t="s">
        <v>
353</v>
      </c>
      <c r="I46" s="8" t="s">
        <v>
354</v>
      </c>
      <c r="J46" s="9" t="s">
        <v>
355</v>
      </c>
    </row>
    <row r="47" spans="2:10" ht="57.75" customHeight="1">
      <c r="B47" s="10"/>
      <c r="C47" s="1212" t="s">
        <v>
2</v>
      </c>
      <c r="D47" s="1212"/>
      <c r="E47" s="1213"/>
      <c r="F47" s="11">
        <v>
18.52</v>
      </c>
      <c r="G47" s="12">
        <v>
19.11</v>
      </c>
      <c r="H47" s="12">
        <v>
18.13</v>
      </c>
      <c r="I47" s="12">
        <v>
17.899999999999999</v>
      </c>
      <c r="J47" s="13">
        <v>
17.41</v>
      </c>
    </row>
    <row r="48" spans="2:10" ht="57.75" customHeight="1">
      <c r="B48" s="14"/>
      <c r="C48" s="1214" t="s">
        <v>
3</v>
      </c>
      <c r="D48" s="1214"/>
      <c r="E48" s="1215"/>
      <c r="F48" s="15">
        <v>
7.46</v>
      </c>
      <c r="G48" s="16">
        <v>
4.3899999999999997</v>
      </c>
      <c r="H48" s="16">
        <v>
6.82</v>
      </c>
      <c r="I48" s="16">
        <v>
0.93</v>
      </c>
      <c r="J48" s="17">
        <v>
1</v>
      </c>
    </row>
    <row r="49" spans="2:10" ht="57.75" customHeight="1" thickBot="1">
      <c r="B49" s="18"/>
      <c r="C49" s="1216" t="s">
        <v>
4</v>
      </c>
      <c r="D49" s="1216"/>
      <c r="E49" s="1217"/>
      <c r="F49" s="19">
        <v>
1.2</v>
      </c>
      <c r="G49" s="20" t="s">
        <v>
356</v>
      </c>
      <c r="H49" s="20">
        <v>
2.66</v>
      </c>
      <c r="I49" s="20" t="s">
        <v>
357</v>
      </c>
      <c r="J49" s="21">
        <v>
0.18</v>
      </c>
    </row>
    <row r="50" spans="2:10" ht="13.5" customHeight="1"/>
    <row r="51" spans="2:10" ht="13.5" hidden="1" customHeight="1"/>
    <row r="52" spans="2:10" ht="13.5" hidden="1" customHeight="1"/>
    <row r="53" spans="2:10" ht="13.5" hidden="1" customHeight="1"/>
  </sheetData>
  <sheetProtection algorithmName="SHA-512" hashValue="fBZ59GQmYqJmunF0gVSu71EKfa1YRckhMOr1/tMK3g12WjdAzSZLVKNJCZ5TPOKG/5T7ZSAu48fs8xp4a/Vhtw==" saltValue="3P4JJXe4e8QF4syfCSFOG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dcterms:created xsi:type="dcterms:W3CDTF">2019-06-06T05:41:32Z</dcterms:created>
  <dcterms:modified xsi:type="dcterms:W3CDTF">2019-10-29T00:21:17Z</dcterms:modified>
</cp:coreProperties>
</file>