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6392" windowHeight="6780"/>
  </bookViews>
  <sheets>
    <sheet name="文京・左" sheetId="1" r:id="rId1"/>
    <sheet name="文京・右" sheetId="2" r:id="rId2"/>
  </sheets>
  <definedNames>
    <definedName name="_xlnm.Print_Area" localSheetId="1">文京・右!$A$1:$S$62</definedName>
    <definedName name="_xlnm.Print_Area" localSheetId="0">文京・左!$A$1:$AL$58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J51" i="2" s="1"/>
  <c r="D50" i="2"/>
  <c r="E50" i="2" s="1"/>
  <c r="E49" i="2"/>
  <c r="E48" i="2"/>
  <c r="E47" i="2"/>
  <c r="E46" i="2"/>
  <c r="E45" i="2"/>
  <c r="E44" i="2"/>
  <c r="E43" i="2"/>
  <c r="N42" i="2"/>
  <c r="P42" i="2" s="1"/>
  <c r="E42" i="2"/>
  <c r="J41" i="2"/>
  <c r="P40" i="2"/>
  <c r="E40" i="2"/>
  <c r="J39" i="2"/>
  <c r="P38" i="2"/>
  <c r="E38" i="2"/>
  <c r="J37" i="2"/>
  <c r="P36" i="2"/>
  <c r="D31" i="2"/>
  <c r="O29" i="2"/>
  <c r="J29" i="2"/>
  <c r="P22" i="2"/>
  <c r="R22" i="2" s="1"/>
  <c r="O22" i="2"/>
  <c r="J22" i="2"/>
  <c r="R21" i="2"/>
  <c r="R20" i="2"/>
  <c r="R19" i="2"/>
  <c r="D19" i="2"/>
  <c r="D32" i="2" s="1"/>
  <c r="R16" i="2"/>
  <c r="R15" i="2"/>
  <c r="R14" i="2"/>
  <c r="R13" i="2"/>
  <c r="P13" i="2"/>
  <c r="O13" i="2"/>
  <c r="O32" i="2" s="1"/>
  <c r="J13" i="2"/>
  <c r="J32" i="2" s="1"/>
  <c r="R12" i="2"/>
  <c r="R11" i="2"/>
  <c r="R10" i="2"/>
  <c r="R9" i="2"/>
  <c r="R8" i="2"/>
  <c r="R7" i="2"/>
  <c r="R6" i="2"/>
  <c r="E52" i="1"/>
  <c r="AD51" i="1"/>
  <c r="AA51" i="1"/>
  <c r="X51" i="1"/>
  <c r="AH49" i="1"/>
  <c r="L49" i="1"/>
  <c r="L52" i="1" s="1"/>
  <c r="E49" i="1"/>
  <c r="AH47" i="1"/>
  <c r="AH45" i="1"/>
  <c r="AH51" i="1" s="1"/>
  <c r="G28" i="1"/>
  <c r="S26" i="1"/>
  <c r="S22" i="1"/>
  <c r="S18" i="1"/>
  <c r="S16" i="1"/>
  <c r="S14" i="1"/>
  <c r="S12" i="1"/>
  <c r="S10" i="1"/>
  <c r="L28" i="2" l="1"/>
  <c r="L27" i="2"/>
  <c r="L26" i="2"/>
  <c r="L25" i="2"/>
  <c r="L24" i="2"/>
  <c r="L23" i="2"/>
  <c r="L20" i="2"/>
  <c r="L18" i="2"/>
  <c r="L17" i="2"/>
  <c r="L15" i="2"/>
  <c r="L12" i="2"/>
  <c r="L10" i="2"/>
  <c r="L8" i="2"/>
  <c r="L6" i="2"/>
  <c r="L32" i="2"/>
  <c r="L29" i="2"/>
  <c r="L22" i="2"/>
  <c r="L21" i="2"/>
  <c r="L19" i="2"/>
  <c r="L16" i="2"/>
  <c r="L14" i="2"/>
  <c r="L11" i="2"/>
  <c r="L9" i="2"/>
  <c r="L7" i="2"/>
  <c r="E21" i="2"/>
  <c r="E16" i="2"/>
  <c r="E14" i="2"/>
  <c r="E13" i="2"/>
  <c r="E11" i="2"/>
  <c r="E9" i="2"/>
  <c r="E7" i="2"/>
  <c r="E32" i="2"/>
  <c r="E31" i="2"/>
  <c r="E30" i="2"/>
  <c r="E29" i="2"/>
  <c r="E28" i="2"/>
  <c r="E27" i="2"/>
  <c r="E26" i="2"/>
  <c r="E25" i="2"/>
  <c r="E24" i="2"/>
  <c r="E23" i="2"/>
  <c r="E22" i="2"/>
  <c r="E20" i="2"/>
  <c r="E18" i="2"/>
  <c r="E17" i="2"/>
  <c r="E15" i="2"/>
  <c r="E12" i="2"/>
  <c r="E10" i="2"/>
  <c r="E8" i="2"/>
  <c r="E6" i="2"/>
  <c r="E51" i="2"/>
  <c r="L13" i="2"/>
  <c r="E19" i="2"/>
  <c r="E37" i="2"/>
  <c r="P37" i="2"/>
  <c r="J38" i="2"/>
  <c r="E39" i="2"/>
  <c r="P39" i="2"/>
  <c r="J40" i="2"/>
  <c r="E41" i="2"/>
  <c r="P41" i="2"/>
  <c r="J42" i="2"/>
  <c r="J43" i="2"/>
  <c r="J44" i="2"/>
  <c r="J45" i="2"/>
  <c r="J46" i="2"/>
  <c r="J47" i="2"/>
  <c r="J48" i="2"/>
  <c r="J49" i="2"/>
  <c r="J50" i="2"/>
</calcChain>
</file>

<file path=xl/sharedStrings.xml><?xml version="1.0" encoding="utf-8"?>
<sst xmlns="http://schemas.openxmlformats.org/spreadsheetml/2006/main" count="343" uniqueCount="211">
  <si>
    <t>（文京区）</t>
    <rPh sb="1" eb="3">
      <t>ブンキョウ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</si>
  <si>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</si>
  <si>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</si>
  <si>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</si>
  <si>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</si>
  <si>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</si>
  <si>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</si>
  <si>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</si>
  <si>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</si>
  <si>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</si>
  <si>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</si>
  <si>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30.4.1</t>
    <phoneticPr fontId="5"/>
  </si>
  <si>
    <t>区分</t>
  </si>
  <si>
    <t>平成30年度</t>
    <phoneticPr fontId="5"/>
  </si>
  <si>
    <t>平成29年度</t>
    <phoneticPr fontId="5"/>
  </si>
  <si>
    <t>増減率</t>
    <phoneticPr fontId="5"/>
  </si>
  <si>
    <t xml:space="preserve">区分 </t>
  </si>
  <si>
    <t>平成29年度</t>
    <rPh sb="0" eb="2">
      <t>ヘイセイ</t>
    </rPh>
    <rPh sb="4" eb="6">
      <t>ネンド</t>
    </rPh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</si>
  <si>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</si>
  <si>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</si>
  <si>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</si>
  <si>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</si>
  <si>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</si>
  <si>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</si>
  <si>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</si>
  <si>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</si>
  <si>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</si>
  <si>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</si>
  <si>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</si>
  <si>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</si>
  <si>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</si>
  <si>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</si>
  <si>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</si>
  <si>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</si>
  <si>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</si>
  <si>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2"/>
  </si>
  <si>
    <t>―</t>
    <phoneticPr fontId="12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</si>
  <si>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</si>
  <si>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</si>
  <si>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</si>
  <si>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</si>
  <si>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</si>
  <si>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</si>
  <si>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</si>
  <si>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</si>
  <si>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</si>
  <si>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</si>
  <si>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</si>
  <si>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</si>
  <si>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  <phoneticPr fontId="12"/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</si>
  <si>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</si>
  <si>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</si>
  <si>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</si>
  <si>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</si>
  <si>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</si>
  <si>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</si>
  <si>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</si>
  <si>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</si>
  <si>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</si>
  <si>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平成30年度</t>
    <phoneticPr fontId="5"/>
  </si>
  <si>
    <t>区分</t>
    <phoneticPr fontId="5"/>
  </si>
  <si>
    <t>実質赤字比率</t>
    <phoneticPr fontId="5"/>
  </si>
  <si>
    <t>―</t>
    <phoneticPr fontId="12"/>
  </si>
  <si>
    <t>％</t>
    <phoneticPr fontId="5"/>
  </si>
  <si>
    <t>―</t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</si>
  <si>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</si>
  <si>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</si>
  <si>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</si>
  <si>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〔</t>
    <phoneticPr fontId="5"/>
  </si>
  <si>
    <t>連結実質赤字比率</t>
    <rPh sb="0" eb="2">
      <t>レンケツ</t>
    </rPh>
    <phoneticPr fontId="5"/>
  </si>
  <si>
    <t>―</t>
    <phoneticPr fontId="12"/>
  </si>
  <si>
    <t>％</t>
    <phoneticPr fontId="5"/>
  </si>
  <si>
    <t>％</t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</si>
  <si>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</si>
  <si>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〔</t>
    <phoneticPr fontId="5"/>
  </si>
  <si>
    <t>%〕</t>
    <phoneticPr fontId="5"/>
  </si>
  <si>
    <t>%〕</t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</si>
  <si>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</si>
  <si>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</si>
  <si>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</si>
  <si>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</si>
  <si>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</si>
  <si>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</si>
  <si>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</si>
  <si>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</si>
  <si>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</si>
  <si>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</si>
  <si>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</si>
  <si>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29年度末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</si>
  <si>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</si>
  <si>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</si>
  <si>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</si>
  <si>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</si>
  <si>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30年度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</si>
  <si>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</si>
  <si>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</si>
  <si>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</si>
  <si>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</si>
  <si>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</si>
  <si>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</si>
  <si>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</si>
  <si>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</si>
  <si>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</si>
  <si>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</si>
  <si>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文京区</t>
    <rPh sb="0" eb="2">
      <t>ブンキョウ</t>
    </rPh>
    <phoneticPr fontId="1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</si>
  <si>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</si>
  <si>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</si>
  <si>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</si>
  <si>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</si>
  <si>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</si>
  <si>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</si>
  <si>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</si>
  <si>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</si>
  <si>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</si>
  <si>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</si>
  <si>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</si>
  <si>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</si>
  <si>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</si>
  <si>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</si>
  <si>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</si>
  <si>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</si>
  <si>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</si>
  <si>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</si>
  <si>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</si>
  <si>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</si>
  <si>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</si>
  <si>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－</t>
    <phoneticPr fontId="12"/>
  </si>
  <si>
    <t>一時借入金利子</t>
    <phoneticPr fontId="5"/>
  </si>
  <si>
    <t>－</t>
    <phoneticPr fontId="12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</si>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</sst>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1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6">
    <xf numFmtId="0" fontId="0" fillId="0" borderId="0" xfId="0"/>
    <xf numFmtId="176" fontId="1" fillId="0" borderId="0" xfId="0" applyNumberFormat="1" applyFont="1" applyFill="1"/>
    <xf numFmtId="0" fontId="1" fillId="0" borderId="0" xfId="0" applyFont="1" applyFill="1"/>
    <xf numFmtId="176" fontId="3" fillId="0" borderId="0" xfId="0" applyNumberFormat="1" applyFont="1" applyFill="1" applyBorder="1" applyAlignment="1" applyProtection="1"/>
    <xf numFmtId="176" fontId="6" fillId="0" borderId="0" xfId="0" applyNumberFormat="1" applyFont="1" applyFill="1"/>
    <xf numFmtId="0" fontId="6" fillId="0" borderId="0" xfId="0" applyFont="1" applyFill="1"/>
    <xf numFmtId="176" fontId="1" fillId="0" borderId="1" xfId="0" applyNumberFormat="1" applyFont="1" applyFill="1" applyBorder="1"/>
    <xf numFmtId="0" fontId="1" fillId="0" borderId="0" xfId="0" applyFont="1" applyFill="1" applyBorder="1"/>
    <xf numFmtId="176" fontId="7" fillId="0" borderId="2" xfId="0" applyNumberFormat="1" applyFont="1" applyFill="1" applyBorder="1" applyAlignment="1" applyProtection="1"/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/>
    <xf numFmtId="176" fontId="1" fillId="0" borderId="2" xfId="0" applyNumberFormat="1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 shrinkToFit="1"/>
    </xf>
    <xf numFmtId="176" fontId="1" fillId="0" borderId="17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9" fillId="0" borderId="18" xfId="0" applyNumberFormat="1" applyFont="1" applyFill="1" applyBorder="1" applyAlignment="1" applyProtection="1">
      <alignment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 applyProtection="1">
      <alignment horizontal="right" vertical="center"/>
    </xf>
    <xf numFmtId="176" fontId="10" fillId="0" borderId="18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 applyProtection="1"/>
    <xf numFmtId="0" fontId="1" fillId="0" borderId="21" xfId="0" applyFont="1" applyFill="1" applyBorder="1" applyAlignment="1">
      <alignment horizontal="distributed" vertical="center"/>
    </xf>
    <xf numFmtId="0" fontId="11" fillId="0" borderId="0" xfId="0" applyFont="1" applyFill="1"/>
    <xf numFmtId="176" fontId="1" fillId="0" borderId="2" xfId="0" applyNumberFormat="1" applyFont="1" applyFill="1" applyBorder="1" applyAlignment="1" applyProtection="1"/>
    <xf numFmtId="176" fontId="4" fillId="0" borderId="21" xfId="0" quotePrefix="1" applyNumberFormat="1" applyFont="1" applyFill="1" applyBorder="1" applyAlignment="1" applyProtection="1"/>
    <xf numFmtId="176" fontId="4" fillId="0" borderId="0" xfId="0" quotePrefix="1" applyNumberFormat="1" applyFont="1" applyFill="1" applyBorder="1" applyAlignment="1" applyProtection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 applyProtection="1">
      <alignment horizontal="right"/>
    </xf>
    <xf numFmtId="176" fontId="4" fillId="0" borderId="16" xfId="0" applyNumberFormat="1" applyFont="1" applyFill="1" applyBorder="1" applyAlignment="1" applyProtection="1">
      <alignment horizontal="right"/>
    </xf>
    <xf numFmtId="176" fontId="4" fillId="0" borderId="23" xfId="0" applyNumberFormat="1" applyFont="1" applyFill="1" applyBorder="1" applyAlignment="1" applyProtection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4" fillId="0" borderId="24" xfId="0" applyNumberFormat="1" applyFont="1" applyFill="1" applyBorder="1" applyAlignment="1" applyProtection="1">
      <alignment horizontal="right"/>
    </xf>
    <xf numFmtId="176" fontId="4" fillId="0" borderId="25" xfId="0" applyNumberFormat="1" applyFont="1" applyFill="1" applyBorder="1" applyAlignment="1" applyProtection="1"/>
    <xf numFmtId="176" fontId="4" fillId="0" borderId="16" xfId="0" quotePrefix="1" applyNumberFormat="1" applyFont="1" applyFill="1" applyBorder="1" applyAlignment="1" applyProtection="1">
      <alignment horizontal="right"/>
    </xf>
    <xf numFmtId="176" fontId="4" fillId="0" borderId="0" xfId="0" quotePrefix="1" applyNumberFormat="1" applyFont="1" applyFill="1" applyBorder="1" applyAlignment="1" applyProtection="1">
      <alignment horizontal="right"/>
    </xf>
    <xf numFmtId="176" fontId="4" fillId="0" borderId="23" xfId="0" quotePrefix="1" applyNumberFormat="1" applyFont="1" applyFill="1" applyBorder="1" applyAlignment="1" applyProtection="1">
      <alignment horizontal="right"/>
    </xf>
    <xf numFmtId="176" fontId="1" fillId="0" borderId="24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 applyProtection="1"/>
    <xf numFmtId="176" fontId="4" fillId="0" borderId="16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/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top"/>
    </xf>
    <xf numFmtId="176" fontId="4" fillId="0" borderId="30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right" vertical="top"/>
    </xf>
    <xf numFmtId="0" fontId="4" fillId="0" borderId="34" xfId="0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 applyProtection="1">
      <alignment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 vertical="top"/>
    </xf>
    <xf numFmtId="176" fontId="1" fillId="0" borderId="16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top"/>
    </xf>
    <xf numFmtId="0" fontId="1" fillId="0" borderId="0" xfId="0" quotePrefix="1" applyFont="1" applyFill="1" applyBorder="1" applyAlignment="1" applyProtection="1">
      <alignment horizontal="right"/>
    </xf>
    <xf numFmtId="177" fontId="4" fillId="0" borderId="29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vertical="top"/>
    </xf>
    <xf numFmtId="179" fontId="4" fillId="0" borderId="0" xfId="0" applyNumberFormat="1" applyFont="1" applyFill="1" applyBorder="1" applyAlignment="1">
      <alignment horizontal="center" vertical="center"/>
    </xf>
    <xf numFmtId="0" fontId="1" fillId="0" borderId="0" xfId="0" quotePrefix="1" applyFont="1" applyFill="1" applyBorder="1" applyAlignment="1" applyProtection="1"/>
    <xf numFmtId="0" fontId="4" fillId="0" borderId="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/>
    </xf>
    <xf numFmtId="176" fontId="1" fillId="0" borderId="0" xfId="0" applyNumberFormat="1" applyFont="1" applyFill="1" applyBorder="1" applyAlignment="1" applyProtection="1"/>
    <xf numFmtId="176" fontId="4" fillId="0" borderId="18" xfId="0" applyNumberFormat="1" applyFont="1" applyFill="1" applyBorder="1" applyAlignment="1" applyProtection="1"/>
    <xf numFmtId="176" fontId="4" fillId="0" borderId="18" xfId="0" applyNumberFormat="1" applyFont="1" applyFill="1" applyBorder="1"/>
    <xf numFmtId="176" fontId="4" fillId="0" borderId="18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8" xfId="0" quotePrefix="1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/>
    <xf numFmtId="176" fontId="4" fillId="0" borderId="18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176" fontId="8" fillId="0" borderId="56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22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6" fontId="4" fillId="0" borderId="31" xfId="0" applyNumberFormat="1" applyFont="1" applyFill="1" applyBorder="1" applyAlignment="1" applyProtection="1">
      <alignment vertical="center"/>
    </xf>
    <xf numFmtId="176" fontId="4" fillId="0" borderId="29" xfId="0" applyNumberFormat="1" applyFont="1" applyFill="1" applyBorder="1" applyAlignment="1" applyProtection="1">
      <alignment vertical="center"/>
    </xf>
    <xf numFmtId="0" fontId="1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left" vertical="center"/>
    </xf>
    <xf numFmtId="179" fontId="4" fillId="0" borderId="16" xfId="0" applyNumberFormat="1" applyFont="1" applyFill="1" applyBorder="1" applyAlignment="1">
      <alignment horizontal="left" vertical="center"/>
    </xf>
    <xf numFmtId="176" fontId="4" fillId="0" borderId="48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left" vertical="center"/>
    </xf>
    <xf numFmtId="176" fontId="4" fillId="0" borderId="29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distributed" vertical="center" shrinkToFit="1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21" xfId="0" applyFont="1" applyFill="1" applyBorder="1"/>
    <xf numFmtId="176" fontId="4" fillId="0" borderId="23" xfId="0" applyNumberFormat="1" applyFont="1" applyFill="1" applyBorder="1" applyAlignment="1" applyProtection="1">
      <alignment horizontal="right" vertical="top"/>
    </xf>
    <xf numFmtId="176" fontId="4" fillId="0" borderId="16" xfId="0" applyNumberFormat="1" applyFont="1" applyFill="1" applyBorder="1" applyAlignment="1" applyProtection="1">
      <alignment horizontal="right" vertical="top"/>
    </xf>
    <xf numFmtId="176" fontId="4" fillId="0" borderId="24" xfId="0" applyNumberFormat="1" applyFont="1" applyFill="1" applyBorder="1" applyAlignment="1" applyProtection="1">
      <alignment horizontal="right" vertical="top"/>
    </xf>
    <xf numFmtId="176" fontId="4" fillId="0" borderId="16" xfId="0" applyNumberFormat="1" applyFont="1" applyFill="1" applyBorder="1" applyAlignment="1"/>
    <xf numFmtId="176" fontId="4" fillId="0" borderId="23" xfId="0" quotePrefix="1" applyNumberFormat="1" applyFont="1" applyFill="1" applyBorder="1" applyAlignment="1" applyProtection="1"/>
    <xf numFmtId="176" fontId="4" fillId="0" borderId="23" xfId="0" applyNumberFormat="1" applyFont="1" applyFill="1" applyBorder="1" applyAlignment="1" applyProtection="1"/>
    <xf numFmtId="176" fontId="4" fillId="0" borderId="16" xfId="0" applyNumberFormat="1" applyFont="1" applyFill="1" applyBorder="1"/>
    <xf numFmtId="176" fontId="4" fillId="0" borderId="24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 applyProtection="1">
      <alignment horizontal="right" vertical="center"/>
    </xf>
    <xf numFmtId="176" fontId="4" fillId="0" borderId="10" xfId="0" quotePrefix="1" applyNumberFormat="1" applyFont="1" applyFill="1" applyBorder="1" applyAlignment="1" applyProtection="1"/>
    <xf numFmtId="176" fontId="4" fillId="0" borderId="10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distributed"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11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176" fontId="4" fillId="0" borderId="75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64" xfId="0" applyNumberFormat="1" applyFont="1" applyFill="1" applyBorder="1" applyAlignment="1" applyProtection="1">
      <alignment horizontal="right" vertical="center"/>
    </xf>
    <xf numFmtId="176" fontId="4" fillId="0" borderId="56" xfId="0" applyNumberFormat="1" applyFont="1" applyFill="1" applyBorder="1" applyAlignment="1" applyProtection="1"/>
    <xf numFmtId="176" fontId="1" fillId="0" borderId="0" xfId="0" quotePrefix="1" applyNumberFormat="1" applyFont="1" applyFill="1" applyBorder="1" applyAlignment="1" applyProtection="1"/>
    <xf numFmtId="176" fontId="4" fillId="0" borderId="0" xfId="0" applyNumberFormat="1" applyFont="1" applyFill="1"/>
    <xf numFmtId="0" fontId="1" fillId="0" borderId="0" xfId="0" applyFont="1" applyFill="1" applyAlignment="1"/>
    <xf numFmtId="0" fontId="14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/>
    <xf numFmtId="0" fontId="16" fillId="0" borderId="2" xfId="0" applyFont="1" applyFill="1" applyBorder="1" applyAlignment="1" applyProtection="1">
      <alignment horizontal="left" vertical="center" indent="3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indent="3"/>
    </xf>
    <xf numFmtId="0" fontId="1" fillId="0" borderId="2" xfId="0" applyFont="1" applyFill="1" applyBorder="1" applyAlignment="1" applyProtection="1"/>
    <xf numFmtId="0" fontId="1" fillId="0" borderId="60" xfId="0" applyFont="1" applyFill="1" applyBorder="1" applyAlignment="1" applyProtection="1">
      <alignment horizontal="distributed" vertical="center"/>
    </xf>
    <xf numFmtId="0" fontId="1" fillId="0" borderId="29" xfId="0" applyFont="1" applyFill="1" applyBorder="1" applyAlignment="1" applyProtection="1">
      <alignment horizontal="distributed" vertical="center"/>
    </xf>
    <xf numFmtId="0" fontId="18" fillId="0" borderId="6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right"/>
    </xf>
    <xf numFmtId="0" fontId="13" fillId="0" borderId="35" xfId="0" quotePrefix="1" applyFont="1" applyFill="1" applyBorder="1" applyAlignment="1" applyProtection="1">
      <alignment horizontal="right"/>
    </xf>
    <xf numFmtId="0" fontId="13" fillId="0" borderId="16" xfId="0" quotePrefix="1" applyFont="1" applyFill="1" applyBorder="1" applyAlignment="1" applyProtection="1">
      <alignment horizontal="right"/>
    </xf>
    <xf numFmtId="0" fontId="13" fillId="0" borderId="71" xfId="0" applyFont="1" applyFill="1" applyBorder="1" applyAlignment="1" applyProtection="1">
      <alignment horizontal="right"/>
    </xf>
    <xf numFmtId="0" fontId="13" fillId="0" borderId="16" xfId="0" applyFont="1" applyFill="1" applyBorder="1" applyAlignment="1" applyProtection="1">
      <alignment horizontal="right"/>
    </xf>
    <xf numFmtId="0" fontId="13" fillId="0" borderId="37" xfId="0" quotePrefix="1" applyFont="1" applyFill="1" applyBorder="1" applyAlignment="1" applyProtection="1">
      <alignment horizontal="right"/>
    </xf>
    <xf numFmtId="0" fontId="13" fillId="0" borderId="16" xfId="0" applyFont="1" applyFill="1" applyBorder="1" applyAlignment="1">
      <alignment horizontal="right"/>
    </xf>
    <xf numFmtId="0" fontId="13" fillId="0" borderId="78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13" fillId="0" borderId="0" xfId="0" applyFont="1" applyFill="1" applyAlignment="1">
      <alignment horizontal="right"/>
    </xf>
    <xf numFmtId="176" fontId="1" fillId="0" borderId="74" xfId="0" applyNumberFormat="1" applyFont="1" applyFill="1" applyBorder="1" applyAlignment="1" applyProtection="1">
      <alignment vertical="center"/>
    </xf>
    <xf numFmtId="178" fontId="1" fillId="0" borderId="74" xfId="0" applyNumberFormat="1" applyFont="1" applyFill="1" applyBorder="1" applyAlignment="1" applyProtection="1">
      <alignment vertical="center"/>
    </xf>
    <xf numFmtId="178" fontId="1" fillId="0" borderId="79" xfId="0" quotePrefix="1" applyNumberFormat="1" applyFont="1" applyFill="1" applyBorder="1" applyAlignment="1" applyProtection="1">
      <alignment horizontal="right" vertical="center" shrinkToFit="1"/>
    </xf>
    <xf numFmtId="178" fontId="1" fillId="0" borderId="31" xfId="0" applyNumberFormat="1" applyFont="1" applyFill="1" applyBorder="1" applyAlignment="1" applyProtection="1">
      <alignment vertical="center"/>
    </xf>
    <xf numFmtId="178" fontId="1" fillId="0" borderId="80" xfId="0" applyNumberFormat="1" applyFont="1" applyFill="1" applyBorder="1" applyAlignment="1" applyProtection="1">
      <alignment vertical="center"/>
    </xf>
    <xf numFmtId="178" fontId="1" fillId="0" borderId="60" xfId="0" quotePrefix="1" applyNumberFormat="1" applyFont="1" applyFill="1" applyBorder="1" applyAlignment="1" applyProtection="1">
      <alignment vertical="center"/>
    </xf>
    <xf numFmtId="0" fontId="1" fillId="0" borderId="37" xfId="0" quotePrefix="1" applyFont="1" applyFill="1" applyBorder="1" applyAlignment="1" applyProtection="1"/>
    <xf numFmtId="176" fontId="1" fillId="0" borderId="11" xfId="0" applyNumberFormat="1" applyFont="1" applyFill="1" applyBorder="1" applyAlignment="1" applyProtection="1">
      <alignment vertical="center"/>
    </xf>
    <xf numFmtId="178" fontId="1" fillId="0" borderId="61" xfId="0" applyNumberFormat="1" applyFont="1" applyFill="1" applyBorder="1" applyAlignment="1" applyProtection="1">
      <alignment vertical="center"/>
    </xf>
    <xf numFmtId="0" fontId="1" fillId="0" borderId="33" xfId="0" quotePrefix="1" applyFont="1" applyFill="1" applyBorder="1" applyAlignment="1" applyProtection="1"/>
    <xf numFmtId="0" fontId="1" fillId="0" borderId="25" xfId="0" applyFont="1" applyFill="1" applyBorder="1" applyAlignment="1" applyProtection="1"/>
    <xf numFmtId="178" fontId="1" fillId="0" borderId="60" xfId="0" applyNumberFormat="1" applyFont="1" applyFill="1" applyBorder="1" applyAlignment="1" applyProtection="1">
      <alignment vertical="center"/>
    </xf>
    <xf numFmtId="178" fontId="1" fillId="0" borderId="74" xfId="0" quotePrefix="1" applyNumberFormat="1" applyFont="1" applyFill="1" applyBorder="1" applyAlignment="1" applyProtection="1">
      <alignment vertical="center"/>
    </xf>
    <xf numFmtId="176" fontId="1" fillId="0" borderId="60" xfId="0" applyNumberFormat="1" applyFont="1" applyFill="1" applyBorder="1" applyAlignment="1" applyProtection="1">
      <alignment vertical="center"/>
    </xf>
    <xf numFmtId="178" fontId="1" fillId="0" borderId="81" xfId="0" applyNumberFormat="1" applyFont="1" applyFill="1" applyBorder="1" applyAlignment="1" applyProtection="1">
      <alignment vertical="center"/>
    </xf>
    <xf numFmtId="0" fontId="1" fillId="0" borderId="35" xfId="0" applyFont="1" applyFill="1" applyBorder="1" applyAlignment="1" applyProtection="1">
      <alignment horizontal="distributed" vertical="center" wrapText="1" shrinkToFit="1"/>
    </xf>
    <xf numFmtId="0" fontId="1" fillId="0" borderId="60" xfId="0" applyFont="1" applyFill="1" applyBorder="1" applyAlignment="1">
      <alignment vertical="center" wrapText="1" shrinkToFit="1"/>
    </xf>
    <xf numFmtId="0" fontId="1" fillId="0" borderId="28" xfId="0" applyFont="1" applyFill="1" applyBorder="1" applyAlignment="1" applyProtection="1">
      <alignment horizontal="distributed" vertical="center" wrapText="1" shrinkToFit="1"/>
    </xf>
    <xf numFmtId="0" fontId="1" fillId="0" borderId="2" xfId="0" quotePrefix="1" applyFont="1" applyFill="1" applyBorder="1" applyAlignment="1" applyProtection="1"/>
    <xf numFmtId="176" fontId="1" fillId="0" borderId="60" xfId="0" quotePrefix="1" applyNumberFormat="1" applyFont="1" applyFill="1" applyBorder="1" applyAlignment="1" applyProtection="1">
      <alignment vertical="center"/>
    </xf>
    <xf numFmtId="176" fontId="13" fillId="0" borderId="23" xfId="0" applyNumberFormat="1" applyFont="1" applyFill="1" applyBorder="1"/>
    <xf numFmtId="176" fontId="1" fillId="0" borderId="16" xfId="0" applyNumberFormat="1" applyFont="1" applyFill="1" applyBorder="1"/>
    <xf numFmtId="0" fontId="1" fillId="0" borderId="26" xfId="0" applyFont="1" applyFill="1" applyBorder="1" applyAlignment="1" applyProtection="1"/>
    <xf numFmtId="0" fontId="1" fillId="0" borderId="23" xfId="0" applyFont="1" applyFill="1" applyBorder="1" applyAlignment="1"/>
    <xf numFmtId="0" fontId="1" fillId="0" borderId="60" xfId="0" applyFont="1" applyFill="1" applyBorder="1" applyAlignment="1" applyProtection="1">
      <alignment vertical="center"/>
    </xf>
    <xf numFmtId="176" fontId="13" fillId="0" borderId="22" xfId="0" applyNumberFormat="1" applyFont="1" applyFill="1" applyBorder="1"/>
    <xf numFmtId="176" fontId="1" fillId="0" borderId="0" xfId="0" applyNumberFormat="1" applyFont="1" applyFill="1" applyBorder="1"/>
    <xf numFmtId="0" fontId="1" fillId="0" borderId="25" xfId="0" applyFont="1" applyFill="1" applyBorder="1" applyAlignment="1"/>
    <xf numFmtId="0" fontId="1" fillId="0" borderId="31" xfId="0" applyFont="1" applyFill="1" applyBorder="1" applyAlignment="1"/>
    <xf numFmtId="0" fontId="1" fillId="0" borderId="74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horizontal="distributed" vertical="center"/>
    </xf>
    <xf numFmtId="0" fontId="1" fillId="0" borderId="10" xfId="0" applyFont="1" applyFill="1" applyBorder="1" applyAlignment="1" applyProtection="1">
      <alignment vertical="center"/>
    </xf>
    <xf numFmtId="0" fontId="1" fillId="0" borderId="11" xfId="0" applyFont="1" applyFill="1" applyBorder="1" applyAlignment="1">
      <alignment vertical="center"/>
    </xf>
    <xf numFmtId="0" fontId="13" fillId="0" borderId="22" xfId="0" applyFont="1" applyFill="1" applyBorder="1"/>
    <xf numFmtId="0" fontId="1" fillId="0" borderId="0" xfId="0" applyFont="1" applyFill="1" applyBorder="1" applyAlignment="1">
      <alignment horizontal="right"/>
    </xf>
    <xf numFmtId="0" fontId="13" fillId="0" borderId="0" xfId="0" quotePrefix="1" applyFont="1" applyFill="1" applyBorder="1"/>
    <xf numFmtId="0" fontId="1" fillId="0" borderId="2" xfId="0" applyFont="1" applyFill="1" applyBorder="1"/>
    <xf numFmtId="0" fontId="1" fillId="0" borderId="0" xfId="0" applyFont="1" applyFill="1" applyAlignment="1">
      <alignment horizontal="right"/>
    </xf>
    <xf numFmtId="0" fontId="1" fillId="0" borderId="17" xfId="0" applyFont="1" applyFill="1" applyBorder="1"/>
    <xf numFmtId="176" fontId="13" fillId="0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>
      <alignment horizontal="center"/>
    </xf>
    <xf numFmtId="0" fontId="1" fillId="0" borderId="30" xfId="0" applyFont="1" applyFill="1" applyBorder="1"/>
    <xf numFmtId="176" fontId="1" fillId="0" borderId="72" xfId="0" applyNumberFormat="1" applyFont="1" applyFill="1" applyBorder="1" applyAlignment="1" applyProtection="1">
      <alignment vertical="center"/>
    </xf>
    <xf numFmtId="178" fontId="1" fillId="0" borderId="72" xfId="0" quotePrefix="1" applyNumberFormat="1" applyFont="1" applyFill="1" applyBorder="1" applyAlignment="1" applyProtection="1">
      <alignment vertical="center"/>
    </xf>
    <xf numFmtId="178" fontId="1" fillId="0" borderId="15" xfId="0" applyNumberFormat="1" applyFont="1" applyFill="1" applyBorder="1" applyAlignment="1" applyProtection="1">
      <alignment vertical="center"/>
    </xf>
    <xf numFmtId="176" fontId="1" fillId="0" borderId="85" xfId="0" applyNumberFormat="1" applyFont="1" applyFill="1" applyBorder="1" applyAlignment="1" applyProtection="1">
      <alignment vertical="center"/>
    </xf>
    <xf numFmtId="0" fontId="13" fillId="0" borderId="64" xfId="0" applyFont="1" applyFill="1" applyBorder="1" applyAlignment="1" applyProtection="1">
      <alignment horizontal="right"/>
    </xf>
    <xf numFmtId="0" fontId="1" fillId="0" borderId="21" xfId="0" applyFont="1" applyFill="1" applyBorder="1" applyAlignment="1" applyProtection="1"/>
    <xf numFmtId="0" fontId="4" fillId="0" borderId="56" xfId="0" applyFont="1" applyFill="1" applyBorder="1" applyAlignment="1" applyProtection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56" xfId="0" applyFont="1" applyFill="1" applyBorder="1" applyAlignment="1" applyProtection="1"/>
    <xf numFmtId="0" fontId="4" fillId="0" borderId="56" xfId="0" quotePrefix="1" applyFont="1" applyFill="1" applyBorder="1" applyAlignment="1" applyProtection="1"/>
    <xf numFmtId="0" fontId="1" fillId="0" borderId="56" xfId="0" applyFont="1" applyFill="1" applyBorder="1" applyAlignment="1">
      <alignment horizontal="distributed" vertical="center"/>
    </xf>
    <xf numFmtId="0" fontId="1" fillId="0" borderId="56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13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0" fontId="1" fillId="0" borderId="86" xfId="0" applyFont="1" applyFill="1" applyBorder="1" applyAlignment="1" applyProtection="1">
      <alignment horizontal="distributed" vertical="center"/>
    </xf>
    <xf numFmtId="0" fontId="13" fillId="0" borderId="31" xfId="0" applyFont="1" applyFill="1" applyBorder="1" applyAlignment="1" applyProtection="1">
      <alignment horizontal="distributed" vertical="center"/>
    </xf>
    <xf numFmtId="0" fontId="20" fillId="0" borderId="2" xfId="0" applyFont="1" applyFill="1" applyBorder="1" applyAlignment="1" applyProtection="1"/>
    <xf numFmtId="0" fontId="1" fillId="0" borderId="21" xfId="0" quotePrefix="1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1" fillId="0" borderId="72" xfId="0" applyFont="1" applyFill="1" applyBorder="1" applyAlignment="1" applyProtection="1">
      <alignment horizontal="right"/>
    </xf>
    <xf numFmtId="0" fontId="13" fillId="0" borderId="24" xfId="0" applyFont="1" applyFill="1" applyBorder="1" applyAlignment="1" applyProtection="1">
      <alignment horizontal="right"/>
    </xf>
    <xf numFmtId="0" fontId="1" fillId="0" borderId="87" xfId="0" applyFont="1" applyFill="1" applyBorder="1" applyAlignment="1" applyProtection="1">
      <alignment horizontal="right"/>
    </xf>
    <xf numFmtId="178" fontId="1" fillId="0" borderId="1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178" fontId="1" fillId="0" borderId="74" xfId="0" applyNumberFormat="1" applyFont="1" applyFill="1" applyBorder="1" applyAlignment="1" applyProtection="1">
      <alignment horizontal="right" vertical="center"/>
    </xf>
    <xf numFmtId="178" fontId="1" fillId="0" borderId="87" xfId="0" applyNumberFormat="1" applyFont="1" applyFill="1" applyBorder="1" applyAlignment="1" applyProtection="1">
      <alignment vertical="center"/>
    </xf>
    <xf numFmtId="178" fontId="1" fillId="0" borderId="74" xfId="0" quotePrefix="1" applyNumberFormat="1" applyFont="1" applyFill="1" applyBorder="1" applyAlignment="1" applyProtection="1">
      <alignment horizontal="right" vertical="center" shrinkToFit="1"/>
    </xf>
    <xf numFmtId="178" fontId="1" fillId="0" borderId="86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/>
    <xf numFmtId="0" fontId="9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wrapText="1"/>
    </xf>
    <xf numFmtId="0" fontId="1" fillId="0" borderId="96" xfId="0" applyFont="1" applyFill="1" applyBorder="1" applyAlignment="1">
      <alignment vertical="center"/>
    </xf>
    <xf numFmtId="178" fontId="1" fillId="0" borderId="99" xfId="0" applyNumberFormat="1" applyFont="1" applyFill="1" applyBorder="1" applyAlignment="1">
      <alignment horizontal="right" vertical="center"/>
    </xf>
    <xf numFmtId="178" fontId="1" fillId="0" borderId="104" xfId="0" applyNumberFormat="1" applyFont="1" applyFill="1" applyBorder="1" applyAlignment="1">
      <alignment horizontal="right" vertical="center"/>
    </xf>
    <xf numFmtId="0" fontId="1" fillId="0" borderId="48" xfId="0" applyFont="1" applyFill="1" applyBorder="1" applyAlignment="1">
      <alignment vertical="center"/>
    </xf>
    <xf numFmtId="0" fontId="1" fillId="0" borderId="56" xfId="0" applyFont="1" applyFill="1" applyBorder="1"/>
    <xf numFmtId="0" fontId="1" fillId="0" borderId="57" xfId="0" applyFont="1" applyFill="1" applyBorder="1"/>
    <xf numFmtId="0" fontId="1" fillId="0" borderId="74" xfId="0" applyFont="1" applyFill="1" applyBorder="1" applyAlignment="1">
      <alignment vertical="center"/>
    </xf>
    <xf numFmtId="178" fontId="1" fillId="0" borderId="74" xfId="0" applyNumberFormat="1" applyFont="1" applyFill="1" applyBorder="1" applyAlignment="1">
      <alignment horizontal="right" vertical="center"/>
    </xf>
    <xf numFmtId="0" fontId="1" fillId="0" borderId="108" xfId="0" applyFont="1" applyFill="1" applyBorder="1" applyAlignment="1">
      <alignment vertical="center"/>
    </xf>
    <xf numFmtId="178" fontId="1" fillId="0" borderId="72" xfId="0" applyNumberFormat="1" applyFont="1" applyFill="1" applyBorder="1" applyAlignment="1">
      <alignment horizontal="right" vertical="center"/>
    </xf>
    <xf numFmtId="0" fontId="1" fillId="0" borderId="106" xfId="0" applyFont="1" applyFill="1" applyBorder="1" applyAlignment="1" applyProtection="1">
      <alignment vertical="center"/>
    </xf>
    <xf numFmtId="178" fontId="1" fillId="0" borderId="111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23" xfId="0" quotePrefix="1" applyNumberFormat="1" applyFont="1" applyFill="1" applyBorder="1" applyAlignment="1" applyProtection="1">
      <alignment horizontal="right" vertical="center"/>
    </xf>
    <xf numFmtId="176" fontId="4" fillId="0" borderId="16" xfId="0" quotePrefix="1" applyNumberFormat="1" applyFont="1" applyFill="1" applyBorder="1" applyAlignment="1" applyProtection="1">
      <alignment horizontal="right" vertical="center"/>
    </xf>
    <xf numFmtId="176" fontId="4" fillId="0" borderId="24" xfId="0" quotePrefix="1" applyNumberFormat="1" applyFont="1" applyFill="1" applyBorder="1" applyAlignment="1" applyProtection="1">
      <alignment horizontal="right" vertical="center"/>
    </xf>
    <xf numFmtId="176" fontId="4" fillId="0" borderId="48" xfId="0" quotePrefix="1" applyNumberFormat="1" applyFont="1" applyFill="1" applyBorder="1" applyAlignment="1" applyProtection="1">
      <alignment horizontal="right" vertical="center"/>
    </xf>
    <xf numFmtId="176" fontId="4" fillId="0" borderId="1" xfId="0" quotePrefix="1" applyNumberFormat="1" applyFont="1" applyFill="1" applyBorder="1" applyAlignment="1" applyProtection="1">
      <alignment horizontal="right" vertical="center"/>
    </xf>
    <xf numFmtId="176" fontId="4" fillId="0" borderId="47" xfId="0" quotePrefix="1" applyNumberFormat="1" applyFont="1" applyFill="1" applyBorder="1" applyAlignment="1" applyProtection="1">
      <alignment horizontal="right" vertical="center"/>
    </xf>
    <xf numFmtId="176" fontId="4" fillId="0" borderId="23" xfId="0" applyNumberFormat="1" applyFont="1" applyFill="1" applyBorder="1" applyAlignment="1" applyProtection="1">
      <alignment horizontal="right" vertical="center"/>
    </xf>
    <xf numFmtId="176" fontId="4" fillId="0" borderId="16" xfId="0" applyNumberFormat="1" applyFont="1" applyFill="1" applyBorder="1" applyAlignment="1" applyProtection="1">
      <alignment horizontal="right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176" fontId="4" fillId="0" borderId="48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64" xfId="0" applyNumberFormat="1" applyFont="1" applyFill="1" applyBorder="1" applyAlignment="1" applyProtection="1">
      <alignment horizontal="right" vertical="center"/>
    </xf>
    <xf numFmtId="176" fontId="4" fillId="0" borderId="13" xfId="0" applyNumberFormat="1" applyFont="1" applyFill="1" applyBorder="1" applyAlignment="1" applyProtection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distributed" vertical="center"/>
    </xf>
    <xf numFmtId="176" fontId="4" fillId="0" borderId="75" xfId="0" applyNumberFormat="1" applyFont="1" applyFill="1" applyBorder="1" applyAlignment="1" applyProtection="1">
      <alignment horizontal="distributed"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75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76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 applyProtection="1">
      <alignment horizontal="right" vertical="center"/>
    </xf>
    <xf numFmtId="176" fontId="4" fillId="0" borderId="29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 applyProtection="1">
      <alignment horizontal="right" vertical="center"/>
    </xf>
    <xf numFmtId="176" fontId="4" fillId="0" borderId="34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distributed" vertical="center"/>
    </xf>
    <xf numFmtId="176" fontId="4" fillId="0" borderId="11" xfId="0" applyNumberFormat="1" applyFont="1" applyFill="1" applyBorder="1" applyAlignment="1" applyProtection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 applyProtection="1">
      <alignment horizontal="distributed" vertical="center"/>
    </xf>
    <xf numFmtId="176" fontId="4" fillId="0" borderId="16" xfId="0" applyNumberFormat="1" applyFont="1" applyFill="1" applyBorder="1" applyAlignment="1" applyProtection="1">
      <alignment horizontal="distributed" vertical="center"/>
    </xf>
    <xf numFmtId="176" fontId="4" fillId="0" borderId="24" xfId="0" applyNumberFormat="1" applyFont="1" applyFill="1" applyBorder="1" applyAlignment="1" applyProtection="1">
      <alignment horizontal="distributed" vertical="center"/>
    </xf>
    <xf numFmtId="176" fontId="4" fillId="0" borderId="28" xfId="0" applyNumberFormat="1" applyFont="1" applyFill="1" applyBorder="1" applyAlignment="1" applyProtection="1">
      <alignment horizontal="distributed" vertical="center"/>
    </xf>
    <xf numFmtId="176" fontId="4" fillId="0" borderId="29" xfId="0" applyNumberFormat="1" applyFont="1" applyFill="1" applyBorder="1" applyAlignment="1" applyProtection="1">
      <alignment horizontal="distributed" vertical="center"/>
    </xf>
    <xf numFmtId="176" fontId="4" fillId="0" borderId="30" xfId="0" applyNumberFormat="1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/>
    </xf>
    <xf numFmtId="176" fontId="4" fillId="0" borderId="24" xfId="0" applyNumberFormat="1" applyFont="1" applyFill="1" applyBorder="1" applyAlignment="1" applyProtection="1">
      <alignment horizontal="center" vertical="center"/>
    </xf>
    <xf numFmtId="176" fontId="4" fillId="0" borderId="31" xfId="0" applyNumberFormat="1" applyFont="1" applyFill="1" applyBorder="1" applyAlignment="1" applyProtection="1">
      <alignment horizontal="center" vertical="center"/>
    </xf>
    <xf numFmtId="176" fontId="4" fillId="0" borderId="29" xfId="0" applyNumberFormat="1" applyFont="1" applyFill="1" applyBorder="1" applyAlignment="1" applyProtection="1">
      <alignment horizontal="center" vertical="center"/>
    </xf>
    <xf numFmtId="176" fontId="4" fillId="0" borderId="30" xfId="0" applyNumberFormat="1" applyFont="1" applyFill="1" applyBorder="1" applyAlignment="1" applyProtection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textRotation="255" wrapText="1"/>
    </xf>
    <xf numFmtId="176" fontId="4" fillId="0" borderId="24" xfId="0" applyNumberFormat="1" applyFont="1" applyFill="1" applyBorder="1" applyAlignment="1">
      <alignment horizontal="center" vertical="center" textRotation="255" wrapText="1"/>
    </xf>
    <xf numFmtId="176" fontId="4" fillId="0" borderId="31" xfId="0" applyNumberFormat="1" applyFont="1" applyFill="1" applyBorder="1" applyAlignment="1">
      <alignment horizontal="center" vertical="center" textRotation="255" wrapText="1"/>
    </xf>
    <xf numFmtId="176" fontId="4" fillId="0" borderId="30" xfId="0" applyNumberFormat="1" applyFont="1" applyFill="1" applyBorder="1" applyAlignment="1">
      <alignment horizontal="center" vertical="center" textRotation="255" wrapText="1"/>
    </xf>
    <xf numFmtId="176" fontId="13" fillId="0" borderId="23" xfId="0" applyNumberFormat="1" applyFont="1" applyFill="1" applyBorder="1" applyAlignment="1" applyProtection="1">
      <alignment vertical="center" wrapText="1"/>
    </xf>
    <xf numFmtId="176" fontId="13" fillId="0" borderId="16" xfId="0" applyNumberFormat="1" applyFont="1" applyFill="1" applyBorder="1" applyAlignment="1" applyProtection="1">
      <alignment vertical="center" wrapText="1"/>
    </xf>
    <xf numFmtId="176" fontId="13" fillId="0" borderId="24" xfId="0" applyNumberFormat="1" applyFont="1" applyFill="1" applyBorder="1" applyAlignment="1" applyProtection="1">
      <alignment vertical="center" wrapText="1"/>
    </xf>
    <xf numFmtId="176" fontId="13" fillId="0" borderId="48" xfId="0" applyNumberFormat="1" applyFont="1" applyFill="1" applyBorder="1" applyAlignment="1" applyProtection="1">
      <alignment vertical="center" wrapText="1"/>
    </xf>
    <xf numFmtId="176" fontId="13" fillId="0" borderId="1" xfId="0" applyNumberFormat="1" applyFont="1" applyFill="1" applyBorder="1" applyAlignment="1" applyProtection="1">
      <alignment vertical="center" wrapText="1"/>
    </xf>
    <xf numFmtId="176" fontId="13" fillId="0" borderId="47" xfId="0" applyNumberFormat="1" applyFont="1" applyFill="1" applyBorder="1" applyAlignment="1" applyProtection="1">
      <alignment vertical="center" wrapText="1"/>
    </xf>
    <xf numFmtId="176" fontId="4" fillId="0" borderId="31" xfId="0" applyNumberFormat="1" applyFont="1" applyFill="1" applyBorder="1" applyAlignment="1" applyProtection="1">
      <alignment horizontal="distributed" vertical="center"/>
    </xf>
    <xf numFmtId="176" fontId="13" fillId="0" borderId="23" xfId="0" applyNumberFormat="1" applyFont="1" applyFill="1" applyBorder="1" applyAlignment="1" applyProtection="1">
      <alignment horizontal="distributed" vertical="center"/>
    </xf>
    <xf numFmtId="176" fontId="13" fillId="0" borderId="24" xfId="0" applyNumberFormat="1" applyFont="1" applyFill="1" applyBorder="1" applyAlignment="1" applyProtection="1">
      <alignment horizontal="distributed" vertical="center"/>
    </xf>
    <xf numFmtId="176" fontId="13" fillId="0" borderId="31" xfId="0" applyNumberFormat="1" applyFont="1" applyFill="1" applyBorder="1" applyAlignment="1" applyProtection="1">
      <alignment horizontal="distributed" vertical="center"/>
    </xf>
    <xf numFmtId="176" fontId="13" fillId="0" borderId="30" xfId="0" applyNumberFormat="1" applyFont="1" applyFill="1" applyBorder="1" applyAlignment="1" applyProtection="1">
      <alignment horizontal="distributed" vertical="center"/>
    </xf>
    <xf numFmtId="176" fontId="4" fillId="0" borderId="71" xfId="0" applyNumberFormat="1" applyFont="1" applyFill="1" applyBorder="1" applyAlignment="1" applyProtection="1">
      <alignment horizontal="center" vertical="center" wrapText="1"/>
    </xf>
    <xf numFmtId="176" fontId="4" fillId="0" borderId="72" xfId="0" applyNumberFormat="1" applyFont="1" applyFill="1" applyBorder="1" applyAlignment="1" applyProtection="1">
      <alignment horizontal="center" vertical="center" wrapText="1"/>
    </xf>
    <xf numFmtId="176" fontId="4" fillId="0" borderId="74" xfId="0" applyNumberFormat="1" applyFont="1" applyFill="1" applyBorder="1" applyAlignment="1" applyProtection="1">
      <alignment horizontal="center" vertical="center" wrapText="1"/>
    </xf>
    <xf numFmtId="176" fontId="4" fillId="0" borderId="23" xfId="0" applyNumberFormat="1" applyFont="1" applyFill="1" applyBorder="1" applyAlignment="1" applyProtection="1">
      <alignment horizontal="center" vertical="center" textRotation="255"/>
    </xf>
    <xf numFmtId="176" fontId="4" fillId="0" borderId="24" xfId="0" applyNumberFormat="1" applyFont="1" applyFill="1" applyBorder="1" applyAlignment="1" applyProtection="1">
      <alignment horizontal="center" vertical="center" textRotation="255"/>
    </xf>
    <xf numFmtId="176" fontId="4" fillId="0" borderId="31" xfId="0" applyNumberFormat="1" applyFont="1" applyFill="1" applyBorder="1" applyAlignment="1" applyProtection="1">
      <alignment horizontal="center" vertical="center" textRotation="255"/>
    </xf>
    <xf numFmtId="176" fontId="4" fillId="0" borderId="30" xfId="0" applyNumberFormat="1" applyFont="1" applyFill="1" applyBorder="1" applyAlignment="1" applyProtection="1">
      <alignment horizontal="center" vertical="center" textRotation="255"/>
    </xf>
    <xf numFmtId="176" fontId="11" fillId="0" borderId="66" xfId="0" applyNumberFormat="1" applyFont="1" applyFill="1" applyBorder="1" applyAlignment="1">
      <alignment horizontal="distributed" vertical="center"/>
    </xf>
    <xf numFmtId="176" fontId="11" fillId="0" borderId="56" xfId="0" applyNumberFormat="1" applyFont="1" applyFill="1" applyBorder="1" applyAlignment="1">
      <alignment horizontal="distributed" vertical="center"/>
    </xf>
    <xf numFmtId="176" fontId="11" fillId="0" borderId="57" xfId="0" applyNumberFormat="1" applyFont="1" applyFill="1" applyBorder="1" applyAlignment="1">
      <alignment horizontal="distributed" vertical="center"/>
    </xf>
    <xf numFmtId="176" fontId="11" fillId="0" borderId="22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2" xfId="0" applyNumberFormat="1" applyFont="1" applyFill="1" applyBorder="1" applyAlignment="1">
      <alignment horizontal="distributed" vertical="center"/>
    </xf>
    <xf numFmtId="176" fontId="11" fillId="0" borderId="31" xfId="0" applyNumberFormat="1" applyFont="1" applyFill="1" applyBorder="1" applyAlignment="1">
      <alignment horizontal="distributed" vertical="center"/>
    </xf>
    <xf numFmtId="176" fontId="11" fillId="0" borderId="29" xfId="0" applyNumberFormat="1" applyFont="1" applyFill="1" applyBorder="1" applyAlignment="1">
      <alignment horizontal="distributed" vertical="center"/>
    </xf>
    <xf numFmtId="176" fontId="11" fillId="0" borderId="34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17" xfId="0" applyNumberFormat="1" applyFont="1" applyFill="1" applyBorder="1" applyAlignment="1" applyProtection="1">
      <alignment horizontal="distributed" vertical="center"/>
    </xf>
    <xf numFmtId="176" fontId="8" fillId="0" borderId="10" xfId="0" quotePrefix="1" applyNumberFormat="1" applyFont="1" applyFill="1" applyBorder="1" applyAlignment="1" applyProtection="1">
      <alignment horizontal="center" vertical="center"/>
    </xf>
    <xf numFmtId="176" fontId="8" fillId="0" borderId="9" xfId="0" quotePrefix="1" applyNumberFormat="1" applyFont="1" applyFill="1" applyBorder="1" applyAlignment="1" applyProtection="1">
      <alignment horizontal="center" vertical="center"/>
    </xf>
    <xf numFmtId="176" fontId="8" fillId="0" borderId="11" xfId="0" quotePrefix="1" applyNumberFormat="1" applyFont="1" applyFill="1" applyBorder="1" applyAlignment="1" applyProtection="1">
      <alignment horizontal="center" vertical="center"/>
    </xf>
    <xf numFmtId="176" fontId="8" fillId="0" borderId="58" xfId="0" quotePrefix="1" applyNumberFormat="1" applyFont="1" applyFill="1" applyBorder="1" applyAlignment="1" applyProtection="1">
      <alignment horizontal="center" vertical="center"/>
    </xf>
    <xf numFmtId="176" fontId="4" fillId="0" borderId="23" xfId="0" applyNumberFormat="1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horizontal="distributed" vertical="center"/>
    </xf>
    <xf numFmtId="176" fontId="1" fillId="0" borderId="23" xfId="0" applyNumberFormat="1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distributed" vertical="center"/>
    </xf>
    <xf numFmtId="176" fontId="1" fillId="0" borderId="24" xfId="0" applyNumberFormat="1" applyFont="1" applyFill="1" applyBorder="1" applyAlignment="1">
      <alignment horizontal="distributed" vertical="center"/>
    </xf>
    <xf numFmtId="176" fontId="4" fillId="0" borderId="31" xfId="0" applyNumberFormat="1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>
      <alignment horizontal="distributed" vertical="center"/>
    </xf>
    <xf numFmtId="176" fontId="4" fillId="0" borderId="36" xfId="0" applyNumberFormat="1" applyFont="1" applyFill="1" applyBorder="1" applyAlignment="1">
      <alignment horizontal="distributed" vertical="center"/>
    </xf>
    <xf numFmtId="176" fontId="4" fillId="0" borderId="31" xfId="0" applyNumberFormat="1" applyFont="1" applyFill="1" applyBorder="1" applyAlignment="1">
      <alignment horizontal="distributed" vertical="top"/>
    </xf>
    <xf numFmtId="176" fontId="4" fillId="0" borderId="29" xfId="0" applyNumberFormat="1" applyFont="1" applyFill="1" applyBorder="1" applyAlignment="1">
      <alignment horizontal="distributed" vertical="top"/>
    </xf>
    <xf numFmtId="176" fontId="4" fillId="0" borderId="30" xfId="0" applyNumberFormat="1" applyFont="1" applyFill="1" applyBorder="1" applyAlignment="1">
      <alignment horizontal="distributed" vertical="top"/>
    </xf>
    <xf numFmtId="176" fontId="8" fillId="0" borderId="3" xfId="0" applyNumberFormat="1" applyFont="1" applyFill="1" applyBorder="1" applyAlignment="1" applyProtection="1">
      <alignment horizontal="distributed" vertical="center" justifyLastLine="1"/>
    </xf>
    <xf numFmtId="176" fontId="8" fillId="0" borderId="4" xfId="0" applyNumberFormat="1" applyFont="1" applyFill="1" applyBorder="1" applyAlignment="1" applyProtection="1">
      <alignment horizontal="distributed" vertical="center" justifyLastLine="1"/>
    </xf>
    <xf numFmtId="176" fontId="8" fillId="0" borderId="19" xfId="0" applyNumberFormat="1" applyFont="1" applyFill="1" applyBorder="1" applyAlignment="1" applyProtection="1">
      <alignment horizontal="distributed" vertical="center" justifyLastLine="1"/>
    </xf>
    <xf numFmtId="176" fontId="4" fillId="0" borderId="65" xfId="0" applyNumberFormat="1" applyFont="1" applyFill="1" applyBorder="1" applyAlignment="1" applyProtection="1">
      <alignment horizontal="center" vertical="center" textRotation="255"/>
    </xf>
    <xf numFmtId="176" fontId="4" fillId="0" borderId="68" xfId="0" applyNumberFormat="1" applyFont="1" applyFill="1" applyBorder="1" applyAlignment="1" applyProtection="1">
      <alignment horizontal="center" vertical="center" textRotation="255"/>
    </xf>
    <xf numFmtId="176" fontId="4" fillId="0" borderId="77" xfId="0" applyNumberFormat="1" applyFont="1" applyFill="1" applyBorder="1" applyAlignment="1" applyProtection="1">
      <alignment horizontal="center" vertical="center" textRotation="255"/>
    </xf>
    <xf numFmtId="176" fontId="8" fillId="0" borderId="66" xfId="0" applyNumberFormat="1" applyFont="1" applyFill="1" applyBorder="1" applyAlignment="1">
      <alignment horizontal="distributed" vertical="center"/>
    </xf>
    <xf numFmtId="176" fontId="8" fillId="0" borderId="56" xfId="0" applyNumberFormat="1" applyFont="1" applyFill="1" applyBorder="1" applyAlignment="1">
      <alignment horizontal="distributed" vertical="center"/>
    </xf>
    <xf numFmtId="176" fontId="8" fillId="0" borderId="67" xfId="0" applyNumberFormat="1" applyFont="1" applyFill="1" applyBorder="1" applyAlignment="1">
      <alignment horizontal="distributed" vertical="center"/>
    </xf>
    <xf numFmtId="176" fontId="8" fillId="0" borderId="22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horizontal="distributed" vertical="center"/>
    </xf>
    <xf numFmtId="176" fontId="8" fillId="0" borderId="31" xfId="0" applyNumberFormat="1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>
      <alignment horizontal="distributed" vertical="center"/>
    </xf>
    <xf numFmtId="176" fontId="8" fillId="0" borderId="30" xfId="0" applyNumberFormat="1" applyFont="1" applyFill="1" applyBorder="1" applyAlignment="1">
      <alignment horizontal="distributed" vertical="center"/>
    </xf>
    <xf numFmtId="176" fontId="11" fillId="0" borderId="66" xfId="0" applyNumberFormat="1" applyFont="1" applyFill="1" applyBorder="1" applyAlignment="1">
      <alignment horizontal="distributed" vertical="center" wrapText="1"/>
    </xf>
    <xf numFmtId="176" fontId="11" fillId="0" borderId="56" xfId="0" applyNumberFormat="1" applyFont="1" applyFill="1" applyBorder="1" applyAlignment="1">
      <alignment horizontal="distributed" vertical="center" wrapText="1"/>
    </xf>
    <xf numFmtId="176" fontId="11" fillId="0" borderId="67" xfId="0" applyNumberFormat="1" applyFont="1" applyFill="1" applyBorder="1" applyAlignment="1">
      <alignment horizontal="distributed" vertical="center" wrapText="1"/>
    </xf>
    <xf numFmtId="176" fontId="11" fillId="0" borderId="22" xfId="0" applyNumberFormat="1" applyFont="1" applyFill="1" applyBorder="1" applyAlignment="1">
      <alignment horizontal="distributed" vertical="center" wrapText="1"/>
    </xf>
    <xf numFmtId="176" fontId="11" fillId="0" borderId="0" xfId="0" applyNumberFormat="1" applyFont="1" applyFill="1" applyBorder="1" applyAlignment="1">
      <alignment horizontal="distributed" vertical="center" wrapText="1"/>
    </xf>
    <xf numFmtId="176" fontId="11" fillId="0" borderId="17" xfId="0" applyNumberFormat="1" applyFont="1" applyFill="1" applyBorder="1" applyAlignment="1">
      <alignment horizontal="distributed" vertical="center" wrapText="1"/>
    </xf>
    <xf numFmtId="176" fontId="11" fillId="0" borderId="31" xfId="0" applyNumberFormat="1" applyFont="1" applyFill="1" applyBorder="1" applyAlignment="1">
      <alignment horizontal="distributed" vertical="center" wrapText="1"/>
    </xf>
    <xf numFmtId="176" fontId="11" fillId="0" borderId="29" xfId="0" applyNumberFormat="1" applyFont="1" applyFill="1" applyBorder="1" applyAlignment="1">
      <alignment horizontal="distributed" vertical="center" wrapText="1"/>
    </xf>
    <xf numFmtId="176" fontId="11" fillId="0" borderId="30" xfId="0" applyNumberFormat="1" applyFont="1" applyFill="1" applyBorder="1" applyAlignment="1">
      <alignment horizontal="distributed" vertical="center" wrapText="1"/>
    </xf>
    <xf numFmtId="176" fontId="11" fillId="0" borderId="67" xfId="0" applyNumberFormat="1" applyFont="1" applyFill="1" applyBorder="1" applyAlignment="1">
      <alignment horizontal="distributed" vertical="center"/>
    </xf>
    <xf numFmtId="176" fontId="11" fillId="0" borderId="17" xfId="0" applyNumberFormat="1" applyFont="1" applyFill="1" applyBorder="1" applyAlignment="1">
      <alignment horizontal="distributed" vertical="center"/>
    </xf>
    <xf numFmtId="176" fontId="11" fillId="0" borderId="30" xfId="0" applyNumberFormat="1" applyFont="1" applyFill="1" applyBorder="1" applyAlignment="1">
      <alignment horizontal="distributed" vertical="center"/>
    </xf>
    <xf numFmtId="176" fontId="1" fillId="0" borderId="31" xfId="0" applyNumberFormat="1" applyFont="1" applyFill="1" applyBorder="1" applyAlignment="1">
      <alignment horizontal="distributed" vertical="top"/>
    </xf>
    <xf numFmtId="176" fontId="1" fillId="0" borderId="29" xfId="0" applyNumberFormat="1" applyFont="1" applyFill="1" applyBorder="1" applyAlignment="1">
      <alignment horizontal="distributed" vertical="top"/>
    </xf>
    <xf numFmtId="176" fontId="1" fillId="0" borderId="30" xfId="0" applyNumberFormat="1" applyFont="1" applyFill="1" applyBorder="1" applyAlignment="1">
      <alignment horizontal="distributed" vertical="top"/>
    </xf>
    <xf numFmtId="176" fontId="4" fillId="0" borderId="32" xfId="0" applyNumberFormat="1" applyFont="1" applyFill="1" applyBorder="1" applyAlignment="1">
      <alignment horizontal="distributed" vertical="top"/>
    </xf>
    <xf numFmtId="176" fontId="13" fillId="0" borderId="23" xfId="0" applyNumberFormat="1" applyFont="1" applyFill="1" applyBorder="1" applyAlignment="1">
      <alignment vertical="center" wrapText="1"/>
    </xf>
    <xf numFmtId="176" fontId="13" fillId="0" borderId="16" xfId="0" applyNumberFormat="1" applyFont="1" applyFill="1" applyBorder="1" applyAlignment="1">
      <alignment vertical="center" wrapText="1"/>
    </xf>
    <xf numFmtId="176" fontId="13" fillId="0" borderId="24" xfId="0" applyNumberFormat="1" applyFont="1" applyFill="1" applyBorder="1" applyAlignment="1">
      <alignment vertical="center" wrapText="1"/>
    </xf>
    <xf numFmtId="176" fontId="13" fillId="0" borderId="22" xfId="0" applyNumberFormat="1" applyFont="1" applyFill="1" applyBorder="1" applyAlignment="1">
      <alignment vertical="center" wrapText="1"/>
    </xf>
    <xf numFmtId="176" fontId="13" fillId="0" borderId="0" xfId="0" applyNumberFormat="1" applyFont="1" applyFill="1" applyBorder="1" applyAlignment="1">
      <alignment vertical="center" wrapText="1"/>
    </xf>
    <xf numFmtId="176" fontId="13" fillId="0" borderId="17" xfId="0" applyNumberFormat="1" applyFont="1" applyFill="1" applyBorder="1" applyAlignment="1">
      <alignment vertical="center" wrapText="1"/>
    </xf>
    <xf numFmtId="176" fontId="13" fillId="0" borderId="31" xfId="0" applyNumberFormat="1" applyFont="1" applyFill="1" applyBorder="1" applyAlignment="1">
      <alignment vertical="center" wrapText="1"/>
    </xf>
    <xf numFmtId="176" fontId="13" fillId="0" borderId="29" xfId="0" applyNumberFormat="1" applyFont="1" applyFill="1" applyBorder="1" applyAlignment="1">
      <alignment vertical="center" wrapText="1"/>
    </xf>
    <xf numFmtId="176" fontId="13" fillId="0" borderId="30" xfId="0" applyNumberFormat="1" applyFont="1" applyFill="1" applyBorder="1" applyAlignment="1">
      <alignment vertical="center" wrapText="1"/>
    </xf>
    <xf numFmtId="176" fontId="4" fillId="0" borderId="69" xfId="0" applyNumberFormat="1" applyFont="1" applyFill="1" applyBorder="1" applyAlignment="1" applyProtection="1">
      <alignment horizontal="center" vertical="center" textRotation="255"/>
    </xf>
    <xf numFmtId="176" fontId="4" fillId="0" borderId="70" xfId="0" applyNumberFormat="1" applyFont="1" applyFill="1" applyBorder="1" applyAlignment="1" applyProtection="1">
      <alignment horizontal="center" vertical="center" textRotation="255"/>
    </xf>
    <xf numFmtId="176" fontId="4" fillId="0" borderId="73" xfId="0" applyNumberFormat="1" applyFont="1" applyFill="1" applyBorder="1" applyAlignment="1" applyProtection="1">
      <alignment horizontal="center" vertical="center" textRotation="255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7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46" xfId="0" applyNumberFormat="1" applyFont="1" applyFill="1" applyBorder="1" applyAlignment="1" applyProtection="1">
      <alignment horizontal="distributed" vertical="center"/>
    </xf>
    <xf numFmtId="176" fontId="4" fillId="0" borderId="1" xfId="0" applyNumberFormat="1" applyFont="1" applyFill="1" applyBorder="1" applyAlignment="1" applyProtection="1">
      <alignment horizontal="distributed" vertical="center"/>
    </xf>
    <xf numFmtId="176" fontId="4" fillId="0" borderId="47" xfId="0" applyNumberFormat="1" applyFont="1" applyFill="1" applyBorder="1" applyAlignment="1" applyProtection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distributed" vertical="center" shrinkToFit="1"/>
    </xf>
    <xf numFmtId="176" fontId="4" fillId="0" borderId="16" xfId="0" applyNumberFormat="1" applyFont="1" applyFill="1" applyBorder="1" applyAlignment="1">
      <alignment horizontal="distributed" vertical="center" shrinkToFit="1"/>
    </xf>
    <xf numFmtId="176" fontId="4" fillId="0" borderId="24" xfId="0" applyNumberFormat="1" applyFont="1" applyFill="1" applyBorder="1" applyAlignment="1">
      <alignment horizontal="distributed" vertical="center" shrinkToFit="1"/>
    </xf>
    <xf numFmtId="176" fontId="4" fillId="0" borderId="63" xfId="0" applyNumberFormat="1" applyFont="1" applyFill="1" applyBorder="1" applyAlignment="1">
      <alignment horizontal="distributed" vertical="center" shrinkToFit="1"/>
    </xf>
    <xf numFmtId="176" fontId="4" fillId="0" borderId="1" xfId="0" applyNumberFormat="1" applyFont="1" applyFill="1" applyBorder="1" applyAlignment="1">
      <alignment horizontal="distributed" vertical="center" shrinkToFit="1"/>
    </xf>
    <xf numFmtId="176" fontId="4" fillId="0" borderId="47" xfId="0" applyNumberFormat="1" applyFont="1" applyFill="1" applyBorder="1" applyAlignment="1">
      <alignment horizontal="distributed" vertical="center" shrinkToFit="1"/>
    </xf>
    <xf numFmtId="179" fontId="4" fillId="0" borderId="16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distributed" vertical="center" shrinkToFit="1"/>
    </xf>
    <xf numFmtId="176" fontId="4" fillId="0" borderId="29" xfId="0" applyNumberFormat="1" applyFont="1" applyFill="1" applyBorder="1" applyAlignment="1">
      <alignment horizontal="distributed" vertical="center" shrinkToFit="1"/>
    </xf>
    <xf numFmtId="176" fontId="4" fillId="0" borderId="30" xfId="0" applyNumberFormat="1" applyFont="1" applyFill="1" applyBorder="1" applyAlignment="1">
      <alignment horizontal="distributed" vertical="center" shrinkToFit="1"/>
    </xf>
    <xf numFmtId="177" fontId="4" fillId="0" borderId="29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176" fontId="8" fillId="0" borderId="55" xfId="0" applyNumberFormat="1" applyFont="1" applyFill="1" applyBorder="1" applyAlignment="1" applyProtection="1">
      <alignment horizontal="left" vertical="center"/>
    </xf>
    <xf numFmtId="176" fontId="8" fillId="0" borderId="56" xfId="0" applyNumberFormat="1" applyFont="1" applyFill="1" applyBorder="1" applyAlignment="1" applyProtection="1">
      <alignment horizontal="left" vertical="center"/>
    </xf>
    <xf numFmtId="176" fontId="8" fillId="0" borderId="28" xfId="0" applyNumberFormat="1" applyFont="1" applyFill="1" applyBorder="1" applyAlignment="1" applyProtection="1">
      <alignment horizontal="left" vertical="center"/>
    </xf>
    <xf numFmtId="176" fontId="8" fillId="0" borderId="29" xfId="0" applyNumberFormat="1" applyFont="1" applyFill="1" applyBorder="1" applyAlignment="1" applyProtection="1">
      <alignment horizontal="left" vertical="center"/>
    </xf>
    <xf numFmtId="176" fontId="4" fillId="0" borderId="56" xfId="0" applyNumberFormat="1" applyFont="1" applyFill="1" applyBorder="1" applyAlignment="1" applyProtection="1">
      <alignment horizontal="right"/>
    </xf>
    <xf numFmtId="176" fontId="4" fillId="0" borderId="57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2" xfId="0" applyNumberFormat="1" applyFont="1" applyFill="1" applyBorder="1" applyAlignment="1" applyProtection="1">
      <alignment horizontal="right"/>
    </xf>
    <xf numFmtId="176" fontId="8" fillId="0" borderId="8" xfId="0" applyNumberFormat="1" applyFont="1" applyFill="1" applyBorder="1" applyAlignment="1" applyProtection="1">
      <alignment horizontal="distributed" vertical="center"/>
    </xf>
    <xf numFmtId="176" fontId="8" fillId="0" borderId="9" xfId="0" applyNumberFormat="1" applyFont="1" applyFill="1" applyBorder="1" applyAlignment="1" applyProtection="1">
      <alignment horizontal="distributed" vertical="center"/>
    </xf>
    <xf numFmtId="176" fontId="8" fillId="0" borderId="11" xfId="0" applyNumberFormat="1" applyFont="1" applyFill="1" applyBorder="1" applyAlignment="1" applyProtection="1">
      <alignment horizontal="distributed" vertical="center"/>
    </xf>
    <xf numFmtId="176" fontId="8" fillId="0" borderId="10" xfId="0" applyNumberFormat="1" applyFont="1" applyFill="1" applyBorder="1" applyAlignment="1" applyProtection="1">
      <alignment horizontal="distributed" vertical="center"/>
    </xf>
    <xf numFmtId="176" fontId="8" fillId="0" borderId="10" xfId="0" applyNumberFormat="1" applyFont="1" applyFill="1" applyBorder="1" applyAlignment="1" applyProtection="1">
      <alignment horizontal="distributed" vertical="center" wrapText="1"/>
    </xf>
    <xf numFmtId="176" fontId="8" fillId="0" borderId="9" xfId="0" applyNumberFormat="1" applyFont="1" applyFill="1" applyBorder="1" applyAlignment="1" applyProtection="1">
      <alignment horizontal="distributed" vertical="center" wrapText="1"/>
    </xf>
    <xf numFmtId="176" fontId="8" fillId="0" borderId="58" xfId="0" applyNumberFormat="1" applyFont="1" applyFill="1" applyBorder="1" applyAlignment="1" applyProtection="1">
      <alignment horizontal="distributed" vertical="center" wrapText="1"/>
    </xf>
    <xf numFmtId="176" fontId="8" fillId="0" borderId="59" xfId="0" applyNumberFormat="1" applyFont="1" applyFill="1" applyBorder="1" applyAlignment="1" applyProtection="1">
      <alignment horizontal="distributed" vertical="center"/>
    </xf>
    <xf numFmtId="176" fontId="8" fillId="0" borderId="60" xfId="0" applyNumberFormat="1" applyFont="1" applyFill="1" applyBorder="1" applyAlignment="1" applyProtection="1">
      <alignment horizontal="distributed" vertical="center"/>
    </xf>
    <xf numFmtId="176" fontId="8" fillId="0" borderId="60" xfId="0" applyNumberFormat="1" applyFont="1" applyFill="1" applyBorder="1" applyAlignment="1" applyProtection="1">
      <alignment horizontal="distributed" vertical="center" wrapText="1"/>
    </xf>
    <xf numFmtId="176" fontId="8" fillId="0" borderId="61" xfId="0" applyNumberFormat="1" applyFont="1" applyFill="1" applyBorder="1" applyAlignment="1" applyProtection="1">
      <alignment horizontal="distributed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31" xfId="0" applyNumberFormat="1" applyFont="1" applyFill="1" applyBorder="1" applyAlignment="1">
      <alignment horizontal="right" vertical="center" wrapText="1"/>
    </xf>
    <xf numFmtId="176" fontId="4" fillId="0" borderId="29" xfId="0" applyNumberFormat="1" applyFont="1" applyFill="1" applyBorder="1" applyAlignment="1">
      <alignment horizontal="right" vertical="center" wrapText="1"/>
    </xf>
    <xf numFmtId="176" fontId="4" fillId="0" borderId="35" xfId="0" applyNumberFormat="1" applyFont="1" applyFill="1" applyBorder="1" applyAlignment="1" applyProtection="1">
      <alignment horizontal="distributed"/>
    </xf>
    <xf numFmtId="176" fontId="4" fillId="0" borderId="16" xfId="0" applyNumberFormat="1" applyFont="1" applyFill="1" applyBorder="1" applyAlignment="1" applyProtection="1">
      <alignment horizontal="distributed"/>
    </xf>
    <xf numFmtId="176" fontId="4" fillId="0" borderId="47" xfId="0" applyNumberFormat="1" applyFont="1" applyFill="1" applyBorder="1" applyAlignment="1">
      <alignment horizontal="distributed" vertical="center"/>
    </xf>
    <xf numFmtId="178" fontId="4" fillId="0" borderId="38" xfId="0" quotePrefix="1" applyNumberFormat="1" applyFont="1" applyFill="1" applyBorder="1" applyAlignment="1" applyProtection="1">
      <alignment horizontal="center" vertical="center"/>
    </xf>
    <xf numFmtId="178" fontId="4" fillId="0" borderId="39" xfId="0" quotePrefix="1" applyNumberFormat="1" applyFont="1" applyFill="1" applyBorder="1" applyAlignment="1" applyProtection="1">
      <alignment horizontal="center" vertical="center"/>
    </xf>
    <xf numFmtId="178" fontId="4" fillId="0" borderId="49" xfId="0" quotePrefix="1" applyNumberFormat="1" applyFont="1" applyFill="1" applyBorder="1" applyAlignment="1" applyProtection="1">
      <alignment horizontal="center" vertical="center"/>
    </xf>
    <xf numFmtId="178" fontId="4" fillId="0" borderId="50" xfId="0" quotePrefix="1" applyNumberFormat="1" applyFont="1" applyFill="1" applyBorder="1" applyAlignment="1" applyProtection="1">
      <alignment horizontal="center" vertical="center"/>
    </xf>
    <xf numFmtId="176" fontId="4" fillId="0" borderId="42" xfId="0" applyNumberFormat="1" applyFont="1" applyFill="1" applyBorder="1" applyAlignment="1" applyProtection="1">
      <alignment horizontal="distributed" vertical="center" wrapText="1"/>
    </xf>
    <xf numFmtId="176" fontId="4" fillId="0" borderId="43" xfId="0" applyNumberFormat="1" applyFont="1" applyFill="1" applyBorder="1" applyAlignment="1" applyProtection="1">
      <alignment horizontal="distributed" vertical="center" wrapText="1"/>
    </xf>
    <xf numFmtId="176" fontId="4" fillId="0" borderId="44" xfId="0" applyNumberFormat="1" applyFont="1" applyFill="1" applyBorder="1" applyAlignment="1" applyProtection="1">
      <alignment horizontal="distributed" vertical="center" wrapText="1"/>
    </xf>
    <xf numFmtId="176" fontId="4" fillId="0" borderId="51" xfId="0" applyNumberFormat="1" applyFont="1" applyFill="1" applyBorder="1" applyAlignment="1" applyProtection="1">
      <alignment horizontal="distributed" vertical="center" wrapText="1"/>
    </xf>
    <xf numFmtId="176" fontId="4" fillId="0" borderId="52" xfId="0" applyNumberFormat="1" applyFont="1" applyFill="1" applyBorder="1" applyAlignment="1" applyProtection="1">
      <alignment horizontal="distributed" vertical="center" wrapText="1"/>
    </xf>
    <xf numFmtId="176" fontId="4" fillId="0" borderId="53" xfId="0" applyNumberFormat="1" applyFont="1" applyFill="1" applyBorder="1" applyAlignment="1" applyProtection="1">
      <alignment horizontal="distributed" vertical="center" wrapText="1"/>
    </xf>
    <xf numFmtId="176" fontId="4" fillId="0" borderId="38" xfId="0" applyNumberFormat="1" applyFont="1" applyFill="1" applyBorder="1" applyAlignment="1">
      <alignment horizontal="center" vertical="center" wrapText="1"/>
    </xf>
    <xf numFmtId="176" fontId="4" fillId="0" borderId="43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 wrapText="1"/>
    </xf>
    <xf numFmtId="176" fontId="4" fillId="0" borderId="49" xfId="0" applyNumberFormat="1" applyFont="1" applyFill="1" applyBorder="1" applyAlignment="1">
      <alignment horizontal="center" vertical="center" wrapText="1"/>
    </xf>
    <xf numFmtId="176" fontId="4" fillId="0" borderId="52" xfId="0" applyNumberFormat="1" applyFont="1" applyFill="1" applyBorder="1" applyAlignment="1">
      <alignment horizontal="center" vertical="center" wrapText="1"/>
    </xf>
    <xf numFmtId="176" fontId="4" fillId="0" borderId="53" xfId="0" applyNumberFormat="1" applyFont="1" applyFill="1" applyBorder="1" applyAlignment="1">
      <alignment horizontal="center" vertical="center" wrapText="1"/>
    </xf>
    <xf numFmtId="176" fontId="4" fillId="0" borderId="45" xfId="0" applyNumberFormat="1" applyFont="1" applyFill="1" applyBorder="1" applyAlignment="1">
      <alignment horizontal="center" vertical="center" wrapText="1"/>
    </xf>
    <xf numFmtId="176" fontId="4" fillId="0" borderId="54" xfId="0" applyNumberFormat="1" applyFont="1" applyFill="1" applyBorder="1" applyAlignment="1">
      <alignment horizontal="center" vertical="center" wrapText="1"/>
    </xf>
    <xf numFmtId="178" fontId="4" fillId="0" borderId="23" xfId="0" applyNumberFormat="1" applyFont="1" applyFill="1" applyBorder="1" applyAlignment="1" applyProtection="1">
      <alignment horizontal="center" vertical="center"/>
    </xf>
    <xf numFmtId="178" fontId="4" fillId="0" borderId="36" xfId="0" applyNumberFormat="1" applyFont="1" applyFill="1" applyBorder="1" applyAlignment="1" applyProtection="1">
      <alignment horizontal="center" vertical="center"/>
    </xf>
    <xf numFmtId="178" fontId="4" fillId="0" borderId="31" xfId="0" applyNumberFormat="1" applyFont="1" applyFill="1" applyBorder="1" applyAlignment="1" applyProtection="1">
      <alignment horizontal="center" vertical="center"/>
    </xf>
    <xf numFmtId="178" fontId="4" fillId="0" borderId="32" xfId="0" applyNumberFormat="1" applyFont="1" applyFill="1" applyBorder="1" applyAlignment="1" applyProtection="1">
      <alignment horizontal="center" vertical="center"/>
    </xf>
    <xf numFmtId="176" fontId="4" fillId="0" borderId="37" xfId="0" applyNumberFormat="1" applyFont="1" applyFill="1" applyBorder="1" applyAlignment="1" applyProtection="1">
      <alignment horizontal="distributed" vertical="center" wrapText="1"/>
    </xf>
    <xf numFmtId="176" fontId="4" fillId="0" borderId="16" xfId="0" applyNumberFormat="1" applyFont="1" applyFill="1" applyBorder="1" applyAlignment="1" applyProtection="1">
      <alignment horizontal="distributed" vertical="center" wrapText="1"/>
    </xf>
    <xf numFmtId="176" fontId="4" fillId="0" borderId="24" xfId="0" applyNumberFormat="1" applyFont="1" applyFill="1" applyBorder="1" applyAlignment="1" applyProtection="1">
      <alignment horizontal="distributed" vertical="center" wrapText="1"/>
    </xf>
    <xf numFmtId="176" fontId="4" fillId="0" borderId="33" xfId="0" applyNumberFormat="1" applyFont="1" applyFill="1" applyBorder="1" applyAlignment="1" applyProtection="1">
      <alignment horizontal="distributed" vertical="center" wrapText="1"/>
    </xf>
    <xf numFmtId="176" fontId="4" fillId="0" borderId="29" xfId="0" applyNumberFormat="1" applyFont="1" applyFill="1" applyBorder="1" applyAlignment="1" applyProtection="1">
      <alignment horizontal="distributed" vertical="center" wrapText="1"/>
    </xf>
    <xf numFmtId="176" fontId="4" fillId="0" borderId="30" xfId="0" applyNumberFormat="1" applyFont="1" applyFill="1" applyBorder="1" applyAlignment="1" applyProtection="1">
      <alignment horizontal="distributed" vertical="center" wrapText="1"/>
    </xf>
    <xf numFmtId="176" fontId="4" fillId="0" borderId="46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8" fontId="4" fillId="0" borderId="23" xfId="0" quotePrefix="1" applyNumberFormat="1" applyFont="1" applyFill="1" applyBorder="1" applyAlignment="1" applyProtection="1">
      <alignment horizontal="center" vertical="center"/>
    </xf>
    <xf numFmtId="178" fontId="4" fillId="0" borderId="36" xfId="0" quotePrefix="1" applyNumberFormat="1" applyFont="1" applyFill="1" applyBorder="1" applyAlignment="1" applyProtection="1">
      <alignment horizontal="center" vertical="center"/>
    </xf>
    <xf numFmtId="178" fontId="4" fillId="0" borderId="31" xfId="0" quotePrefix="1" applyNumberFormat="1" applyFont="1" applyFill="1" applyBorder="1" applyAlignment="1" applyProtection="1">
      <alignment horizontal="center" vertical="center"/>
    </xf>
    <xf numFmtId="178" fontId="4" fillId="0" borderId="32" xfId="0" quotePrefix="1" applyNumberFormat="1" applyFont="1" applyFill="1" applyBorder="1" applyAlignment="1" applyProtection="1">
      <alignment horizontal="center" vertical="center"/>
    </xf>
    <xf numFmtId="178" fontId="4" fillId="0" borderId="40" xfId="0" quotePrefix="1" applyNumberFormat="1" applyFont="1" applyFill="1" applyBorder="1" applyAlignment="1" applyProtection="1">
      <alignment horizontal="center" vertical="center"/>
    </xf>
    <xf numFmtId="178" fontId="4" fillId="0" borderId="41" xfId="0" quotePrefix="1" applyNumberFormat="1" applyFont="1" applyFill="1" applyBorder="1" applyAlignment="1" applyProtection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 wrapText="1"/>
    </xf>
    <xf numFmtId="178" fontId="4" fillId="0" borderId="29" xfId="0" applyNumberFormat="1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>
      <alignment horizontal="center" vertical="center" wrapText="1"/>
    </xf>
    <xf numFmtId="179" fontId="4" fillId="0" borderId="29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 applyProtection="1">
      <alignment horizontal="distributed" vertical="top"/>
    </xf>
    <xf numFmtId="176" fontId="4" fillId="0" borderId="29" xfId="0" applyNumberFormat="1" applyFont="1" applyFill="1" applyBorder="1" applyAlignment="1" applyProtection="1">
      <alignment horizontal="distributed" vertical="top"/>
    </xf>
    <xf numFmtId="176" fontId="4" fillId="0" borderId="35" xfId="0" applyNumberFormat="1" applyFont="1" applyFill="1" applyBorder="1" applyAlignment="1" applyProtection="1">
      <alignment horizontal="distributed" vertical="center" wrapText="1"/>
    </xf>
    <xf numFmtId="176" fontId="4" fillId="0" borderId="28" xfId="0" applyNumberFormat="1" applyFont="1" applyFill="1" applyBorder="1" applyAlignment="1" applyProtection="1">
      <alignment horizontal="distributed" vertical="center" wrapText="1"/>
    </xf>
    <xf numFmtId="176" fontId="4" fillId="0" borderId="37" xfId="0" applyNumberFormat="1" applyFont="1" applyFill="1" applyBorder="1" applyAlignment="1" applyProtection="1">
      <alignment horizontal="distributed" vertical="center"/>
    </xf>
    <xf numFmtId="176" fontId="4" fillId="0" borderId="33" xfId="0" applyNumberFormat="1" applyFont="1" applyFill="1" applyBorder="1" applyAlignment="1" applyProtection="1">
      <alignment horizontal="distributed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applyProtection="1">
      <alignment horizontal="distributed" vertical="center" wrapText="1"/>
    </xf>
    <xf numFmtId="176" fontId="8" fillId="0" borderId="4" xfId="0" applyNumberFormat="1" applyFont="1" applyFill="1" applyBorder="1" applyAlignment="1" applyProtection="1">
      <alignment horizontal="distributed" vertical="center" wrapText="1"/>
    </xf>
    <xf numFmtId="176" fontId="8" fillId="0" borderId="7" xfId="0" applyNumberFormat="1" applyFont="1" applyFill="1" applyBorder="1" applyAlignment="1" applyProtection="1">
      <alignment horizontal="distributed" vertical="center" wrapText="1"/>
    </xf>
    <xf numFmtId="176" fontId="1" fillId="0" borderId="16" xfId="0" applyNumberFormat="1" applyFont="1" applyFill="1" applyBorder="1" applyAlignment="1" applyProtection="1">
      <alignment horizontal="right"/>
    </xf>
    <xf numFmtId="176" fontId="1" fillId="0" borderId="26" xfId="0" applyNumberFormat="1" applyFont="1" applyFill="1" applyBorder="1" applyAlignment="1" applyProtection="1">
      <alignment horizontal="right"/>
    </xf>
    <xf numFmtId="176" fontId="4" fillId="0" borderId="17" xfId="0" applyNumberFormat="1" applyFont="1" applyFill="1" applyBorder="1" applyAlignment="1">
      <alignment horizontal="distributed" vertical="center"/>
    </xf>
    <xf numFmtId="178" fontId="4" fillId="0" borderId="22" xfId="0" quotePrefix="1" applyNumberFormat="1" applyFont="1" applyFill="1" applyBorder="1" applyAlignment="1" applyProtection="1">
      <alignment horizontal="center" vertical="center"/>
    </xf>
    <xf numFmtId="178" fontId="4" fillId="0" borderId="27" xfId="0" quotePrefix="1" applyNumberFormat="1" applyFont="1" applyFill="1" applyBorder="1" applyAlignment="1" applyProtection="1">
      <alignment horizontal="center" vertical="center"/>
    </xf>
    <xf numFmtId="176" fontId="4" fillId="0" borderId="25" xfId="0" applyNumberFormat="1" applyFont="1" applyFill="1" applyBorder="1" applyAlignment="1" applyProtection="1">
      <alignment horizontal="distributed" vertical="center"/>
    </xf>
    <xf numFmtId="176" fontId="8" fillId="0" borderId="3" xfId="0" applyNumberFormat="1" applyFont="1" applyFill="1" applyBorder="1" applyAlignment="1" applyProtection="1">
      <alignment horizontal="distributed" vertical="center"/>
    </xf>
    <xf numFmtId="176" fontId="8" fillId="0" borderId="4" xfId="0" applyNumberFormat="1" applyFont="1" applyFill="1" applyBorder="1" applyAlignment="1" applyProtection="1">
      <alignment horizontal="distributed" vertical="center"/>
    </xf>
    <xf numFmtId="176" fontId="8" fillId="0" borderId="5" xfId="0" applyNumberFormat="1" applyFont="1" applyFill="1" applyBorder="1" applyAlignment="1" applyProtection="1">
      <alignment horizontal="distributed" vertical="center"/>
    </xf>
    <xf numFmtId="176" fontId="8" fillId="0" borderId="6" xfId="0" applyNumberFormat="1" applyFont="1" applyFill="1" applyBorder="1" applyAlignment="1" applyProtection="1">
      <alignment horizontal="distributed" vertical="center"/>
    </xf>
    <xf numFmtId="176" fontId="8" fillId="0" borderId="5" xfId="0" applyNumberFormat="1" applyFont="1" applyFill="1" applyBorder="1" applyAlignment="1" applyProtection="1">
      <alignment horizontal="distributed" vertical="center" wrapText="1"/>
    </xf>
    <xf numFmtId="176" fontId="8" fillId="0" borderId="19" xfId="0" applyNumberFormat="1" applyFont="1" applyFill="1" applyBorder="1" applyAlignment="1" applyProtection="1">
      <alignment horizontal="distributed" vertical="center" wrapText="1"/>
    </xf>
    <xf numFmtId="176" fontId="8" fillId="0" borderId="2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Alignment="1">
      <alignment horizontal="distributed"/>
    </xf>
    <xf numFmtId="176" fontId="8" fillId="0" borderId="6" xfId="0" applyNumberFormat="1" applyFont="1" applyFill="1" applyBorder="1" applyAlignment="1">
      <alignment horizontal="distributed" vertical="center"/>
    </xf>
    <xf numFmtId="176" fontId="8" fillId="0" borderId="4" xfId="0" applyNumberFormat="1" applyFont="1" applyFill="1" applyBorder="1" applyAlignment="1">
      <alignment horizontal="distributed" vertical="center"/>
    </xf>
    <xf numFmtId="176" fontId="8" fillId="0" borderId="5" xfId="0" applyNumberFormat="1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 applyProtection="1">
      <alignment vertical="center"/>
    </xf>
    <xf numFmtId="176" fontId="9" fillId="0" borderId="14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9" fillId="0" borderId="10" xfId="0" quotePrefix="1" applyNumberFormat="1" applyFont="1" applyFill="1" applyBorder="1" applyAlignment="1">
      <alignment vertical="center"/>
    </xf>
    <xf numFmtId="176" fontId="9" fillId="0" borderId="9" xfId="0" quotePrefix="1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176" fontId="9" fillId="0" borderId="9" xfId="0" applyNumberFormat="1" applyFont="1" applyFill="1" applyBorder="1" applyAlignment="1" applyProtection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1" fillId="0" borderId="46" xfId="0" applyFont="1" applyFill="1" applyBorder="1" applyAlignment="1" applyProtection="1">
      <alignment horizontal="distributed" vertical="center"/>
    </xf>
    <xf numFmtId="0" fontId="1" fillId="0" borderId="47" xfId="0" applyFont="1" applyFill="1" applyBorder="1" applyAlignment="1">
      <alignment horizontal="distributed" vertical="center"/>
    </xf>
    <xf numFmtId="176" fontId="1" fillId="0" borderId="109" xfId="0" quotePrefix="1" applyNumberFormat="1" applyFont="1" applyFill="1" applyBorder="1" applyAlignment="1" applyProtection="1">
      <alignment vertical="center"/>
    </xf>
    <xf numFmtId="0" fontId="1" fillId="0" borderId="110" xfId="0" applyFont="1" applyFill="1" applyBorder="1" applyAlignment="1">
      <alignment vertical="center"/>
    </xf>
    <xf numFmtId="176" fontId="1" fillId="0" borderId="109" xfId="0" applyNumberFormat="1" applyFont="1" applyFill="1" applyBorder="1" applyAlignment="1" applyProtection="1">
      <alignment horizontal="right" vertical="center"/>
    </xf>
    <xf numFmtId="0" fontId="1" fillId="0" borderId="112" xfId="0" applyFont="1" applyFill="1" applyBorder="1" applyAlignment="1">
      <alignment horizontal="right" vertical="center"/>
    </xf>
    <xf numFmtId="0" fontId="18" fillId="0" borderId="28" xfId="0" applyFont="1" applyFill="1" applyBorder="1" applyAlignment="1" applyProtection="1">
      <alignment horizontal="distributed" vertical="center"/>
    </xf>
    <xf numFmtId="0" fontId="18" fillId="0" borderId="30" xfId="0" applyFont="1" applyFill="1" applyBorder="1" applyAlignment="1">
      <alignment horizontal="distributed" vertical="center"/>
    </xf>
    <xf numFmtId="176" fontId="1" fillId="0" borderId="102" xfId="0" quotePrefix="1" applyNumberFormat="1" applyFont="1" applyFill="1" applyBorder="1" applyAlignment="1" applyProtection="1">
      <alignment horizontal="right" vertical="center"/>
    </xf>
    <xf numFmtId="0" fontId="1" fillId="0" borderId="103" xfId="0" applyFont="1" applyFill="1" applyBorder="1" applyAlignment="1">
      <alignment horizontal="right" vertical="center"/>
    </xf>
    <xf numFmtId="0" fontId="1" fillId="0" borderId="105" xfId="0" applyFont="1" applyFill="1" applyBorder="1" applyAlignment="1">
      <alignment horizontal="right" vertical="center"/>
    </xf>
    <xf numFmtId="0" fontId="1" fillId="0" borderId="35" xfId="0" applyFont="1" applyFill="1" applyBorder="1" applyAlignment="1" applyProtection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176" fontId="1" fillId="0" borderId="97" xfId="0" quotePrefix="1" applyNumberFormat="1" applyFont="1" applyFill="1" applyBorder="1" applyAlignment="1" applyProtection="1">
      <alignment vertical="center"/>
    </xf>
    <xf numFmtId="0" fontId="1" fillId="0" borderId="98" xfId="0" applyFont="1" applyFill="1" applyBorder="1" applyAlignment="1">
      <alignment vertical="center"/>
    </xf>
    <xf numFmtId="176" fontId="1" fillId="0" borderId="97" xfId="0" applyNumberFormat="1" applyFont="1" applyFill="1" applyBorder="1" applyAlignment="1" applyProtection="1">
      <alignment horizontal="right" vertical="center"/>
    </xf>
    <xf numFmtId="0" fontId="1" fillId="0" borderId="100" xfId="0" applyFont="1" applyFill="1" applyBorder="1" applyAlignment="1">
      <alignment horizontal="right" vertical="center"/>
    </xf>
    <xf numFmtId="176" fontId="1" fillId="0" borderId="102" xfId="0" quotePrefix="1" applyNumberFormat="1" applyFont="1" applyFill="1" applyBorder="1" applyAlignment="1" applyProtection="1">
      <alignment vertical="center"/>
    </xf>
    <xf numFmtId="0" fontId="1" fillId="0" borderId="103" xfId="0" applyFont="1" applyFill="1" applyBorder="1" applyAlignment="1">
      <alignment vertical="center"/>
    </xf>
    <xf numFmtId="0" fontId="1" fillId="0" borderId="105" xfId="0" applyFont="1" applyFill="1" applyBorder="1" applyAlignment="1">
      <alignment vertical="center"/>
    </xf>
    <xf numFmtId="176" fontId="1" fillId="0" borderId="97" xfId="0" quotePrefix="1" applyNumberFormat="1" applyFont="1" applyFill="1" applyBorder="1" applyAlignment="1" applyProtection="1">
      <alignment horizontal="right" vertical="center"/>
    </xf>
    <xf numFmtId="0" fontId="1" fillId="0" borderId="98" xfId="0" applyFont="1" applyFill="1" applyBorder="1" applyAlignment="1">
      <alignment horizontal="right" vertical="center"/>
    </xf>
    <xf numFmtId="0" fontId="1" fillId="0" borderId="28" xfId="0" applyFont="1" applyFill="1" applyBorder="1" applyAlignment="1" applyProtection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1" fillId="0" borderId="100" xfId="0" applyFont="1" applyFill="1" applyBorder="1" applyAlignment="1">
      <alignment vertical="center"/>
    </xf>
    <xf numFmtId="0" fontId="1" fillId="0" borderId="33" xfId="0" applyFont="1" applyFill="1" applyBorder="1" applyAlignment="1" applyProtection="1">
      <alignment horizontal="distributed" vertical="center"/>
    </xf>
    <xf numFmtId="0" fontId="13" fillId="0" borderId="37" xfId="0" applyFont="1" applyFill="1" applyBorder="1" applyAlignment="1" applyProtection="1">
      <alignment horizontal="distributed" vertical="center"/>
    </xf>
    <xf numFmtId="0" fontId="13" fillId="0" borderId="24" xfId="0" applyFont="1" applyFill="1" applyBorder="1" applyAlignment="1">
      <alignment horizontal="distributed" vertical="center"/>
    </xf>
    <xf numFmtId="0" fontId="1" fillId="0" borderId="24" xfId="0" applyFont="1" applyFill="1" applyBorder="1" applyAlignment="1" applyProtection="1">
      <alignment horizontal="distributed" vertical="center"/>
    </xf>
    <xf numFmtId="0" fontId="1" fillId="0" borderId="47" xfId="0" applyFont="1" applyFill="1" applyBorder="1" applyAlignment="1" applyProtection="1">
      <alignment horizontal="distributed" vertical="center"/>
    </xf>
    <xf numFmtId="176" fontId="1" fillId="0" borderId="71" xfId="0" applyNumberFormat="1" applyFont="1" applyFill="1" applyBorder="1" applyAlignment="1">
      <alignment vertical="center"/>
    </xf>
    <xf numFmtId="0" fontId="1" fillId="0" borderId="106" xfId="0" applyFont="1" applyFill="1" applyBorder="1" applyAlignment="1">
      <alignment vertical="center"/>
    </xf>
    <xf numFmtId="178" fontId="1" fillId="0" borderId="71" xfId="0" applyNumberFormat="1" applyFont="1" applyFill="1" applyBorder="1" applyAlignment="1">
      <alignment vertical="center"/>
    </xf>
    <xf numFmtId="178" fontId="1" fillId="0" borderId="71" xfId="0" applyNumberFormat="1" applyFont="1" applyFill="1" applyBorder="1" applyAlignment="1">
      <alignment horizontal="right" vertical="center"/>
    </xf>
    <xf numFmtId="0" fontId="1" fillId="0" borderId="106" xfId="0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178" fontId="1" fillId="0" borderId="101" xfId="0" applyNumberFormat="1" applyFont="1" applyFill="1" applyBorder="1" applyAlignment="1">
      <alignment vertical="center"/>
    </xf>
    <xf numFmtId="0" fontId="1" fillId="0" borderId="107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3" fillId="0" borderId="31" xfId="0" applyFont="1" applyFill="1" applyBorder="1" applyAlignment="1" applyProtection="1">
      <alignment horizontal="distributed" vertical="center"/>
    </xf>
    <xf numFmtId="0" fontId="1" fillId="0" borderId="34" xfId="0" applyFont="1" applyFill="1" applyBorder="1" applyAlignment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/>
    </xf>
    <xf numFmtId="0" fontId="1" fillId="0" borderId="11" xfId="0" applyFont="1" applyFill="1" applyBorder="1" applyAlignment="1" applyProtection="1">
      <alignment horizontal="distributed" vertical="center"/>
    </xf>
    <xf numFmtId="0" fontId="1" fillId="0" borderId="37" xfId="0" applyFont="1" applyFill="1" applyBorder="1" applyAlignment="1" applyProtection="1">
      <alignment horizontal="distributed" vertical="center"/>
    </xf>
    <xf numFmtId="0" fontId="9" fillId="0" borderId="93" xfId="0" applyFont="1" applyFill="1" applyBorder="1" applyAlignment="1" applyProtection="1">
      <alignment horizontal="distributed" vertical="center" wrapText="1" justifyLastLine="1"/>
    </xf>
    <xf numFmtId="0" fontId="9" fillId="0" borderId="94" xfId="0" applyFont="1" applyFill="1" applyBorder="1" applyAlignment="1">
      <alignment horizontal="distributed" vertical="center" wrapText="1" justifyLastLine="1"/>
    </xf>
    <xf numFmtId="0" fontId="9" fillId="0" borderId="95" xfId="0" applyFont="1" applyFill="1" applyBorder="1" applyAlignment="1">
      <alignment horizontal="distributed" vertical="center" wrapText="1" justifyLastLine="1"/>
    </xf>
    <xf numFmtId="0" fontId="1" fillId="0" borderId="16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3" fillId="0" borderId="71" xfId="0" applyFont="1" applyFill="1" applyBorder="1" applyAlignment="1" applyProtection="1">
      <alignment horizontal="distributed" vertical="center"/>
    </xf>
    <xf numFmtId="0" fontId="1" fillId="0" borderId="74" xfId="0" applyFont="1" applyFill="1" applyBorder="1" applyAlignment="1">
      <alignment horizontal="distributed" vertical="center"/>
    </xf>
    <xf numFmtId="0" fontId="13" fillId="0" borderId="23" xfId="0" applyFont="1" applyFill="1" applyBorder="1" applyAlignment="1" applyProtection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59" xfId="0" applyFont="1" applyFill="1" applyBorder="1" applyAlignment="1" applyProtection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 applyProtection="1">
      <alignment horizontal="distributed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0" fontId="1" fillId="0" borderId="88" xfId="0" applyNumberFormat="1" applyFont="1" applyFill="1" applyBorder="1" applyAlignment="1" applyProtection="1">
      <alignment vertical="center"/>
    </xf>
    <xf numFmtId="180" fontId="1" fillId="0" borderId="89" xfId="0" applyNumberFormat="1" applyFont="1" applyFill="1" applyBorder="1" applyAlignment="1">
      <alignment vertical="center"/>
    </xf>
    <xf numFmtId="180" fontId="1" fillId="0" borderId="90" xfId="0" applyNumberFormat="1" applyFont="1" applyFill="1" applyBorder="1" applyAlignment="1">
      <alignment vertical="center"/>
    </xf>
    <xf numFmtId="180" fontId="1" fillId="0" borderId="91" xfId="0" applyNumberFormat="1" applyFont="1" applyFill="1" applyBorder="1" applyAlignment="1">
      <alignment vertical="center"/>
    </xf>
    <xf numFmtId="180" fontId="1" fillId="0" borderId="92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 applyProtection="1">
      <alignment horizontal="right" vertical="center"/>
    </xf>
    <xf numFmtId="178" fontId="1" fillId="0" borderId="12" xfId="0" applyNumberFormat="1" applyFont="1" applyFill="1" applyBorder="1" applyAlignment="1" applyProtection="1">
      <alignment horizontal="right" vertical="center"/>
    </xf>
    <xf numFmtId="0" fontId="9" fillId="0" borderId="59" xfId="0" applyFont="1" applyFill="1" applyBorder="1" applyAlignment="1" applyProtection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distributed" vertical="center" justifyLastLine="1"/>
    </xf>
    <xf numFmtId="0" fontId="1" fillId="0" borderId="30" xfId="0" applyFont="1" applyFill="1" applyBorder="1" applyAlignment="1" applyProtection="1">
      <alignment horizontal="distributed" vertical="center"/>
    </xf>
    <xf numFmtId="176" fontId="1" fillId="0" borderId="31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3" fillId="0" borderId="10" xfId="0" applyFont="1" applyFill="1" applyBorder="1" applyAlignment="1" applyProtection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 wrapText="1" shrinkToFit="1"/>
    </xf>
    <xf numFmtId="0" fontId="1" fillId="0" borderId="11" xfId="0" applyFont="1" applyFill="1" applyBorder="1" applyAlignment="1">
      <alignment horizontal="distributed" vertical="center" wrapText="1" shrinkToFit="1"/>
    </xf>
    <xf numFmtId="176" fontId="1" fillId="0" borderId="2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 applyProtection="1">
      <alignment horizontal="distributed" vertical="center" wrapText="1" shrinkToFit="1"/>
    </xf>
    <xf numFmtId="0" fontId="1" fillId="0" borderId="75" xfId="0" applyFont="1" applyFill="1" applyBorder="1" applyAlignment="1" applyProtection="1">
      <alignment horizontal="distributed" vertical="center" wrapText="1" shrinkToFit="1"/>
    </xf>
    <xf numFmtId="0" fontId="1" fillId="0" borderId="84" xfId="0" applyFont="1" applyFill="1" applyBorder="1" applyAlignment="1" applyProtection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75" xfId="0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 applyProtection="1">
      <alignment vertical="center"/>
    </xf>
    <xf numFmtId="0" fontId="1" fillId="0" borderId="75" xfId="0" applyFont="1" applyFill="1" applyBorder="1" applyAlignment="1">
      <alignment vertical="center"/>
    </xf>
    <xf numFmtId="178" fontId="1" fillId="0" borderId="15" xfId="0" applyNumberFormat="1" applyFont="1" applyFill="1" applyBorder="1" applyAlignment="1" applyProtection="1">
      <alignment horizontal="right" vertical="center"/>
    </xf>
    <xf numFmtId="178" fontId="1" fillId="0" borderId="75" xfId="0" applyNumberFormat="1" applyFont="1" applyFill="1" applyBorder="1" applyAlignment="1">
      <alignment horizontal="right" vertical="center"/>
    </xf>
    <xf numFmtId="38" fontId="1" fillId="0" borderId="48" xfId="0" applyNumberFormat="1" applyFont="1" applyFill="1" applyBorder="1" applyAlignment="1"/>
    <xf numFmtId="38" fontId="1" fillId="0" borderId="1" xfId="0" applyNumberFormat="1" applyFont="1" applyFill="1" applyBorder="1" applyAlignment="1"/>
    <xf numFmtId="0" fontId="1" fillId="0" borderId="11" xfId="0" applyFont="1" applyFill="1" applyBorder="1" applyAlignment="1" applyProtection="1">
      <alignment horizontal="distributed" vertical="center" wrapText="1" shrinkToFit="1"/>
    </xf>
    <xf numFmtId="176" fontId="1" fillId="0" borderId="10" xfId="0" applyNumberFormat="1" applyFont="1" applyFill="1" applyBorder="1" applyAlignment="1" applyProtection="1">
      <alignment vertical="center"/>
    </xf>
    <xf numFmtId="176" fontId="1" fillId="0" borderId="11" xfId="0" applyNumberFormat="1" applyFont="1" applyFill="1" applyBorder="1" applyAlignment="1" applyProtection="1">
      <alignment vertical="center"/>
    </xf>
    <xf numFmtId="178" fontId="1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/>
    </xf>
    <xf numFmtId="0" fontId="13" fillId="0" borderId="59" xfId="0" applyFont="1" applyFill="1" applyBorder="1" applyAlignment="1" applyProtection="1">
      <alignment horizontal="distributed" vertical="center"/>
    </xf>
    <xf numFmtId="0" fontId="13" fillId="0" borderId="9" xfId="0" applyFont="1" applyFill="1" applyBorder="1" applyAlignment="1" applyProtection="1">
      <alignment horizontal="distributed" vertical="center"/>
    </xf>
    <xf numFmtId="0" fontId="13" fillId="0" borderId="11" xfId="0" applyFont="1" applyFill="1" applyBorder="1" applyAlignment="1" applyProtection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" fillId="0" borderId="9" xfId="0" applyFont="1" applyFill="1" applyBorder="1" applyAlignment="1" applyProtection="1">
      <alignment horizontal="distributed" vertical="center"/>
    </xf>
    <xf numFmtId="176" fontId="1" fillId="0" borderId="38" xfId="0" applyNumberFormat="1" applyFont="1" applyFill="1" applyBorder="1" applyAlignment="1" applyProtection="1">
      <alignment horizontal="center" vertical="center"/>
    </xf>
    <xf numFmtId="176" fontId="1" fillId="0" borderId="43" xfId="0" applyNumberFormat="1" applyFont="1" applyFill="1" applyBorder="1" applyAlignment="1" applyProtection="1">
      <alignment horizontal="center" vertical="center"/>
    </xf>
    <xf numFmtId="176" fontId="1" fillId="0" borderId="45" xfId="0" applyNumberFormat="1" applyFont="1" applyFill="1" applyBorder="1" applyAlignment="1" applyProtection="1">
      <alignment horizontal="center" vertical="center"/>
    </xf>
    <xf numFmtId="176" fontId="1" fillId="0" borderId="40" xfId="0" applyNumberFormat="1" applyFont="1" applyFill="1" applyBorder="1" applyAlignment="1" applyProtection="1">
      <alignment horizontal="center" vertical="center"/>
    </xf>
    <xf numFmtId="176" fontId="1" fillId="0" borderId="82" xfId="0" applyNumberFormat="1" applyFont="1" applyFill="1" applyBorder="1" applyAlignment="1" applyProtection="1">
      <alignment horizontal="center" vertical="center"/>
    </xf>
    <xf numFmtId="176" fontId="1" fillId="0" borderId="83" xfId="0" applyNumberFormat="1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distributed" vertical="center" wrapText="1" shrinkToFit="1"/>
    </xf>
    <xf numFmtId="0" fontId="13" fillId="0" borderId="11" xfId="0" applyFont="1" applyFill="1" applyBorder="1" applyAlignment="1" applyProtection="1">
      <alignment horizontal="distributed" vertical="center" wrapText="1" shrinkToFit="1"/>
    </xf>
    <xf numFmtId="0" fontId="18" fillId="0" borderId="8" xfId="0" applyFont="1" applyFill="1" applyBorder="1" applyAlignment="1" applyProtection="1">
      <alignment horizontal="distributed" vertical="center" wrapText="1" shrinkToFit="1"/>
    </xf>
    <xf numFmtId="0" fontId="18" fillId="0" borderId="11" xfId="0" applyFont="1" applyFill="1" applyBorder="1" applyAlignment="1" applyProtection="1">
      <alignment horizontal="distributed" vertical="center" wrapText="1" shrinkToFit="1"/>
    </xf>
    <xf numFmtId="0" fontId="1" fillId="0" borderId="8" xfId="0" applyFont="1" applyFill="1" applyBorder="1" applyAlignment="1">
      <alignment horizontal="distributed" vertical="center" wrapText="1" shrinkToFit="1"/>
    </xf>
    <xf numFmtId="0" fontId="13" fillId="0" borderId="10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distributed" vertical="center" wrapText="1" shrinkToFit="1"/>
    </xf>
    <xf numFmtId="0" fontId="19" fillId="0" borderId="11" xfId="0" applyFont="1" applyFill="1" applyBorder="1" applyAlignment="1" applyProtection="1">
      <alignment horizontal="distributed" vertical="center" wrapText="1" shrinkToFit="1"/>
    </xf>
    <xf numFmtId="0" fontId="1" fillId="0" borderId="10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3" fillId="0" borderId="23" xfId="0" applyFont="1" applyFill="1" applyBorder="1" applyAlignment="1" applyProtection="1">
      <alignment horizontal="right"/>
    </xf>
    <xf numFmtId="0" fontId="1" fillId="0" borderId="24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0" fontId="1" fillId="0" borderId="28" xfId="0" applyFont="1" applyFill="1" applyBorder="1" applyAlignment="1" applyProtection="1">
      <alignment horizontal="distributed" vertical="center" wrapText="1" shrinkToFit="1"/>
    </xf>
    <xf numFmtId="0" fontId="1" fillId="0" borderId="30" xfId="0" applyFont="1" applyFill="1" applyBorder="1" applyAlignment="1" applyProtection="1">
      <alignment horizontal="distributed" vertical="center" wrapText="1" shrinkToFit="1"/>
    </xf>
    <xf numFmtId="0" fontId="1" fillId="0" borderId="29" xfId="0" applyFont="1" applyFill="1" applyBorder="1" applyAlignment="1" applyProtection="1">
      <alignment horizontal="distributed" vertical="center"/>
    </xf>
    <xf numFmtId="176" fontId="1" fillId="0" borderId="31" xfId="0" applyNumberFormat="1" applyFont="1" applyFill="1" applyBorder="1" applyAlignment="1" applyProtection="1">
      <alignment vertical="center"/>
    </xf>
    <xf numFmtId="176" fontId="1" fillId="0" borderId="30" xfId="0" applyNumberFormat="1" applyFont="1" applyFill="1" applyBorder="1" applyAlignment="1" applyProtection="1">
      <alignment vertical="center"/>
    </xf>
    <xf numFmtId="178" fontId="1" fillId="0" borderId="31" xfId="0" applyNumberFormat="1" applyFont="1" applyFill="1" applyBorder="1" applyAlignment="1" applyProtection="1">
      <alignment horizontal="right" vertical="center"/>
    </xf>
    <xf numFmtId="178" fontId="1" fillId="0" borderId="30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29793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648460" y="125730"/>
          <a:ext cx="6300471" cy="434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129540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1038820" y="34709100"/>
          <a:ext cx="1485900" cy="556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129540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21038820" y="34709100"/>
          <a:ext cx="1485900" cy="556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tabSelected="1" view="pageBreakPreview" zoomScale="55" zoomScaleNormal="75" zoomScaleSheetLayoutView="55" workbookViewId="0">
      <selection activeCell="AM8" sqref="AM8"/>
    </sheetView>
  </sheetViews>
  <sheetFormatPr defaultColWidth="7.109375" defaultRowHeight="13.2" x14ac:dyDescent="0.2"/>
  <cols>
    <col min="1" max="1" width="2" style="1" customWidth="1"/>
    <col min="2" max="2" width="2.88671875" style="1" customWidth="1"/>
    <col min="3" max="3" width="1.33203125" style="1" customWidth="1"/>
    <col min="4" max="4" width="9.33203125" style="1" customWidth="1"/>
    <col min="5" max="5" width="5.109375" style="1" customWidth="1"/>
    <col min="6" max="6" width="3.33203125" style="1" customWidth="1"/>
    <col min="7" max="7" width="2.21875" style="1" customWidth="1"/>
    <col min="8" max="9" width="4" style="1" customWidth="1"/>
    <col min="10" max="10" width="6.33203125" style="1" customWidth="1"/>
    <col min="11" max="11" width="2.21875" style="1" customWidth="1"/>
    <col min="12" max="12" width="4.109375" style="1" customWidth="1"/>
    <col min="13" max="13" width="2" style="1" customWidth="1"/>
    <col min="14" max="14" width="2.44140625" style="1" customWidth="1"/>
    <col min="15" max="15" width="6.77734375" style="1" customWidth="1"/>
    <col min="16" max="16" width="2.21875" style="1" customWidth="1"/>
    <col min="17" max="17" width="6.109375" style="1" customWidth="1"/>
    <col min="18" max="18" width="5.21875" style="1" customWidth="1"/>
    <col min="19" max="19" width="2.88671875" style="1" customWidth="1"/>
    <col min="20" max="20" width="6.109375" style="1" customWidth="1"/>
    <col min="21" max="21" width="4" style="1" customWidth="1"/>
    <col min="22" max="22" width="2.88671875" style="1" customWidth="1"/>
    <col min="23" max="23" width="1.88671875" style="1" customWidth="1"/>
    <col min="24" max="25" width="4.33203125" style="1" customWidth="1"/>
    <col min="26" max="26" width="4.77734375" style="1" customWidth="1"/>
    <col min="27" max="27" width="7.33203125" style="1" customWidth="1"/>
    <col min="28" max="28" width="3.6640625" style="1" customWidth="1"/>
    <col min="29" max="29" width="2" style="1" customWidth="1"/>
    <col min="30" max="30" width="2.109375" style="1" customWidth="1"/>
    <col min="31" max="31" width="2.44140625" style="1" customWidth="1"/>
    <col min="32" max="32" width="0.88671875" style="1" customWidth="1"/>
    <col min="33" max="33" width="7.6640625" style="1" customWidth="1"/>
    <col min="34" max="34" width="2.21875" style="1" customWidth="1"/>
    <col min="35" max="35" width="7.6640625" style="1" customWidth="1"/>
    <col min="36" max="36" width="1.33203125" style="1" customWidth="1"/>
    <col min="37" max="37" width="2.77734375" style="1" customWidth="1"/>
    <col min="38" max="38" width="1.44140625" style="2" customWidth="1"/>
    <col min="39" max="39" width="11.21875" style="2" bestFit="1" customWidth="1"/>
    <col min="40" max="16384" width="7.109375" style="2"/>
  </cols>
  <sheetData>
    <row r="1" spans="1:38" ht="15" customHeight="1" x14ac:dyDescent="0.2"/>
    <row r="2" spans="1:38" s="5" customFormat="1" ht="25.5" customHeight="1" x14ac:dyDescent="0.3">
      <c r="A2" s="3"/>
      <c r="B2" s="555" t="s">
        <v>
0</v>
      </c>
      <c r="C2" s="555"/>
      <c r="D2" s="555"/>
      <c r="E2" s="55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 x14ac:dyDescent="0.2">
      <c r="A4" s="8"/>
      <c r="B4" s="548" t="s">
        <v>
1</v>
      </c>
      <c r="C4" s="549"/>
      <c r="D4" s="549"/>
      <c r="E4" s="549"/>
      <c r="F4" s="549"/>
      <c r="G4" s="549"/>
      <c r="H4" s="549"/>
      <c r="I4" s="550"/>
      <c r="J4" s="556" t="s">
        <v>
2</v>
      </c>
      <c r="K4" s="557"/>
      <c r="L4" s="557"/>
      <c r="M4" s="557"/>
      <c r="N4" s="558"/>
      <c r="O4" s="551" t="s">
        <v>
3</v>
      </c>
      <c r="P4" s="549"/>
      <c r="Q4" s="549"/>
      <c r="R4" s="549"/>
      <c r="S4" s="549"/>
      <c r="T4" s="549"/>
      <c r="U4" s="550"/>
      <c r="V4" s="556" t="s">
        <v>
4</v>
      </c>
      <c r="W4" s="557"/>
      <c r="X4" s="557"/>
      <c r="Y4" s="557"/>
      <c r="Z4" s="557"/>
      <c r="AA4" s="557"/>
      <c r="AB4" s="558"/>
      <c r="AC4" s="556" t="s">
        <v>
5</v>
      </c>
      <c r="AD4" s="557"/>
      <c r="AE4" s="557"/>
      <c r="AF4" s="557"/>
      <c r="AG4" s="557"/>
      <c r="AH4" s="557"/>
      <c r="AI4" s="557"/>
      <c r="AJ4" s="557"/>
      <c r="AK4" s="559"/>
      <c r="AL4" s="9"/>
    </row>
    <row r="5" spans="1:38" s="17" customFormat="1" ht="28.5" customHeight="1" x14ac:dyDescent="0.2">
      <c r="A5" s="11"/>
      <c r="B5" s="569" t="s">
        <v>
6</v>
      </c>
      <c r="C5" s="570"/>
      <c r="D5" s="560">
        <v>
219724</v>
      </c>
      <c r="E5" s="560"/>
      <c r="F5" s="560"/>
      <c r="G5" s="560"/>
      <c r="H5" s="560"/>
      <c r="I5" s="12" t="s">
        <v>
7</v>
      </c>
      <c r="J5" s="571">
        <v>
11.29</v>
      </c>
      <c r="K5" s="572"/>
      <c r="L5" s="572"/>
      <c r="M5" s="572"/>
      <c r="N5" s="13" t="s">
        <v>
8</v>
      </c>
      <c r="O5" s="573">
        <v>
19462</v>
      </c>
      <c r="P5" s="560"/>
      <c r="Q5" s="560"/>
      <c r="R5" s="560"/>
      <c r="S5" s="560"/>
      <c r="T5" s="560"/>
      <c r="U5" s="12" t="s">
        <v>
7</v>
      </c>
      <c r="V5" s="573">
        <v>
219724</v>
      </c>
      <c r="W5" s="560"/>
      <c r="X5" s="560"/>
      <c r="Y5" s="560"/>
      <c r="Z5" s="560"/>
      <c r="AA5" s="560"/>
      <c r="AB5" s="189" t="s">
        <v>
7</v>
      </c>
      <c r="AC5" s="567" t="s">
        <v>
9</v>
      </c>
      <c r="AD5" s="568"/>
      <c r="AE5" s="568"/>
      <c r="AF5" s="568"/>
      <c r="AG5" s="560">
        <v>
223079</v>
      </c>
      <c r="AH5" s="560"/>
      <c r="AI5" s="560"/>
      <c r="AJ5" s="14"/>
      <c r="AK5" s="15" t="s">
        <v>
7</v>
      </c>
      <c r="AL5" s="16"/>
    </row>
    <row r="6" spans="1:38" s="17" customFormat="1" ht="28.5" customHeight="1" thickBot="1" x14ac:dyDescent="0.25">
      <c r="A6" s="11"/>
      <c r="B6" s="561" t="s">
        <v>
10</v>
      </c>
      <c r="C6" s="562"/>
      <c r="D6" s="563">
        <v>
206626</v>
      </c>
      <c r="E6" s="563"/>
      <c r="F6" s="563"/>
      <c r="G6" s="563"/>
      <c r="H6" s="563"/>
      <c r="I6" s="18" t="s">
        <v>
7</v>
      </c>
      <c r="J6" s="564">
        <v>
11.31</v>
      </c>
      <c r="K6" s="565"/>
      <c r="L6" s="565"/>
      <c r="M6" s="565"/>
      <c r="N6" s="19" t="s">
        <v>
8</v>
      </c>
      <c r="O6" s="566">
        <v>
18269</v>
      </c>
      <c r="P6" s="563"/>
      <c r="Q6" s="563"/>
      <c r="R6" s="563"/>
      <c r="S6" s="563"/>
      <c r="T6" s="563"/>
      <c r="U6" s="18" t="s">
        <v>
7</v>
      </c>
      <c r="V6" s="566">
        <v>
206626</v>
      </c>
      <c r="W6" s="563"/>
      <c r="X6" s="563"/>
      <c r="Y6" s="563"/>
      <c r="Z6" s="563"/>
      <c r="AA6" s="563"/>
      <c r="AB6" s="20" t="s">
        <v>
7</v>
      </c>
      <c r="AC6" s="567" t="s">
        <v>
11</v>
      </c>
      <c r="AD6" s="568"/>
      <c r="AE6" s="568"/>
      <c r="AF6" s="568"/>
      <c r="AG6" s="563">
        <v>
218180</v>
      </c>
      <c r="AH6" s="563"/>
      <c r="AI6" s="563"/>
      <c r="AJ6" s="21"/>
      <c r="AK6" s="22" t="s">
        <v>
7</v>
      </c>
      <c r="AL6" s="16"/>
    </row>
    <row r="7" spans="1:38" s="17" customFormat="1" ht="7.95" customHeight="1" thickBot="1" x14ac:dyDescent="0.25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7"/>
      <c r="AE7" s="27"/>
      <c r="AF7" s="28"/>
      <c r="AG7" s="29"/>
      <c r="AH7" s="25"/>
      <c r="AI7" s="25"/>
      <c r="AJ7" s="25"/>
      <c r="AK7" s="25"/>
      <c r="AL7" s="16"/>
    </row>
    <row r="8" spans="1:38" s="32" customFormat="1" ht="26.25" customHeight="1" x14ac:dyDescent="0.2">
      <c r="A8" s="30"/>
      <c r="B8" s="548" t="s">
        <v>
12</v>
      </c>
      <c r="C8" s="549"/>
      <c r="D8" s="549"/>
      <c r="E8" s="549"/>
      <c r="F8" s="550"/>
      <c r="G8" s="551" t="s">
        <v>
13</v>
      </c>
      <c r="H8" s="549"/>
      <c r="I8" s="549"/>
      <c r="J8" s="549"/>
      <c r="K8" s="549"/>
      <c r="L8" s="549"/>
      <c r="M8" s="550"/>
      <c r="N8" s="539" t="s">
        <v>
14</v>
      </c>
      <c r="O8" s="540"/>
      <c r="P8" s="540"/>
      <c r="Q8" s="540"/>
      <c r="R8" s="552"/>
      <c r="S8" s="539" t="s">
        <v>
15</v>
      </c>
      <c r="T8" s="553"/>
      <c r="U8" s="554" t="s">
        <v>
16</v>
      </c>
      <c r="V8" s="549"/>
      <c r="W8" s="549"/>
      <c r="X8" s="549"/>
      <c r="Y8" s="550"/>
      <c r="Z8" s="551" t="s">
        <v>
13</v>
      </c>
      <c r="AA8" s="549"/>
      <c r="AB8" s="549"/>
      <c r="AC8" s="549"/>
      <c r="AD8" s="549"/>
      <c r="AE8" s="550"/>
      <c r="AF8" s="539" t="s">
        <v>
17</v>
      </c>
      <c r="AG8" s="540"/>
      <c r="AH8" s="540"/>
      <c r="AI8" s="540"/>
      <c r="AJ8" s="540"/>
      <c r="AK8" s="541"/>
      <c r="AL8" s="31"/>
    </row>
    <row r="9" spans="1:38" ht="14.4" x14ac:dyDescent="0.2">
      <c r="A9" s="33"/>
      <c r="B9" s="34" t="s">
        <v>
18</v>
      </c>
      <c r="C9" s="35"/>
      <c r="D9" s="36"/>
      <c r="E9" s="36"/>
      <c r="F9" s="37"/>
      <c r="G9" s="38"/>
      <c r="H9" s="103"/>
      <c r="I9" s="103"/>
      <c r="J9" s="103"/>
      <c r="K9" s="39"/>
      <c r="L9" s="39"/>
      <c r="M9" s="39" t="s">
        <v>
19</v>
      </c>
      <c r="N9" s="40"/>
      <c r="O9" s="39"/>
      <c r="P9" s="39"/>
      <c r="Q9" s="41"/>
      <c r="R9" s="42" t="s">
        <v>
20</v>
      </c>
      <c r="S9" s="40"/>
      <c r="T9" s="103" t="s">
        <v>
21</v>
      </c>
      <c r="U9" s="43"/>
      <c r="V9" s="44"/>
      <c r="W9" s="45"/>
      <c r="X9" s="44"/>
      <c r="Y9" s="44"/>
      <c r="Z9" s="46"/>
      <c r="AA9" s="45"/>
      <c r="AB9" s="41"/>
      <c r="AC9" s="41"/>
      <c r="AD9" s="41"/>
      <c r="AE9" s="47" t="s">
        <v>
20</v>
      </c>
      <c r="AF9" s="41"/>
      <c r="AG9" s="48"/>
      <c r="AH9" s="49"/>
      <c r="AI9" s="542" t="s">
        <v>
20</v>
      </c>
      <c r="AJ9" s="542"/>
      <c r="AK9" s="543"/>
      <c r="AL9" s="50"/>
    </row>
    <row r="10" spans="1:38" ht="25.5" customHeight="1" x14ac:dyDescent="0.2">
      <c r="A10" s="33"/>
      <c r="B10" s="368" t="s">
        <v>
22</v>
      </c>
      <c r="C10" s="369"/>
      <c r="D10" s="369"/>
      <c r="E10" s="369"/>
      <c r="F10" s="544" t="s">
        <v>
23</v>
      </c>
      <c r="G10" s="434">
        <v>
103855995</v>
      </c>
      <c r="H10" s="435"/>
      <c r="I10" s="435"/>
      <c r="J10" s="435"/>
      <c r="K10" s="435"/>
      <c r="L10" s="51"/>
      <c r="M10" s="52"/>
      <c r="N10" s="434">
        <v>
92383883</v>
      </c>
      <c r="O10" s="435"/>
      <c r="P10" s="435"/>
      <c r="Q10" s="435"/>
      <c r="R10" s="52"/>
      <c r="S10" s="545">
        <f>
IF(N10=0,IF(G10&gt;0,"皆増",0),IF(G10=0,"皆減",ROUND((G10-N10)/N10*100,1)))</f>
        <v>
12.4</v>
      </c>
      <c r="T10" s="546"/>
      <c r="U10" s="547" t="s">
        <v>
24</v>
      </c>
      <c r="V10" s="369"/>
      <c r="W10" s="369"/>
      <c r="X10" s="369"/>
      <c r="Y10" s="370"/>
      <c r="Z10" s="431">
        <v>
50955158</v>
      </c>
      <c r="AA10" s="432"/>
      <c r="AB10" s="432"/>
      <c r="AC10" s="432"/>
      <c r="AD10" s="53"/>
      <c r="AE10" s="54"/>
      <c r="AF10" s="431">
        <v>
48171547</v>
      </c>
      <c r="AG10" s="432"/>
      <c r="AH10" s="432"/>
      <c r="AI10" s="432"/>
      <c r="AJ10" s="51"/>
      <c r="AK10" s="55"/>
      <c r="AL10" s="56"/>
    </row>
    <row r="11" spans="1:38" ht="25.5" customHeight="1" x14ac:dyDescent="0.2">
      <c r="A11" s="33"/>
      <c r="B11" s="322"/>
      <c r="C11" s="323"/>
      <c r="D11" s="323"/>
      <c r="E11" s="323"/>
      <c r="F11" s="383"/>
      <c r="G11" s="302"/>
      <c r="H11" s="303"/>
      <c r="I11" s="303"/>
      <c r="J11" s="303"/>
      <c r="K11" s="303"/>
      <c r="L11" s="57"/>
      <c r="M11" s="58"/>
      <c r="N11" s="302"/>
      <c r="O11" s="303"/>
      <c r="P11" s="303"/>
      <c r="Q11" s="303"/>
      <c r="R11" s="58"/>
      <c r="S11" s="517"/>
      <c r="T11" s="518"/>
      <c r="U11" s="530"/>
      <c r="V11" s="323"/>
      <c r="W11" s="323"/>
      <c r="X11" s="323"/>
      <c r="Y11" s="324"/>
      <c r="Z11" s="316"/>
      <c r="AA11" s="317"/>
      <c r="AB11" s="317"/>
      <c r="AC11" s="317"/>
      <c r="AD11" s="59"/>
      <c r="AE11" s="60"/>
      <c r="AF11" s="316"/>
      <c r="AG11" s="317"/>
      <c r="AH11" s="317"/>
      <c r="AI11" s="317"/>
      <c r="AJ11" s="61"/>
      <c r="AK11" s="62"/>
      <c r="AL11" s="56"/>
    </row>
    <row r="12" spans="1:38" ht="25.5" customHeight="1" x14ac:dyDescent="0.2">
      <c r="A12" s="33"/>
      <c r="B12" s="319" t="s">
        <v>
25</v>
      </c>
      <c r="C12" s="320"/>
      <c r="D12" s="320"/>
      <c r="E12" s="320"/>
      <c r="F12" s="378" t="s">
        <v>
26</v>
      </c>
      <c r="G12" s="434">
        <v>
97806004</v>
      </c>
      <c r="H12" s="435"/>
      <c r="I12" s="435"/>
      <c r="J12" s="435"/>
      <c r="K12" s="435"/>
      <c r="L12" s="51"/>
      <c r="M12" s="52"/>
      <c r="N12" s="284">
        <v>
87001637</v>
      </c>
      <c r="O12" s="285"/>
      <c r="P12" s="285"/>
      <c r="Q12" s="285"/>
      <c r="R12" s="52"/>
      <c r="S12" s="515">
        <f>
IF(N12=0,IF(G12&gt;0,"皆増",0),IF(G12=0,"皆減",ROUND((G12-N12)/N12*100,1)))</f>
        <v>
12.4</v>
      </c>
      <c r="T12" s="516"/>
      <c r="U12" s="529" t="s">
        <v>
27</v>
      </c>
      <c r="V12" s="320"/>
      <c r="W12" s="320"/>
      <c r="X12" s="320"/>
      <c r="Y12" s="321"/>
      <c r="Z12" s="431">
        <v>
33112897</v>
      </c>
      <c r="AA12" s="432"/>
      <c r="AB12" s="432"/>
      <c r="AC12" s="432"/>
      <c r="AD12" s="64"/>
      <c r="AE12" s="63" t="s">
        <v>
20</v>
      </c>
      <c r="AF12" s="272">
        <v>
32552406</v>
      </c>
      <c r="AG12" s="273"/>
      <c r="AH12" s="273"/>
      <c r="AI12" s="273"/>
      <c r="AJ12" s="65"/>
      <c r="AK12" s="66" t="s">
        <v>
20</v>
      </c>
      <c r="AL12" s="50"/>
    </row>
    <row r="13" spans="1:38" ht="25.5" customHeight="1" x14ac:dyDescent="0.2">
      <c r="A13" s="33"/>
      <c r="B13" s="322"/>
      <c r="C13" s="323"/>
      <c r="D13" s="323"/>
      <c r="E13" s="323"/>
      <c r="F13" s="383"/>
      <c r="G13" s="302"/>
      <c r="H13" s="303"/>
      <c r="I13" s="303"/>
      <c r="J13" s="303"/>
      <c r="K13" s="303"/>
      <c r="L13" s="57"/>
      <c r="M13" s="58"/>
      <c r="N13" s="302"/>
      <c r="O13" s="303"/>
      <c r="P13" s="303"/>
      <c r="Q13" s="303"/>
      <c r="R13" s="58"/>
      <c r="S13" s="517"/>
      <c r="T13" s="518"/>
      <c r="U13" s="530"/>
      <c r="V13" s="323"/>
      <c r="W13" s="323"/>
      <c r="X13" s="323"/>
      <c r="Y13" s="324"/>
      <c r="Z13" s="316"/>
      <c r="AA13" s="317"/>
      <c r="AB13" s="317"/>
      <c r="AC13" s="317"/>
      <c r="AD13" s="67"/>
      <c r="AE13" s="68"/>
      <c r="AF13" s="316"/>
      <c r="AG13" s="317"/>
      <c r="AH13" s="317"/>
      <c r="AI13" s="317"/>
      <c r="AJ13" s="69"/>
      <c r="AK13" s="70"/>
      <c r="AL13" s="56"/>
    </row>
    <row r="14" spans="1:38" ht="25.5" customHeight="1" x14ac:dyDescent="0.2">
      <c r="A14" s="33"/>
      <c r="B14" s="482" t="s">
        <v>
28</v>
      </c>
      <c r="C14" s="483"/>
      <c r="D14" s="483"/>
      <c r="E14" s="483"/>
      <c r="F14" s="378" t="s">
        <v>
29</v>
      </c>
      <c r="G14" s="284">
        <v>
6049991</v>
      </c>
      <c r="H14" s="285"/>
      <c r="I14" s="285"/>
      <c r="J14" s="285"/>
      <c r="K14" s="285"/>
      <c r="L14" s="51"/>
      <c r="M14" s="52"/>
      <c r="N14" s="284">
        <v>
5382246</v>
      </c>
      <c r="O14" s="285"/>
      <c r="P14" s="285"/>
      <c r="Q14" s="285"/>
      <c r="R14" s="52"/>
      <c r="S14" s="515">
        <f>
IF(N14=0,IF(G14&gt;0,"皆増",0),IF(G14=0,"皆減",ROUND((G14-N14)/N14*100,1)))</f>
        <v>
12.4</v>
      </c>
      <c r="T14" s="516"/>
      <c r="U14" s="529" t="s">
        <v>
30</v>
      </c>
      <c r="V14" s="320"/>
      <c r="W14" s="320"/>
      <c r="X14" s="320"/>
      <c r="Y14" s="321"/>
      <c r="Z14" s="431">
        <v>
57402736</v>
      </c>
      <c r="AA14" s="432"/>
      <c r="AB14" s="432"/>
      <c r="AC14" s="432"/>
      <c r="AD14" s="71"/>
      <c r="AE14" s="63" t="s">
        <v>
20</v>
      </c>
      <c r="AF14" s="272">
        <v>
54265974</v>
      </c>
      <c r="AG14" s="273"/>
      <c r="AH14" s="273"/>
      <c r="AI14" s="273"/>
      <c r="AJ14" s="65"/>
      <c r="AK14" s="66" t="s">
        <v>
20</v>
      </c>
      <c r="AL14" s="50"/>
    </row>
    <row r="15" spans="1:38" ht="25.5" customHeight="1" x14ac:dyDescent="0.2">
      <c r="A15" s="33"/>
      <c r="B15" s="525" t="s">
        <v>
31</v>
      </c>
      <c r="C15" s="526"/>
      <c r="D15" s="526"/>
      <c r="E15" s="526"/>
      <c r="F15" s="383"/>
      <c r="G15" s="302"/>
      <c r="H15" s="303"/>
      <c r="I15" s="303"/>
      <c r="J15" s="303"/>
      <c r="K15" s="303"/>
      <c r="L15" s="57"/>
      <c r="M15" s="58"/>
      <c r="N15" s="302"/>
      <c r="O15" s="303"/>
      <c r="P15" s="303"/>
      <c r="Q15" s="303"/>
      <c r="R15" s="58"/>
      <c r="S15" s="517"/>
      <c r="T15" s="518"/>
      <c r="U15" s="530"/>
      <c r="V15" s="323"/>
      <c r="W15" s="323"/>
      <c r="X15" s="323"/>
      <c r="Y15" s="324"/>
      <c r="Z15" s="316"/>
      <c r="AA15" s="317"/>
      <c r="AB15" s="317"/>
      <c r="AC15" s="317"/>
      <c r="AD15" s="67"/>
      <c r="AE15" s="68"/>
      <c r="AF15" s="316"/>
      <c r="AG15" s="317"/>
      <c r="AH15" s="317"/>
      <c r="AI15" s="317"/>
      <c r="AJ15" s="69"/>
      <c r="AK15" s="72"/>
      <c r="AL15" s="73"/>
    </row>
    <row r="16" spans="1:38" ht="25.5" customHeight="1" x14ac:dyDescent="0.2">
      <c r="A16" s="33"/>
      <c r="B16" s="482" t="s">
        <v>
32</v>
      </c>
      <c r="C16" s="483"/>
      <c r="D16" s="483"/>
      <c r="E16" s="483"/>
      <c r="F16" s="378" t="s">
        <v>
33</v>
      </c>
      <c r="G16" s="434">
        <v>
1469645</v>
      </c>
      <c r="H16" s="435"/>
      <c r="I16" s="435"/>
      <c r="J16" s="435"/>
      <c r="K16" s="435"/>
      <c r="L16" s="51"/>
      <c r="M16" s="52"/>
      <c r="N16" s="284">
        <v>
478030</v>
      </c>
      <c r="O16" s="285"/>
      <c r="P16" s="285"/>
      <c r="Q16" s="285"/>
      <c r="R16" s="52"/>
      <c r="S16" s="515">
        <f>
IF(N16=0,IF(G16&gt;0,"皆増",0),IF(G16=0,"皆減",ROUND((G16-N16)/N16*100,1)))</f>
        <v>
207.4</v>
      </c>
      <c r="T16" s="516"/>
      <c r="U16" s="507" t="s">
        <v>
34</v>
      </c>
      <c r="V16" s="508"/>
      <c r="W16" s="508"/>
      <c r="X16" s="508"/>
      <c r="Y16" s="509"/>
      <c r="Z16" s="331" t="s">
        <v>
35</v>
      </c>
      <c r="AA16" s="332"/>
      <c r="AB16" s="332"/>
      <c r="AC16" s="332"/>
      <c r="AD16" s="71"/>
      <c r="AE16" s="63" t="s">
        <v>
20</v>
      </c>
      <c r="AF16" s="325" t="s">
        <v>
36</v>
      </c>
      <c r="AG16" s="326"/>
      <c r="AH16" s="326"/>
      <c r="AI16" s="326"/>
      <c r="AJ16" s="64"/>
      <c r="AK16" s="66" t="s">
        <v>
20</v>
      </c>
      <c r="AL16" s="56"/>
    </row>
    <row r="17" spans="1:38" ht="25.5" customHeight="1" x14ac:dyDescent="0.2">
      <c r="A17" s="33"/>
      <c r="B17" s="525" t="s">
        <v>
37</v>
      </c>
      <c r="C17" s="526"/>
      <c r="D17" s="526"/>
      <c r="E17" s="526"/>
      <c r="F17" s="383"/>
      <c r="G17" s="302"/>
      <c r="H17" s="303"/>
      <c r="I17" s="303"/>
      <c r="J17" s="303"/>
      <c r="K17" s="303"/>
      <c r="L17" s="57"/>
      <c r="M17" s="58"/>
      <c r="N17" s="302"/>
      <c r="O17" s="303"/>
      <c r="P17" s="303"/>
      <c r="Q17" s="303"/>
      <c r="R17" s="58"/>
      <c r="S17" s="517"/>
      <c r="T17" s="518"/>
      <c r="U17" s="510"/>
      <c r="V17" s="511"/>
      <c r="W17" s="511"/>
      <c r="X17" s="511"/>
      <c r="Y17" s="512"/>
      <c r="Z17" s="334"/>
      <c r="AA17" s="335"/>
      <c r="AB17" s="335"/>
      <c r="AC17" s="335"/>
      <c r="AD17" s="74"/>
      <c r="AE17" s="75"/>
      <c r="AF17" s="328"/>
      <c r="AG17" s="329"/>
      <c r="AH17" s="329"/>
      <c r="AI17" s="329"/>
      <c r="AJ17" s="76"/>
      <c r="AK17" s="77"/>
      <c r="AL17" s="56"/>
    </row>
    <row r="18" spans="1:38" ht="25.5" customHeight="1" x14ac:dyDescent="0.2">
      <c r="A18" s="33"/>
      <c r="B18" s="527" t="s">
        <v>
38</v>
      </c>
      <c r="C18" s="508"/>
      <c r="D18" s="508"/>
      <c r="E18" s="508"/>
      <c r="F18" s="378" t="s">
        <v>
39</v>
      </c>
      <c r="G18" s="284">
        <v>
4580346</v>
      </c>
      <c r="H18" s="285"/>
      <c r="I18" s="285"/>
      <c r="J18" s="285"/>
      <c r="K18" s="285"/>
      <c r="L18" s="51"/>
      <c r="M18" s="52"/>
      <c r="N18" s="284">
        <v>
4904216</v>
      </c>
      <c r="O18" s="285"/>
      <c r="P18" s="285"/>
      <c r="Q18" s="285"/>
      <c r="R18" s="52"/>
      <c r="S18" s="515">
        <f>
IF(N18=0,IF(G18&gt;0,"皆増",0),IF(G18=0,"皆減",ROUND((G18-N18)/N18*100,1)))</f>
        <v>
-6.6</v>
      </c>
      <c r="T18" s="516"/>
      <c r="U18" s="529" t="s">
        <v>
40</v>
      </c>
      <c r="V18" s="320"/>
      <c r="W18" s="320"/>
      <c r="X18" s="320"/>
      <c r="Y18" s="321"/>
      <c r="Z18" s="531">
        <v>
0.67</v>
      </c>
      <c r="AA18" s="532"/>
      <c r="AB18" s="532"/>
      <c r="AC18" s="532"/>
      <c r="AD18" s="532"/>
      <c r="AE18" s="533"/>
      <c r="AF18" s="531">
        <v>
0.66</v>
      </c>
      <c r="AG18" s="532"/>
      <c r="AH18" s="532"/>
      <c r="AI18" s="532"/>
      <c r="AJ18" s="532"/>
      <c r="AK18" s="537"/>
      <c r="AL18" s="50"/>
    </row>
    <row r="19" spans="1:38" ht="25.5" customHeight="1" x14ac:dyDescent="0.2">
      <c r="A19" s="33"/>
      <c r="B19" s="528"/>
      <c r="C19" s="511"/>
      <c r="D19" s="511"/>
      <c r="E19" s="511"/>
      <c r="F19" s="383"/>
      <c r="G19" s="302"/>
      <c r="H19" s="303"/>
      <c r="I19" s="303"/>
      <c r="J19" s="303"/>
      <c r="K19" s="303"/>
      <c r="L19" s="57"/>
      <c r="M19" s="58"/>
      <c r="N19" s="302"/>
      <c r="O19" s="303"/>
      <c r="P19" s="303"/>
      <c r="Q19" s="303"/>
      <c r="R19" s="58"/>
      <c r="S19" s="517"/>
      <c r="T19" s="518"/>
      <c r="U19" s="530"/>
      <c r="V19" s="323"/>
      <c r="W19" s="323"/>
      <c r="X19" s="323"/>
      <c r="Y19" s="324"/>
      <c r="Z19" s="534"/>
      <c r="AA19" s="535"/>
      <c r="AB19" s="535"/>
      <c r="AC19" s="535"/>
      <c r="AD19" s="535"/>
      <c r="AE19" s="536"/>
      <c r="AF19" s="534"/>
      <c r="AG19" s="535"/>
      <c r="AH19" s="535"/>
      <c r="AI19" s="535"/>
      <c r="AJ19" s="535"/>
      <c r="AK19" s="538"/>
      <c r="AL19" s="73"/>
    </row>
    <row r="20" spans="1:38" ht="25.5" customHeight="1" x14ac:dyDescent="0.2">
      <c r="A20" s="33"/>
      <c r="B20" s="319" t="s">
        <v>
41</v>
      </c>
      <c r="C20" s="320"/>
      <c r="D20" s="320"/>
      <c r="E20" s="320"/>
      <c r="F20" s="378" t="s">
        <v>
42</v>
      </c>
      <c r="G20" s="434">
        <v>
-323870</v>
      </c>
      <c r="H20" s="435"/>
      <c r="I20" s="435"/>
      <c r="J20" s="435"/>
      <c r="K20" s="435"/>
      <c r="L20" s="51"/>
      <c r="M20" s="52"/>
      <c r="N20" s="284">
        <v>
1885784</v>
      </c>
      <c r="O20" s="285"/>
      <c r="P20" s="285"/>
      <c r="Q20" s="285"/>
      <c r="R20" s="52"/>
      <c r="S20" s="485"/>
      <c r="T20" s="486"/>
      <c r="U20" s="507" t="s">
        <v>
43</v>
      </c>
      <c r="V20" s="508"/>
      <c r="W20" s="508"/>
      <c r="X20" s="508"/>
      <c r="Y20" s="509"/>
      <c r="Z20" s="78"/>
      <c r="AA20" s="521">
        <v>
8</v>
      </c>
      <c r="AB20" s="521"/>
      <c r="AC20" s="521"/>
      <c r="AD20" s="79"/>
      <c r="AE20" s="139" t="s">
        <v>
21</v>
      </c>
      <c r="AF20" s="80"/>
      <c r="AG20" s="521">
        <v>
9</v>
      </c>
      <c r="AH20" s="521"/>
      <c r="AI20" s="521"/>
      <c r="AJ20" s="81"/>
      <c r="AK20" s="140" t="s">
        <v>
21</v>
      </c>
      <c r="AL20" s="50"/>
    </row>
    <row r="21" spans="1:38" ht="25.5" customHeight="1" x14ac:dyDescent="0.2">
      <c r="A21" s="33"/>
      <c r="B21" s="322"/>
      <c r="C21" s="323"/>
      <c r="D21" s="323"/>
      <c r="E21" s="323"/>
      <c r="F21" s="383"/>
      <c r="G21" s="302"/>
      <c r="H21" s="303"/>
      <c r="I21" s="303"/>
      <c r="J21" s="303"/>
      <c r="K21" s="303"/>
      <c r="L21" s="57"/>
      <c r="M21" s="58"/>
      <c r="N21" s="302"/>
      <c r="O21" s="303"/>
      <c r="P21" s="303"/>
      <c r="Q21" s="303"/>
      <c r="R21" s="58"/>
      <c r="S21" s="519"/>
      <c r="T21" s="520"/>
      <c r="U21" s="510"/>
      <c r="V21" s="511"/>
      <c r="W21" s="511"/>
      <c r="X21" s="511"/>
      <c r="Y21" s="512"/>
      <c r="Z21" s="82"/>
      <c r="AA21" s="522"/>
      <c r="AB21" s="522"/>
      <c r="AC21" s="522"/>
      <c r="AD21" s="83"/>
      <c r="AE21" s="142"/>
      <c r="AF21" s="82"/>
      <c r="AG21" s="522"/>
      <c r="AH21" s="522"/>
      <c r="AI21" s="522"/>
      <c r="AJ21" s="113"/>
      <c r="AK21" s="143"/>
      <c r="AL21" s="56"/>
    </row>
    <row r="22" spans="1:38" ht="25.5" customHeight="1" x14ac:dyDescent="0.2">
      <c r="A22" s="33"/>
      <c r="B22" s="319" t="s">
        <v>
44</v>
      </c>
      <c r="C22" s="320"/>
      <c r="D22" s="320"/>
      <c r="E22" s="320"/>
      <c r="F22" s="378" t="s">
        <v>
45</v>
      </c>
      <c r="G22" s="434">
        <v>
2574210</v>
      </c>
      <c r="H22" s="435"/>
      <c r="I22" s="435"/>
      <c r="J22" s="435"/>
      <c r="K22" s="435"/>
      <c r="L22" s="51"/>
      <c r="M22" s="52"/>
      <c r="N22" s="284">
        <v>
1851227</v>
      </c>
      <c r="O22" s="285"/>
      <c r="P22" s="285"/>
      <c r="Q22" s="285"/>
      <c r="R22" s="52"/>
      <c r="S22" s="515">
        <f>
IF(N22=0,IF(G22&gt;0,"皆増",0),IF(G22=0,"皆減",ROUND((G22-N22)/N22*100,1)))</f>
        <v>
39.1</v>
      </c>
      <c r="T22" s="516"/>
      <c r="U22" s="507" t="s">
        <v>
46</v>
      </c>
      <c r="V22" s="508"/>
      <c r="W22" s="508"/>
      <c r="X22" s="508"/>
      <c r="Y22" s="509"/>
      <c r="Z22" s="78"/>
      <c r="AA22" s="523">
        <v>
81.599999999999994</v>
      </c>
      <c r="AB22" s="523"/>
      <c r="AC22" s="523"/>
      <c r="AD22" s="79"/>
      <c r="AE22" s="139" t="s">
        <v>
21</v>
      </c>
      <c r="AF22" s="79"/>
      <c r="AG22" s="523">
        <v>
82.4</v>
      </c>
      <c r="AH22" s="523"/>
      <c r="AI22" s="523"/>
      <c r="AJ22" s="84"/>
      <c r="AK22" s="140" t="s">
        <v>
21</v>
      </c>
      <c r="AL22" s="85"/>
    </row>
    <row r="23" spans="1:38" ht="25.5" customHeight="1" x14ac:dyDescent="0.2">
      <c r="A23" s="33"/>
      <c r="B23" s="322"/>
      <c r="C23" s="323"/>
      <c r="D23" s="323"/>
      <c r="E23" s="323"/>
      <c r="F23" s="383"/>
      <c r="G23" s="302"/>
      <c r="H23" s="303"/>
      <c r="I23" s="303"/>
      <c r="J23" s="303"/>
      <c r="K23" s="303"/>
      <c r="L23" s="57"/>
      <c r="M23" s="58"/>
      <c r="N23" s="302"/>
      <c r="O23" s="303"/>
      <c r="P23" s="303"/>
      <c r="Q23" s="303"/>
      <c r="R23" s="58"/>
      <c r="S23" s="517"/>
      <c r="T23" s="518"/>
      <c r="U23" s="510"/>
      <c r="V23" s="511"/>
      <c r="W23" s="511"/>
      <c r="X23" s="511"/>
      <c r="Y23" s="512"/>
      <c r="Z23" s="82"/>
      <c r="AA23" s="524"/>
      <c r="AB23" s="524"/>
      <c r="AC23" s="524"/>
      <c r="AD23" s="76"/>
      <c r="AE23" s="142"/>
      <c r="AF23" s="82"/>
      <c r="AG23" s="524"/>
      <c r="AH23" s="524"/>
      <c r="AI23" s="524"/>
      <c r="AJ23" s="113"/>
      <c r="AK23" s="143"/>
      <c r="AL23" s="85"/>
    </row>
    <row r="24" spans="1:38" ht="25.5" customHeight="1" x14ac:dyDescent="0.2">
      <c r="A24" s="33"/>
      <c r="B24" s="319" t="s">
        <v>
47</v>
      </c>
      <c r="C24" s="320"/>
      <c r="D24" s="320"/>
      <c r="E24" s="320"/>
      <c r="F24" s="378" t="s">
        <v>
48</v>
      </c>
      <c r="G24" s="434">
        <v>
0</v>
      </c>
      <c r="H24" s="435"/>
      <c r="I24" s="435"/>
      <c r="J24" s="435"/>
      <c r="K24" s="435"/>
      <c r="L24" s="51"/>
      <c r="M24" s="52"/>
      <c r="N24" s="284">
        <v>
0</v>
      </c>
      <c r="O24" s="285"/>
      <c r="P24" s="285"/>
      <c r="Q24" s="285"/>
      <c r="R24" s="52"/>
      <c r="S24" s="515" t="s">
        <v>
49</v>
      </c>
      <c r="T24" s="516"/>
      <c r="U24" s="507" t="s">
        <v>
50</v>
      </c>
      <c r="V24" s="508"/>
      <c r="W24" s="508"/>
      <c r="X24" s="508"/>
      <c r="Y24" s="509"/>
      <c r="Z24" s="478">
        <v>
4742082</v>
      </c>
      <c r="AA24" s="479"/>
      <c r="AB24" s="479"/>
      <c r="AC24" s="479"/>
      <c r="AD24" s="71"/>
      <c r="AE24" s="63" t="s">
        <v>
20</v>
      </c>
      <c r="AF24" s="478">
        <v>
4516543</v>
      </c>
      <c r="AG24" s="479"/>
      <c r="AH24" s="479"/>
      <c r="AI24" s="479"/>
      <c r="AJ24" s="65"/>
      <c r="AK24" s="66" t="s">
        <v>
20</v>
      </c>
      <c r="AL24" s="50"/>
    </row>
    <row r="25" spans="1:38" ht="25.5" customHeight="1" x14ac:dyDescent="0.2">
      <c r="A25" s="33"/>
      <c r="B25" s="322"/>
      <c r="C25" s="323"/>
      <c r="D25" s="323"/>
      <c r="E25" s="323"/>
      <c r="F25" s="383"/>
      <c r="G25" s="302"/>
      <c r="H25" s="303"/>
      <c r="I25" s="303"/>
      <c r="J25" s="303"/>
      <c r="K25" s="303"/>
      <c r="L25" s="57"/>
      <c r="M25" s="58"/>
      <c r="N25" s="302"/>
      <c r="O25" s="303"/>
      <c r="P25" s="303"/>
      <c r="Q25" s="303"/>
      <c r="R25" s="58"/>
      <c r="S25" s="517"/>
      <c r="T25" s="518"/>
      <c r="U25" s="510"/>
      <c r="V25" s="511"/>
      <c r="W25" s="511"/>
      <c r="X25" s="511"/>
      <c r="Y25" s="512"/>
      <c r="Z25" s="480"/>
      <c r="AA25" s="481"/>
      <c r="AB25" s="481"/>
      <c r="AC25" s="481"/>
      <c r="AD25" s="67"/>
      <c r="AE25" s="68"/>
      <c r="AF25" s="480"/>
      <c r="AG25" s="481"/>
      <c r="AH25" s="481"/>
      <c r="AI25" s="481"/>
      <c r="AJ25" s="61"/>
      <c r="AK25" s="72"/>
      <c r="AL25" s="56"/>
    </row>
    <row r="26" spans="1:38" ht="25.5" customHeight="1" x14ac:dyDescent="0.2">
      <c r="A26" s="33"/>
      <c r="B26" s="319" t="s">
        <v>
51</v>
      </c>
      <c r="C26" s="320"/>
      <c r="D26" s="320"/>
      <c r="E26" s="320"/>
      <c r="F26" s="378" t="s">
        <v>
52</v>
      </c>
      <c r="G26" s="434">
        <v>
5267000</v>
      </c>
      <c r="H26" s="435"/>
      <c r="I26" s="435"/>
      <c r="J26" s="435"/>
      <c r="K26" s="435"/>
      <c r="L26" s="51"/>
      <c r="M26" s="52"/>
      <c r="N26" s="284">
        <v>
3928000</v>
      </c>
      <c r="O26" s="285"/>
      <c r="P26" s="285"/>
      <c r="Q26" s="285"/>
      <c r="R26" s="52"/>
      <c r="S26" s="503">
        <f>
IF(N26=0,IF(G26&gt;0,"皆増",0),IF(G26=0,"皆減",ROUND((G26-N26)/N26*100,1)))</f>
        <v>
34.1</v>
      </c>
      <c r="T26" s="504"/>
      <c r="U26" s="507" t="s">
        <v>
53</v>
      </c>
      <c r="V26" s="508"/>
      <c r="W26" s="508"/>
      <c r="X26" s="508"/>
      <c r="Y26" s="509"/>
      <c r="Z26" s="478">
        <v>
12244565</v>
      </c>
      <c r="AA26" s="479"/>
      <c r="AB26" s="479"/>
      <c r="AC26" s="479"/>
      <c r="AD26" s="71"/>
      <c r="AE26" s="63" t="s">
        <v>
20</v>
      </c>
      <c r="AF26" s="478">
        <v>
8731528</v>
      </c>
      <c r="AG26" s="479"/>
      <c r="AH26" s="479"/>
      <c r="AI26" s="479"/>
      <c r="AJ26" s="65"/>
      <c r="AK26" s="66" t="s">
        <v>
20</v>
      </c>
      <c r="AL26" s="50"/>
    </row>
    <row r="27" spans="1:38" ht="25.5" customHeight="1" x14ac:dyDescent="0.2">
      <c r="A27" s="33"/>
      <c r="B27" s="322"/>
      <c r="C27" s="323"/>
      <c r="D27" s="323"/>
      <c r="E27" s="323"/>
      <c r="F27" s="383"/>
      <c r="G27" s="302"/>
      <c r="H27" s="303"/>
      <c r="I27" s="303"/>
      <c r="J27" s="303"/>
      <c r="K27" s="303"/>
      <c r="L27" s="57"/>
      <c r="M27" s="58"/>
      <c r="N27" s="302"/>
      <c r="O27" s="303"/>
      <c r="P27" s="303"/>
      <c r="Q27" s="303"/>
      <c r="R27" s="58"/>
      <c r="S27" s="505"/>
      <c r="T27" s="506"/>
      <c r="U27" s="510"/>
      <c r="V27" s="511"/>
      <c r="W27" s="511"/>
      <c r="X27" s="511"/>
      <c r="Y27" s="512"/>
      <c r="Z27" s="480"/>
      <c r="AA27" s="481"/>
      <c r="AB27" s="481"/>
      <c r="AC27" s="481"/>
      <c r="AD27" s="86"/>
      <c r="AE27" s="87"/>
      <c r="AF27" s="480"/>
      <c r="AG27" s="481"/>
      <c r="AH27" s="481"/>
      <c r="AI27" s="481"/>
      <c r="AJ27" s="88"/>
      <c r="AK27" s="89"/>
      <c r="AL27" s="56"/>
    </row>
    <row r="28" spans="1:38" ht="25.5" customHeight="1" x14ac:dyDescent="0.2">
      <c r="A28" s="33"/>
      <c r="B28" s="482" t="s">
        <v>
54</v>
      </c>
      <c r="C28" s="483"/>
      <c r="D28" s="483"/>
      <c r="E28" s="483"/>
      <c r="F28" s="378" t="s">
        <v>
55</v>
      </c>
      <c r="G28" s="284">
        <f>
G20+G22+G24-G26</f>
        <v>
-3016660</v>
      </c>
      <c r="H28" s="285"/>
      <c r="I28" s="285"/>
      <c r="J28" s="285"/>
      <c r="K28" s="285"/>
      <c r="L28" s="51"/>
      <c r="M28" s="52"/>
      <c r="N28" s="284">
        <v>
-190989</v>
      </c>
      <c r="O28" s="285"/>
      <c r="P28" s="285"/>
      <c r="Q28" s="285"/>
      <c r="R28" s="52"/>
      <c r="S28" s="485"/>
      <c r="T28" s="486"/>
      <c r="U28" s="489"/>
      <c r="V28" s="490"/>
      <c r="W28" s="490"/>
      <c r="X28" s="490"/>
      <c r="Y28" s="491"/>
      <c r="Z28" s="495"/>
      <c r="AA28" s="496"/>
      <c r="AB28" s="496"/>
      <c r="AC28" s="496"/>
      <c r="AD28" s="496"/>
      <c r="AE28" s="497"/>
      <c r="AF28" s="495"/>
      <c r="AG28" s="496"/>
      <c r="AH28" s="496"/>
      <c r="AI28" s="496"/>
      <c r="AJ28" s="496"/>
      <c r="AK28" s="501"/>
      <c r="AL28" s="50"/>
    </row>
    <row r="29" spans="1:38" ht="25.5" customHeight="1" thickBot="1" x14ac:dyDescent="0.25">
      <c r="A29" s="33"/>
      <c r="B29" s="513" t="s">
        <v>
56</v>
      </c>
      <c r="C29" s="514"/>
      <c r="D29" s="514"/>
      <c r="E29" s="514"/>
      <c r="F29" s="484"/>
      <c r="G29" s="287"/>
      <c r="H29" s="288"/>
      <c r="I29" s="288"/>
      <c r="J29" s="288"/>
      <c r="K29" s="288"/>
      <c r="L29" s="57"/>
      <c r="M29" s="58"/>
      <c r="N29" s="287"/>
      <c r="O29" s="288"/>
      <c r="P29" s="288"/>
      <c r="Q29" s="288"/>
      <c r="R29" s="58"/>
      <c r="S29" s="487"/>
      <c r="T29" s="488"/>
      <c r="U29" s="492"/>
      <c r="V29" s="493"/>
      <c r="W29" s="493"/>
      <c r="X29" s="493"/>
      <c r="Y29" s="494"/>
      <c r="Z29" s="498"/>
      <c r="AA29" s="499"/>
      <c r="AB29" s="499"/>
      <c r="AC29" s="499"/>
      <c r="AD29" s="499"/>
      <c r="AE29" s="500"/>
      <c r="AF29" s="498"/>
      <c r="AG29" s="499"/>
      <c r="AH29" s="499"/>
      <c r="AI29" s="499"/>
      <c r="AJ29" s="499"/>
      <c r="AK29" s="502"/>
      <c r="AL29" s="56"/>
    </row>
    <row r="30" spans="1:38" ht="7.5" customHeight="1" thickBot="1" x14ac:dyDescent="0.25">
      <c r="A30" s="90"/>
      <c r="B30" s="91"/>
      <c r="C30" s="91"/>
      <c r="D30" s="92"/>
      <c r="E30" s="92"/>
      <c r="F30" s="93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  <c r="R30" s="96"/>
      <c r="S30" s="96"/>
      <c r="T30" s="91"/>
      <c r="U30" s="97"/>
      <c r="V30" s="97"/>
      <c r="W30" s="97"/>
      <c r="X30" s="97"/>
      <c r="Y30" s="97"/>
      <c r="Z30" s="92"/>
      <c r="AA30" s="92"/>
      <c r="AB30" s="92"/>
      <c r="AC30" s="99"/>
      <c r="AD30" s="99"/>
      <c r="AE30" s="99"/>
      <c r="AF30" s="98"/>
      <c r="AG30" s="99"/>
      <c r="AH30" s="458"/>
      <c r="AI30" s="458"/>
      <c r="AJ30" s="98"/>
      <c r="AK30" s="99"/>
      <c r="AL30" s="56"/>
    </row>
    <row r="31" spans="1:38" s="32" customFormat="1" ht="13.5" customHeight="1" x14ac:dyDescent="0.2">
      <c r="A31" s="30"/>
      <c r="B31" s="459" t="s">
        <v>
57</v>
      </c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100"/>
      <c r="Y31" s="100"/>
      <c r="Z31" s="463" t="s">
        <v>
58</v>
      </c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4"/>
      <c r="AL31" s="101"/>
    </row>
    <row r="32" spans="1:38" s="32" customFormat="1" ht="13.5" customHeight="1" x14ac:dyDescent="0.2">
      <c r="A32" s="30"/>
      <c r="B32" s="461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102"/>
      <c r="Y32" s="102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6"/>
      <c r="AL32" s="101"/>
    </row>
    <row r="33" spans="1:40" s="32" customFormat="1" ht="23.25" customHeight="1" x14ac:dyDescent="0.2">
      <c r="A33" s="30"/>
      <c r="B33" s="467" t="s">
        <v>
12</v>
      </c>
      <c r="C33" s="468"/>
      <c r="D33" s="468"/>
      <c r="E33" s="468"/>
      <c r="F33" s="469"/>
      <c r="G33" s="470" t="s">
        <v>
59</v>
      </c>
      <c r="H33" s="468"/>
      <c r="I33" s="468"/>
      <c r="J33" s="468"/>
      <c r="K33" s="468"/>
      <c r="L33" s="468"/>
      <c r="M33" s="469"/>
      <c r="N33" s="471" t="s">
        <v>
14</v>
      </c>
      <c r="O33" s="472"/>
      <c r="P33" s="472"/>
      <c r="Q33" s="472"/>
      <c r="R33" s="473"/>
      <c r="S33" s="474" t="s">
        <v>
60</v>
      </c>
      <c r="T33" s="468"/>
      <c r="U33" s="468"/>
      <c r="V33" s="468"/>
      <c r="W33" s="468"/>
      <c r="X33" s="468"/>
      <c r="Y33" s="469"/>
      <c r="Z33" s="475" t="s">
        <v>
13</v>
      </c>
      <c r="AA33" s="475"/>
      <c r="AB33" s="475"/>
      <c r="AC33" s="475"/>
      <c r="AD33" s="475"/>
      <c r="AE33" s="475"/>
      <c r="AF33" s="476" t="s">
        <v>
17</v>
      </c>
      <c r="AG33" s="476"/>
      <c r="AH33" s="476"/>
      <c r="AI33" s="476"/>
      <c r="AJ33" s="476"/>
      <c r="AK33" s="477"/>
      <c r="AL33" s="101"/>
    </row>
    <row r="34" spans="1:40" ht="26.25" customHeight="1" x14ac:dyDescent="0.2">
      <c r="A34" s="33"/>
      <c r="B34" s="319" t="s">
        <v>
61</v>
      </c>
      <c r="C34" s="320"/>
      <c r="D34" s="320"/>
      <c r="E34" s="320"/>
      <c r="F34" s="321"/>
      <c r="G34" s="104"/>
      <c r="H34" s="326" t="s">
        <v>
62</v>
      </c>
      <c r="I34" s="326"/>
      <c r="J34" s="326"/>
      <c r="K34" s="326"/>
      <c r="L34" s="111" t="s">
        <v>
63</v>
      </c>
      <c r="M34" s="52"/>
      <c r="N34" s="105"/>
      <c r="O34" s="441" t="s">
        <v>
64</v>
      </c>
      <c r="P34" s="441"/>
      <c r="Q34" s="441"/>
      <c r="R34" s="106" t="s">
        <v>
63</v>
      </c>
      <c r="S34" s="442" t="s">
        <v>
65</v>
      </c>
      <c r="T34" s="443"/>
      <c r="U34" s="443"/>
      <c r="V34" s="443"/>
      <c r="W34" s="443"/>
      <c r="X34" s="443"/>
      <c r="Y34" s="444"/>
      <c r="Z34" s="78"/>
      <c r="AA34" s="448">
        <v>
-4.5</v>
      </c>
      <c r="AB34" s="448"/>
      <c r="AC34" s="448"/>
      <c r="AD34" s="79"/>
      <c r="AE34" s="139" t="s">
        <v>
21</v>
      </c>
      <c r="AF34" s="79"/>
      <c r="AG34" s="448">
        <v>
-4.4000000000000004</v>
      </c>
      <c r="AH34" s="448"/>
      <c r="AI34" s="448"/>
      <c r="AJ34" s="107" t="s">
        <v>
63</v>
      </c>
      <c r="AK34" s="140"/>
      <c r="AL34" s="50"/>
    </row>
    <row r="35" spans="1:40" ht="26.25" customHeight="1" x14ac:dyDescent="0.2">
      <c r="A35" s="33"/>
      <c r="B35" s="322"/>
      <c r="C35" s="323"/>
      <c r="D35" s="323"/>
      <c r="E35" s="323"/>
      <c r="F35" s="324"/>
      <c r="G35" s="108" t="s">
        <v>
66</v>
      </c>
      <c r="H35" s="109"/>
      <c r="I35" s="455">
        <v>
11.25</v>
      </c>
      <c r="J35" s="455"/>
      <c r="K35" s="109"/>
      <c r="L35" s="57" t="s">
        <v>
67</v>
      </c>
      <c r="M35" s="58"/>
      <c r="N35" s="110" t="s">
        <v>
68</v>
      </c>
      <c r="O35" s="456">
        <v>
11.25</v>
      </c>
      <c r="P35" s="456"/>
      <c r="Q35" s="456"/>
      <c r="R35" s="112" t="s">
        <v>
67</v>
      </c>
      <c r="S35" s="452"/>
      <c r="T35" s="453"/>
      <c r="U35" s="453"/>
      <c r="V35" s="453"/>
      <c r="W35" s="453"/>
      <c r="X35" s="453"/>
      <c r="Y35" s="454"/>
      <c r="Z35" s="82" t="s">
        <v>
66</v>
      </c>
      <c r="AA35" s="457">
        <v>
25</v>
      </c>
      <c r="AB35" s="457"/>
      <c r="AC35" s="457"/>
      <c r="AD35" s="76"/>
      <c r="AE35" s="142" t="s">
        <v>
67</v>
      </c>
      <c r="AF35" s="82" t="s">
        <v>
66</v>
      </c>
      <c r="AG35" s="457">
        <v>
25</v>
      </c>
      <c r="AH35" s="457"/>
      <c r="AI35" s="457"/>
      <c r="AJ35" s="114" t="s">
        <v>
67</v>
      </c>
      <c r="AK35" s="143"/>
      <c r="AL35" s="56"/>
    </row>
    <row r="36" spans="1:40" ht="26.25" customHeight="1" x14ac:dyDescent="0.2">
      <c r="A36" s="33"/>
      <c r="B36" s="319" t="s">
        <v>
69</v>
      </c>
      <c r="C36" s="320"/>
      <c r="D36" s="320"/>
      <c r="E36" s="320"/>
      <c r="F36" s="321"/>
      <c r="G36" s="104"/>
      <c r="H36" s="326" t="s">
        <v>
70</v>
      </c>
      <c r="I36" s="326"/>
      <c r="J36" s="326"/>
      <c r="K36" s="326"/>
      <c r="L36" s="111" t="s">
        <v>
71</v>
      </c>
      <c r="M36" s="52"/>
      <c r="N36" s="105"/>
      <c r="O36" s="441" t="s">
        <v>
64</v>
      </c>
      <c r="P36" s="441"/>
      <c r="Q36" s="441"/>
      <c r="R36" s="106" t="s">
        <v>
72</v>
      </c>
      <c r="S36" s="442" t="s">
        <v>
73</v>
      </c>
      <c r="T36" s="443"/>
      <c r="U36" s="443"/>
      <c r="V36" s="443"/>
      <c r="W36" s="443"/>
      <c r="X36" s="443"/>
      <c r="Y36" s="444"/>
      <c r="Z36" s="78"/>
      <c r="AA36" s="448" t="s">
        <v>
62</v>
      </c>
      <c r="AB36" s="448"/>
      <c r="AC36" s="448"/>
      <c r="AD36" s="79"/>
      <c r="AE36" s="139" t="s">
        <v>
21</v>
      </c>
      <c r="AF36" s="80"/>
      <c r="AG36" s="441" t="s">
        <v>
64</v>
      </c>
      <c r="AH36" s="441"/>
      <c r="AI36" s="441"/>
      <c r="AJ36" s="115" t="s">
        <v>
63</v>
      </c>
      <c r="AK36" s="147"/>
      <c r="AL36" s="50"/>
    </row>
    <row r="37" spans="1:40" ht="26.25" customHeight="1" thickBot="1" x14ac:dyDescent="0.25">
      <c r="A37" s="33"/>
      <c r="B37" s="438"/>
      <c r="C37" s="439"/>
      <c r="D37" s="439"/>
      <c r="E37" s="439"/>
      <c r="F37" s="440"/>
      <c r="G37" s="116" t="s">
        <v>
74</v>
      </c>
      <c r="H37" s="117"/>
      <c r="I37" s="449">
        <v>
16.25</v>
      </c>
      <c r="J37" s="449"/>
      <c r="K37" s="117"/>
      <c r="L37" s="119" t="s">
        <v>
75</v>
      </c>
      <c r="M37" s="118"/>
      <c r="N37" s="263" t="s">
        <v>
66</v>
      </c>
      <c r="O37" s="450">
        <v>
16.25</v>
      </c>
      <c r="P37" s="450"/>
      <c r="Q37" s="450"/>
      <c r="R37" s="120" t="s">
        <v>
76</v>
      </c>
      <c r="S37" s="445"/>
      <c r="T37" s="446"/>
      <c r="U37" s="446"/>
      <c r="V37" s="446"/>
      <c r="W37" s="446"/>
      <c r="X37" s="446"/>
      <c r="Y37" s="447"/>
      <c r="Z37" s="121" t="s">
        <v>
66</v>
      </c>
      <c r="AA37" s="451">
        <v>
350</v>
      </c>
      <c r="AB37" s="451"/>
      <c r="AC37" s="451"/>
      <c r="AD37" s="154"/>
      <c r="AE37" s="155" t="s">
        <v>
67</v>
      </c>
      <c r="AF37" s="121" t="s">
        <v>
66</v>
      </c>
      <c r="AG37" s="451">
        <v>
350</v>
      </c>
      <c r="AH37" s="451"/>
      <c r="AI37" s="451"/>
      <c r="AJ37" s="122" t="s">
        <v>
67</v>
      </c>
      <c r="AK37" s="156"/>
      <c r="AL37" s="56"/>
    </row>
    <row r="38" spans="1:40" s="7" customFormat="1" ht="8.25" customHeight="1" thickBot="1" x14ac:dyDescent="0.25">
      <c r="A38" s="90"/>
      <c r="B38" s="123"/>
      <c r="C38" s="123"/>
      <c r="D38" s="123"/>
      <c r="E38" s="123"/>
      <c r="F38" s="123"/>
      <c r="G38" s="124"/>
      <c r="H38" s="124"/>
      <c r="I38" s="125"/>
      <c r="J38" s="125"/>
      <c r="K38" s="124"/>
      <c r="L38" s="111"/>
      <c r="M38" s="111"/>
      <c r="N38" s="126"/>
      <c r="O38" s="126"/>
      <c r="P38" s="126"/>
      <c r="Q38" s="126"/>
      <c r="R38" s="126"/>
      <c r="S38" s="127"/>
      <c r="T38" s="127"/>
      <c r="U38" s="127"/>
      <c r="V38" s="127"/>
      <c r="W38" s="127"/>
      <c r="X38" s="127"/>
      <c r="Y38" s="127"/>
      <c r="Z38" s="21"/>
      <c r="AA38" s="84"/>
      <c r="AB38" s="84"/>
      <c r="AC38" s="84"/>
      <c r="AD38" s="79"/>
      <c r="AE38" s="79"/>
      <c r="AF38" s="128"/>
      <c r="AG38" s="128"/>
      <c r="AH38" s="128"/>
      <c r="AI38" s="128"/>
      <c r="AJ38" s="128"/>
      <c r="AK38" s="128"/>
      <c r="AL38" s="56"/>
    </row>
    <row r="39" spans="1:40" ht="27" customHeight="1" x14ac:dyDescent="0.2">
      <c r="A39" s="33"/>
      <c r="B39" s="388" t="s">
        <v>
77</v>
      </c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90"/>
      <c r="T39" s="391" t="s">
        <v>
78</v>
      </c>
      <c r="U39" s="394" t="s">
        <v>
12</v>
      </c>
      <c r="V39" s="395"/>
      <c r="W39" s="396"/>
      <c r="X39" s="403" t="s">
        <v>
79</v>
      </c>
      <c r="Y39" s="404"/>
      <c r="Z39" s="405"/>
      <c r="AA39" s="403" t="s">
        <v>
80</v>
      </c>
      <c r="AB39" s="404"/>
      <c r="AC39" s="405"/>
      <c r="AD39" s="359" t="s">
        <v>
81</v>
      </c>
      <c r="AE39" s="360"/>
      <c r="AF39" s="360"/>
      <c r="AG39" s="412"/>
      <c r="AH39" s="359" t="s">
        <v>
82</v>
      </c>
      <c r="AI39" s="360"/>
      <c r="AJ39" s="360"/>
      <c r="AK39" s="361"/>
      <c r="AL39" s="129"/>
    </row>
    <row r="40" spans="1:40" ht="23.25" customHeight="1" x14ac:dyDescent="0.2">
      <c r="A40" s="33"/>
      <c r="B40" s="319" t="s">
        <v>
12</v>
      </c>
      <c r="C40" s="320"/>
      <c r="D40" s="321"/>
      <c r="E40" s="371" t="s">
        <v>
9</v>
      </c>
      <c r="F40" s="372"/>
      <c r="G40" s="372"/>
      <c r="H40" s="372"/>
      <c r="I40" s="372"/>
      <c r="J40" s="372"/>
      <c r="K40" s="372"/>
      <c r="L40" s="372"/>
      <c r="M40" s="372"/>
      <c r="N40" s="373"/>
      <c r="O40" s="371" t="s">
        <v>
11</v>
      </c>
      <c r="P40" s="372"/>
      <c r="Q40" s="372"/>
      <c r="R40" s="372"/>
      <c r="S40" s="374"/>
      <c r="T40" s="392"/>
      <c r="U40" s="397"/>
      <c r="V40" s="398"/>
      <c r="W40" s="399"/>
      <c r="X40" s="406"/>
      <c r="Y40" s="407"/>
      <c r="Z40" s="408"/>
      <c r="AA40" s="406"/>
      <c r="AB40" s="407"/>
      <c r="AC40" s="408"/>
      <c r="AD40" s="362"/>
      <c r="AE40" s="363"/>
      <c r="AF40" s="363"/>
      <c r="AG40" s="413"/>
      <c r="AH40" s="362"/>
      <c r="AI40" s="363"/>
      <c r="AJ40" s="363"/>
      <c r="AK40" s="364"/>
      <c r="AL40" s="129"/>
    </row>
    <row r="41" spans="1:40" ht="18" customHeight="1" x14ac:dyDescent="0.2">
      <c r="A41" s="33"/>
      <c r="B41" s="368"/>
      <c r="C41" s="369"/>
      <c r="D41" s="370"/>
      <c r="E41" s="375" t="s">
        <v>
83</v>
      </c>
      <c r="F41" s="320"/>
      <c r="G41" s="321"/>
      <c r="H41" s="376" t="s">
        <v>
84</v>
      </c>
      <c r="I41" s="377"/>
      <c r="J41" s="377"/>
      <c r="K41" s="378"/>
      <c r="L41" s="379" t="s">
        <v>
85</v>
      </c>
      <c r="M41" s="380"/>
      <c r="N41" s="381"/>
      <c r="O41" s="376" t="s">
        <v>
83</v>
      </c>
      <c r="P41" s="378"/>
      <c r="Q41" s="376" t="s">
        <v>
86</v>
      </c>
      <c r="R41" s="377"/>
      <c r="S41" s="384"/>
      <c r="T41" s="392"/>
      <c r="U41" s="400"/>
      <c r="V41" s="401"/>
      <c r="W41" s="402"/>
      <c r="X41" s="409"/>
      <c r="Y41" s="410"/>
      <c r="Z41" s="411"/>
      <c r="AA41" s="409"/>
      <c r="AB41" s="410"/>
      <c r="AC41" s="411"/>
      <c r="AD41" s="365"/>
      <c r="AE41" s="366"/>
      <c r="AF41" s="366"/>
      <c r="AG41" s="414"/>
      <c r="AH41" s="365"/>
      <c r="AI41" s="366"/>
      <c r="AJ41" s="366"/>
      <c r="AK41" s="367"/>
      <c r="AL41" s="129"/>
    </row>
    <row r="42" spans="1:40" ht="18" customHeight="1" x14ac:dyDescent="0.2">
      <c r="A42" s="33"/>
      <c r="B42" s="322"/>
      <c r="C42" s="323"/>
      <c r="D42" s="324"/>
      <c r="E42" s="347"/>
      <c r="F42" s="323"/>
      <c r="G42" s="324"/>
      <c r="H42" s="385" t="s">
        <v>
87</v>
      </c>
      <c r="I42" s="386"/>
      <c r="J42" s="386"/>
      <c r="K42" s="387"/>
      <c r="L42" s="415" t="s">
        <v>
83</v>
      </c>
      <c r="M42" s="416"/>
      <c r="N42" s="417"/>
      <c r="O42" s="382"/>
      <c r="P42" s="383"/>
      <c r="Q42" s="385" t="s">
        <v>
87</v>
      </c>
      <c r="R42" s="386"/>
      <c r="S42" s="418"/>
      <c r="T42" s="392"/>
      <c r="U42" s="419" t="s">
        <v>
88</v>
      </c>
      <c r="V42" s="420"/>
      <c r="W42" s="421"/>
      <c r="X42" s="130"/>
      <c r="Y42" s="131"/>
      <c r="Z42" s="132" t="s">
        <v>
20</v>
      </c>
      <c r="AA42" s="130"/>
      <c r="AB42" s="131"/>
      <c r="AC42" s="132" t="s">
        <v>
20</v>
      </c>
      <c r="AD42" s="64"/>
      <c r="AE42" s="64"/>
      <c r="AF42" s="64"/>
      <c r="AG42" s="131" t="s">
        <v>
20</v>
      </c>
      <c r="AH42" s="130"/>
      <c r="AI42" s="133"/>
      <c r="AJ42" s="133"/>
      <c r="AK42" s="131" t="s">
        <v>
20</v>
      </c>
      <c r="AL42" s="129"/>
    </row>
    <row r="43" spans="1:40" ht="12.6" customHeight="1" x14ac:dyDescent="0.2">
      <c r="A43" s="33"/>
      <c r="B43" s="428" t="s">
        <v>
89</v>
      </c>
      <c r="C43" s="134"/>
      <c r="D43" s="49"/>
      <c r="E43" s="135"/>
      <c r="F43" s="136"/>
      <c r="G43" s="137" t="s">
        <v>
7</v>
      </c>
      <c r="H43" s="138"/>
      <c r="I43" s="41"/>
      <c r="J43" s="41"/>
      <c r="K43" s="137" t="s">
        <v>
90</v>
      </c>
      <c r="L43" s="41"/>
      <c r="M43" s="41"/>
      <c r="N43" s="137" t="s">
        <v>
7</v>
      </c>
      <c r="O43" s="138"/>
      <c r="P43" s="137" t="s">
        <v>
7</v>
      </c>
      <c r="Q43" s="138"/>
      <c r="R43" s="41"/>
      <c r="S43" s="41" t="s">
        <v>
90</v>
      </c>
      <c r="T43" s="392"/>
      <c r="U43" s="422"/>
      <c r="V43" s="423"/>
      <c r="W43" s="424"/>
      <c r="X43" s="431">
        <v>
24968919</v>
      </c>
      <c r="Y43" s="432"/>
      <c r="Z43" s="433"/>
      <c r="AA43" s="431">
        <v>
54999</v>
      </c>
      <c r="AB43" s="432"/>
      <c r="AC43" s="433"/>
      <c r="AD43" s="434">
        <v>
41629963</v>
      </c>
      <c r="AE43" s="435"/>
      <c r="AF43" s="435"/>
      <c r="AG43" s="436"/>
      <c r="AH43" s="434">
        <v>
66653881</v>
      </c>
      <c r="AI43" s="435"/>
      <c r="AJ43" s="435"/>
      <c r="AK43" s="437"/>
      <c r="AL43" s="129"/>
    </row>
    <row r="44" spans="1:40" ht="39" customHeight="1" x14ac:dyDescent="0.2">
      <c r="A44" s="33"/>
      <c r="B44" s="429"/>
      <c r="C44" s="347" t="s">
        <v>
91</v>
      </c>
      <c r="D44" s="324"/>
      <c r="E44" s="302">
        <v>
1685</v>
      </c>
      <c r="F44" s="303"/>
      <c r="G44" s="58"/>
      <c r="H44" s="328">
        <v>
291883</v>
      </c>
      <c r="I44" s="329"/>
      <c r="J44" s="329"/>
      <c r="K44" s="330"/>
      <c r="L44" s="302">
        <v>
105</v>
      </c>
      <c r="M44" s="303"/>
      <c r="N44" s="58"/>
      <c r="O44" s="141">
        <v>
1642</v>
      </c>
      <c r="P44" s="58"/>
      <c r="Q44" s="334">
        <v>
294824</v>
      </c>
      <c r="R44" s="335"/>
      <c r="S44" s="336"/>
      <c r="T44" s="392"/>
      <c r="U44" s="425"/>
      <c r="V44" s="426"/>
      <c r="W44" s="427"/>
      <c r="X44" s="316"/>
      <c r="Y44" s="317"/>
      <c r="Z44" s="318"/>
      <c r="AA44" s="316"/>
      <c r="AB44" s="317"/>
      <c r="AC44" s="318"/>
      <c r="AD44" s="302"/>
      <c r="AE44" s="303"/>
      <c r="AF44" s="303"/>
      <c r="AG44" s="304"/>
      <c r="AH44" s="302"/>
      <c r="AI44" s="303"/>
      <c r="AJ44" s="303"/>
      <c r="AK44" s="305"/>
      <c r="AL44" s="129"/>
      <c r="AM44" s="1"/>
      <c r="AN44" s="1"/>
    </row>
    <row r="45" spans="1:40" ht="39" customHeight="1" x14ac:dyDescent="0.2">
      <c r="A45" s="33"/>
      <c r="B45" s="429"/>
      <c r="C45" s="144"/>
      <c r="D45" s="149" t="s">
        <v>
92</v>
      </c>
      <c r="E45" s="308">
        <v>
184</v>
      </c>
      <c r="F45" s="309"/>
      <c r="G45" s="58"/>
      <c r="H45" s="310">
        <v>
287583</v>
      </c>
      <c r="I45" s="311"/>
      <c r="J45" s="311"/>
      <c r="K45" s="312"/>
      <c r="L45" s="308">
        <v>
5</v>
      </c>
      <c r="M45" s="309"/>
      <c r="N45" s="58"/>
      <c r="O45" s="145">
        <v>
189</v>
      </c>
      <c r="P45" s="146"/>
      <c r="Q45" s="313">
        <v>
289626</v>
      </c>
      <c r="R45" s="314"/>
      <c r="S45" s="315"/>
      <c r="T45" s="392"/>
      <c r="U45" s="352" t="s">
        <v>
93</v>
      </c>
      <c r="V45" s="355" t="s">
        <v>
94</v>
      </c>
      <c r="W45" s="356"/>
      <c r="X45" s="272">
        <v>
2574210</v>
      </c>
      <c r="Y45" s="273"/>
      <c r="Z45" s="274"/>
      <c r="AA45" s="272">
        <v>
215</v>
      </c>
      <c r="AB45" s="273"/>
      <c r="AC45" s="274"/>
      <c r="AD45" s="284">
        <v>
6402700</v>
      </c>
      <c r="AE45" s="285"/>
      <c r="AF45" s="285"/>
      <c r="AG45" s="301"/>
      <c r="AH45" s="284">
        <f>
SUM(X45:AG46)</f>
        <v>
8977125</v>
      </c>
      <c r="AI45" s="285"/>
      <c r="AJ45" s="285"/>
      <c r="AK45" s="286"/>
      <c r="AL45" s="129"/>
    </row>
    <row r="46" spans="1:40" ht="18.75" customHeight="1" x14ac:dyDescent="0.2">
      <c r="A46" s="33"/>
      <c r="B46" s="429"/>
      <c r="C46" s="348" t="s">
        <v>
95</v>
      </c>
      <c r="D46" s="349"/>
      <c r="E46" s="284">
        <v>
70</v>
      </c>
      <c r="F46" s="285"/>
      <c r="G46" s="148"/>
      <c r="H46" s="325">
        <v>
330222</v>
      </c>
      <c r="I46" s="326"/>
      <c r="J46" s="326"/>
      <c r="K46" s="327"/>
      <c r="L46" s="284">
        <v>
4</v>
      </c>
      <c r="M46" s="285"/>
      <c r="N46" s="148"/>
      <c r="O46" s="284">
        <v>
69</v>
      </c>
      <c r="P46" s="148"/>
      <c r="Q46" s="331">
        <v>
330676</v>
      </c>
      <c r="R46" s="332"/>
      <c r="S46" s="333"/>
      <c r="T46" s="392"/>
      <c r="U46" s="353"/>
      <c r="V46" s="357"/>
      <c r="W46" s="358"/>
      <c r="X46" s="316"/>
      <c r="Y46" s="317"/>
      <c r="Z46" s="318"/>
      <c r="AA46" s="316"/>
      <c r="AB46" s="317"/>
      <c r="AC46" s="318"/>
      <c r="AD46" s="302"/>
      <c r="AE46" s="303"/>
      <c r="AF46" s="303"/>
      <c r="AG46" s="304"/>
      <c r="AH46" s="302"/>
      <c r="AI46" s="303"/>
      <c r="AJ46" s="303"/>
      <c r="AK46" s="305"/>
      <c r="AL46" s="129"/>
    </row>
    <row r="47" spans="1:40" ht="18.75" customHeight="1" x14ac:dyDescent="0.2">
      <c r="A47" s="33"/>
      <c r="B47" s="429"/>
      <c r="C47" s="350"/>
      <c r="D47" s="351"/>
      <c r="E47" s="302"/>
      <c r="F47" s="303"/>
      <c r="G47" s="58"/>
      <c r="H47" s="328"/>
      <c r="I47" s="329"/>
      <c r="J47" s="329"/>
      <c r="K47" s="330"/>
      <c r="L47" s="302"/>
      <c r="M47" s="303"/>
      <c r="N47" s="58"/>
      <c r="O47" s="302"/>
      <c r="P47" s="58"/>
      <c r="Q47" s="334"/>
      <c r="R47" s="335"/>
      <c r="S47" s="336"/>
      <c r="T47" s="392"/>
      <c r="U47" s="353"/>
      <c r="V47" s="355" t="s">
        <v>
96</v>
      </c>
      <c r="W47" s="356"/>
      <c r="X47" s="272">
        <v>
5267000</v>
      </c>
      <c r="Y47" s="273"/>
      <c r="Z47" s="274"/>
      <c r="AA47" s="272">
        <v>
0</v>
      </c>
      <c r="AB47" s="273"/>
      <c r="AC47" s="274"/>
      <c r="AD47" s="284">
        <v>
4758145</v>
      </c>
      <c r="AE47" s="285"/>
      <c r="AF47" s="285"/>
      <c r="AG47" s="301"/>
      <c r="AH47" s="284">
        <f>
SUM(X47:AG48)</f>
        <v>
10025145</v>
      </c>
      <c r="AI47" s="285"/>
      <c r="AJ47" s="285"/>
      <c r="AK47" s="286"/>
      <c r="AL47" s="129"/>
    </row>
    <row r="48" spans="1:40" ht="39" customHeight="1" x14ac:dyDescent="0.2">
      <c r="A48" s="33"/>
      <c r="B48" s="429"/>
      <c r="C48" s="306" t="s">
        <v>
97</v>
      </c>
      <c r="D48" s="307"/>
      <c r="E48" s="308">
        <v>
0</v>
      </c>
      <c r="F48" s="309"/>
      <c r="G48" s="58"/>
      <c r="H48" s="310" t="s">
        <v>
62</v>
      </c>
      <c r="I48" s="311"/>
      <c r="J48" s="311"/>
      <c r="K48" s="312"/>
      <c r="L48" s="308">
        <v>
0</v>
      </c>
      <c r="M48" s="309"/>
      <c r="N48" s="58"/>
      <c r="O48" s="145">
        <v>
0</v>
      </c>
      <c r="P48" s="146"/>
      <c r="Q48" s="313" t="s">
        <v>
62</v>
      </c>
      <c r="R48" s="314"/>
      <c r="S48" s="315"/>
      <c r="T48" s="392"/>
      <c r="U48" s="353"/>
      <c r="V48" s="357"/>
      <c r="W48" s="358"/>
      <c r="X48" s="316"/>
      <c r="Y48" s="317"/>
      <c r="Z48" s="318"/>
      <c r="AA48" s="316"/>
      <c r="AB48" s="317"/>
      <c r="AC48" s="318"/>
      <c r="AD48" s="302"/>
      <c r="AE48" s="303"/>
      <c r="AF48" s="303"/>
      <c r="AG48" s="304"/>
      <c r="AH48" s="302"/>
      <c r="AI48" s="303"/>
      <c r="AJ48" s="303"/>
      <c r="AK48" s="305"/>
      <c r="AL48" s="129"/>
    </row>
    <row r="49" spans="1:40" ht="39" customHeight="1" x14ac:dyDescent="0.2">
      <c r="A49" s="33"/>
      <c r="B49" s="430"/>
      <c r="C49" s="306" t="s">
        <v>
98</v>
      </c>
      <c r="D49" s="307"/>
      <c r="E49" s="308">
        <f>
E44+E46+E48</f>
        <v>
1755</v>
      </c>
      <c r="F49" s="309"/>
      <c r="G49" s="58"/>
      <c r="H49" s="310">
        <v>
293412</v>
      </c>
      <c r="I49" s="311"/>
      <c r="J49" s="311"/>
      <c r="K49" s="312"/>
      <c r="L49" s="308">
        <f>
L44+L46+L48</f>
        <v>
109</v>
      </c>
      <c r="M49" s="309"/>
      <c r="N49" s="58"/>
      <c r="O49" s="150">
        <v>
1711</v>
      </c>
      <c r="P49" s="151"/>
      <c r="Q49" s="313">
        <v>
296270</v>
      </c>
      <c r="R49" s="314"/>
      <c r="S49" s="315"/>
      <c r="T49" s="392"/>
      <c r="U49" s="353"/>
      <c r="V49" s="337" t="s">
        <v>
99</v>
      </c>
      <c r="W49" s="338"/>
      <c r="X49" s="272">
        <v>
0</v>
      </c>
      <c r="Y49" s="273"/>
      <c r="Z49" s="274"/>
      <c r="AA49" s="272">
        <v>
0</v>
      </c>
      <c r="AB49" s="273"/>
      <c r="AC49" s="274"/>
      <c r="AD49" s="284">
        <v>
-1</v>
      </c>
      <c r="AE49" s="285"/>
      <c r="AF49" s="285"/>
      <c r="AG49" s="301"/>
      <c r="AH49" s="284">
        <f>
SUM(X49:AG50)</f>
        <v>
-1</v>
      </c>
      <c r="AI49" s="285"/>
      <c r="AJ49" s="285"/>
      <c r="AK49" s="286"/>
      <c r="AL49" s="129"/>
    </row>
    <row r="50" spans="1:40" ht="18.75" customHeight="1" x14ac:dyDescent="0.2">
      <c r="A50" s="33"/>
      <c r="B50" s="319" t="s">
        <v>
100</v>
      </c>
      <c r="C50" s="320"/>
      <c r="D50" s="321"/>
      <c r="E50" s="284">
        <v>
101</v>
      </c>
      <c r="F50" s="285"/>
      <c r="G50" s="148"/>
      <c r="H50" s="325">
        <v>
303291</v>
      </c>
      <c r="I50" s="326"/>
      <c r="J50" s="326"/>
      <c r="K50" s="327"/>
      <c r="L50" s="284">
        <v>
4</v>
      </c>
      <c r="M50" s="285"/>
      <c r="N50" s="148"/>
      <c r="O50" s="284">
        <v>
103</v>
      </c>
      <c r="P50" s="148"/>
      <c r="Q50" s="331">
        <v>
297035</v>
      </c>
      <c r="R50" s="332"/>
      <c r="S50" s="333"/>
      <c r="T50" s="392"/>
      <c r="U50" s="354"/>
      <c r="V50" s="339"/>
      <c r="W50" s="340"/>
      <c r="X50" s="316"/>
      <c r="Y50" s="317"/>
      <c r="Z50" s="318"/>
      <c r="AA50" s="316"/>
      <c r="AB50" s="317"/>
      <c r="AC50" s="318"/>
      <c r="AD50" s="302"/>
      <c r="AE50" s="303"/>
      <c r="AF50" s="303"/>
      <c r="AG50" s="304"/>
      <c r="AH50" s="302"/>
      <c r="AI50" s="303"/>
      <c r="AJ50" s="303"/>
      <c r="AK50" s="305"/>
      <c r="AL50" s="129"/>
    </row>
    <row r="51" spans="1:40" ht="18.75" customHeight="1" x14ac:dyDescent="0.2">
      <c r="A51" s="33"/>
      <c r="B51" s="322"/>
      <c r="C51" s="323"/>
      <c r="D51" s="324"/>
      <c r="E51" s="302"/>
      <c r="F51" s="303"/>
      <c r="G51" s="58"/>
      <c r="H51" s="328"/>
      <c r="I51" s="329"/>
      <c r="J51" s="329"/>
      <c r="K51" s="330"/>
      <c r="L51" s="302"/>
      <c r="M51" s="303"/>
      <c r="N51" s="58"/>
      <c r="O51" s="302"/>
      <c r="P51" s="58"/>
      <c r="Q51" s="334"/>
      <c r="R51" s="335"/>
      <c r="S51" s="336"/>
      <c r="T51" s="392"/>
      <c r="U51" s="341" t="s">
        <v>
101</v>
      </c>
      <c r="V51" s="342"/>
      <c r="W51" s="343"/>
      <c r="X51" s="272">
        <f>
X43+X45-X47+X49</f>
        <v>
22276129</v>
      </c>
      <c r="Y51" s="273"/>
      <c r="Z51" s="274"/>
      <c r="AA51" s="272">
        <f>
AA43+AA45-AA47+AA49</f>
        <v>
55214</v>
      </c>
      <c r="AB51" s="273"/>
      <c r="AC51" s="274"/>
      <c r="AD51" s="278">
        <f>
AD43+AD45-AD47+AD49</f>
        <v>
43274517</v>
      </c>
      <c r="AE51" s="279"/>
      <c r="AF51" s="279"/>
      <c r="AG51" s="280"/>
      <c r="AH51" s="284">
        <f>
AH43+AH45-AH47+AH49</f>
        <v>
65605860</v>
      </c>
      <c r="AI51" s="285"/>
      <c r="AJ51" s="285"/>
      <c r="AK51" s="286"/>
      <c r="AL51" s="129"/>
      <c r="AM51" s="1"/>
      <c r="AN51" s="1"/>
    </row>
    <row r="52" spans="1:40" ht="39.75" customHeight="1" thickBot="1" x14ac:dyDescent="0.25">
      <c r="A52" s="33"/>
      <c r="B52" s="290" t="s">
        <v>
82</v>
      </c>
      <c r="C52" s="291"/>
      <c r="D52" s="292"/>
      <c r="E52" s="293">
        <f>
E49+E50</f>
        <v>
1856</v>
      </c>
      <c r="F52" s="294"/>
      <c r="G52" s="58"/>
      <c r="H52" s="295">
        <v>
293950</v>
      </c>
      <c r="I52" s="296"/>
      <c r="J52" s="296"/>
      <c r="K52" s="297"/>
      <c r="L52" s="293">
        <f>
L49+L50</f>
        <v>
113</v>
      </c>
      <c r="M52" s="294"/>
      <c r="N52" s="58"/>
      <c r="O52" s="152">
        <v>
1814</v>
      </c>
      <c r="P52" s="153"/>
      <c r="Q52" s="298">
        <v>
296314</v>
      </c>
      <c r="R52" s="299"/>
      <c r="S52" s="300"/>
      <c r="T52" s="393"/>
      <c r="U52" s="344"/>
      <c r="V52" s="345"/>
      <c r="W52" s="346"/>
      <c r="X52" s="275"/>
      <c r="Y52" s="276"/>
      <c r="Z52" s="277"/>
      <c r="AA52" s="275"/>
      <c r="AB52" s="276"/>
      <c r="AC52" s="277"/>
      <c r="AD52" s="281"/>
      <c r="AE52" s="282"/>
      <c r="AF52" s="282"/>
      <c r="AG52" s="283"/>
      <c r="AH52" s="287"/>
      <c r="AI52" s="288"/>
      <c r="AJ52" s="288"/>
      <c r="AK52" s="289"/>
      <c r="AL52" s="129"/>
    </row>
    <row r="53" spans="1:40" ht="14.4" x14ac:dyDescent="0.2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56"/>
    </row>
    <row r="54" spans="1:40" ht="14.4" x14ac:dyDescent="0.2">
      <c r="A54" s="158"/>
      <c r="B54" s="90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</row>
    <row r="55" spans="1:40" ht="14.4" x14ac:dyDescent="0.2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</row>
    <row r="56" spans="1:40" ht="14.4" x14ac:dyDescent="0.2">
      <c r="A56" s="158"/>
      <c r="B56" s="159"/>
      <c r="C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</row>
    <row r="57" spans="1:40" x14ac:dyDescent="0.2">
      <c r="A57" s="158"/>
    </row>
    <row r="58" spans="1:40" ht="14.4" x14ac:dyDescent="0.2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</row>
  </sheetData>
  <mergeCells count="221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view="pageBreakPreview" zoomScale="55" zoomScaleNormal="90" zoomScaleSheetLayoutView="55" workbookViewId="0">
      <pane xSplit="3" ySplit="6" topLeftCell="D7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D21" sqref="D21"/>
    </sheetView>
  </sheetViews>
  <sheetFormatPr defaultColWidth="9" defaultRowHeight="13.2" x14ac:dyDescent="0.2"/>
  <cols>
    <col min="1" max="1" width="1" style="2" customWidth="1"/>
    <col min="2" max="2" width="1.33203125" style="2" customWidth="1"/>
    <col min="3" max="3" width="15.21875" style="2" customWidth="1"/>
    <col min="4" max="4" width="13.44140625" style="2" customWidth="1"/>
    <col min="5" max="5" width="8.21875" style="2" customWidth="1"/>
    <col min="6" max="6" width="7.109375" style="2" customWidth="1"/>
    <col min="7" max="8" width="1.21875" style="160" customWidth="1"/>
    <col min="9" max="9" width="12.109375" style="2" customWidth="1"/>
    <col min="10" max="10" width="7.6640625" style="2" customWidth="1"/>
    <col min="11" max="11" width="6.33203125" style="2" customWidth="1"/>
    <col min="12" max="12" width="7.88671875" style="2" customWidth="1"/>
    <col min="13" max="14" width="5" style="2" customWidth="1"/>
    <col min="15" max="15" width="13.33203125" style="2" customWidth="1"/>
    <col min="16" max="16" width="9.77734375" style="2" customWidth="1"/>
    <col min="17" max="17" width="4.21875" style="2" customWidth="1"/>
    <col min="18" max="18" width="8.10937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 x14ac:dyDescent="0.3">
      <c r="A1" s="56" t="s">
        <v>
102</v>
      </c>
      <c r="N1" s="161" t="s">
        <v>
103</v>
      </c>
      <c r="O1" s="162"/>
      <c r="P1" s="722" t="s">
        <v>
104</v>
      </c>
      <c r="Q1" s="723"/>
      <c r="R1" s="723"/>
      <c r="S1" s="7"/>
      <c r="T1" s="7"/>
    </row>
    <row r="2" spans="1:20" ht="6" customHeight="1" thickBot="1" x14ac:dyDescent="0.25">
      <c r="B2" s="162"/>
      <c r="C2" s="162"/>
      <c r="D2" s="162"/>
      <c r="E2" s="162"/>
      <c r="F2" s="162"/>
      <c r="G2" s="163"/>
      <c r="H2" s="163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7"/>
      <c r="T2" s="7"/>
    </row>
    <row r="3" spans="1:20" s="166" customFormat="1" ht="27" customHeight="1" x14ac:dyDescent="0.2">
      <c r="A3" s="164"/>
      <c r="B3" s="661" t="s">
        <v>
105</v>
      </c>
      <c r="C3" s="665"/>
      <c r="D3" s="665"/>
      <c r="E3" s="665"/>
      <c r="F3" s="724"/>
      <c r="G3" s="664" t="s">
        <v>
106</v>
      </c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725"/>
      <c r="S3" s="165"/>
      <c r="T3" s="165"/>
    </row>
    <row r="4" spans="1:20" ht="26.25" customHeight="1" x14ac:dyDescent="0.2">
      <c r="A4" s="167"/>
      <c r="B4" s="622" t="s">
        <v>
12</v>
      </c>
      <c r="C4" s="641"/>
      <c r="D4" s="168" t="s">
        <v>
107</v>
      </c>
      <c r="E4" s="168" t="s">
        <v>
108</v>
      </c>
      <c r="F4" s="169" t="s">
        <v>
109</v>
      </c>
      <c r="G4" s="639" t="s">
        <v>
12</v>
      </c>
      <c r="H4" s="640"/>
      <c r="I4" s="641"/>
      <c r="J4" s="642" t="s">
        <v>
107</v>
      </c>
      <c r="K4" s="623"/>
      <c r="L4" s="168" t="s">
        <v>
108</v>
      </c>
      <c r="M4" s="642" t="s">
        <v>
109</v>
      </c>
      <c r="N4" s="623"/>
      <c r="O4" s="168" t="s">
        <v>
110</v>
      </c>
      <c r="P4" s="667" t="s">
        <v>
111</v>
      </c>
      <c r="Q4" s="641"/>
      <c r="R4" s="170" t="s">
        <v>
46</v>
      </c>
      <c r="S4" s="171"/>
      <c r="T4" s="171"/>
    </row>
    <row r="5" spans="1:20" s="181" customFormat="1" ht="12" customHeight="1" x14ac:dyDescent="0.2">
      <c r="A5" s="172"/>
      <c r="B5" s="173"/>
      <c r="C5" s="174"/>
      <c r="D5" s="175" t="s">
        <v>
19</v>
      </c>
      <c r="E5" s="175" t="s">
        <v>
21</v>
      </c>
      <c r="F5" s="176" t="s">
        <v>
21</v>
      </c>
      <c r="G5" s="177"/>
      <c r="H5" s="174"/>
      <c r="I5" s="178"/>
      <c r="J5" s="712" t="s">
        <v>
20</v>
      </c>
      <c r="K5" s="713"/>
      <c r="L5" s="175" t="s">
        <v>
21</v>
      </c>
      <c r="M5" s="712" t="s">
        <v>
21</v>
      </c>
      <c r="N5" s="714"/>
      <c r="O5" s="175" t="s">
        <v>
19</v>
      </c>
      <c r="P5" s="712" t="s">
        <v>
20</v>
      </c>
      <c r="Q5" s="714"/>
      <c r="R5" s="179" t="s">
        <v>
21</v>
      </c>
      <c r="S5" s="180"/>
      <c r="T5" s="180"/>
    </row>
    <row r="6" spans="1:20" ht="21" customHeight="1" x14ac:dyDescent="0.2">
      <c r="A6" s="167"/>
      <c r="B6" s="715" t="s">
        <v>
112</v>
      </c>
      <c r="C6" s="716"/>
      <c r="D6" s="182">
        <v>
33665666</v>
      </c>
      <c r="E6" s="183">
        <f t="shared" ref="E6:E32" si="0">
ROUND(D6/$D$32*100,1)</f>
        <v>
32.4</v>
      </c>
      <c r="F6" s="184">
        <v>
2.4</v>
      </c>
      <c r="G6" s="599" t="s">
        <v>
113</v>
      </c>
      <c r="H6" s="717"/>
      <c r="I6" s="657"/>
      <c r="J6" s="718">
        <v>
18799574</v>
      </c>
      <c r="K6" s="719"/>
      <c r="L6" s="185">
        <f>
ROUND(J6/$J$32*100,1)</f>
        <v>
19.2</v>
      </c>
      <c r="M6" s="720">
        <v>
-1.5</v>
      </c>
      <c r="N6" s="721"/>
      <c r="O6" s="182">
        <v>
17011130</v>
      </c>
      <c r="P6" s="718">
        <v>
16767861</v>
      </c>
      <c r="Q6" s="719"/>
      <c r="R6" s="186">
        <f>
ROUND(P6/$P$27*100,1)</f>
        <v>
28.3</v>
      </c>
      <c r="S6" s="56"/>
      <c r="T6" s="56"/>
    </row>
    <row r="7" spans="1:20" ht="21.9" customHeight="1" x14ac:dyDescent="0.2">
      <c r="A7" s="167"/>
      <c r="B7" s="670" t="s">
        <v>
114</v>
      </c>
      <c r="C7" s="685"/>
      <c r="D7" s="182">
        <v>
268665</v>
      </c>
      <c r="E7" s="187">
        <f t="shared" si="0"/>
        <v>
0.3</v>
      </c>
      <c r="F7" s="184">
        <v>
0.9</v>
      </c>
      <c r="G7" s="188" t="s">
        <v>
115</v>
      </c>
      <c r="H7" s="710" t="s">
        <v>
116</v>
      </c>
      <c r="I7" s="711"/>
      <c r="J7" s="686">
        <v>
10972111</v>
      </c>
      <c r="K7" s="687"/>
      <c r="L7" s="185">
        <f t="shared" ref="L7:L29" si="1">
ROUND(J7/$J$32*100,1)</f>
        <v>
11.2</v>
      </c>
      <c r="M7" s="652">
        <v>
0.1</v>
      </c>
      <c r="N7" s="688"/>
      <c r="O7" s="182">
        <v>
10320158</v>
      </c>
      <c r="P7" s="686">
        <v>
10316816</v>
      </c>
      <c r="Q7" s="687"/>
      <c r="R7" s="190">
        <f t="shared" ref="R7:R16" si="2">
ROUND(P7/$P$27*100,1)</f>
        <v>
17.399999999999999</v>
      </c>
      <c r="S7" s="56"/>
      <c r="T7" s="56"/>
    </row>
    <row r="8" spans="1:20" ht="21.9" customHeight="1" x14ac:dyDescent="0.2">
      <c r="A8" s="167"/>
      <c r="B8" s="670" t="s">
        <v>
117</v>
      </c>
      <c r="C8" s="685"/>
      <c r="D8" s="182">
        <v>
138189</v>
      </c>
      <c r="E8" s="187">
        <f t="shared" si="0"/>
        <v>
0.1</v>
      </c>
      <c r="F8" s="184">
        <v>
7.8</v>
      </c>
      <c r="G8" s="191"/>
      <c r="H8" s="710" t="s">
        <v>
118</v>
      </c>
      <c r="I8" s="619"/>
      <c r="J8" s="686">
        <v>
966644</v>
      </c>
      <c r="K8" s="687"/>
      <c r="L8" s="185">
        <f t="shared" si="1"/>
        <v>
1</v>
      </c>
      <c r="M8" s="652">
        <v>
-22.3</v>
      </c>
      <c r="N8" s="688"/>
      <c r="O8" s="182">
        <v>
966644</v>
      </c>
      <c r="P8" s="686">
        <v>
783195</v>
      </c>
      <c r="Q8" s="687"/>
      <c r="R8" s="190">
        <f t="shared" si="2"/>
        <v>
1.3</v>
      </c>
      <c r="S8" s="56"/>
      <c r="T8" s="56"/>
    </row>
    <row r="9" spans="1:20" ht="21.9" customHeight="1" x14ac:dyDescent="0.2">
      <c r="A9" s="167"/>
      <c r="B9" s="670" t="s">
        <v>
119</v>
      </c>
      <c r="C9" s="685"/>
      <c r="D9" s="182">
        <v>
461111</v>
      </c>
      <c r="E9" s="187">
        <f t="shared" si="0"/>
        <v>
0.4</v>
      </c>
      <c r="F9" s="184">
        <v>
-12.9</v>
      </c>
      <c r="G9" s="639" t="s">
        <v>
120</v>
      </c>
      <c r="H9" s="640"/>
      <c r="I9" s="641"/>
      <c r="J9" s="686">
        <v>
20861863</v>
      </c>
      <c r="K9" s="687"/>
      <c r="L9" s="185">
        <f t="shared" si="1"/>
        <v>
21.3</v>
      </c>
      <c r="M9" s="652">
        <v>
5.0999999999999996</v>
      </c>
      <c r="N9" s="688"/>
      <c r="O9" s="182">
        <v>
8905359</v>
      </c>
      <c r="P9" s="686">
        <v>
8815660</v>
      </c>
      <c r="Q9" s="687"/>
      <c r="R9" s="190">
        <f>
ROUND(P9/$P$27*100,1)</f>
        <v>
14.9</v>
      </c>
      <c r="S9" s="56"/>
      <c r="T9" s="56"/>
    </row>
    <row r="10" spans="1:20" ht="28.5" customHeight="1" x14ac:dyDescent="0.2">
      <c r="A10" s="167"/>
      <c r="B10" s="670" t="s">
        <v>
121</v>
      </c>
      <c r="C10" s="685"/>
      <c r="D10" s="182">
        <v>
377805</v>
      </c>
      <c r="E10" s="187">
        <f t="shared" si="0"/>
        <v>
0.4</v>
      </c>
      <c r="F10" s="184">
        <v>
-29.1</v>
      </c>
      <c r="G10" s="639" t="s">
        <v>
122</v>
      </c>
      <c r="H10" s="640"/>
      <c r="I10" s="641"/>
      <c r="J10" s="686">
        <v>
1026187</v>
      </c>
      <c r="K10" s="687"/>
      <c r="L10" s="185">
        <f>
ROUND(J10/$J$32*100,1)</f>
        <v>
1</v>
      </c>
      <c r="M10" s="652">
        <v>
-23.1</v>
      </c>
      <c r="N10" s="688"/>
      <c r="O10" s="182">
        <v>
1026187</v>
      </c>
      <c r="P10" s="686">
        <v>
1026187</v>
      </c>
      <c r="Q10" s="687"/>
      <c r="R10" s="190">
        <f t="shared" si="2"/>
        <v>
1.7</v>
      </c>
      <c r="S10" s="56"/>
      <c r="T10" s="56"/>
    </row>
    <row r="11" spans="1:20" ht="21.9" customHeight="1" x14ac:dyDescent="0.2">
      <c r="A11" s="167"/>
      <c r="B11" s="702" t="s">
        <v>
123</v>
      </c>
      <c r="C11" s="703"/>
      <c r="D11" s="182">
        <v>
5070902</v>
      </c>
      <c r="E11" s="187">
        <f t="shared" si="0"/>
        <v>
4.9000000000000004</v>
      </c>
      <c r="F11" s="184">
        <v>
-14.7</v>
      </c>
      <c r="G11" s="192"/>
      <c r="H11" s="707" t="s">
        <v>
124</v>
      </c>
      <c r="I11" s="619"/>
      <c r="J11" s="686">
        <v>
1026187</v>
      </c>
      <c r="K11" s="687"/>
      <c r="L11" s="185">
        <f t="shared" si="1"/>
        <v>
1</v>
      </c>
      <c r="M11" s="652">
        <v>
-23.1</v>
      </c>
      <c r="N11" s="688"/>
      <c r="O11" s="182">
        <v>
1026187</v>
      </c>
      <c r="P11" s="686">
        <v>
1026187</v>
      </c>
      <c r="Q11" s="687"/>
      <c r="R11" s="190">
        <f t="shared" si="2"/>
        <v>
1.7</v>
      </c>
      <c r="S11" s="56"/>
      <c r="T11" s="56"/>
    </row>
    <row r="12" spans="1:20" ht="21.9" customHeight="1" x14ac:dyDescent="0.2">
      <c r="A12" s="167"/>
      <c r="B12" s="708" t="s">
        <v>
125</v>
      </c>
      <c r="C12" s="709"/>
      <c r="D12" s="182">
        <v>
0</v>
      </c>
      <c r="E12" s="193">
        <f t="shared" si="0"/>
        <v>
0</v>
      </c>
      <c r="F12" s="184" t="s">
        <v>
126</v>
      </c>
      <c r="G12" s="191" t="s">
        <v>
115</v>
      </c>
      <c r="H12" s="707" t="s">
        <v>
127</v>
      </c>
      <c r="I12" s="619"/>
      <c r="J12" s="686">
        <v>
0</v>
      </c>
      <c r="K12" s="687"/>
      <c r="L12" s="185">
        <f t="shared" si="1"/>
        <v>
0</v>
      </c>
      <c r="M12" s="652" t="s">
        <v>
128</v>
      </c>
      <c r="N12" s="688"/>
      <c r="O12" s="182">
        <v>
0</v>
      </c>
      <c r="P12" s="686">
        <v>
0</v>
      </c>
      <c r="Q12" s="687"/>
      <c r="R12" s="190">
        <f t="shared" si="2"/>
        <v>
0</v>
      </c>
      <c r="S12" s="56"/>
      <c r="T12" s="56"/>
    </row>
    <row r="13" spans="1:20" ht="21.9" customHeight="1" x14ac:dyDescent="0.2">
      <c r="A13" s="167"/>
      <c r="B13" s="704" t="s">
        <v>
129</v>
      </c>
      <c r="C13" s="705"/>
      <c r="D13" s="182">
        <v>
159580</v>
      </c>
      <c r="E13" s="194">
        <f t="shared" si="0"/>
        <v>
0.2</v>
      </c>
      <c r="F13" s="184">
        <v>
4.9000000000000004</v>
      </c>
      <c r="G13" s="639" t="s">
        <v>
130</v>
      </c>
      <c r="H13" s="640"/>
      <c r="I13" s="641"/>
      <c r="J13" s="686">
        <f>
J6+J9+J10</f>
        <v>
40687624</v>
      </c>
      <c r="K13" s="687"/>
      <c r="L13" s="185">
        <f t="shared" si="1"/>
        <v>
41.6</v>
      </c>
      <c r="M13" s="652">
        <v>
1</v>
      </c>
      <c r="N13" s="688"/>
      <c r="O13" s="195">
        <f>
O6+O9+O10</f>
        <v>
26942676</v>
      </c>
      <c r="P13" s="686">
        <f>
P6+P9+P10</f>
        <v>
26609708</v>
      </c>
      <c r="Q13" s="687"/>
      <c r="R13" s="190">
        <f t="shared" si="2"/>
        <v>
45</v>
      </c>
      <c r="S13" s="56"/>
      <c r="T13" s="56"/>
    </row>
    <row r="14" spans="1:20" ht="21.9" customHeight="1" x14ac:dyDescent="0.2">
      <c r="A14" s="167"/>
      <c r="B14" s="706" t="s">
        <v>
131</v>
      </c>
      <c r="C14" s="671"/>
      <c r="D14" s="182">
        <v>
55649</v>
      </c>
      <c r="E14" s="193">
        <f t="shared" si="0"/>
        <v>
0.1</v>
      </c>
      <c r="F14" s="184">
        <v>
1.3</v>
      </c>
      <c r="G14" s="639" t="s">
        <v>
132</v>
      </c>
      <c r="H14" s="695"/>
      <c r="I14" s="623"/>
      <c r="J14" s="686">
        <v>
17430113</v>
      </c>
      <c r="K14" s="687"/>
      <c r="L14" s="185">
        <f t="shared" si="1"/>
        <v>
17.8</v>
      </c>
      <c r="M14" s="652">
        <v>
5.0999999999999996</v>
      </c>
      <c r="N14" s="688"/>
      <c r="O14" s="182">
        <v>
15358555</v>
      </c>
      <c r="P14" s="686">
        <v>
13850226</v>
      </c>
      <c r="Q14" s="687"/>
      <c r="R14" s="196">
        <f t="shared" si="2"/>
        <v>
23.4</v>
      </c>
      <c r="S14" s="56"/>
      <c r="T14" s="56"/>
    </row>
    <row r="15" spans="1:20" ht="21.9" customHeight="1" x14ac:dyDescent="0.2">
      <c r="A15" s="167"/>
      <c r="B15" s="670" t="s">
        <v>
133</v>
      </c>
      <c r="C15" s="685"/>
      <c r="D15" s="182">
        <v>
19393678</v>
      </c>
      <c r="E15" s="187">
        <f t="shared" si="0"/>
        <v>
18.7</v>
      </c>
      <c r="F15" s="184">
        <v>
13.5</v>
      </c>
      <c r="G15" s="639" t="s">
        <v>
134</v>
      </c>
      <c r="H15" s="695"/>
      <c r="I15" s="623"/>
      <c r="J15" s="686">
        <v>
411904</v>
      </c>
      <c r="K15" s="687"/>
      <c r="L15" s="185">
        <f t="shared" si="1"/>
        <v>
0.4</v>
      </c>
      <c r="M15" s="652">
        <v>
-19.8</v>
      </c>
      <c r="N15" s="688"/>
      <c r="O15" s="182">
        <v>
403766</v>
      </c>
      <c r="P15" s="686">
        <v>
403766</v>
      </c>
      <c r="Q15" s="687"/>
      <c r="R15" s="190">
        <f t="shared" si="2"/>
        <v>
0.7</v>
      </c>
      <c r="S15" s="56"/>
      <c r="T15" s="56"/>
    </row>
    <row r="16" spans="1:20" ht="21.9" customHeight="1" x14ac:dyDescent="0.2">
      <c r="A16" s="167"/>
      <c r="B16" s="197"/>
      <c r="C16" s="198" t="s">
        <v>
135</v>
      </c>
      <c r="D16" s="182">
        <v>
17842261</v>
      </c>
      <c r="E16" s="187">
        <f t="shared" si="0"/>
        <v>
17.2</v>
      </c>
      <c r="F16" s="184">
        <v>
14.2</v>
      </c>
      <c r="G16" s="639" t="s">
        <v>
136</v>
      </c>
      <c r="H16" s="695"/>
      <c r="I16" s="623"/>
      <c r="J16" s="686">
        <v>
4852978</v>
      </c>
      <c r="K16" s="687"/>
      <c r="L16" s="185">
        <f t="shared" si="1"/>
        <v>
5</v>
      </c>
      <c r="M16" s="652">
        <v>
12.8</v>
      </c>
      <c r="N16" s="688"/>
      <c r="O16" s="182">
        <v>
3760757</v>
      </c>
      <c r="P16" s="686">
        <v>
2614671</v>
      </c>
      <c r="Q16" s="687"/>
      <c r="R16" s="190">
        <f t="shared" si="2"/>
        <v>
4.4000000000000004</v>
      </c>
      <c r="S16" s="56"/>
      <c r="T16" s="56"/>
    </row>
    <row r="17" spans="1:21" ht="21.9" customHeight="1" x14ac:dyDescent="0.2">
      <c r="A17" s="167"/>
      <c r="B17" s="199"/>
      <c r="C17" s="198" t="s">
        <v>
137</v>
      </c>
      <c r="D17" s="182">
        <v>
1551417</v>
      </c>
      <c r="E17" s="187">
        <f t="shared" si="0"/>
        <v>
1.5</v>
      </c>
      <c r="F17" s="184">
        <v>
5.8</v>
      </c>
      <c r="G17" s="639" t="s">
        <v>
44</v>
      </c>
      <c r="H17" s="695"/>
      <c r="I17" s="623"/>
      <c r="J17" s="686">
        <v>
8977125</v>
      </c>
      <c r="K17" s="687"/>
      <c r="L17" s="185">
        <f t="shared" si="1"/>
        <v>
9.1999999999999993</v>
      </c>
      <c r="M17" s="652">
        <v>
21.4</v>
      </c>
      <c r="N17" s="688"/>
      <c r="O17" s="182">
        <v>
8871227</v>
      </c>
      <c r="P17" s="696"/>
      <c r="Q17" s="697"/>
      <c r="R17" s="698"/>
      <c r="S17" s="56"/>
      <c r="T17" s="56"/>
    </row>
    <row r="18" spans="1:21" ht="28.5" customHeight="1" x14ac:dyDescent="0.2">
      <c r="A18" s="167"/>
      <c r="B18" s="702" t="s">
        <v>
138</v>
      </c>
      <c r="C18" s="703"/>
      <c r="D18" s="182">
        <v>
15459</v>
      </c>
      <c r="E18" s="187">
        <f t="shared" si="0"/>
        <v>
0</v>
      </c>
      <c r="F18" s="184">
        <v>
-12.4</v>
      </c>
      <c r="G18" s="639" t="s">
        <v>
139</v>
      </c>
      <c r="H18" s="695"/>
      <c r="I18" s="623"/>
      <c r="J18" s="686">
        <v>
0</v>
      </c>
      <c r="K18" s="687"/>
      <c r="L18" s="185">
        <f t="shared" si="1"/>
        <v>
0</v>
      </c>
      <c r="M18" s="652" t="s">
        <v>
128</v>
      </c>
      <c r="N18" s="688"/>
      <c r="O18" s="182">
        <v>
0</v>
      </c>
      <c r="P18" s="699"/>
      <c r="Q18" s="700"/>
      <c r="R18" s="701"/>
      <c r="S18" s="56"/>
      <c r="T18" s="56"/>
    </row>
    <row r="19" spans="1:21" ht="21.9" customHeight="1" x14ac:dyDescent="0.2">
      <c r="A19" s="200" t="s">
        <v>
140</v>
      </c>
      <c r="B19" s="670" t="s">
        <v>
141</v>
      </c>
      <c r="C19" s="685"/>
      <c r="D19" s="195">
        <f>
SUM(D6:D15)+D18</f>
        <v>
59606704</v>
      </c>
      <c r="E19" s="187">
        <f t="shared" si="0"/>
        <v>
57.4</v>
      </c>
      <c r="F19" s="184">
        <v>
3.5</v>
      </c>
      <c r="G19" s="639" t="s">
        <v>
142</v>
      </c>
      <c r="H19" s="695"/>
      <c r="I19" s="623"/>
      <c r="J19" s="686">
        <v>
2212</v>
      </c>
      <c r="K19" s="687"/>
      <c r="L19" s="185">
        <f t="shared" si="1"/>
        <v>
0</v>
      </c>
      <c r="M19" s="652">
        <v>
-57.2</v>
      </c>
      <c r="N19" s="688"/>
      <c r="O19" s="182">
        <v>
2169</v>
      </c>
      <c r="P19" s="686">
        <v>
2169</v>
      </c>
      <c r="Q19" s="687"/>
      <c r="R19" s="190">
        <f>
ROUND(P19/$P$27*100,1)</f>
        <v>
0</v>
      </c>
      <c r="S19" s="56"/>
      <c r="T19" s="56"/>
    </row>
    <row r="20" spans="1:21" ht="21.9" customHeight="1" x14ac:dyDescent="0.2">
      <c r="A20" s="167"/>
      <c r="B20" s="670" t="s">
        <v>
143</v>
      </c>
      <c r="C20" s="685"/>
      <c r="D20" s="182">
        <v>
1374088</v>
      </c>
      <c r="E20" s="193">
        <f t="shared" si="0"/>
        <v>
1.3</v>
      </c>
      <c r="F20" s="184">
        <v>
9.1</v>
      </c>
      <c r="G20" s="639" t="s">
        <v>
144</v>
      </c>
      <c r="H20" s="695"/>
      <c r="I20" s="623"/>
      <c r="J20" s="686">
        <v>
7507641</v>
      </c>
      <c r="K20" s="687"/>
      <c r="L20" s="185">
        <f t="shared" si="1"/>
        <v>
7.7</v>
      </c>
      <c r="M20" s="652">
        <v>
-1.5</v>
      </c>
      <c r="N20" s="688"/>
      <c r="O20" s="182">
        <v>
6633689</v>
      </c>
      <c r="P20" s="686">
        <v>
4797087</v>
      </c>
      <c r="Q20" s="687"/>
      <c r="R20" s="190">
        <f>
ROUND(P20/$P$27*100,1)</f>
        <v>
8.1</v>
      </c>
      <c r="S20" s="56"/>
      <c r="T20" s="56"/>
    </row>
    <row r="21" spans="1:21" ht="21.9" customHeight="1" x14ac:dyDescent="0.2">
      <c r="A21" s="167"/>
      <c r="B21" s="670" t="s">
        <v>
145</v>
      </c>
      <c r="C21" s="685"/>
      <c r="D21" s="182">
        <v>
2136463</v>
      </c>
      <c r="E21" s="187">
        <f t="shared" si="0"/>
        <v>
2.1</v>
      </c>
      <c r="F21" s="184">
        <v>
-1</v>
      </c>
      <c r="G21" s="639" t="s">
        <v>
146</v>
      </c>
      <c r="H21" s="695"/>
      <c r="I21" s="623"/>
      <c r="J21" s="686">
        <v>
0</v>
      </c>
      <c r="K21" s="687"/>
      <c r="L21" s="185">
        <f>
ROUND(J21/$J$32*100,1)</f>
        <v>
0</v>
      </c>
      <c r="M21" s="652" t="s">
        <v>
128</v>
      </c>
      <c r="N21" s="688"/>
      <c r="O21" s="182">
        <v>
0</v>
      </c>
      <c r="P21" s="686">
        <v>
0</v>
      </c>
      <c r="Q21" s="687"/>
      <c r="R21" s="190">
        <f>
ROUND(P21/$P$27*100,1)</f>
        <v>
0</v>
      </c>
      <c r="S21" s="56"/>
      <c r="T21" s="56"/>
    </row>
    <row r="22" spans="1:21" ht="21.9" customHeight="1" x14ac:dyDescent="0.2">
      <c r="A22" s="167"/>
      <c r="B22" s="670" t="s">
        <v>
147</v>
      </c>
      <c r="C22" s="685"/>
      <c r="D22" s="182">
        <v>
471863</v>
      </c>
      <c r="E22" s="187">
        <f t="shared" si="0"/>
        <v>
0.5</v>
      </c>
      <c r="F22" s="184">
        <v>
1.9</v>
      </c>
      <c r="G22" s="639" t="s">
        <v>
148</v>
      </c>
      <c r="H22" s="695"/>
      <c r="I22" s="623"/>
      <c r="J22" s="686">
        <f>
SUM(J14:K21)</f>
        <v>
39181973</v>
      </c>
      <c r="K22" s="687"/>
      <c r="L22" s="185">
        <f t="shared" si="1"/>
        <v>
40.1</v>
      </c>
      <c r="M22" s="652">
        <v>
7.6</v>
      </c>
      <c r="N22" s="688"/>
      <c r="O22" s="201">
        <f>
SUM(O14:O21)</f>
        <v>
35030163</v>
      </c>
      <c r="P22" s="686">
        <f>
SUM(P14:Q21)</f>
        <v>
21667919</v>
      </c>
      <c r="Q22" s="687"/>
      <c r="R22" s="190">
        <f>
ROUND(P22/$P$27*100,1)</f>
        <v>
36.6</v>
      </c>
      <c r="S22" s="56"/>
      <c r="T22" s="56"/>
    </row>
    <row r="23" spans="1:21" ht="21.9" customHeight="1" x14ac:dyDescent="0.2">
      <c r="A23" s="167"/>
      <c r="B23" s="670" t="s">
        <v>
149</v>
      </c>
      <c r="C23" s="685"/>
      <c r="D23" s="182">
        <v>
12649353</v>
      </c>
      <c r="E23" s="187">
        <f t="shared" si="0"/>
        <v>
12.2</v>
      </c>
      <c r="F23" s="184">
        <v>
13.4</v>
      </c>
      <c r="G23" s="690" t="s">
        <v>
150</v>
      </c>
      <c r="H23" s="691"/>
      <c r="I23" s="692"/>
      <c r="J23" s="686">
        <v>
17936407</v>
      </c>
      <c r="K23" s="687"/>
      <c r="L23" s="185">
        <f t="shared" si="1"/>
        <v>
18.3</v>
      </c>
      <c r="M23" s="652">
        <v>
74</v>
      </c>
      <c r="N23" s="688"/>
      <c r="O23" s="182">
        <v>
5144510</v>
      </c>
      <c r="P23" s="202" t="s">
        <v>
151</v>
      </c>
      <c r="Q23" s="203"/>
      <c r="R23" s="204"/>
      <c r="S23" s="56"/>
      <c r="T23" s="56"/>
    </row>
    <row r="24" spans="1:21" ht="21.9" customHeight="1" x14ac:dyDescent="0.2">
      <c r="A24" s="167"/>
      <c r="B24" s="670" t="s">
        <v>
152</v>
      </c>
      <c r="C24" s="685"/>
      <c r="D24" s="182">
        <v>
7474407</v>
      </c>
      <c r="E24" s="187">
        <f t="shared" si="0"/>
        <v>
7.2</v>
      </c>
      <c r="F24" s="184">
        <v>
25.4</v>
      </c>
      <c r="G24" s="188"/>
      <c r="H24" s="205"/>
      <c r="I24" s="206" t="s">
        <v>
153</v>
      </c>
      <c r="J24" s="686">
        <v>
6273936</v>
      </c>
      <c r="K24" s="687"/>
      <c r="L24" s="185">
        <f t="shared" si="1"/>
        <v>
6.4</v>
      </c>
      <c r="M24" s="652">
        <v>
99.9</v>
      </c>
      <c r="N24" s="688"/>
      <c r="O24" s="182">
        <v>
905081</v>
      </c>
      <c r="P24" s="207" t="s">
        <v>
154</v>
      </c>
      <c r="Q24" s="208"/>
      <c r="R24" s="167"/>
      <c r="S24" s="56"/>
      <c r="T24" s="56"/>
    </row>
    <row r="25" spans="1:21" ht="21.9" customHeight="1" x14ac:dyDescent="0.2">
      <c r="A25" s="167"/>
      <c r="B25" s="670" t="s">
        <v>
155</v>
      </c>
      <c r="C25" s="685"/>
      <c r="D25" s="182">
        <v>
401343</v>
      </c>
      <c r="E25" s="187">
        <f t="shared" si="0"/>
        <v>
0.4</v>
      </c>
      <c r="F25" s="184">
        <v>
-33.200000000000003</v>
      </c>
      <c r="G25" s="209"/>
      <c r="H25" s="210"/>
      <c r="I25" s="211" t="s">
        <v>
156</v>
      </c>
      <c r="J25" s="686">
        <v>
11662471</v>
      </c>
      <c r="K25" s="687"/>
      <c r="L25" s="185">
        <f t="shared" si="1"/>
        <v>
11.9</v>
      </c>
      <c r="M25" s="652">
        <v>
62.6</v>
      </c>
      <c r="N25" s="688"/>
      <c r="O25" s="182">
        <v>
4239429</v>
      </c>
      <c r="P25" s="672">
        <v>
48277627</v>
      </c>
      <c r="Q25" s="689"/>
      <c r="R25" s="167" t="s">
        <v>
19</v>
      </c>
      <c r="S25" s="56"/>
      <c r="T25" s="56"/>
    </row>
    <row r="26" spans="1:21" ht="21.9" customHeight="1" x14ac:dyDescent="0.2">
      <c r="A26" s="167"/>
      <c r="B26" s="670" t="s">
        <v>
157</v>
      </c>
      <c r="C26" s="685"/>
      <c r="D26" s="182">
        <v>
183751</v>
      </c>
      <c r="E26" s="187">
        <f t="shared" si="0"/>
        <v>
0.2</v>
      </c>
      <c r="F26" s="184">
        <v>
2.8</v>
      </c>
      <c r="G26" s="212"/>
      <c r="H26" s="213" t="s">
        <v>
158</v>
      </c>
      <c r="I26" s="214"/>
      <c r="J26" s="686">
        <v>
301499</v>
      </c>
      <c r="K26" s="687"/>
      <c r="L26" s="185">
        <f t="shared" si="1"/>
        <v>
0.3</v>
      </c>
      <c r="M26" s="652">
        <v>
11.4</v>
      </c>
      <c r="N26" s="688"/>
      <c r="O26" s="182">
        <v>
301499</v>
      </c>
      <c r="P26" s="215" t="s">
        <v>
159</v>
      </c>
      <c r="Q26" s="7"/>
      <c r="R26" s="167"/>
      <c r="S26" s="56"/>
      <c r="T26" s="56"/>
      <c r="U26" s="1"/>
    </row>
    <row r="27" spans="1:21" ht="21.9" customHeight="1" x14ac:dyDescent="0.2">
      <c r="A27" s="167"/>
      <c r="B27" s="670" t="s">
        <v>
160</v>
      </c>
      <c r="C27" s="685"/>
      <c r="D27" s="182">
        <v>
11278696</v>
      </c>
      <c r="E27" s="194">
        <f t="shared" si="0"/>
        <v>
10.9</v>
      </c>
      <c r="F27" s="184">
        <v>
43.7</v>
      </c>
      <c r="G27" s="690" t="s">
        <v>
161</v>
      </c>
      <c r="H27" s="691"/>
      <c r="I27" s="692"/>
      <c r="J27" s="686">
        <v>
0</v>
      </c>
      <c r="K27" s="687"/>
      <c r="L27" s="185">
        <f t="shared" si="1"/>
        <v>
0</v>
      </c>
      <c r="M27" s="652" t="s">
        <v>
128</v>
      </c>
      <c r="N27" s="688"/>
      <c r="O27" s="182">
        <v>
0</v>
      </c>
      <c r="P27" s="672">
        <v>
59177087</v>
      </c>
      <c r="Q27" s="689"/>
      <c r="R27" s="167" t="s">
        <v>
19</v>
      </c>
      <c r="S27" s="56"/>
      <c r="T27" s="56"/>
      <c r="U27" s="216"/>
    </row>
    <row r="28" spans="1:21" ht="21.9" customHeight="1" x14ac:dyDescent="0.2">
      <c r="A28" s="167"/>
      <c r="B28" s="670" t="s">
        <v>
162</v>
      </c>
      <c r="C28" s="685"/>
      <c r="D28" s="182">
        <v>
5382246</v>
      </c>
      <c r="E28" s="187">
        <f t="shared" si="0"/>
        <v>
5.2</v>
      </c>
      <c r="F28" s="184">
        <v>
69.7</v>
      </c>
      <c r="G28" s="690" t="s">
        <v>
163</v>
      </c>
      <c r="H28" s="693"/>
      <c r="I28" s="694"/>
      <c r="J28" s="686">
        <v>
0</v>
      </c>
      <c r="K28" s="687"/>
      <c r="L28" s="185">
        <f t="shared" si="1"/>
        <v>
0</v>
      </c>
      <c r="M28" s="652" t="s">
        <v>
128</v>
      </c>
      <c r="N28" s="688"/>
      <c r="O28" s="182">
        <v>
0</v>
      </c>
      <c r="P28" s="217"/>
      <c r="Q28" s="7"/>
      <c r="R28" s="218"/>
      <c r="S28" s="56"/>
      <c r="T28" s="56"/>
      <c r="U28" s="208"/>
    </row>
    <row r="29" spans="1:21" ht="21.9" customHeight="1" x14ac:dyDescent="0.2">
      <c r="A29" s="167"/>
      <c r="B29" s="670" t="s">
        <v>
164</v>
      </c>
      <c r="C29" s="685"/>
      <c r="D29" s="182">
        <v>
1697081</v>
      </c>
      <c r="E29" s="187">
        <f t="shared" si="0"/>
        <v>
1.6</v>
      </c>
      <c r="F29" s="184">
        <v>
4.2</v>
      </c>
      <c r="G29" s="639" t="s">
        <v>
165</v>
      </c>
      <c r="H29" s="640"/>
      <c r="I29" s="641"/>
      <c r="J29" s="686">
        <f>
J23+J27+J28</f>
        <v>
17936407</v>
      </c>
      <c r="K29" s="687"/>
      <c r="L29" s="185">
        <f t="shared" si="1"/>
        <v>
18.3</v>
      </c>
      <c r="M29" s="652">
        <v>
74</v>
      </c>
      <c r="N29" s="688"/>
      <c r="O29" s="201">
        <f>
O23+O27+O28</f>
        <v>
5144510</v>
      </c>
      <c r="P29" s="672"/>
      <c r="Q29" s="689"/>
      <c r="R29" s="167"/>
      <c r="S29" s="56"/>
      <c r="T29" s="56"/>
      <c r="U29" s="208"/>
    </row>
    <row r="30" spans="1:21" ht="21.9" customHeight="1" x14ac:dyDescent="0.2">
      <c r="A30" s="167"/>
      <c r="B30" s="670" t="s">
        <v>
166</v>
      </c>
      <c r="C30" s="685"/>
      <c r="D30" s="182">
        <v>
1200000</v>
      </c>
      <c r="E30" s="187">
        <f t="shared" si="0"/>
        <v>
1.2</v>
      </c>
      <c r="F30" s="184">
        <v>
226.1</v>
      </c>
      <c r="G30" s="2"/>
      <c r="H30" s="2"/>
      <c r="M30" s="219"/>
      <c r="N30" s="219"/>
      <c r="O30" s="220"/>
      <c r="P30" s="221"/>
      <c r="R30" s="167"/>
      <c r="S30" s="56"/>
      <c r="T30" s="56"/>
      <c r="U30" s="222"/>
    </row>
    <row r="31" spans="1:21" ht="21.9" customHeight="1" x14ac:dyDescent="0.2">
      <c r="A31" s="167"/>
      <c r="B31" s="670" t="s">
        <v>
167</v>
      </c>
      <c r="C31" s="671"/>
      <c r="D31" s="182">
        <f>
SUM(D20:D30)</f>
        <v>
44249291</v>
      </c>
      <c r="E31" s="194">
        <f t="shared" si="0"/>
        <v>
42.6</v>
      </c>
      <c r="F31" s="184">
        <v>
27.2</v>
      </c>
      <c r="G31" s="2"/>
      <c r="H31" s="2"/>
      <c r="M31" s="219"/>
      <c r="N31" s="219"/>
      <c r="O31" s="223"/>
      <c r="P31" s="672"/>
      <c r="Q31" s="673"/>
      <c r="R31" s="167"/>
      <c r="S31" s="56"/>
      <c r="T31" s="56"/>
    </row>
    <row r="32" spans="1:21" ht="21.9" customHeight="1" thickBot="1" x14ac:dyDescent="0.25">
      <c r="A32" s="167"/>
      <c r="B32" s="674" t="s">
        <v>
82</v>
      </c>
      <c r="C32" s="675"/>
      <c r="D32" s="224">
        <f>
D19+D31</f>
        <v>
103855995</v>
      </c>
      <c r="E32" s="225">
        <f t="shared" si="0"/>
        <v>
100</v>
      </c>
      <c r="F32" s="184">
        <v>
12.4</v>
      </c>
      <c r="G32" s="676" t="s">
        <v>
82</v>
      </c>
      <c r="H32" s="677"/>
      <c r="I32" s="678"/>
      <c r="J32" s="679">
        <f>
J13+J22+J29</f>
        <v>
97806004</v>
      </c>
      <c r="K32" s="680"/>
      <c r="L32" s="226">
        <f>
ROUND(J32/$J$32*100,1)</f>
        <v>
100</v>
      </c>
      <c r="M32" s="681">
        <v>
12.4</v>
      </c>
      <c r="N32" s="682"/>
      <c r="O32" s="227">
        <f>
O13+O22+O29</f>
        <v>
67117349</v>
      </c>
      <c r="P32" s="683"/>
      <c r="Q32" s="684"/>
      <c r="R32" s="228"/>
      <c r="S32" s="229"/>
      <c r="T32" s="56"/>
    </row>
    <row r="33" spans="1:20" ht="12.75" customHeight="1" thickBot="1" x14ac:dyDescent="0.25">
      <c r="A33" s="85"/>
      <c r="B33" s="230"/>
      <c r="C33" s="231"/>
      <c r="D33" s="232"/>
      <c r="E33" s="233"/>
      <c r="F33" s="233"/>
      <c r="G33" s="234"/>
      <c r="H33" s="234"/>
      <c r="I33" s="234"/>
      <c r="J33" s="235"/>
      <c r="K33" s="236"/>
      <c r="L33" s="237"/>
      <c r="M33" s="180"/>
      <c r="N33" s="238"/>
      <c r="O33" s="237"/>
      <c r="P33" s="239"/>
      <c r="Q33" s="239"/>
      <c r="R33" s="237"/>
      <c r="S33" s="56"/>
      <c r="T33" s="56"/>
    </row>
    <row r="34" spans="1:20" s="240" customFormat="1" ht="22.95" customHeight="1" x14ac:dyDescent="0.2">
      <c r="A34" s="237"/>
      <c r="B34" s="661" t="s">
        <v>
168</v>
      </c>
      <c r="C34" s="662"/>
      <c r="D34" s="662"/>
      <c r="E34" s="662"/>
      <c r="F34" s="662"/>
      <c r="G34" s="662"/>
      <c r="H34" s="662"/>
      <c r="I34" s="662"/>
      <c r="J34" s="663"/>
      <c r="K34" s="664" t="s">
        <v>
169</v>
      </c>
      <c r="L34" s="665"/>
      <c r="M34" s="665"/>
      <c r="N34" s="665"/>
      <c r="O34" s="665"/>
      <c r="P34" s="665"/>
      <c r="Q34" s="665"/>
      <c r="R34" s="666"/>
      <c r="S34" s="237"/>
      <c r="T34" s="237"/>
    </row>
    <row r="35" spans="1:20" s="240" customFormat="1" ht="20.100000000000001" customHeight="1" x14ac:dyDescent="0.2">
      <c r="A35" s="237"/>
      <c r="B35" s="622" t="s">
        <v>
12</v>
      </c>
      <c r="C35" s="623"/>
      <c r="D35" s="168" t="s">
        <v>
107</v>
      </c>
      <c r="E35" s="168" t="s">
        <v>
108</v>
      </c>
      <c r="F35" s="168" t="s">
        <v>
109</v>
      </c>
      <c r="G35" s="667" t="s">
        <v>
110</v>
      </c>
      <c r="H35" s="640"/>
      <c r="I35" s="641"/>
      <c r="J35" s="241" t="s">
        <v>
108</v>
      </c>
      <c r="K35" s="639" t="s">
        <v>
12</v>
      </c>
      <c r="L35" s="640"/>
      <c r="M35" s="641"/>
      <c r="N35" s="667" t="s">
        <v>
170</v>
      </c>
      <c r="O35" s="641"/>
      <c r="P35" s="242" t="s">
        <v>
171</v>
      </c>
      <c r="Q35" s="668" t="s">
        <v>
172</v>
      </c>
      <c r="R35" s="669"/>
      <c r="S35" s="237"/>
      <c r="T35" s="237"/>
    </row>
    <row r="36" spans="1:20" s="251" customFormat="1" ht="20.100000000000001" customHeight="1" x14ac:dyDescent="0.2">
      <c r="A36" s="243"/>
      <c r="B36" s="244"/>
      <c r="C36" s="245"/>
      <c r="D36" s="175" t="s">
        <v>
19</v>
      </c>
      <c r="E36" s="246" t="s">
        <v>
21</v>
      </c>
      <c r="F36" s="246" t="s">
        <v>
21</v>
      </c>
      <c r="G36" s="160"/>
      <c r="H36" s="160"/>
      <c r="I36" s="247" t="s">
        <v>
19</v>
      </c>
      <c r="J36" s="248" t="s">
        <v>
21</v>
      </c>
      <c r="K36" s="639" t="s">
        <v>
173</v>
      </c>
      <c r="L36" s="640"/>
      <c r="M36" s="641"/>
      <c r="N36" s="617">
        <v>
32533787</v>
      </c>
      <c r="O36" s="651"/>
      <c r="P36" s="249">
        <f t="shared" ref="P36:P42" si="3">
ROUND(N36/$N$42*100,1)</f>
        <v>
96.6</v>
      </c>
      <c r="Q36" s="652">
        <v>
2.5</v>
      </c>
      <c r="R36" s="653"/>
      <c r="S36" s="250"/>
      <c r="T36" s="250"/>
    </row>
    <row r="37" spans="1:20" ht="20.100000000000001" customHeight="1" x14ac:dyDescent="0.2">
      <c r="A37" s="167"/>
      <c r="B37" s="596" t="s">
        <v>
174</v>
      </c>
      <c r="C37" s="657"/>
      <c r="D37" s="224">
        <v>
633152</v>
      </c>
      <c r="E37" s="183">
        <f>
ROUND(D37/$D$50*100,1)</f>
        <v>
0.6</v>
      </c>
      <c r="F37" s="252">
        <v>
-8.6999999999999993</v>
      </c>
      <c r="G37" s="658">
        <v>
632319</v>
      </c>
      <c r="H37" s="659"/>
      <c r="I37" s="660"/>
      <c r="J37" s="253">
        <f>
ROUND(G37/$G$50*100,1)</f>
        <v>
0.9</v>
      </c>
      <c r="K37" s="639" t="s">
        <v>
175</v>
      </c>
      <c r="L37" s="640"/>
      <c r="M37" s="641"/>
      <c r="N37" s="617">
        <v>
55269</v>
      </c>
      <c r="O37" s="651"/>
      <c r="P37" s="249">
        <f t="shared" si="3"/>
        <v>
0.2</v>
      </c>
      <c r="Q37" s="652">
        <v>
-1.3</v>
      </c>
      <c r="R37" s="653"/>
      <c r="S37" s="101"/>
      <c r="T37" s="101"/>
    </row>
    <row r="38" spans="1:20" ht="20.100000000000001" customHeight="1" x14ac:dyDescent="0.2">
      <c r="A38" s="167"/>
      <c r="B38" s="622" t="s">
        <v>
176</v>
      </c>
      <c r="C38" s="623"/>
      <c r="D38" s="195">
        <v>
12173324</v>
      </c>
      <c r="E38" s="183">
        <f t="shared" ref="E38:E51" si="4">
ROUND(D38/$D$50*100,1)</f>
        <v>
12.4</v>
      </c>
      <c r="F38" s="254">
        <v>
8.8000000000000007</v>
      </c>
      <c r="G38" s="617">
        <v>
11105659</v>
      </c>
      <c r="H38" s="618"/>
      <c r="I38" s="619"/>
      <c r="J38" s="255">
        <f t="shared" ref="J38:J51" si="5">
ROUND(G38/$G$50*100,1)</f>
        <v>
16.5</v>
      </c>
      <c r="K38" s="639" t="s">
        <v>
177</v>
      </c>
      <c r="L38" s="640"/>
      <c r="M38" s="641"/>
      <c r="N38" s="617">
        <v>
1050353</v>
      </c>
      <c r="O38" s="651"/>
      <c r="P38" s="249">
        <f t="shared" si="3"/>
        <v>
3.1</v>
      </c>
      <c r="Q38" s="652">
        <v>
-1.2</v>
      </c>
      <c r="R38" s="653"/>
      <c r="S38" s="256"/>
      <c r="T38" s="256"/>
    </row>
    <row r="39" spans="1:20" ht="20.100000000000001" customHeight="1" x14ac:dyDescent="0.2">
      <c r="A39" s="167"/>
      <c r="B39" s="622" t="s">
        <v>
178</v>
      </c>
      <c r="C39" s="623"/>
      <c r="D39" s="195">
        <v>
43048075</v>
      </c>
      <c r="E39" s="183">
        <f t="shared" si="4"/>
        <v>
44</v>
      </c>
      <c r="F39" s="254">
        <v>
6.2</v>
      </c>
      <c r="G39" s="617">
        <v>
25255848</v>
      </c>
      <c r="H39" s="618"/>
      <c r="I39" s="619"/>
      <c r="J39" s="255">
        <f t="shared" si="5"/>
        <v>
37.6</v>
      </c>
      <c r="K39" s="639" t="s">
        <v>
179</v>
      </c>
      <c r="L39" s="640"/>
      <c r="M39" s="641"/>
      <c r="N39" s="617">
        <v>
0</v>
      </c>
      <c r="O39" s="651"/>
      <c r="P39" s="249">
        <f t="shared" si="3"/>
        <v>
0</v>
      </c>
      <c r="Q39" s="652" t="s">
        <v>
126</v>
      </c>
      <c r="R39" s="653"/>
      <c r="S39" s="256"/>
      <c r="T39" s="256"/>
    </row>
    <row r="40" spans="1:20" ht="20.100000000000001" customHeight="1" x14ac:dyDescent="0.2">
      <c r="A40" s="167"/>
      <c r="B40" s="622" t="s">
        <v>
180</v>
      </c>
      <c r="C40" s="623"/>
      <c r="D40" s="224">
        <v>
7259586</v>
      </c>
      <c r="E40" s="183">
        <f t="shared" si="4"/>
        <v>
7.4</v>
      </c>
      <c r="F40" s="254">
        <v>
1.1000000000000001</v>
      </c>
      <c r="G40" s="617">
        <v>
6025090</v>
      </c>
      <c r="H40" s="618"/>
      <c r="I40" s="619"/>
      <c r="J40" s="255">
        <f t="shared" si="5"/>
        <v>
9</v>
      </c>
      <c r="K40" s="639" t="s">
        <v>
181</v>
      </c>
      <c r="L40" s="640"/>
      <c r="M40" s="641"/>
      <c r="N40" s="617">
        <v>
26257</v>
      </c>
      <c r="O40" s="651"/>
      <c r="P40" s="249">
        <f t="shared" si="3"/>
        <v>
0.1</v>
      </c>
      <c r="Q40" s="652">
        <v>
-1.4</v>
      </c>
      <c r="R40" s="653"/>
      <c r="S40" s="256"/>
      <c r="T40" s="256"/>
    </row>
    <row r="41" spans="1:20" ht="20.100000000000001" customHeight="1" x14ac:dyDescent="0.2">
      <c r="A41" s="167"/>
      <c r="B41" s="622" t="s">
        <v>
182</v>
      </c>
      <c r="C41" s="623"/>
      <c r="D41" s="195">
        <v>
206727</v>
      </c>
      <c r="E41" s="183">
        <f t="shared" si="4"/>
        <v>
0.2</v>
      </c>
      <c r="F41" s="254">
        <v>
55.6</v>
      </c>
      <c r="G41" s="617">
        <v>
118133</v>
      </c>
      <c r="H41" s="618"/>
      <c r="I41" s="619"/>
      <c r="J41" s="255">
        <f t="shared" si="5"/>
        <v>
0.2</v>
      </c>
      <c r="K41" s="639" t="s">
        <v>
183</v>
      </c>
      <c r="L41" s="640"/>
      <c r="M41" s="641"/>
      <c r="N41" s="617">
        <v>
0</v>
      </c>
      <c r="O41" s="651"/>
      <c r="P41" s="194">
        <f t="shared" si="3"/>
        <v>
0</v>
      </c>
      <c r="Q41" s="652" t="s">
        <v>
128</v>
      </c>
      <c r="R41" s="653"/>
      <c r="S41" s="256"/>
      <c r="T41" s="256"/>
    </row>
    <row r="42" spans="1:20" ht="20.100000000000001" customHeight="1" x14ac:dyDescent="0.2">
      <c r="A42" s="167"/>
      <c r="B42" s="622" t="s">
        <v>
184</v>
      </c>
      <c r="C42" s="623"/>
      <c r="D42" s="195">
        <v>
0</v>
      </c>
      <c r="E42" s="183">
        <f t="shared" si="4"/>
        <v>
0</v>
      </c>
      <c r="F42" s="254" t="s">
        <v>
128</v>
      </c>
      <c r="G42" s="617">
        <v>
0</v>
      </c>
      <c r="H42" s="618"/>
      <c r="I42" s="619"/>
      <c r="J42" s="255">
        <f t="shared" si="5"/>
        <v>
0</v>
      </c>
      <c r="K42" s="639" t="s">
        <v>
82</v>
      </c>
      <c r="L42" s="640"/>
      <c r="M42" s="641"/>
      <c r="N42" s="617">
        <f>
SUM(N36:O41)</f>
        <v>
33665666</v>
      </c>
      <c r="O42" s="651"/>
      <c r="P42" s="194">
        <f t="shared" si="3"/>
        <v>
100</v>
      </c>
      <c r="Q42" s="652">
        <v>
2.4</v>
      </c>
      <c r="R42" s="653"/>
      <c r="S42" s="256"/>
      <c r="T42" s="256"/>
    </row>
    <row r="43" spans="1:20" ht="20.100000000000001" customHeight="1" x14ac:dyDescent="0.2">
      <c r="A43" s="167"/>
      <c r="B43" s="622" t="s">
        <v>
185</v>
      </c>
      <c r="C43" s="623"/>
      <c r="D43" s="224">
        <v>
555103</v>
      </c>
      <c r="E43" s="183">
        <f t="shared" si="4"/>
        <v>
0.6</v>
      </c>
      <c r="F43" s="254">
        <v>
4.0999999999999996</v>
      </c>
      <c r="G43" s="617">
        <v>
507940</v>
      </c>
      <c r="H43" s="618"/>
      <c r="I43" s="619"/>
      <c r="J43" s="255">
        <f t="shared" si="5"/>
        <v>
0.8</v>
      </c>
      <c r="K43" s="654" t="s">
        <v>
186</v>
      </c>
      <c r="L43" s="655"/>
      <c r="M43" s="655"/>
      <c r="N43" s="655"/>
      <c r="O43" s="655"/>
      <c r="P43" s="655"/>
      <c r="Q43" s="655"/>
      <c r="R43" s="656"/>
      <c r="S43" s="256"/>
      <c r="T43" s="256"/>
    </row>
    <row r="44" spans="1:20" ht="20.100000000000001" customHeight="1" x14ac:dyDescent="0.2">
      <c r="A44" s="167"/>
      <c r="B44" s="622" t="s">
        <v>
187</v>
      </c>
      <c r="C44" s="623"/>
      <c r="D44" s="195">
        <v>
9169807</v>
      </c>
      <c r="E44" s="183">
        <f t="shared" si="4"/>
        <v>
9.4</v>
      </c>
      <c r="F44" s="254">
        <v>
37.9</v>
      </c>
      <c r="G44" s="617">
        <v>
4103044</v>
      </c>
      <c r="H44" s="618"/>
      <c r="I44" s="619"/>
      <c r="J44" s="255">
        <f t="shared" si="5"/>
        <v>
6.1</v>
      </c>
      <c r="K44" s="639" t="s">
        <v>
188</v>
      </c>
      <c r="L44" s="640"/>
      <c r="M44" s="641"/>
      <c r="N44" s="642" t="s">
        <v>
189</v>
      </c>
      <c r="O44" s="641"/>
      <c r="P44" s="643" t="s">
        <v>
190</v>
      </c>
      <c r="Q44" s="644"/>
      <c r="R44" s="645"/>
      <c r="S44" s="257"/>
      <c r="T44" s="257"/>
    </row>
    <row r="45" spans="1:20" ht="20.100000000000001" customHeight="1" thickBot="1" x14ac:dyDescent="0.25">
      <c r="A45" s="167"/>
      <c r="B45" s="622" t="s">
        <v>
191</v>
      </c>
      <c r="C45" s="623"/>
      <c r="D45" s="195">
        <v>
1150448</v>
      </c>
      <c r="E45" s="183">
        <f t="shared" si="4"/>
        <v>
1.2</v>
      </c>
      <c r="F45" s="254">
        <v>
30.1</v>
      </c>
      <c r="G45" s="617">
        <v>
924115</v>
      </c>
      <c r="H45" s="618"/>
      <c r="I45" s="619"/>
      <c r="J45" s="255">
        <f t="shared" si="5"/>
        <v>
1.4</v>
      </c>
      <c r="K45" s="646">
        <v>
99.7</v>
      </c>
      <c r="L45" s="647"/>
      <c r="M45" s="648"/>
      <c r="N45" s="649">
        <v>
38.200000000000003</v>
      </c>
      <c r="O45" s="648"/>
      <c r="P45" s="649">
        <v>
99.2</v>
      </c>
      <c r="Q45" s="647"/>
      <c r="R45" s="650"/>
      <c r="S45" s="258"/>
      <c r="T45" s="258"/>
    </row>
    <row r="46" spans="1:20" ht="20.100000000000001" customHeight="1" thickTop="1" x14ac:dyDescent="0.2">
      <c r="A46" s="167"/>
      <c r="B46" s="622" t="s">
        <v>
192</v>
      </c>
      <c r="C46" s="623"/>
      <c r="D46" s="224">
        <v>
22579700</v>
      </c>
      <c r="E46" s="183">
        <f t="shared" si="4"/>
        <v>
23.1</v>
      </c>
      <c r="F46" s="254">
        <v>
26.3</v>
      </c>
      <c r="G46" s="617">
        <v>
17415119</v>
      </c>
      <c r="H46" s="618"/>
      <c r="I46" s="619"/>
      <c r="J46" s="255">
        <f t="shared" si="5"/>
        <v>
25.9</v>
      </c>
      <c r="K46" s="625" t="s">
        <v>
193</v>
      </c>
      <c r="L46" s="626"/>
      <c r="M46" s="626"/>
      <c r="N46" s="626"/>
      <c r="O46" s="626"/>
      <c r="P46" s="626"/>
      <c r="Q46" s="626"/>
      <c r="R46" s="627"/>
      <c r="S46" s="256"/>
      <c r="T46" s="256"/>
    </row>
    <row r="47" spans="1:20" ht="20.100000000000001" customHeight="1" x14ac:dyDescent="0.2">
      <c r="A47" s="167"/>
      <c r="B47" s="622" t="s">
        <v>
194</v>
      </c>
      <c r="C47" s="623"/>
      <c r="D47" s="195">
        <v>
0</v>
      </c>
      <c r="E47" s="183">
        <f t="shared" si="4"/>
        <v>
0</v>
      </c>
      <c r="F47" s="254" t="s">
        <v>
126</v>
      </c>
      <c r="G47" s="617">
        <v>
0</v>
      </c>
      <c r="H47" s="618"/>
      <c r="I47" s="619"/>
      <c r="J47" s="255">
        <f t="shared" si="5"/>
        <v>
0</v>
      </c>
      <c r="K47" s="624" t="s">
        <v>
12</v>
      </c>
      <c r="L47" s="628"/>
      <c r="M47" s="586"/>
      <c r="N47" s="631" t="s">
        <v>
195</v>
      </c>
      <c r="O47" s="632"/>
      <c r="P47" s="635" t="s">
        <v>
172</v>
      </c>
      <c r="Q47" s="637" t="s">
        <v>
196</v>
      </c>
      <c r="R47" s="638"/>
      <c r="S47" s="259"/>
      <c r="T47" s="259"/>
    </row>
    <row r="48" spans="1:20" ht="20.100000000000001" customHeight="1" x14ac:dyDescent="0.2">
      <c r="A48" s="167"/>
      <c r="B48" s="622" t="s">
        <v>
122</v>
      </c>
      <c r="C48" s="623"/>
      <c r="D48" s="195">
        <v>
1030082</v>
      </c>
      <c r="E48" s="183">
        <f>
ROUND(D48/$D$50*100,1)</f>
        <v>
1.1000000000000001</v>
      </c>
      <c r="F48" s="254">
        <v>
-22.9</v>
      </c>
      <c r="G48" s="617">
        <v>
1030082</v>
      </c>
      <c r="H48" s="618"/>
      <c r="I48" s="619"/>
      <c r="J48" s="255">
        <f>
ROUND(G48/$G$50*100,1)</f>
        <v>
1.5</v>
      </c>
      <c r="K48" s="629"/>
      <c r="L48" s="630"/>
      <c r="M48" s="597"/>
      <c r="N48" s="633"/>
      <c r="O48" s="634"/>
      <c r="P48" s="636"/>
      <c r="Q48" s="620" t="s">
        <v>
197</v>
      </c>
      <c r="R48" s="621"/>
      <c r="S48" s="101"/>
      <c r="T48" s="101"/>
    </row>
    <row r="49" spans="1:20" ht="20.100000000000001" customHeight="1" x14ac:dyDescent="0.2">
      <c r="A49" s="167"/>
      <c r="B49" s="622" t="s">
        <v>
198</v>
      </c>
      <c r="C49" s="623"/>
      <c r="D49" s="224">
        <v>
0</v>
      </c>
      <c r="E49" s="183">
        <f t="shared" si="4"/>
        <v>
0</v>
      </c>
      <c r="F49" s="254" t="s">
        <v>
126</v>
      </c>
      <c r="G49" s="617">
        <v>
0</v>
      </c>
      <c r="H49" s="618"/>
      <c r="I49" s="619"/>
      <c r="J49" s="255">
        <f>
ROUND(G49/$G$50*100,1)</f>
        <v>
0</v>
      </c>
      <c r="K49" s="624" t="s">
        <v>
199</v>
      </c>
      <c r="L49" s="586"/>
      <c r="M49" s="260" t="s">
        <v>
200</v>
      </c>
      <c r="N49" s="587">
        <v>
20384568</v>
      </c>
      <c r="O49" s="588"/>
      <c r="P49" s="261">
        <v>
-12.4</v>
      </c>
      <c r="Q49" s="587">
        <v>
2101901</v>
      </c>
      <c r="R49" s="598"/>
      <c r="S49" s="16"/>
      <c r="T49" s="16"/>
    </row>
    <row r="50" spans="1:20" ht="20.100000000000001" customHeight="1" x14ac:dyDescent="0.2">
      <c r="A50" s="167"/>
      <c r="B50" s="585" t="s">
        <v>
82</v>
      </c>
      <c r="C50" s="602"/>
      <c r="D50" s="604">
        <f>
SUM(D37:D49)</f>
        <v>
97806004</v>
      </c>
      <c r="E50" s="606">
        <f t="shared" si="4"/>
        <v>
100</v>
      </c>
      <c r="F50" s="607">
        <v>
12.4</v>
      </c>
      <c r="G50" s="609">
        <f>
SUM(G37:I49)</f>
        <v>
67117349</v>
      </c>
      <c r="H50" s="610"/>
      <c r="I50" s="611"/>
      <c r="J50" s="615">
        <f>
ROUND(G50/$G$50*100,1)</f>
        <v>
100</v>
      </c>
      <c r="K50" s="599" t="s">
        <v>
201</v>
      </c>
      <c r="L50" s="597"/>
      <c r="M50" s="211" t="s">
        <v>
202</v>
      </c>
      <c r="N50" s="591">
        <v>
20076717</v>
      </c>
      <c r="O50" s="592"/>
      <c r="P50" s="262">
        <v>
-8.8000000000000007</v>
      </c>
      <c r="Q50" s="591">
        <v>
983382</v>
      </c>
      <c r="R50" s="593"/>
      <c r="S50" s="16"/>
      <c r="T50" s="16"/>
    </row>
    <row r="51" spans="1:20" ht="20.100000000000001" customHeight="1" thickBot="1" x14ac:dyDescent="0.25">
      <c r="A51" s="167"/>
      <c r="B51" s="574"/>
      <c r="C51" s="603"/>
      <c r="D51" s="605"/>
      <c r="E51" s="605">
        <f t="shared" si="4"/>
        <v>
0</v>
      </c>
      <c r="F51" s="608"/>
      <c r="G51" s="612"/>
      <c r="H51" s="613"/>
      <c r="I51" s="614"/>
      <c r="J51" s="616">
        <f t="shared" si="5"/>
        <v>
0</v>
      </c>
      <c r="K51" s="600" t="s">
        <v>
203</v>
      </c>
      <c r="L51" s="601"/>
      <c r="M51" s="260" t="s">
        <v>
200</v>
      </c>
      <c r="N51" s="587">
        <v>
3596615</v>
      </c>
      <c r="O51" s="588"/>
      <c r="P51" s="261">
        <v>
5.7</v>
      </c>
      <c r="Q51" s="587">
        <v>
513183</v>
      </c>
      <c r="R51" s="598"/>
      <c r="S51" s="16"/>
      <c r="T51" s="16"/>
    </row>
    <row r="52" spans="1:20" ht="20.100000000000001" customHeight="1" x14ac:dyDescent="0.2">
      <c r="A52" s="56"/>
      <c r="B52" s="264" t="s">
        <v>
204</v>
      </c>
      <c r="J52" s="265"/>
      <c r="K52" s="596" t="s">
        <v>
201</v>
      </c>
      <c r="L52" s="597"/>
      <c r="M52" s="266" t="s">
        <v>
202</v>
      </c>
      <c r="N52" s="591">
        <v>
3520977</v>
      </c>
      <c r="O52" s="592"/>
      <c r="P52" s="262">
        <v>
6</v>
      </c>
      <c r="Q52" s="591">
        <v>
117499</v>
      </c>
      <c r="R52" s="593"/>
      <c r="S52" s="16"/>
      <c r="T52" s="16"/>
    </row>
    <row r="53" spans="1:20" ht="20.100000000000001" customHeight="1" x14ac:dyDescent="0.2">
      <c r="A53" s="56"/>
      <c r="B53" s="2" t="s">
        <v>
205</v>
      </c>
      <c r="J53" s="7"/>
      <c r="K53" s="585" t="s">
        <v>
206</v>
      </c>
      <c r="L53" s="586"/>
      <c r="M53" s="260" t="s">
        <v>
200</v>
      </c>
      <c r="N53" s="587">
        <v>
15629549</v>
      </c>
      <c r="O53" s="588"/>
      <c r="P53" s="261">
        <v>
3</v>
      </c>
      <c r="Q53" s="587">
        <v>
2534889</v>
      </c>
      <c r="R53" s="598"/>
      <c r="S53" s="16"/>
      <c r="T53" s="16"/>
    </row>
    <row r="54" spans="1:20" ht="20.100000000000001" customHeight="1" x14ac:dyDescent="0.2">
      <c r="A54" s="56"/>
      <c r="B54" s="7"/>
      <c r="J54" s="7"/>
      <c r="K54" s="596" t="s">
        <v>
207</v>
      </c>
      <c r="L54" s="597"/>
      <c r="M54" s="211" t="s">
        <v>
202</v>
      </c>
      <c r="N54" s="591">
        <v>
15213495</v>
      </c>
      <c r="O54" s="592"/>
      <c r="P54" s="267">
        <v>
2.2999999999999998</v>
      </c>
      <c r="Q54" s="591">
        <v>
152670</v>
      </c>
      <c r="R54" s="593"/>
      <c r="S54" s="16"/>
      <c r="T54" s="16"/>
    </row>
    <row r="55" spans="1:20" ht="20.100000000000001" customHeight="1" x14ac:dyDescent="0.2">
      <c r="A55" s="56"/>
      <c r="K55" s="585" t="s">
        <v>
206</v>
      </c>
      <c r="L55" s="586"/>
      <c r="M55" s="268" t="s">
        <v>
200</v>
      </c>
      <c r="N55" s="587">
        <v>
837169</v>
      </c>
      <c r="O55" s="588"/>
      <c r="P55" s="269">
        <v>
108.8</v>
      </c>
      <c r="Q55" s="587">
        <v>
837169</v>
      </c>
      <c r="R55" s="598"/>
      <c r="S55" s="56"/>
      <c r="T55" s="56"/>
    </row>
    <row r="56" spans="1:20" ht="20.100000000000001" customHeight="1" x14ac:dyDescent="0.2">
      <c r="K56" s="580" t="s">
        <v>
208</v>
      </c>
      <c r="L56" s="581"/>
      <c r="M56" s="211" t="s">
        <v>
202</v>
      </c>
      <c r="N56" s="591">
        <v>
837169</v>
      </c>
      <c r="O56" s="592"/>
      <c r="P56" s="262">
        <v>
108.8</v>
      </c>
      <c r="Q56" s="591">
        <v>
0</v>
      </c>
      <c r="R56" s="593"/>
      <c r="S56" s="56"/>
      <c r="T56" s="56"/>
    </row>
    <row r="57" spans="1:20" ht="20.100000000000001" customHeight="1" x14ac:dyDescent="0.2">
      <c r="K57" s="585" t="s">
        <v>
209</v>
      </c>
      <c r="L57" s="586"/>
      <c r="M57" s="268" t="s">
        <v>
200</v>
      </c>
      <c r="N57" s="594" t="s">
        <v>
126</v>
      </c>
      <c r="O57" s="595"/>
      <c r="P57" s="261" t="s">
        <v>
126</v>
      </c>
      <c r="Q57" s="594" t="s">
        <v>
126</v>
      </c>
      <c r="R57" s="590"/>
      <c r="S57" s="56"/>
      <c r="T57" s="56"/>
    </row>
    <row r="58" spans="1:20" ht="20.100000000000001" customHeight="1" x14ac:dyDescent="0.2">
      <c r="K58" s="580" t="s">
        <v>
208</v>
      </c>
      <c r="L58" s="581"/>
      <c r="M58" s="211" t="s">
        <v>
202</v>
      </c>
      <c r="N58" s="582" t="s">
        <v>
126</v>
      </c>
      <c r="O58" s="583"/>
      <c r="P58" s="267" t="s">
        <v>
126</v>
      </c>
      <c r="Q58" s="582" t="s">
        <v>
126</v>
      </c>
      <c r="R58" s="584"/>
      <c r="S58" s="7"/>
    </row>
    <row r="59" spans="1:20" ht="20.100000000000001" customHeight="1" x14ac:dyDescent="0.2">
      <c r="K59" s="585" t="s">
        <v>
209</v>
      </c>
      <c r="L59" s="586"/>
      <c r="M59" s="260" t="s">
        <v>
200</v>
      </c>
      <c r="N59" s="587">
        <v>
66202</v>
      </c>
      <c r="O59" s="588"/>
      <c r="P59" s="261">
        <v>
8.6</v>
      </c>
      <c r="Q59" s="589">
        <v>
4319</v>
      </c>
      <c r="R59" s="590"/>
    </row>
    <row r="60" spans="1:20" ht="20.100000000000001" customHeight="1" thickBot="1" x14ac:dyDescent="0.25">
      <c r="K60" s="574" t="s">
        <v>
210</v>
      </c>
      <c r="L60" s="575"/>
      <c r="M60" s="270" t="s">
        <v>
202</v>
      </c>
      <c r="N60" s="576">
        <v>
66202</v>
      </c>
      <c r="O60" s="577"/>
      <c r="P60" s="271">
        <v>
8.6</v>
      </c>
      <c r="Q60" s="578">
        <v>
0</v>
      </c>
      <c r="R60" s="579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7"/>
      <c r="B82" s="7"/>
      <c r="C82" s="7"/>
      <c r="D82" s="7"/>
      <c r="E82" s="7"/>
      <c r="F82" s="7"/>
    </row>
  </sheetData>
  <mergeCells count="238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文京・左</vt:lpstr>
      <vt:lpstr>文京・右</vt:lpstr>
      <vt:lpstr>文京・右!Print_Area</vt:lpstr>
      <vt:lpstr>文京・左!Print_Area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2019-12-26T02:11:11Z</dcterms:created>
  <dcterms:modified xsi:type="dcterms:W3CDTF">2020-01-07T08:03:31Z</dcterms:modified>
</cp:coreProperties>
</file>