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102000 下水道課\01　総務担当\10 決算\10 公営決算\H30\経営比較分析表\提出\"/>
    </mc:Choice>
  </mc:AlternateContent>
  <workbookProtection workbookAlgorithmName="SHA-512" workbookHashValue="+atgytffcBK4kcGO96++j7XpHqlkWiey7Q98QsW/fxA9xRDxwMVws8LyPL+cPKiBpyIV1bf+dwncfaY9PjS8HQ==" workbookSaltValue="TGDtCve1dLmnwzYj59ydqA==" workbookSpinCount="100000" lockStructure="1"/>
  <bookViews>
    <workbookView xWindow="0" yWindow="0" windowWidth="20490" windowHeight="715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AD8" i="4"/>
  <c r="I8" i="4"/>
  <c r="B8" i="4"/>
  <c r="D10" i="5" l="1"/>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<sst xmlns="http://schemas.openxmlformats.org/spreadsheetml/2006/main" count="228" uniqueCount="115">
  <si>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</si>
  <si>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</si>
  <si>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</si>
  <si>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</si>
  <si>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</si>
  <si>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</si>
  <si>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</si>
  <si>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</si>
  <si>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</si>
  <si>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</si>
  <si>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</si>
  <si>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</si>
  <si>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</si>
  <si>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</si>
  <si>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</si>
  <si>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</si>
  <si>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</si>
  <si>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</si>
  <si>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</si>
  <si>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</si>
  <si>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</si>
  <si>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</si>
  <si>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</si>
  <si>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</si>
  <si>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</si>
  <si>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</si>
  <si>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</si>
  <si>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</si>
  <si>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</si>
  <si>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</si>
  <si>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</si>
  <si>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</si>
  <si>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</si>
  <si>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</si>
  <si>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</si>
  <si>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</si>
  <si>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</si>
  <si>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</si>
  <si>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</si>
  <si>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</si>
  <si>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</si>
  <si>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</si>
  <si>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</si>
  <si>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</si>
  <si>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</si>
  <si>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</si>
  <si>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</si>
  <si>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</si>
  <si>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</si>
  <si>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</si>
  <si>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</si>
  <si>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</si>
  <si>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</si>
  <si>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</si>
  <si>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</si>
  <si>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</si>
  <si>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</si>
  <si>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</si>
  <si>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</si>
  <si>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</si>
  <si>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</si>
  <si>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</si>
  <si>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</si>
  <si>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</si>
  <si>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</si>
  <si>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</si>
  <si>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</si>
  <si>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</si>
  <si>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</si>
  <si>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</si>
  <si>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</si>
  <si>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</si>
  <si>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</si>
  <si>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</si>
  <si>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</si>
  <si>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</si>
  <si>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</si>
  <si>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</si>
  <si>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</si>
  <si>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</si>
  <si>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</si>
  <si>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</si>
  <si>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</si>
  <si>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</si>
  <si>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</si>
  <si>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</si>
  <si>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</si>
  <si>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</si>
  <si>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</si>
  <si>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</si>
  <si>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</si>
  <si>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</si>
  <si>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</si>
  <si>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</si>
  <si>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</si>
  <si>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</si>
  <si>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</si>
  <si>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</si>
  <si>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</si>
  <si>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八王子市</t>
  </si>
  <si>
    <t>法非適用</t>
  </si>
  <si>
    <t>下水道事業</t>
  </si>
  <si>
    <t>公共下水道</t>
  </si>
  <si>
    <t>Ac1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</si>
  <si>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</si>
  <si>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</si>
  <si>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</si>
  <si>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</si>
  <si>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</si>
  <si>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</si>
  <si>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</si>
  <si>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</si>
  <si>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t>
    </r>
    <r>
      <rPr>
        <sz val="11"/>
        <rFont val="ＭＳ ゴシック"/>
        <family val="3"/>
        <charset val="128"/>
      </rPr>
      <t xml:space="preserve">本市は昭和30年に下水処理場を含む北野処理区の工事に着手し、その後、流域関連公共下水道を順次追加し、平成19年度に汚水処理施設の整備を概成した。
　昭和44年に使用開始した北野下水処理場は、長寿命化工事等により順次設備を更新しているが、令和２年度に流域下水道に編入する計画となっている。
　管きょは初期に布設されたものは30年以上経過していることから、平成21年度から耐震化工事、平成26年度から長寿命化工事を実施し、耐震化工事については平成30年度に完了した。このことにより③管渠改善率は類似団体の平均値を上回っている。
　今後もライフサイクルコストの最小化の観点から延命化や更新を計画的に行う。
</t>
    </r>
    <rPh sb="119" eb="121">
      <t>レイワ</t>
    </rPh>
    <rPh sb="122" eb="124">
      <t>ネンド</t>
    </rPh>
    <rPh sb="164" eb="166">
      <t>イジョウ</t>
    </rPh>
    <rPh sb="210" eb="213">
      <t>タイシンカ</t>
    </rPh>
    <rPh sb="213" eb="215">
      <t>コウジ</t>
    </rPh>
    <rPh sb="220" eb="222">
      <t>ヘイセイ</t>
    </rPh>
    <rPh sb="224" eb="226">
      <t>ネンド</t>
    </rPh>
    <rPh sb="227" eb="229">
      <t>カンリョウ</t>
    </rPh>
    <phoneticPr fontId="17"/>
  </si>
  <si>
    <t xml:space="preserve">　経営の健全性については、企業債の元利償還が支出に占める割合が高いことから、①収益的収支比率及び⑤経費回収率が100％を割り込んでいる。経費回収率は平成28年度から上昇に転じているが、引き続き使用料収入の確保や更なる経費削減の必要がある。
　④企業債残高対事業規模比率は減少傾向にあり、類似団体と比較して6割程度であることから、企業債の償還が進んでおり良好と考える。
　費用の効率性の観点からの⑥汚水処理原価は、前年度とほぼ横ばいであるが、類似団体を上回っている。これは分母となる有収水量がなだらかに減少しているなか、汚水処理費のうち資本が増加していることから、より一層の効率的な汚水処理に努める必要がある。
　汚水処理原価の分母となる有収水量について、⑧水洗化率は、接続促進の取組みの成果から増加傾向にあり98％を超えている。そのため、新たな「使用料対象の捕捉」の観点からは対象が限られており、今後の有収水量の大幅な増加は見込めない。
　なお、⑦施設利用率については、単独処理場の処理能力に対する、流域分と単独分を合計した処理水量の割合となっているため、100％を超えている。
</t>
    <rPh sb="19" eb="21">
      <t>ショウカン</t>
    </rPh>
    <rPh sb="22" eb="24">
      <t>シシュツ</t>
    </rPh>
    <rPh sb="25" eb="26">
      <t>シ</t>
    </rPh>
    <rPh sb="28" eb="30">
      <t>ワリアイ</t>
    </rPh>
    <rPh sb="31" eb="32">
      <t>タカ</t>
    </rPh>
    <rPh sb="74" eb="76">
      <t>ヘイセイ</t>
    </rPh>
    <rPh sb="78" eb="80">
      <t>ネンド</t>
    </rPh>
    <rPh sb="82" eb="84">
      <t>ジョウショウ</t>
    </rPh>
    <rPh sb="85" eb="86">
      <t>テン</t>
    </rPh>
    <rPh sb="92" eb="93">
      <t>ヒ</t>
    </rPh>
    <rPh sb="94" eb="95">
      <t>ツヅ</t>
    </rPh>
    <rPh sb="96" eb="98">
      <t>シヨウ</t>
    </rPh>
    <rPh sb="98" eb="99">
      <t>リョウ</t>
    </rPh>
    <rPh sb="99" eb="101">
      <t>シュウニュウ</t>
    </rPh>
    <rPh sb="102" eb="104">
      <t>カクホ</t>
    </rPh>
    <rPh sb="105" eb="106">
      <t>サラ</t>
    </rPh>
    <rPh sb="108" eb="110">
      <t>ケイヒ</t>
    </rPh>
    <rPh sb="110" eb="112">
      <t>サクゲン</t>
    </rPh>
    <rPh sb="113" eb="115">
      <t>ヒツヨウ</t>
    </rPh>
    <rPh sb="153" eb="154">
      <t>ワリ</t>
    </rPh>
    <rPh sb="206" eb="209">
      <t>ゼンネンド</t>
    </rPh>
    <rPh sb="212" eb="213">
      <t>ヨコ</t>
    </rPh>
    <rPh sb="220" eb="222">
      <t>ルイジ</t>
    </rPh>
    <rPh sb="222" eb="224">
      <t>ダンタイ</t>
    </rPh>
    <rPh sb="225" eb="227">
      <t>ウワマワ</t>
    </rPh>
    <rPh sb="267" eb="269">
      <t>シホン</t>
    </rPh>
    <rPh sb="398" eb="400">
      <t>コンゴ</t>
    </rPh>
    <rPh sb="401" eb="403">
      <t>ユウシュウ</t>
    </rPh>
    <rPh sb="403" eb="405">
      <t>スイリョウ</t>
    </rPh>
    <phoneticPr fontId="4"/>
  </si>
  <si>
    <t xml:space="preserve">　本市の下水道事業は、各指標が示す通り、現在は厳しい経営状況にある。
　この大きな要因は、過去に集中して施設整備を行った企業債の元利償還が支出に占める割合が高いことにある。今後は企業債の元利償還額は年々減少していく見込みであるため、経営状況の改善を見込んでいる。
　令和２年度に地方公営企業法を適用し、公営企業会計への移行を予定しており、より一層の経営基盤の強化と財政マネジメントの向上に取り組むことにより持続可能な事業経営を推進する。
</t>
    <rPh sb="69" eb="71">
      <t>シシュツ</t>
    </rPh>
    <rPh sb="72" eb="73">
      <t>シ</t>
    </rPh>
    <rPh sb="75" eb="77">
      <t>ワリアイ</t>
    </rPh>
    <rPh sb="78" eb="79">
      <t>タカ</t>
    </rPh>
    <rPh sb="86" eb="88">
      <t>コンゴ</t>
    </rPh>
    <rPh sb="89" eb="91">
      <t>キギョウ</t>
    </rPh>
    <rPh sb="91" eb="92">
      <t>サイ</t>
    </rPh>
    <rPh sb="93" eb="95">
      <t>ガンリ</t>
    </rPh>
    <rPh sb="95" eb="97">
      <t>ショウカン</t>
    </rPh>
    <rPh sb="97" eb="98">
      <t>ガク</t>
    </rPh>
    <rPh sb="99" eb="101">
      <t>ネンネン</t>
    </rPh>
    <rPh sb="101" eb="103">
      <t>ゲンショウ</t>
    </rPh>
    <rPh sb="107" eb="109">
      <t>ミコ</t>
    </rPh>
    <rPh sb="133" eb="135">
      <t>レイワ</t>
    </rPh>
    <rPh sb="182" eb="184">
      <t>ザイセイ</t>
    </rPh>
    <rPh sb="191" eb="193">
      <t>コウジョウ</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</si>
</sst>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0.08</c:v>
                </c:pt>
                <c:pt idx="1">
                  <c:v>0.25</c:v>
                </c:pt>
                <c:pt idx="2">
                  <c:v>0.21</c:v>
                </c:pt>
                <c:pt idx="3">
                  <c:v>0.25</c:v>
                </c:pt>
                <c:pt idx="4">
                  <c:v>0.25</c:v>
                </c:pt>
              </c:numCache>
            </c:numRef>
          </c:val>
          <c:extLst>
            <c:ext xmlns:c16="http://schemas.microsoft.com/office/drawing/2014/chart" uri="{C3380CC4-5D6E-409C-BE32-E72D297353CC}">
              <c16:uniqueId val="{00000000-96BD-419E-AF3A-EC1A8D3CA47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0.12</c:v>
                </c:pt>
                <c:pt idx="2">
                  <c:v>0.13</c:v>
                </c:pt>
                <c:pt idx="3">
                  <c:v>0.17</c:v>
                </c:pt>
                <c:pt idx="4">
                  <c:v>0.21</c:v>
                </c:pt>
              </c:numCache>
            </c:numRef>
          </c:val>
          <c:smooth val="0"/>
          <c:extLst>
            <c:ext xmlns:c16="http://schemas.microsoft.com/office/drawing/2014/chart" uri="{C3380CC4-5D6E-409C-BE32-E72D297353CC}">
              <c16:uniqueId val="{00000001-96BD-419E-AF3A-EC1A8D3CA47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267.81</c:v>
                </c:pt>
                <c:pt idx="1">
                  <c:v>572.27</c:v>
                </c:pt>
                <c:pt idx="2">
                  <c:v>622.29999999999995</c:v>
                </c:pt>
                <c:pt idx="3">
                  <c:v>622.27</c:v>
                </c:pt>
                <c:pt idx="4">
                  <c:v>619.57000000000005</c:v>
                </c:pt>
              </c:numCache>
            </c:numRef>
          </c:val>
          <c:extLst>
            <c:ext xmlns:c16="http://schemas.microsoft.com/office/drawing/2014/chart" uri="{C3380CC4-5D6E-409C-BE32-E72D297353CC}">
              <c16:uniqueId val="{00000000-3609-4AB9-9E84-96CE5D738B6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61.03</c:v>
                </c:pt>
                <c:pt idx="1">
                  <c:v>62.5</c:v>
                </c:pt>
                <c:pt idx="2">
                  <c:v>63.26</c:v>
                </c:pt>
                <c:pt idx="3">
                  <c:v>61.54</c:v>
                </c:pt>
                <c:pt idx="4">
                  <c:v>61.93</c:v>
                </c:pt>
              </c:numCache>
            </c:numRef>
          </c:val>
          <c:smooth val="0"/>
          <c:extLst>
            <c:ext xmlns:c16="http://schemas.microsoft.com/office/drawing/2014/chart" uri="{C3380CC4-5D6E-409C-BE32-E72D297353CC}">
              <c16:uniqueId val="{00000001-3609-4AB9-9E84-96CE5D738B6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97.8</c:v>
                </c:pt>
                <c:pt idx="1">
                  <c:v>97.97</c:v>
                </c:pt>
                <c:pt idx="2">
                  <c:v>98.11</c:v>
                </c:pt>
                <c:pt idx="3">
                  <c:v>98.21</c:v>
                </c:pt>
                <c:pt idx="4">
                  <c:v>98.31</c:v>
                </c:pt>
              </c:numCache>
            </c:numRef>
          </c:val>
          <c:extLst>
            <c:ext xmlns:c16="http://schemas.microsoft.com/office/drawing/2014/chart" uri="{C3380CC4-5D6E-409C-BE32-E72D297353CC}">
              <c16:uniqueId val="{00000000-3FDD-4F70-A295-E634735868F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93.83</c:v>
                </c:pt>
                <c:pt idx="1">
                  <c:v>93.88</c:v>
                </c:pt>
                <c:pt idx="2">
                  <c:v>94.07</c:v>
                </c:pt>
                <c:pt idx="3">
                  <c:v>94.13</c:v>
                </c:pt>
                <c:pt idx="4">
                  <c:v>94.45</c:v>
                </c:pt>
              </c:numCache>
            </c:numRef>
          </c:val>
          <c:smooth val="0"/>
          <c:extLst>
            <c:ext xmlns:c16="http://schemas.microsoft.com/office/drawing/2014/chart" uri="{C3380CC4-5D6E-409C-BE32-E72D297353CC}">
              <c16:uniqueId val="{00000001-3FDD-4F70-A295-E634735868F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97.89</c:v>
                </c:pt>
                <c:pt idx="1">
                  <c:v>97.74</c:v>
                </c:pt>
                <c:pt idx="2">
                  <c:v>97.74</c:v>
                </c:pt>
                <c:pt idx="3">
                  <c:v>97.55</c:v>
                </c:pt>
                <c:pt idx="4">
                  <c:v>98.21</c:v>
                </c:pt>
              </c:numCache>
            </c:numRef>
          </c:val>
          <c:extLst>
            <c:ext xmlns:c16="http://schemas.microsoft.com/office/drawing/2014/chart" uri="{C3380CC4-5D6E-409C-BE32-E72D297353CC}">
              <c16:uniqueId val="{00000000-3FBA-4586-8AB1-66DE652A7A8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BA-4586-8AB1-66DE652A7A8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044-4558-9203-DD5D218BE83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44-4558-9203-DD5D218BE83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218-4423-BE01-83492F2D09D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18-4423-BE01-83492F2D09D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BC2-4B80-BCDA-6873E55C4BA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C2-4B80-BCDA-6873E55C4BA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10-4911-A498-4C62D879268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10-4911-A498-4C62D879268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626.99</c:v>
                </c:pt>
                <c:pt idx="1">
                  <c:v>586.45000000000005</c:v>
                </c:pt>
                <c:pt idx="2">
                  <c:v>482.03</c:v>
                </c:pt>
                <c:pt idx="3">
                  <c:v>449.04</c:v>
                </c:pt>
                <c:pt idx="4">
                  <c:v>420.9</c:v>
                </c:pt>
              </c:numCache>
            </c:numRef>
          </c:val>
          <c:extLst>
            <c:ext xmlns:c16="http://schemas.microsoft.com/office/drawing/2014/chart" uri="{C3380CC4-5D6E-409C-BE32-E72D297353CC}">
              <c16:uniqueId val="{00000000-6BC2-4B5E-A7A7-26A63DDF564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843.57</c:v>
                </c:pt>
                <c:pt idx="1">
                  <c:v>845.86</c:v>
                </c:pt>
                <c:pt idx="2">
                  <c:v>802.49</c:v>
                </c:pt>
                <c:pt idx="3">
                  <c:v>805.14</c:v>
                </c:pt>
                <c:pt idx="4">
                  <c:v>730.93</c:v>
                </c:pt>
              </c:numCache>
            </c:numRef>
          </c:val>
          <c:smooth val="0"/>
          <c:extLst>
            <c:ext xmlns:c16="http://schemas.microsoft.com/office/drawing/2014/chart" uri="{C3380CC4-5D6E-409C-BE32-E72D297353CC}">
              <c16:uniqueId val="{00000001-6BC2-4B5E-A7A7-26A63DDF564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92.23</c:v>
                </c:pt>
                <c:pt idx="1">
                  <c:v>90.67</c:v>
                </c:pt>
                <c:pt idx="2">
                  <c:v>91.81</c:v>
                </c:pt>
                <c:pt idx="3">
                  <c:v>93.49</c:v>
                </c:pt>
                <c:pt idx="4">
                  <c:v>93.84</c:v>
                </c:pt>
              </c:numCache>
            </c:numRef>
          </c:val>
          <c:extLst>
            <c:ext xmlns:c16="http://schemas.microsoft.com/office/drawing/2014/chart" uri="{C3380CC4-5D6E-409C-BE32-E72D297353CC}">
              <c16:uniqueId val="{00000000-EE5A-48A2-838F-BC13051133A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99.86</c:v>
                </c:pt>
                <c:pt idx="1">
                  <c:v>101.88</c:v>
                </c:pt>
                <c:pt idx="2">
                  <c:v>103.18</c:v>
                </c:pt>
                <c:pt idx="3">
                  <c:v>100.22</c:v>
                </c:pt>
                <c:pt idx="4">
                  <c:v>98.09</c:v>
                </c:pt>
              </c:numCache>
            </c:numRef>
          </c:val>
          <c:smooth val="0"/>
          <c:extLst>
            <c:ext xmlns:c16="http://schemas.microsoft.com/office/drawing/2014/chart" uri="{C3380CC4-5D6E-409C-BE32-E72D297353CC}">
              <c16:uniqueId val="{00000001-EE5A-48A2-838F-BC13051133A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151.66</c:v>
                </c:pt>
                <c:pt idx="1">
                  <c:v>155.18</c:v>
                </c:pt>
                <c:pt idx="2">
                  <c:v>153.37</c:v>
                </c:pt>
                <c:pt idx="3">
                  <c:v>150.44</c:v>
                </c:pt>
                <c:pt idx="4">
                  <c:v>150.38</c:v>
                </c:pt>
              </c:numCache>
            </c:numRef>
          </c:val>
          <c:extLst>
            <c:ext xmlns:c16="http://schemas.microsoft.com/office/drawing/2014/chart" uri="{C3380CC4-5D6E-409C-BE32-E72D297353CC}">
              <c16:uniqueId val="{00000000-A0A8-42DF-A6F2-5143638256B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147.29</c:v>
                </c:pt>
                <c:pt idx="1">
                  <c:v>143.15</c:v>
                </c:pt>
                <c:pt idx="2">
                  <c:v>141.11000000000001</c:v>
                </c:pt>
                <c:pt idx="3">
                  <c:v>144.79</c:v>
                </c:pt>
                <c:pt idx="4">
                  <c:v>146.08000000000001</c:v>
                </c:pt>
              </c:numCache>
            </c:numRef>
          </c:val>
          <c:smooth val="0"/>
          <c:extLst>
            <c:ext xmlns:c16="http://schemas.microsoft.com/office/drawing/2014/chart" uri="{C3380CC4-5D6E-409C-BE32-E72D297353CC}">
              <c16:uniqueId val="{00000001-A0A8-42DF-A6F2-5143638256B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6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
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
データ!H6</f>
        <v>
東京都　八王子市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9" t="s">
        <v>
1</v>
      </c>
      <c r="C7" s="49"/>
      <c r="D7" s="49"/>
      <c r="E7" s="49"/>
      <c r="F7" s="49"/>
      <c r="G7" s="49"/>
      <c r="H7" s="49"/>
      <c r="I7" s="49" t="s">
        <v>
2</v>
      </c>
      <c r="J7" s="49"/>
      <c r="K7" s="49"/>
      <c r="L7" s="49"/>
      <c r="M7" s="49"/>
      <c r="N7" s="49"/>
      <c r="O7" s="49"/>
      <c r="P7" s="49" t="s">
        <v>
3</v>
      </c>
      <c r="Q7" s="49"/>
      <c r="R7" s="49"/>
      <c r="S7" s="49"/>
      <c r="T7" s="49"/>
      <c r="U7" s="49"/>
      <c r="V7" s="49"/>
      <c r="W7" s="49" t="s">
        <v>
4</v>
      </c>
      <c r="X7" s="49"/>
      <c r="Y7" s="49"/>
      <c r="Z7" s="49"/>
      <c r="AA7" s="49"/>
      <c r="AB7" s="49"/>
      <c r="AC7" s="49"/>
      <c r="AD7" s="49" t="s">
        <v>
5</v>
      </c>
      <c r="AE7" s="49"/>
      <c r="AF7" s="49"/>
      <c r="AG7" s="49"/>
      <c r="AH7" s="49"/>
      <c r="AI7" s="49"/>
      <c r="AJ7" s="49"/>
      <c r="AK7" s="3"/>
      <c r="AL7" s="49" t="s">
        <v>
6</v>
      </c>
      <c r="AM7" s="49"/>
      <c r="AN7" s="49"/>
      <c r="AO7" s="49"/>
      <c r="AP7" s="49"/>
      <c r="AQ7" s="49"/>
      <c r="AR7" s="49"/>
      <c r="AS7" s="49"/>
      <c r="AT7" s="49" t="s">
        <v>
7</v>
      </c>
      <c r="AU7" s="49"/>
      <c r="AV7" s="49"/>
      <c r="AW7" s="49"/>
      <c r="AX7" s="49"/>
      <c r="AY7" s="49"/>
      <c r="AZ7" s="49"/>
      <c r="BA7" s="49"/>
      <c r="BB7" s="49" t="s">
        <v>
8</v>
      </c>
      <c r="BC7" s="49"/>
      <c r="BD7" s="49"/>
      <c r="BE7" s="49"/>
      <c r="BF7" s="49"/>
      <c r="BG7" s="49"/>
      <c r="BH7" s="49"/>
      <c r="BI7" s="49"/>
      <c r="BJ7" s="3"/>
      <c r="BK7" s="3"/>
      <c r="BL7" s="4" t="s">
        <v>
9</v>
      </c>
      <c r="BM7" s="5"/>
      <c r="BN7" s="5"/>
      <c r="BO7" s="5"/>
      <c r="BP7" s="5"/>
      <c r="BQ7" s="5"/>
      <c r="BR7" s="5"/>
      <c r="BS7" s="5"/>
      <c r="BT7" s="5"/>
      <c r="BU7" s="5"/>
      <c r="BV7" s="5"/>
      <c r="BW7" s="5"/>
      <c r="BX7" s="5"/>
      <c r="BY7" s="6"/>
    </row>
    <row r="8" spans="1:78" ht="18.75" customHeight="1" x14ac:dyDescent="0.15">
      <c r="A8" s="2"/>
      <c r="B8" s="72" t="str">
        <f>
データ!I6</f>
        <v>
法非適用</v>
      </c>
      <c r="C8" s="72"/>
      <c r="D8" s="72"/>
      <c r="E8" s="72"/>
      <c r="F8" s="72"/>
      <c r="G8" s="72"/>
      <c r="H8" s="72"/>
      <c r="I8" s="72" t="str">
        <f>
データ!J6</f>
        <v>
下水道事業</v>
      </c>
      <c r="J8" s="72"/>
      <c r="K8" s="72"/>
      <c r="L8" s="72"/>
      <c r="M8" s="72"/>
      <c r="N8" s="72"/>
      <c r="O8" s="72"/>
      <c r="P8" s="72" t="str">
        <f>
データ!K6</f>
        <v>
公共下水道</v>
      </c>
      <c r="Q8" s="72"/>
      <c r="R8" s="72"/>
      <c r="S8" s="72"/>
      <c r="T8" s="72"/>
      <c r="U8" s="72"/>
      <c r="V8" s="72"/>
      <c r="W8" s="72" t="str">
        <f>
データ!L6</f>
        <v>
Ac1</v>
      </c>
      <c r="X8" s="72"/>
      <c r="Y8" s="72"/>
      <c r="Z8" s="72"/>
      <c r="AA8" s="72"/>
      <c r="AB8" s="72"/>
      <c r="AC8" s="72"/>
      <c r="AD8" s="73" t="str">
        <f>
データ!$M$6</f>
        <v>
非設置</v>
      </c>
      <c r="AE8" s="73"/>
      <c r="AF8" s="73"/>
      <c r="AG8" s="73"/>
      <c r="AH8" s="73"/>
      <c r="AI8" s="73"/>
      <c r="AJ8" s="73"/>
      <c r="AK8" s="3"/>
      <c r="AL8" s="53">
        <f>
データ!S6</f>
        <v>
562460</v>
      </c>
      <c r="AM8" s="53"/>
      <c r="AN8" s="53"/>
      <c r="AO8" s="53"/>
      <c r="AP8" s="53"/>
      <c r="AQ8" s="53"/>
      <c r="AR8" s="53"/>
      <c r="AS8" s="53"/>
      <c r="AT8" s="52">
        <f>
データ!T6</f>
        <v>
186.38</v>
      </c>
      <c r="AU8" s="52"/>
      <c r="AV8" s="52"/>
      <c r="AW8" s="52"/>
      <c r="AX8" s="52"/>
      <c r="AY8" s="52"/>
      <c r="AZ8" s="52"/>
      <c r="BA8" s="52"/>
      <c r="BB8" s="52">
        <f>
データ!U6</f>
        <v>
3017.81</v>
      </c>
      <c r="BC8" s="52"/>
      <c r="BD8" s="52"/>
      <c r="BE8" s="52"/>
      <c r="BF8" s="52"/>
      <c r="BG8" s="52"/>
      <c r="BH8" s="52"/>
      <c r="BI8" s="52"/>
      <c r="BJ8" s="3"/>
      <c r="BK8" s="3"/>
      <c r="BL8" s="70" t="s">
        <v>
10</v>
      </c>
      <c r="BM8" s="71"/>
      <c r="BN8" s="7" t="s">
        <v>
11</v>
      </c>
      <c r="BO8" s="8"/>
      <c r="BP8" s="8"/>
      <c r="BQ8" s="8"/>
      <c r="BR8" s="8"/>
      <c r="BS8" s="8"/>
      <c r="BT8" s="8"/>
      <c r="BU8" s="8"/>
      <c r="BV8" s="8"/>
      <c r="BW8" s="8"/>
      <c r="BX8" s="8"/>
      <c r="BY8" s="9"/>
    </row>
    <row r="9" spans="1:78" ht="18.75" customHeight="1" x14ac:dyDescent="0.15">
      <c r="A9" s="2"/>
      <c r="B9" s="49" t="s">
        <v>
12</v>
      </c>
      <c r="C9" s="49"/>
      <c r="D9" s="49"/>
      <c r="E9" s="49"/>
      <c r="F9" s="49"/>
      <c r="G9" s="49"/>
      <c r="H9" s="49"/>
      <c r="I9" s="49" t="s">
        <v>
13</v>
      </c>
      <c r="J9" s="49"/>
      <c r="K9" s="49"/>
      <c r="L9" s="49"/>
      <c r="M9" s="49"/>
      <c r="N9" s="49"/>
      <c r="O9" s="49"/>
      <c r="P9" s="49" t="s">
        <v>
14</v>
      </c>
      <c r="Q9" s="49"/>
      <c r="R9" s="49"/>
      <c r="S9" s="49"/>
      <c r="T9" s="49"/>
      <c r="U9" s="49"/>
      <c r="V9" s="49"/>
      <c r="W9" s="49" t="s">
        <v>
15</v>
      </c>
      <c r="X9" s="49"/>
      <c r="Y9" s="49"/>
      <c r="Z9" s="49"/>
      <c r="AA9" s="49"/>
      <c r="AB9" s="49"/>
      <c r="AC9" s="49"/>
      <c r="AD9" s="49" t="s">
        <v>
16</v>
      </c>
      <c r="AE9" s="49"/>
      <c r="AF9" s="49"/>
      <c r="AG9" s="49"/>
      <c r="AH9" s="49"/>
      <c r="AI9" s="49"/>
      <c r="AJ9" s="49"/>
      <c r="AK9" s="3"/>
      <c r="AL9" s="49" t="s">
        <v>
17</v>
      </c>
      <c r="AM9" s="49"/>
      <c r="AN9" s="49"/>
      <c r="AO9" s="49"/>
      <c r="AP9" s="49"/>
      <c r="AQ9" s="49"/>
      <c r="AR9" s="49"/>
      <c r="AS9" s="49"/>
      <c r="AT9" s="49" t="s">
        <v>
18</v>
      </c>
      <c r="AU9" s="49"/>
      <c r="AV9" s="49"/>
      <c r="AW9" s="49"/>
      <c r="AX9" s="49"/>
      <c r="AY9" s="49"/>
      <c r="AZ9" s="49"/>
      <c r="BA9" s="49"/>
      <c r="BB9" s="49" t="s">
        <v>
19</v>
      </c>
      <c r="BC9" s="49"/>
      <c r="BD9" s="49"/>
      <c r="BE9" s="49"/>
      <c r="BF9" s="49"/>
      <c r="BG9" s="49"/>
      <c r="BH9" s="49"/>
      <c r="BI9" s="49"/>
      <c r="BJ9" s="3"/>
      <c r="BK9" s="3"/>
      <c r="BL9" s="50" t="s">
        <v>
20</v>
      </c>
      <c r="BM9" s="51"/>
      <c r="BN9" s="10" t="s">
        <v>
21</v>
      </c>
      <c r="BO9" s="11"/>
      <c r="BP9" s="11"/>
      <c r="BQ9" s="11"/>
      <c r="BR9" s="11"/>
      <c r="BS9" s="11"/>
      <c r="BT9" s="11"/>
      <c r="BU9" s="11"/>
      <c r="BV9" s="11"/>
      <c r="BW9" s="11"/>
      <c r="BX9" s="11"/>
      <c r="BY9" s="12"/>
    </row>
    <row r="10" spans="1:78" ht="18.75" customHeight="1" x14ac:dyDescent="0.15">
      <c r="A10" s="2"/>
      <c r="B10" s="52" t="str">
        <f>
データ!N6</f>
        <v>
-</v>
      </c>
      <c r="C10" s="52"/>
      <c r="D10" s="52"/>
      <c r="E10" s="52"/>
      <c r="F10" s="52"/>
      <c r="G10" s="52"/>
      <c r="H10" s="52"/>
      <c r="I10" s="52" t="str">
        <f>
データ!O6</f>
        <v>
該当数値なし</v>
      </c>
      <c r="J10" s="52"/>
      <c r="K10" s="52"/>
      <c r="L10" s="52"/>
      <c r="M10" s="52"/>
      <c r="N10" s="52"/>
      <c r="O10" s="52"/>
      <c r="P10" s="52">
        <f>
データ!P6</f>
        <v>
99.35</v>
      </c>
      <c r="Q10" s="52"/>
      <c r="R10" s="52"/>
      <c r="S10" s="52"/>
      <c r="T10" s="52"/>
      <c r="U10" s="52"/>
      <c r="V10" s="52"/>
      <c r="W10" s="52">
        <f>
データ!Q6</f>
        <v>
87.39</v>
      </c>
      <c r="X10" s="52"/>
      <c r="Y10" s="52"/>
      <c r="Z10" s="52"/>
      <c r="AA10" s="52"/>
      <c r="AB10" s="52"/>
      <c r="AC10" s="52"/>
      <c r="AD10" s="53">
        <f>
データ!R6</f>
        <v>
2030</v>
      </c>
      <c r="AE10" s="53"/>
      <c r="AF10" s="53"/>
      <c r="AG10" s="53"/>
      <c r="AH10" s="53"/>
      <c r="AI10" s="53"/>
      <c r="AJ10" s="53"/>
      <c r="AK10" s="2"/>
      <c r="AL10" s="53">
        <f>
データ!V6</f>
        <v>
557736</v>
      </c>
      <c r="AM10" s="53"/>
      <c r="AN10" s="53"/>
      <c r="AO10" s="53"/>
      <c r="AP10" s="53"/>
      <c r="AQ10" s="53"/>
      <c r="AR10" s="53"/>
      <c r="AS10" s="53"/>
      <c r="AT10" s="52">
        <f>
データ!W6</f>
        <v>
84.31</v>
      </c>
      <c r="AU10" s="52"/>
      <c r="AV10" s="52"/>
      <c r="AW10" s="52"/>
      <c r="AX10" s="52"/>
      <c r="AY10" s="52"/>
      <c r="AZ10" s="52"/>
      <c r="BA10" s="52"/>
      <c r="BB10" s="52">
        <f>
データ!X6</f>
        <v>
6615.3</v>
      </c>
      <c r="BC10" s="52"/>
      <c r="BD10" s="52"/>
      <c r="BE10" s="52"/>
      <c r="BF10" s="52"/>
      <c r="BG10" s="52"/>
      <c r="BH10" s="52"/>
      <c r="BI10" s="52"/>
      <c r="BJ10" s="2"/>
      <c r="BK10" s="2"/>
      <c r="BL10" s="63" t="s">
        <v>
22</v>
      </c>
      <c r="BM10" s="64"/>
      <c r="BN10" s="13" t="s">
        <v>
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
24</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
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7" t="s">
        <v>
26</v>
      </c>
      <c r="BM14" s="58"/>
      <c r="BN14" s="58"/>
      <c r="BO14" s="58"/>
      <c r="BP14" s="58"/>
      <c r="BQ14" s="58"/>
      <c r="BR14" s="58"/>
      <c r="BS14" s="58"/>
      <c r="BT14" s="58"/>
      <c r="BU14" s="58"/>
      <c r="BV14" s="58"/>
      <c r="BW14" s="58"/>
      <c r="BX14" s="58"/>
      <c r="BY14" s="58"/>
      <c r="BZ14" s="59"/>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60"/>
      <c r="BM15" s="61"/>
      <c r="BN15" s="61"/>
      <c r="BO15" s="61"/>
      <c r="BP15" s="61"/>
      <c r="BQ15" s="61"/>
      <c r="BR15" s="61"/>
      <c r="BS15" s="61"/>
      <c r="BT15" s="61"/>
      <c r="BU15" s="61"/>
      <c r="BV15" s="61"/>
      <c r="BW15" s="61"/>
      <c r="BX15" s="61"/>
      <c r="BY15" s="61"/>
      <c r="BZ15" s="62"/>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
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5"/>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5"/>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5"/>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5"/>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5"/>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5"/>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5"/>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5"/>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5"/>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5"/>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5"/>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5"/>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5"/>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5"/>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5"/>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5"/>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5"/>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5"/>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5"/>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5"/>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5"/>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5"/>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5"/>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5"/>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5"/>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5"/>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5"/>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7" t="s">
        <v>
27</v>
      </c>
      <c r="BM45" s="58"/>
      <c r="BN45" s="58"/>
      <c r="BO45" s="58"/>
      <c r="BP45" s="58"/>
      <c r="BQ45" s="58"/>
      <c r="BR45" s="58"/>
      <c r="BS45" s="58"/>
      <c r="BT45" s="58"/>
      <c r="BU45" s="58"/>
      <c r="BV45" s="58"/>
      <c r="BW45" s="58"/>
      <c r="BX45" s="58"/>
      <c r="BY45" s="58"/>
      <c r="BZ45" s="59"/>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0"/>
      <c r="BM46" s="61"/>
      <c r="BN46" s="61"/>
      <c r="BO46" s="61"/>
      <c r="BP46" s="61"/>
      <c r="BQ46" s="61"/>
      <c r="BR46" s="61"/>
      <c r="BS46" s="61"/>
      <c r="BT46" s="61"/>
      <c r="BU46" s="61"/>
      <c r="BV46" s="61"/>
      <c r="BW46" s="61"/>
      <c r="BX46" s="61"/>
      <c r="BY46" s="61"/>
      <c r="BZ46" s="62"/>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5" t="s">
        <v>
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5"/>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5"/>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5"/>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5"/>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5"/>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5"/>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5"/>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5"/>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5"/>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5"/>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5"/>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5"/>
      <c r="BM59" s="43"/>
      <c r="BN59" s="43"/>
      <c r="BO59" s="43"/>
      <c r="BP59" s="43"/>
      <c r="BQ59" s="43"/>
      <c r="BR59" s="43"/>
      <c r="BS59" s="43"/>
      <c r="BT59" s="43"/>
      <c r="BU59" s="43"/>
      <c r="BV59" s="43"/>
      <c r="BW59" s="43"/>
      <c r="BX59" s="43"/>
      <c r="BY59" s="43"/>
      <c r="BZ59" s="44"/>
    </row>
    <row r="60" spans="1:78" ht="13.5" customHeight="1" x14ac:dyDescent="0.15">
      <c r="A60" s="2"/>
      <c r="B60" s="54" t="s">
        <v>
28</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5"/>
      <c r="BM60" s="43"/>
      <c r="BN60" s="43"/>
      <c r="BO60" s="43"/>
      <c r="BP60" s="43"/>
      <c r="BQ60" s="43"/>
      <c r="BR60" s="43"/>
      <c r="BS60" s="43"/>
      <c r="BT60" s="43"/>
      <c r="BU60" s="43"/>
      <c r="BV60" s="43"/>
      <c r="BW60" s="43"/>
      <c r="BX60" s="43"/>
      <c r="BY60" s="43"/>
      <c r="BZ60" s="44"/>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5"/>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5"/>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7" t="s">
        <v>
29</v>
      </c>
      <c r="BM64" s="58"/>
      <c r="BN64" s="58"/>
      <c r="BO64" s="58"/>
      <c r="BP64" s="58"/>
      <c r="BQ64" s="58"/>
      <c r="BR64" s="58"/>
      <c r="BS64" s="58"/>
      <c r="BT64" s="58"/>
      <c r="BU64" s="58"/>
      <c r="BV64" s="58"/>
      <c r="BW64" s="58"/>
      <c r="BX64" s="58"/>
      <c r="BY64" s="58"/>
      <c r="BZ64" s="59"/>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0"/>
      <c r="BM65" s="61"/>
      <c r="BN65" s="61"/>
      <c r="BO65" s="61"/>
      <c r="BP65" s="61"/>
      <c r="BQ65" s="61"/>
      <c r="BR65" s="61"/>
      <c r="BS65" s="61"/>
      <c r="BT65" s="61"/>
      <c r="BU65" s="61"/>
      <c r="BV65" s="61"/>
      <c r="BW65" s="61"/>
      <c r="BX65" s="61"/>
      <c r="BY65" s="61"/>
      <c r="BZ65" s="62"/>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
114</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5"/>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5"/>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5"/>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5"/>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5"/>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5"/>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5"/>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5"/>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5"/>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5"/>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5"/>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5"/>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5"/>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5"/>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5"/>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
30</v>
      </c>
    </row>
    <row r="84" spans="1:78" x14ac:dyDescent="0.15">
      <c r="C84" s="2"/>
    </row>
    <row r="85" spans="1:78" hidden="1" x14ac:dyDescent="0.15">
      <c r="B85" s="26" t="s">
        <v>
31</v>
      </c>
      <c r="C85" s="26"/>
      <c r="D85" s="26"/>
      <c r="E85" s="26" t="s">
        <v>
32</v>
      </c>
      <c r="F85" s="26" t="s">
        <v>
33</v>
      </c>
      <c r="G85" s="26" t="s">
        <v>
34</v>
      </c>
      <c r="H85" s="26" t="s">
        <v>
35</v>
      </c>
      <c r="I85" s="26" t="s">
        <v>
36</v>
      </c>
      <c r="J85" s="26" t="s">
        <v>
37</v>
      </c>
      <c r="K85" s="26" t="s">
        <v>
38</v>
      </c>
      <c r="L85" s="26" t="s">
        <v>
39</v>
      </c>
      <c r="M85" s="26" t="s">
        <v>
40</v>
      </c>
      <c r="N85" s="26" t="s">
        <v>
41</v>
      </c>
      <c r="O85" s="26" t="s">
        <v>
42</v>
      </c>
    </row>
    <row r="86" spans="1:78" hidden="1" x14ac:dyDescent="0.15">
      <c r="B86" s="26"/>
      <c r="C86" s="26"/>
      <c r="D86" s="26"/>
      <c r="E86" s="26" t="str">
        <f>
データ!AI6</f>
        <v/>
      </c>
      <c r="F86" s="26" t="s">
        <v>
43</v>
      </c>
      <c r="G86" s="26" t="s">
        <v>
43</v>
      </c>
      <c r="H86" s="26" t="str">
        <f>
データ!BP6</f>
        <v>
【682.78】</v>
      </c>
      <c r="I86" s="26" t="str">
        <f>
データ!CA6</f>
        <v>
【100.91】</v>
      </c>
      <c r="J86" s="26" t="str">
        <f>
データ!CL6</f>
        <v>
【136.86】</v>
      </c>
      <c r="K86" s="26" t="str">
        <f>
データ!CW6</f>
        <v>
【58.98】</v>
      </c>
      <c r="L86" s="26" t="str">
        <f>
データ!DH6</f>
        <v>
【95.20】</v>
      </c>
      <c r="M86" s="26" t="s">
        <v>
44</v>
      </c>
      <c r="N86" s="26" t="s">
        <v>
45</v>
      </c>
      <c r="O86" s="26" t="str">
        <f>
データ!EO6</f>
        <v>
【0.23】</v>
      </c>
    </row>
  </sheetData>
  <sheetProtection algorithmName="SHA-512" hashValue="J2+YfCSWyVFnAsBFiyKC3VbYevPEoastDL2Ig8S7ojy/wuhx8eWTM0SxvwGvh6Zjig+o/k+mVhRcEfiEegZ+bg==" saltValue="vjKPJQesGRq4rOVZQhW93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L9:AS9"/>
    <mergeCell ref="AT9:BA9"/>
    <mergeCell ref="B8:H8"/>
    <mergeCell ref="I8:O8"/>
    <mergeCell ref="P8:V8"/>
    <mergeCell ref="W8:AC8"/>
    <mergeCell ref="AD8:AJ8"/>
    <mergeCell ref="AL8:AS8"/>
    <mergeCell ref="B9:H9"/>
    <mergeCell ref="I9:O9"/>
    <mergeCell ref="P9:V9"/>
    <mergeCell ref="W9:AC9"/>
    <mergeCell ref="AD9:AJ9"/>
    <mergeCell ref="BL14:BZ15"/>
    <mergeCell ref="BL45:BZ46"/>
    <mergeCell ref="BL16:BZ44"/>
    <mergeCell ref="BL47:BZ63"/>
    <mergeCell ref="AT8:BA8"/>
    <mergeCell ref="BB8:BI8"/>
    <mergeCell ref="BL8:BM8"/>
    <mergeCell ref="BL66:BZ82"/>
    <mergeCell ref="BB9:BI9"/>
    <mergeCell ref="BL9:BM9"/>
    <mergeCell ref="B10:H10"/>
    <mergeCell ref="I10:O10"/>
    <mergeCell ref="P10:V10"/>
    <mergeCell ref="W10:AC10"/>
    <mergeCell ref="AD10:AJ10"/>
    <mergeCell ref="AL10:AS10"/>
    <mergeCell ref="AT10:BA10"/>
    <mergeCell ref="BB10:BI10"/>
    <mergeCell ref="B60:BJ61"/>
    <mergeCell ref="BL64:BZ65"/>
    <mergeCell ref="BL10:BM10"/>
    <mergeCell ref="BL11:BZ13"/>
    <mergeCell ref="B14:BJ15"/>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132012</v>
      </c>
      <c r="D6" s="33">
        <f t="shared" si="3"/>
        <v>47</v>
      </c>
      <c r="E6" s="33">
        <f t="shared" si="3"/>
        <v>17</v>
      </c>
      <c r="F6" s="33">
        <f t="shared" si="3"/>
        <v>1</v>
      </c>
      <c r="G6" s="33">
        <f t="shared" si="3"/>
        <v>0</v>
      </c>
      <c r="H6" s="33" t="str">
        <f t="shared" si="3"/>
        <v>東京都　八王子市</v>
      </c>
      <c r="I6" s="33" t="str">
        <f t="shared" si="3"/>
        <v>法非適用</v>
      </c>
      <c r="J6" s="33" t="str">
        <f t="shared" si="3"/>
        <v>下水道事業</v>
      </c>
      <c r="K6" s="33" t="str">
        <f t="shared" si="3"/>
        <v>公共下水道</v>
      </c>
      <c r="L6" s="33" t="str">
        <f t="shared" si="3"/>
        <v>Ac1</v>
      </c>
      <c r="M6" s="33" t="str">
        <f t="shared" si="3"/>
        <v>非設置</v>
      </c>
      <c r="N6" s="34" t="str">
        <f t="shared" si="3"/>
        <v>-</v>
      </c>
      <c r="O6" s="34" t="str">
        <f t="shared" si="3"/>
        <v>該当数値なし</v>
      </c>
      <c r="P6" s="34">
        <f t="shared" si="3"/>
        <v>99.35</v>
      </c>
      <c r="Q6" s="34">
        <f t="shared" si="3"/>
        <v>87.39</v>
      </c>
      <c r="R6" s="34">
        <f t="shared" si="3"/>
        <v>2030</v>
      </c>
      <c r="S6" s="34">
        <f t="shared" si="3"/>
        <v>562460</v>
      </c>
      <c r="T6" s="34">
        <f t="shared" si="3"/>
        <v>186.38</v>
      </c>
      <c r="U6" s="34">
        <f t="shared" si="3"/>
        <v>3017.81</v>
      </c>
      <c r="V6" s="34">
        <f t="shared" si="3"/>
        <v>557736</v>
      </c>
      <c r="W6" s="34">
        <f t="shared" si="3"/>
        <v>84.31</v>
      </c>
      <c r="X6" s="34">
        <f t="shared" si="3"/>
        <v>6615.3</v>
      </c>
      <c r="Y6" s="35">
        <f>IF(Y7="",NA(),Y7)</f>
        <v>97.89</v>
      </c>
      <c r="Z6" s="35">
        <f t="shared" ref="Z6:AH6" si="4">IF(Z7="",NA(),Z7)</f>
        <v>97.74</v>
      </c>
      <c r="AA6" s="35">
        <f t="shared" si="4"/>
        <v>97.74</v>
      </c>
      <c r="AB6" s="35">
        <f t="shared" si="4"/>
        <v>97.55</v>
      </c>
      <c r="AC6" s="35">
        <f t="shared" si="4"/>
        <v>98.21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626.99</v>
      </c>
      <c r="BG6" s="35">
        <f t="shared" ref="BG6:BO6" si="7">IF(BG7="",NA(),BG7)</f>
        <v>586.45000000000005</v>
      </c>
      <c r="BH6" s="35">
        <f t="shared" si="7"/>
        <v>482.03</v>
      </c>
      <c r="BI6" s="35">
        <f t="shared" si="7"/>
        <v>449.04</v>
      </c>
      <c r="BJ6" s="35">
        <f t="shared" si="7"/>
        <v>420.9</v>
      </c>
      <c r="BK6" s="35">
        <f t="shared" si="7"/>
        <v>843.57</v>
      </c>
      <c r="BL6" s="35">
        <f t="shared" si="7"/>
        <v>845.86</v>
      </c>
      <c r="BM6" s="35">
        <f t="shared" si="7"/>
        <v>802.49</v>
      </c>
      <c r="BN6" s="35">
        <f t="shared" si="7"/>
        <v>805.14</v>
      </c>
      <c r="BO6" s="35">
        <f t="shared" si="7"/>
        <v>730.93</v>
      </c>
      <c r="BP6" s="34" t="str">
        <f>IF(BP7="","",IF(BP7="-","【-】","【"&amp;SUBSTITUTE(TEXT(BP7,"#,##0.00"),"-","△")&amp;"】"))</f>
        <v>【682.78】</v>
      </c>
      <c r="BQ6" s="35">
        <f>IF(BQ7="",NA(),BQ7)</f>
        <v>92.23</v>
      </c>
      <c r="BR6" s="35">
        <f t="shared" ref="BR6:BZ6" si="8">IF(BR7="",NA(),BR7)</f>
        <v>90.67</v>
      </c>
      <c r="BS6" s="35">
        <f t="shared" si="8"/>
        <v>91.81</v>
      </c>
      <c r="BT6" s="35">
        <f t="shared" si="8"/>
        <v>93.49</v>
      </c>
      <c r="BU6" s="35">
        <f t="shared" si="8"/>
        <v>93.84</v>
      </c>
      <c r="BV6" s="35">
        <f t="shared" si="8"/>
        <v>99.86</v>
      </c>
      <c r="BW6" s="35">
        <f t="shared" si="8"/>
        <v>101.88</v>
      </c>
      <c r="BX6" s="35">
        <f t="shared" si="8"/>
        <v>103.18</v>
      </c>
      <c r="BY6" s="35">
        <f t="shared" si="8"/>
        <v>100.22</v>
      </c>
      <c r="BZ6" s="35">
        <f t="shared" si="8"/>
        <v>98.09</v>
      </c>
      <c r="CA6" s="34" t="str">
        <f>IF(CA7="","",IF(CA7="-","【-】","【"&amp;SUBSTITUTE(TEXT(CA7,"#,##0.00"),"-","△")&amp;"】"))</f>
        <v>【100.91】</v>
      </c>
      <c r="CB6" s="35">
        <f>IF(CB7="",NA(),CB7)</f>
        <v>151.66</v>
      </c>
      <c r="CC6" s="35">
        <f t="shared" ref="CC6:CK6" si="9">IF(CC7="",NA(),CC7)</f>
        <v>155.18</v>
      </c>
      <c r="CD6" s="35">
        <f t="shared" si="9"/>
        <v>153.37</v>
      </c>
      <c r="CE6" s="35">
        <f t="shared" si="9"/>
        <v>150.44</v>
      </c>
      <c r="CF6" s="35">
        <f t="shared" si="9"/>
        <v>150.38</v>
      </c>
      <c r="CG6" s="35">
        <f t="shared" si="9"/>
        <v>147.29</v>
      </c>
      <c r="CH6" s="35">
        <f t="shared" si="9"/>
        <v>143.15</v>
      </c>
      <c r="CI6" s="35">
        <f t="shared" si="9"/>
        <v>141.11000000000001</v>
      </c>
      <c r="CJ6" s="35">
        <f t="shared" si="9"/>
        <v>144.79</v>
      </c>
      <c r="CK6" s="35">
        <f t="shared" si="9"/>
        <v>146.08000000000001</v>
      </c>
      <c r="CL6" s="34" t="str">
        <f>IF(CL7="","",IF(CL7="-","【-】","【"&amp;SUBSTITUTE(TEXT(CL7,"#,##0.00"),"-","△")&amp;"】"))</f>
        <v>【136.86】</v>
      </c>
      <c r="CM6" s="35">
        <f>IF(CM7="",NA(),CM7)</f>
        <v>267.81</v>
      </c>
      <c r="CN6" s="35">
        <f t="shared" ref="CN6:CV6" si="10">IF(CN7="",NA(),CN7)</f>
        <v>572.27</v>
      </c>
      <c r="CO6" s="35">
        <f t="shared" si="10"/>
        <v>622.29999999999995</v>
      </c>
      <c r="CP6" s="35">
        <f t="shared" si="10"/>
        <v>622.27</v>
      </c>
      <c r="CQ6" s="35">
        <f t="shared" si="10"/>
        <v>619.57000000000005</v>
      </c>
      <c r="CR6" s="35">
        <f t="shared" si="10"/>
        <v>61.03</v>
      </c>
      <c r="CS6" s="35">
        <f t="shared" si="10"/>
        <v>62.5</v>
      </c>
      <c r="CT6" s="35">
        <f t="shared" si="10"/>
        <v>63.26</v>
      </c>
      <c r="CU6" s="35">
        <f t="shared" si="10"/>
        <v>61.54</v>
      </c>
      <c r="CV6" s="35">
        <f t="shared" si="10"/>
        <v>61.93</v>
      </c>
      <c r="CW6" s="34" t="str">
        <f>IF(CW7="","",IF(CW7="-","【-】","【"&amp;SUBSTITUTE(TEXT(CW7,"#,##0.00"),"-","△")&amp;"】"))</f>
        <v>【58.98】</v>
      </c>
      <c r="CX6" s="35">
        <f>IF(CX7="",NA(),CX7)</f>
        <v>97.8</v>
      </c>
      <c r="CY6" s="35">
        <f t="shared" ref="CY6:DG6" si="11">IF(CY7="",NA(),CY7)</f>
        <v>97.97</v>
      </c>
      <c r="CZ6" s="35">
        <f t="shared" si="11"/>
        <v>98.11</v>
      </c>
      <c r="DA6" s="35">
        <f t="shared" si="11"/>
        <v>98.21</v>
      </c>
      <c r="DB6" s="35">
        <f t="shared" si="11"/>
        <v>98.31</v>
      </c>
      <c r="DC6" s="35">
        <f t="shared" si="11"/>
        <v>93.83</v>
      </c>
      <c r="DD6" s="35">
        <f t="shared" si="11"/>
        <v>93.88</v>
      </c>
      <c r="DE6" s="35">
        <f t="shared" si="11"/>
        <v>94.07</v>
      </c>
      <c r="DF6" s="35">
        <f t="shared" si="11"/>
        <v>94.13</v>
      </c>
      <c r="DG6" s="35">
        <f t="shared" si="11"/>
        <v>94.45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0.08</v>
      </c>
      <c r="EF6" s="35">
        <f t="shared" ref="EF6:EN6" si="14">IF(EF7="",NA(),EF7)</f>
        <v>0.25</v>
      </c>
      <c r="EG6" s="35">
        <f t="shared" si="14"/>
        <v>0.21</v>
      </c>
      <c r="EH6" s="35">
        <f t="shared" si="14"/>
        <v>0.25</v>
      </c>
      <c r="EI6" s="35">
        <f t="shared" si="14"/>
        <v>0.25</v>
      </c>
      <c r="EJ6" s="35">
        <f t="shared" si="14"/>
        <v>0.11</v>
      </c>
      <c r="EK6" s="35">
        <f t="shared" si="14"/>
        <v>0.12</v>
      </c>
      <c r="EL6" s="35">
        <f t="shared" si="14"/>
        <v>0.13</v>
      </c>
      <c r="EM6" s="35">
        <f t="shared" si="14"/>
        <v>0.17</v>
      </c>
      <c r="EN6" s="35">
        <f t="shared" si="14"/>
        <v>0.21</v>
      </c>
      <c r="EO6" s="34" t="str">
        <f>IF(EO7="","",IF(EO7="-","【-】","【"&amp;SUBSTITUTE(TEXT(EO7,"#,##0.00"),"-","△")&amp;"】"))</f>
        <v>【0.23】</v>
      </c>
    </row>
    <row r="7" spans="1:145" s="36" customFormat="1" x14ac:dyDescent="0.15">
      <c r="A7" s="28"/>
      <c r="B7" s="37">
        <v>2018</v>
      </c>
      <c r="C7" s="37">
        <v>132012</v>
      </c>
      <c r="D7" s="37">
        <v>47</v>
      </c>
      <c r="E7" s="37">
        <v>17</v>
      </c>
      <c r="F7" s="37">
        <v>1</v>
      </c>
      <c r="G7" s="37">
        <v>0</v>
      </c>
      <c r="H7" s="37" t="s">
        <v>99</v>
      </c>
      <c r="I7" s="37" t="s">
        <v>100</v>
      </c>
      <c r="J7" s="37" t="s">
        <v>101</v>
      </c>
      <c r="K7" s="37" t="s">
        <v>102</v>
      </c>
      <c r="L7" s="37" t="s">
        <v>103</v>
      </c>
      <c r="M7" s="37" t="s">
        <v>104</v>
      </c>
      <c r="N7" s="38" t="s">
        <v>105</v>
      </c>
      <c r="O7" s="38" t="s">
        <v>106</v>
      </c>
      <c r="P7" s="38">
        <v>99.35</v>
      </c>
      <c r="Q7" s="38">
        <v>87.39</v>
      </c>
      <c r="R7" s="38">
        <v>2030</v>
      </c>
      <c r="S7" s="38">
        <v>562460</v>
      </c>
      <c r="T7" s="38">
        <v>186.38</v>
      </c>
      <c r="U7" s="38">
        <v>3017.81</v>
      </c>
      <c r="V7" s="38">
        <v>557736</v>
      </c>
      <c r="W7" s="38">
        <v>84.31</v>
      </c>
      <c r="X7" s="38">
        <v>6615.3</v>
      </c>
      <c r="Y7" s="38">
        <v>97.89</v>
      </c>
      <c r="Z7" s="38">
        <v>97.74</v>
      </c>
      <c r="AA7" s="38">
        <v>97.74</v>
      </c>
      <c r="AB7" s="38">
        <v>97.55</v>
      </c>
      <c r="AC7" s="38">
        <v>98.21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626.99</v>
      </c>
      <c r="BG7" s="38">
        <v>586.45000000000005</v>
      </c>
      <c r="BH7" s="38">
        <v>482.03</v>
      </c>
      <c r="BI7" s="38">
        <v>449.04</v>
      </c>
      <c r="BJ7" s="38">
        <v>420.9</v>
      </c>
      <c r="BK7" s="38">
        <v>843.57</v>
      </c>
      <c r="BL7" s="38">
        <v>845.86</v>
      </c>
      <c r="BM7" s="38">
        <v>802.49</v>
      </c>
      <c r="BN7" s="38">
        <v>805.14</v>
      </c>
      <c r="BO7" s="38">
        <v>730.93</v>
      </c>
      <c r="BP7" s="38">
        <v>682.78</v>
      </c>
      <c r="BQ7" s="38">
        <v>92.23</v>
      </c>
      <c r="BR7" s="38">
        <v>90.67</v>
      </c>
      <c r="BS7" s="38">
        <v>91.81</v>
      </c>
      <c r="BT7" s="38">
        <v>93.49</v>
      </c>
      <c r="BU7" s="38">
        <v>93.84</v>
      </c>
      <c r="BV7" s="38">
        <v>99.86</v>
      </c>
      <c r="BW7" s="38">
        <v>101.88</v>
      </c>
      <c r="BX7" s="38">
        <v>103.18</v>
      </c>
      <c r="BY7" s="38">
        <v>100.22</v>
      </c>
      <c r="BZ7" s="38">
        <v>98.09</v>
      </c>
      <c r="CA7" s="38">
        <v>100.91</v>
      </c>
      <c r="CB7" s="38">
        <v>151.66</v>
      </c>
      <c r="CC7" s="38">
        <v>155.18</v>
      </c>
      <c r="CD7" s="38">
        <v>153.37</v>
      </c>
      <c r="CE7" s="38">
        <v>150.44</v>
      </c>
      <c r="CF7" s="38">
        <v>150.38</v>
      </c>
      <c r="CG7" s="38">
        <v>147.29</v>
      </c>
      <c r="CH7" s="38">
        <v>143.15</v>
      </c>
      <c r="CI7" s="38">
        <v>141.11000000000001</v>
      </c>
      <c r="CJ7" s="38">
        <v>144.79</v>
      </c>
      <c r="CK7" s="38">
        <v>146.08000000000001</v>
      </c>
      <c r="CL7" s="38">
        <v>136.86000000000001</v>
      </c>
      <c r="CM7" s="38">
        <v>267.81</v>
      </c>
      <c r="CN7" s="38">
        <v>572.27</v>
      </c>
      <c r="CO7" s="38">
        <v>622.29999999999995</v>
      </c>
      <c r="CP7" s="38">
        <v>622.27</v>
      </c>
      <c r="CQ7" s="38">
        <v>619.57000000000005</v>
      </c>
      <c r="CR7" s="38">
        <v>61.03</v>
      </c>
      <c r="CS7" s="38">
        <v>62.5</v>
      </c>
      <c r="CT7" s="38">
        <v>63.26</v>
      </c>
      <c r="CU7" s="38">
        <v>61.54</v>
      </c>
      <c r="CV7" s="38">
        <v>61.93</v>
      </c>
      <c r="CW7" s="38">
        <v>58.98</v>
      </c>
      <c r="CX7" s="38">
        <v>97.8</v>
      </c>
      <c r="CY7" s="38">
        <v>97.97</v>
      </c>
      <c r="CZ7" s="38">
        <v>98.11</v>
      </c>
      <c r="DA7" s="38">
        <v>98.21</v>
      </c>
      <c r="DB7" s="38">
        <v>98.31</v>
      </c>
      <c r="DC7" s="38">
        <v>93.83</v>
      </c>
      <c r="DD7" s="38">
        <v>93.88</v>
      </c>
      <c r="DE7" s="38">
        <v>94.07</v>
      </c>
      <c r="DF7" s="38">
        <v>94.13</v>
      </c>
      <c r="DG7" s="38">
        <v>94.45</v>
      </c>
      <c r="DH7" s="38">
        <v>95.2</v>
      </c>
      <c r="DI7" s="38"/>
      <c r="DJ7" s="38"/>
      <c r="DK7" s="38"/>
      <c r="DL7" s="38"/>
      <c r="DM7" s="38"/>
      <c r="DN7" s="38"/>
      <c r="DO7" s="38"/>
      <c r="DP7" s="38"/>
      <c r="DQ7" s="38"/>
      <c r="DR7" s="38"/>
      <c r="DS7" s="38"/>
      <c r="DT7" s="38"/>
      <c r="DU7" s="38"/>
      <c r="DV7" s="38"/>
      <c r="DW7" s="38"/>
      <c r="DX7" s="38"/>
      <c r="DY7" s="38"/>
      <c r="DZ7" s="38"/>
      <c r="EA7" s="38"/>
      <c r="EB7" s="38"/>
      <c r="EC7" s="38"/>
      <c r="ED7" s="38"/>
      <c r="EE7" s="38">
        <v>0.08</v>
      </c>
      <c r="EF7" s="38">
        <v>0.25</v>
      </c>
      <c r="EG7" s="38">
        <v>0.21</v>
      </c>
      <c r="EH7" s="38">
        <v>0.25</v>
      </c>
      <c r="EI7" s="38">
        <v>0.25</v>
      </c>
      <c r="EJ7" s="38">
        <v>0.11</v>
      </c>
      <c r="EK7" s="38">
        <v>0.12</v>
      </c>
      <c r="EL7" s="38">
        <v>0.13</v>
      </c>
      <c r="EM7" s="38">
        <v>0.17</v>
      </c>
      <c r="EN7" s="38">
        <v>0.21</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油谷　誠</cp:lastModifiedBy>
  <cp:lastPrinted>2020-01-29T04:11:32Z</cp:lastPrinted>
  <dcterms:created xsi:type="dcterms:W3CDTF">2019-12-05T05:03:21Z</dcterms:created>
  <dcterms:modified xsi:type="dcterms:W3CDTF">2020-01-29T08:05:00Z</dcterms:modified>
  <cp:category/>
</cp:coreProperties>
</file>