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下水管理課\010課共通\010共通\115経営比較分析\H31\"/>
    </mc:Choice>
  </mc:AlternateContent>
  <workbookProtection workbookAlgorithmName="SHA-512" workbookHashValue="fcuIxtya0Yk10MU8mYVBfyyPgYdoY2BxymA3JupDyyRBzMUVIzwifginGQzmgRFhE+En0PqWetkkdgW3l0wopw==" workbookSaltValue="UqAKZvA+h6KMFP17TL/nR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L10" i="4"/>
  <c r="AD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<sst xmlns="http://schemas.openxmlformats.org/spreadsheetml/2006/main" count="250" uniqueCount="114">
  <si>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</si>
  <si>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</si>
  <si>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</si>
  <si>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</si>
  <si>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</si>
  <si>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</si>
  <si>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</si>
  <si>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</si>
  <si>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</si>
  <si>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</si>
  <si>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</si>
  <si>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</si>
  <si>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</si>
  <si>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</si>
  <si>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</si>
  <si>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</si>
  <si>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</si>
  <si>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</si>
  <si>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</si>
  <si>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</si>
  <si>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</si>
  <si>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</si>
  <si>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</si>
  <si>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</si>
  <si>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</si>
  <si>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</si>
  <si>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</si>
  <si>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</si>
  <si>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</si>
  <si>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</si>
  <si>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</si>
  <si>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</si>
  <si>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</si>
  <si>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</si>
  <si>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</si>
  <si>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</si>
  <si>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</si>
  <si>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</si>
  <si>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</si>
  <si>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</si>
  <si>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</si>
  <si>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</si>
  <si>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</si>
  <si>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</si>
  <si>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</si>
  <si>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</si>
  <si>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</si>
  <si>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</si>
  <si>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</si>
  <si>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</si>
  <si>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</si>
  <si>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</si>
  <si>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</si>
  <si>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</si>
  <si>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</si>
  <si>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</si>
  <si>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</si>
  <si>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</si>
  <si>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</si>
  <si>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</si>
  <si>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</si>
  <si>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</si>
  <si>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</si>
  <si>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</si>
  <si>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</si>
  <si>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</si>
  <si>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</si>
  <si>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</si>
  <si>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</si>
  <si>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</si>
  <si>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</si>
  <si>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</si>
  <si>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</si>
  <si>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</si>
  <si>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</si>
  <si>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</si>
  <si>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</si>
  <si>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</si>
  <si>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</si>
  <si>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</si>
  <si>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</si>
  <si>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</si>
  <si>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</si>
  <si>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</si>
  <si>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</si>
  <si>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</si>
  <si>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</si>
  <si>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</si>
  <si>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</si>
  <si>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</si>
  <si>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</si>
  <si>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</si>
  <si>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</si>
  <si>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</si>
  <si>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</si>
  <si>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</si>
  <si>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</si>
  <si>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</si>
  <si>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東京都　青梅市</t>
  </si>
  <si>
    <t>法非適用</t>
  </si>
  <si>
    <t>下水道事業</t>
  </si>
  <si>
    <t>特定地域生活排水処理</t>
  </si>
  <si>
    <t>K3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</si>
  <si>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</si>
  <si>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</si>
  <si>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</si>
  <si>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</si>
  <si>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</si>
  <si>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</si>
  <si>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</si>
  <si>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</si>
  <si>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青梅市では、市民の生活環境の向上と河川の水質保全を図る上から、全域水洗化を進めるため、公共下水道が布設できない区域について、平成27年度から公設浄化槽事業を開始しました。
　くみ取り便所等を市設の合併処理浄化槽に切替える設置事業と、既設の私設合併処理浄化槽を市が譲り受ける譲渡事業があり、市が維持管理等を行うことで、使用料の負担を求めるものです。
　令和5年度までに整備対象全世帯の公設化を目指し、対象区域に居住する方に御理解いただけるよう、普及に努めていきます。
　⑤経費回収率や⑥汚水処理原価などを見てわかるとおり、現時点で経営の健全性を示すことは難しいですが、事業の進捗に合わせ、将来負担等の分析を行い、使用者に適正な負担を求めていきます。</t>
    <rPh sb="176" eb="178">
      <t>レイワ</t>
    </rPh>
    <phoneticPr fontId="4"/>
  </si>
  <si>
    <t>　私設合併処理浄化槽を譲り受けたものの中には、設置後相当年数が経過したものも含まれ、適切な維持管理が求められています。
　経年使用した浄化槽の機能を停止させることなく、安心して利用いただけるよう、効率的な管理に努めていきます。</t>
    <phoneticPr fontId="4"/>
  </si>
  <si>
    <t>　公設浄化槽事業だけで、採算を求めて行くことは極めて困難であると分析しています。
　当分は、事業計画に沿った公設化の推進に努めていきますが、使用者が一定数達した時点で、事業全体の検証を行い、健全な事業運営を目指していきます。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</si>
</sst>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7C-433B-847C-66957DB45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204416"/>
        <c:axId val="461205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7C-433B-847C-66957DB45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204416"/>
        <c:axId val="461205200"/>
      </c:lineChart>
      <c:dateAx>
        <c:axId val="461204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1205200"/>
        <c:crosses val="autoZero"/>
        <c:auto val="1"/>
        <c:lblOffset val="100"/>
        <c:baseTimeUnit val="years"/>
      </c:dateAx>
      <c:valAx>
        <c:axId val="461205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1204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1.06</c:v>
                </c:pt>
                <c:pt idx="2">
                  <c:v>54.19</c:v>
                </c:pt>
                <c:pt idx="3">
                  <c:v>47.46</c:v>
                </c:pt>
                <c:pt idx="4">
                  <c:v>48.38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20-4938-8521-19E6E2A8A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021056"/>
        <c:axId val="497036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58.25</c:v>
                </c:pt>
                <c:pt idx="2">
                  <c:v>61.55</c:v>
                </c:pt>
                <c:pt idx="3">
                  <c:v>57.22</c:v>
                </c:pt>
                <c:pt idx="4">
                  <c:v>54.93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20-4938-8521-19E6E2A8A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021056"/>
        <c:axId val="497036736"/>
      </c:lineChart>
      <c:dateAx>
        <c:axId val="497021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7036736"/>
        <c:crosses val="autoZero"/>
        <c:auto val="1"/>
        <c:lblOffset val="100"/>
        <c:baseTimeUnit val="years"/>
      </c:dateAx>
      <c:valAx>
        <c:axId val="497036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7021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100</c:v>
                </c:pt>
                <c:pt idx="2">
                  <c:v>93.33</c:v>
                </c:pt>
                <c:pt idx="3">
                  <c:v>96.98</c:v>
                </c:pt>
                <c:pt idx="4">
                  <c:v>97.34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EE-4C29-B976-2C1208CF3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035952"/>
        <c:axId val="497036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68.150000000000006</c:v>
                </c:pt>
                <c:pt idx="2">
                  <c:v>67.489999999999995</c:v>
                </c:pt>
                <c:pt idx="3">
                  <c:v>67.290000000000006</c:v>
                </c:pt>
                <c:pt idx="4">
                  <c:v>65.569999999999993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EE-4C29-B976-2C1208CF3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035952"/>
        <c:axId val="497036344"/>
      </c:lineChart>
      <c:dateAx>
        <c:axId val="497035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7036344"/>
        <c:crosses val="autoZero"/>
        <c:auto val="1"/>
        <c:lblOffset val="100"/>
        <c:baseTimeUnit val="years"/>
      </c:dateAx>
      <c:valAx>
        <c:axId val="497036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7035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98.59</c:v>
                </c:pt>
                <c:pt idx="4">
                  <c:v>111.61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B9-4928-BE71-C3B717EDB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206768"/>
        <c:axId val="497030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B9-4928-BE71-C3B717EDB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206768"/>
        <c:axId val="497030464"/>
      </c:lineChart>
      <c:dateAx>
        <c:axId val="461206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7030464"/>
        <c:crosses val="autoZero"/>
        <c:auto val="1"/>
        <c:lblOffset val="100"/>
        <c:baseTimeUnit val="years"/>
      </c:dateAx>
      <c:valAx>
        <c:axId val="497030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1206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7F-4DA7-BC27-4B4632300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025760"/>
        <c:axId val="49703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7F-4DA7-BC27-4B4632300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025760"/>
        <c:axId val="497032032"/>
      </c:lineChart>
      <c:dateAx>
        <c:axId val="497025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7032032"/>
        <c:crosses val="autoZero"/>
        <c:auto val="1"/>
        <c:lblOffset val="100"/>
        <c:baseTimeUnit val="years"/>
      </c:dateAx>
      <c:valAx>
        <c:axId val="49703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7025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86-4CB8-B035-A83A4C84D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023408"/>
        <c:axId val="497026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86-4CB8-B035-A83A4C84D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023408"/>
        <c:axId val="497026152"/>
      </c:lineChart>
      <c:dateAx>
        <c:axId val="497023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7026152"/>
        <c:crosses val="autoZero"/>
        <c:auto val="1"/>
        <c:lblOffset val="100"/>
        <c:baseTimeUnit val="years"/>
      </c:dateAx>
      <c:valAx>
        <c:axId val="497026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7023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BD-4B76-B02A-5DE976D73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027328"/>
        <c:axId val="497023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BD-4B76-B02A-5DE976D73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027328"/>
        <c:axId val="497023800"/>
      </c:lineChart>
      <c:dateAx>
        <c:axId val="497027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7023800"/>
        <c:crosses val="autoZero"/>
        <c:auto val="1"/>
        <c:lblOffset val="100"/>
        <c:baseTimeUnit val="years"/>
      </c:dateAx>
      <c:valAx>
        <c:axId val="497023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7027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C2-4B0F-9878-838975E60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026544"/>
        <c:axId val="497025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C2-4B0F-9878-838975E60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026544"/>
        <c:axId val="497025368"/>
      </c:lineChart>
      <c:dateAx>
        <c:axId val="497026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7025368"/>
        <c:crosses val="autoZero"/>
        <c:auto val="1"/>
        <c:lblOffset val="100"/>
        <c:baseTimeUnit val="years"/>
      </c:dateAx>
      <c:valAx>
        <c:axId val="497025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7026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1293.75</c:v>
                </c:pt>
                <c:pt idx="2">
                  <c:v>612.35</c:v>
                </c:pt>
                <c:pt idx="3">
                  <c:v>740.74</c:v>
                </c:pt>
                <c:pt idx="4">
                  <c:v>702.36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E9-4522-8507-F7CB60B39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021448"/>
        <c:axId val="497027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392.19</c:v>
                </c:pt>
                <c:pt idx="2">
                  <c:v>413.5</c:v>
                </c:pt>
                <c:pt idx="3">
                  <c:v>407.42</c:v>
                </c:pt>
                <c:pt idx="4">
                  <c:v>386.46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2E9-4522-8507-F7CB60B39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021448"/>
        <c:axId val="497027720"/>
      </c:lineChart>
      <c:dateAx>
        <c:axId val="497021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7027720"/>
        <c:crosses val="autoZero"/>
        <c:auto val="1"/>
        <c:lblOffset val="100"/>
        <c:baseTimeUnit val="years"/>
      </c:dateAx>
      <c:valAx>
        <c:axId val="497027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7021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21.49</c:v>
                </c:pt>
                <c:pt idx="2">
                  <c:v>51.98</c:v>
                </c:pt>
                <c:pt idx="3">
                  <c:v>56.45</c:v>
                </c:pt>
                <c:pt idx="4">
                  <c:v>46.41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B7-4EC6-A7F2-5072D4E5E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030072"/>
        <c:axId val="497031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57.03</c:v>
                </c:pt>
                <c:pt idx="2">
                  <c:v>55.84</c:v>
                </c:pt>
                <c:pt idx="3">
                  <c:v>57.08</c:v>
                </c:pt>
                <c:pt idx="4">
                  <c:v>55.85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B7-4EC6-A7F2-5072D4E5E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030072"/>
        <c:axId val="497031248"/>
      </c:lineChart>
      <c:dateAx>
        <c:axId val="497030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7031248"/>
        <c:crosses val="autoZero"/>
        <c:auto val="1"/>
        <c:lblOffset val="100"/>
        <c:baseTimeUnit val="years"/>
      </c:dateAx>
      <c:valAx>
        <c:axId val="497031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7030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519.54999999999995</c:v>
                </c:pt>
                <c:pt idx="2">
                  <c:v>221.5</c:v>
                </c:pt>
                <c:pt idx="3">
                  <c:v>202.94</c:v>
                </c:pt>
                <c:pt idx="4">
                  <c:v>245.63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46-4F1A-BEC5-CFE94D150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032424"/>
        <c:axId val="497032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283.73</c:v>
                </c:pt>
                <c:pt idx="2">
                  <c:v>287.57</c:v>
                </c:pt>
                <c:pt idx="3">
                  <c:v>286.86</c:v>
                </c:pt>
                <c:pt idx="4">
                  <c:v>287.91000000000003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246-4F1A-BEC5-CFE94D150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032424"/>
        <c:axId val="497032816"/>
      </c:lineChart>
      <c:dateAx>
        <c:axId val="497032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7032816"/>
        <c:crosses val="autoZero"/>
        <c:auto val="1"/>
        <c:lblOffset val="100"/>
        <c:baseTimeUnit val="years"/>
      </c:dateAx>
      <c:valAx>
        <c:axId val="497032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7032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【325.02】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R1" zoomScale="80" zoomScaleNormal="80" workbookViewId="0">
      <selection activeCell="BL6" sqref="BL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
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
データ!H6</f>
        <v>
東京都　青梅市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
1</v>
      </c>
      <c r="C7" s="44"/>
      <c r="D7" s="44"/>
      <c r="E7" s="44"/>
      <c r="F7" s="44"/>
      <c r="G7" s="44"/>
      <c r="H7" s="44"/>
      <c r="I7" s="44" t="s">
        <v>
2</v>
      </c>
      <c r="J7" s="44"/>
      <c r="K7" s="44"/>
      <c r="L7" s="44"/>
      <c r="M7" s="44"/>
      <c r="N7" s="44"/>
      <c r="O7" s="44"/>
      <c r="P7" s="44" t="s">
        <v>
3</v>
      </c>
      <c r="Q7" s="44"/>
      <c r="R7" s="44"/>
      <c r="S7" s="44"/>
      <c r="T7" s="44"/>
      <c r="U7" s="44"/>
      <c r="V7" s="44"/>
      <c r="W7" s="44" t="s">
        <v>
4</v>
      </c>
      <c r="X7" s="44"/>
      <c r="Y7" s="44"/>
      <c r="Z7" s="44"/>
      <c r="AA7" s="44"/>
      <c r="AB7" s="44"/>
      <c r="AC7" s="44"/>
      <c r="AD7" s="44" t="s">
        <v>
5</v>
      </c>
      <c r="AE7" s="44"/>
      <c r="AF7" s="44"/>
      <c r="AG7" s="44"/>
      <c r="AH7" s="44"/>
      <c r="AI7" s="44"/>
      <c r="AJ7" s="44"/>
      <c r="AK7" s="3"/>
      <c r="AL7" s="44" t="s">
        <v>
6</v>
      </c>
      <c r="AM7" s="44"/>
      <c r="AN7" s="44"/>
      <c r="AO7" s="44"/>
      <c r="AP7" s="44"/>
      <c r="AQ7" s="44"/>
      <c r="AR7" s="44"/>
      <c r="AS7" s="44"/>
      <c r="AT7" s="44" t="s">
        <v>
7</v>
      </c>
      <c r="AU7" s="44"/>
      <c r="AV7" s="44"/>
      <c r="AW7" s="44"/>
      <c r="AX7" s="44"/>
      <c r="AY7" s="44"/>
      <c r="AZ7" s="44"/>
      <c r="BA7" s="44"/>
      <c r="BB7" s="44" t="s">
        <v>
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
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
データ!I6</f>
        <v>
法非適用</v>
      </c>
      <c r="C8" s="48"/>
      <c r="D8" s="48"/>
      <c r="E8" s="48"/>
      <c r="F8" s="48"/>
      <c r="G8" s="48"/>
      <c r="H8" s="48"/>
      <c r="I8" s="48" t="str">
        <f>
データ!J6</f>
        <v>
下水道事業</v>
      </c>
      <c r="J8" s="48"/>
      <c r="K8" s="48"/>
      <c r="L8" s="48"/>
      <c r="M8" s="48"/>
      <c r="N8" s="48"/>
      <c r="O8" s="48"/>
      <c r="P8" s="48" t="str">
        <f>
データ!K6</f>
        <v>
特定地域生活排水処理</v>
      </c>
      <c r="Q8" s="48"/>
      <c r="R8" s="48"/>
      <c r="S8" s="48"/>
      <c r="T8" s="48"/>
      <c r="U8" s="48"/>
      <c r="V8" s="48"/>
      <c r="W8" s="48" t="str">
        <f>
データ!L6</f>
        <v>
K3</v>
      </c>
      <c r="X8" s="48"/>
      <c r="Y8" s="48"/>
      <c r="Z8" s="48"/>
      <c r="AA8" s="48"/>
      <c r="AB8" s="48"/>
      <c r="AC8" s="48"/>
      <c r="AD8" s="49" t="str">
        <f>
データ!$M$6</f>
        <v>
非設置</v>
      </c>
      <c r="AE8" s="49"/>
      <c r="AF8" s="49"/>
      <c r="AG8" s="49"/>
      <c r="AH8" s="49"/>
      <c r="AI8" s="49"/>
      <c r="AJ8" s="49"/>
      <c r="AK8" s="3"/>
      <c r="AL8" s="50">
        <f>
データ!S6</f>
        <v>
134086</v>
      </c>
      <c r="AM8" s="50"/>
      <c r="AN8" s="50"/>
      <c r="AO8" s="50"/>
      <c r="AP8" s="50"/>
      <c r="AQ8" s="50"/>
      <c r="AR8" s="50"/>
      <c r="AS8" s="50"/>
      <c r="AT8" s="45">
        <f>
データ!T6</f>
        <v>
103.31</v>
      </c>
      <c r="AU8" s="45"/>
      <c r="AV8" s="45"/>
      <c r="AW8" s="45"/>
      <c r="AX8" s="45"/>
      <c r="AY8" s="45"/>
      <c r="AZ8" s="45"/>
      <c r="BA8" s="45"/>
      <c r="BB8" s="45">
        <f>
データ!U6</f>
        <v>
1297.9000000000001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
10</v>
      </c>
      <c r="BM8" s="47"/>
      <c r="BN8" s="7" t="s">
        <v>
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
12</v>
      </c>
      <c r="C9" s="44"/>
      <c r="D9" s="44"/>
      <c r="E9" s="44"/>
      <c r="F9" s="44"/>
      <c r="G9" s="44"/>
      <c r="H9" s="44"/>
      <c r="I9" s="44" t="s">
        <v>
13</v>
      </c>
      <c r="J9" s="44"/>
      <c r="K9" s="44"/>
      <c r="L9" s="44"/>
      <c r="M9" s="44"/>
      <c r="N9" s="44"/>
      <c r="O9" s="44"/>
      <c r="P9" s="44" t="s">
        <v>
14</v>
      </c>
      <c r="Q9" s="44"/>
      <c r="R9" s="44"/>
      <c r="S9" s="44"/>
      <c r="T9" s="44"/>
      <c r="U9" s="44"/>
      <c r="V9" s="44"/>
      <c r="W9" s="44" t="s">
        <v>
15</v>
      </c>
      <c r="X9" s="44"/>
      <c r="Y9" s="44"/>
      <c r="Z9" s="44"/>
      <c r="AA9" s="44"/>
      <c r="AB9" s="44"/>
      <c r="AC9" s="44"/>
      <c r="AD9" s="44" t="s">
        <v>
16</v>
      </c>
      <c r="AE9" s="44"/>
      <c r="AF9" s="44"/>
      <c r="AG9" s="44"/>
      <c r="AH9" s="44"/>
      <c r="AI9" s="44"/>
      <c r="AJ9" s="44"/>
      <c r="AK9" s="3"/>
      <c r="AL9" s="44" t="s">
        <v>
17</v>
      </c>
      <c r="AM9" s="44"/>
      <c r="AN9" s="44"/>
      <c r="AO9" s="44"/>
      <c r="AP9" s="44"/>
      <c r="AQ9" s="44"/>
      <c r="AR9" s="44"/>
      <c r="AS9" s="44"/>
      <c r="AT9" s="44" t="s">
        <v>
18</v>
      </c>
      <c r="AU9" s="44"/>
      <c r="AV9" s="44"/>
      <c r="AW9" s="44"/>
      <c r="AX9" s="44"/>
      <c r="AY9" s="44"/>
      <c r="AZ9" s="44"/>
      <c r="BA9" s="44"/>
      <c r="BB9" s="44" t="s">
        <v>
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
20</v>
      </c>
      <c r="BM9" s="52"/>
      <c r="BN9" s="10" t="s">
        <v>
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
データ!N6</f>
        <v>
-</v>
      </c>
      <c r="C10" s="45"/>
      <c r="D10" s="45"/>
      <c r="E10" s="45"/>
      <c r="F10" s="45"/>
      <c r="G10" s="45"/>
      <c r="H10" s="45"/>
      <c r="I10" s="45" t="str">
        <f>
データ!O6</f>
        <v>
該当数値なし</v>
      </c>
      <c r="J10" s="45"/>
      <c r="K10" s="45"/>
      <c r="L10" s="45"/>
      <c r="M10" s="45"/>
      <c r="N10" s="45"/>
      <c r="O10" s="45"/>
      <c r="P10" s="45">
        <f>
データ!P6</f>
        <v>
0.48</v>
      </c>
      <c r="Q10" s="45"/>
      <c r="R10" s="45"/>
      <c r="S10" s="45"/>
      <c r="T10" s="45"/>
      <c r="U10" s="45"/>
      <c r="V10" s="45"/>
      <c r="W10" s="45">
        <f>
データ!Q6</f>
        <v>
100</v>
      </c>
      <c r="X10" s="45"/>
      <c r="Y10" s="45"/>
      <c r="Z10" s="45"/>
      <c r="AA10" s="45"/>
      <c r="AB10" s="45"/>
      <c r="AC10" s="45"/>
      <c r="AD10" s="50">
        <f>
データ!R6</f>
        <v>
2087</v>
      </c>
      <c r="AE10" s="50"/>
      <c r="AF10" s="50"/>
      <c r="AG10" s="50"/>
      <c r="AH10" s="50"/>
      <c r="AI10" s="50"/>
      <c r="AJ10" s="50"/>
      <c r="AK10" s="2"/>
      <c r="AL10" s="50">
        <f>
データ!V6</f>
        <v>
638</v>
      </c>
      <c r="AM10" s="50"/>
      <c r="AN10" s="50"/>
      <c r="AO10" s="50"/>
      <c r="AP10" s="50"/>
      <c r="AQ10" s="50"/>
      <c r="AR10" s="50"/>
      <c r="AS10" s="50"/>
      <c r="AT10" s="45">
        <f>
データ!W6</f>
        <v>
0.1</v>
      </c>
      <c r="AU10" s="45"/>
      <c r="AV10" s="45"/>
      <c r="AW10" s="45"/>
      <c r="AX10" s="45"/>
      <c r="AY10" s="45"/>
      <c r="AZ10" s="45"/>
      <c r="BA10" s="45"/>
      <c r="BB10" s="45">
        <f>
データ!X6</f>
        <v>
6380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
22</v>
      </c>
      <c r="BM10" s="69"/>
      <c r="BN10" s="13" t="s">
        <v>
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
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
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
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
111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
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
112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
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
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
113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
30</v>
      </c>
    </row>
    <row r="84" spans="1:78" x14ac:dyDescent="0.15">
      <c r="C84" s="2"/>
    </row>
    <row r="85" spans="1:78" hidden="1" x14ac:dyDescent="0.15">
      <c r="B85" s="26" t="s">
        <v>
31</v>
      </c>
      <c r="C85" s="26"/>
      <c r="D85" s="26"/>
      <c r="E85" s="26" t="s">
        <v>
32</v>
      </c>
      <c r="F85" s="26" t="s">
        <v>
33</v>
      </c>
      <c r="G85" s="26" t="s">
        <v>
34</v>
      </c>
      <c r="H85" s="26" t="s">
        <v>
35</v>
      </c>
      <c r="I85" s="26" t="s">
        <v>
36</v>
      </c>
      <c r="J85" s="26" t="s">
        <v>
37</v>
      </c>
      <c r="K85" s="26" t="s">
        <v>
38</v>
      </c>
      <c r="L85" s="26" t="s">
        <v>
39</v>
      </c>
      <c r="M85" s="26" t="s">
        <v>
40</v>
      </c>
      <c r="N85" s="26" t="s">
        <v>
41</v>
      </c>
      <c r="O85" s="26" t="s">
        <v>
42</v>
      </c>
    </row>
    <row r="86" spans="1:78" hidden="1" x14ac:dyDescent="0.15">
      <c r="B86" s="26"/>
      <c r="C86" s="26"/>
      <c r="D86" s="26"/>
      <c r="E86" s="26" t="str">
        <f>
データ!AI6</f>
        <v/>
      </c>
      <c r="F86" s="26" t="s">
        <v>
43</v>
      </c>
      <c r="G86" s="26" t="s">
        <v>
43</v>
      </c>
      <c r="H86" s="26" t="str">
        <f>
データ!BP6</f>
        <v>
【325.02】</v>
      </c>
      <c r="I86" s="26" t="str">
        <f>
データ!CA6</f>
        <v>
【60.61】</v>
      </c>
      <c r="J86" s="26" t="str">
        <f>
データ!CL6</f>
        <v>
【270.94】</v>
      </c>
      <c r="K86" s="26" t="str">
        <f>
データ!CW6</f>
        <v>
【57.80】</v>
      </c>
      <c r="L86" s="26" t="str">
        <f>
データ!DH6</f>
        <v>
【78.90】</v>
      </c>
      <c r="M86" s="26" t="s">
        <v>
44</v>
      </c>
      <c r="N86" s="26" t="s">
        <v>
44</v>
      </c>
      <c r="O86" s="26" t="str">
        <f>
データ!EO6</f>
        <v>
【-】</v>
      </c>
    </row>
  </sheetData>
  <sheetProtection algorithmName="SHA-512" hashValue="fB5GgzSKuFVrDDd54GhKNlEXzRKTH2B6uHLcUM3Ef3Z98aR/7E98jrBOvtwgusx7xbe9Vb7nS6N+Euv2jqiOxg==" saltValue="z+rAfaJJfLShwQvQG2R7/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132055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東京都　青梅市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0.48</v>
      </c>
      <c r="Q6" s="34">
        <f t="shared" si="3"/>
        <v>100</v>
      </c>
      <c r="R6" s="34">
        <f t="shared" si="3"/>
        <v>2087</v>
      </c>
      <c r="S6" s="34">
        <f t="shared" si="3"/>
        <v>134086</v>
      </c>
      <c r="T6" s="34">
        <f t="shared" si="3"/>
        <v>103.31</v>
      </c>
      <c r="U6" s="34">
        <f t="shared" si="3"/>
        <v>1297.9000000000001</v>
      </c>
      <c r="V6" s="34">
        <f t="shared" si="3"/>
        <v>638</v>
      </c>
      <c r="W6" s="34">
        <f t="shared" si="3"/>
        <v>0.1</v>
      </c>
      <c r="X6" s="34">
        <f t="shared" si="3"/>
        <v>6380</v>
      </c>
      <c r="Y6" s="35" t="str">
        <f>IF(Y7="",NA(),Y7)</f>
        <v>-</v>
      </c>
      <c r="Z6" s="35">
        <f t="shared" ref="Z6:AH6" si="4">IF(Z7="",NA(),Z7)</f>
        <v>100</v>
      </c>
      <c r="AA6" s="35">
        <f t="shared" si="4"/>
        <v>100</v>
      </c>
      <c r="AB6" s="35">
        <f t="shared" si="4"/>
        <v>98.59</v>
      </c>
      <c r="AC6" s="35">
        <f t="shared" si="4"/>
        <v>111.61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 t="str">
        <f>IF(BF7="",NA(),BF7)</f>
        <v>-</v>
      </c>
      <c r="BG6" s="35">
        <f t="shared" ref="BG6:BO6" si="7">IF(BG7="",NA(),BG7)</f>
        <v>1293.75</v>
      </c>
      <c r="BH6" s="35">
        <f t="shared" si="7"/>
        <v>612.35</v>
      </c>
      <c r="BI6" s="35">
        <f t="shared" si="7"/>
        <v>740.74</v>
      </c>
      <c r="BJ6" s="35">
        <f t="shared" si="7"/>
        <v>702.36</v>
      </c>
      <c r="BK6" s="35" t="str">
        <f t="shared" si="7"/>
        <v>-</v>
      </c>
      <c r="BL6" s="35">
        <f t="shared" si="7"/>
        <v>392.19</v>
      </c>
      <c r="BM6" s="35">
        <f t="shared" si="7"/>
        <v>413.5</v>
      </c>
      <c r="BN6" s="35">
        <f t="shared" si="7"/>
        <v>407.42</v>
      </c>
      <c r="BO6" s="35">
        <f t="shared" si="7"/>
        <v>386.46</v>
      </c>
      <c r="BP6" s="34" t="str">
        <f>IF(BP7="","",IF(BP7="-","【-】","【"&amp;SUBSTITUTE(TEXT(BP7,"#,##0.00"),"-","△")&amp;"】"))</f>
        <v>【325.02】</v>
      </c>
      <c r="BQ6" s="35" t="str">
        <f>IF(BQ7="",NA(),BQ7)</f>
        <v>-</v>
      </c>
      <c r="BR6" s="35">
        <f t="shared" ref="BR6:BZ6" si="8">IF(BR7="",NA(),BR7)</f>
        <v>21.49</v>
      </c>
      <c r="BS6" s="35">
        <f t="shared" si="8"/>
        <v>51.98</v>
      </c>
      <c r="BT6" s="35">
        <f t="shared" si="8"/>
        <v>56.45</v>
      </c>
      <c r="BU6" s="35">
        <f t="shared" si="8"/>
        <v>46.41</v>
      </c>
      <c r="BV6" s="35" t="str">
        <f t="shared" si="8"/>
        <v>-</v>
      </c>
      <c r="BW6" s="35">
        <f t="shared" si="8"/>
        <v>57.03</v>
      </c>
      <c r="BX6" s="35">
        <f t="shared" si="8"/>
        <v>55.84</v>
      </c>
      <c r="BY6" s="35">
        <f t="shared" si="8"/>
        <v>57.08</v>
      </c>
      <c r="BZ6" s="35">
        <f t="shared" si="8"/>
        <v>55.85</v>
      </c>
      <c r="CA6" s="34" t="str">
        <f>IF(CA7="","",IF(CA7="-","【-】","【"&amp;SUBSTITUTE(TEXT(CA7,"#,##0.00"),"-","△")&amp;"】"))</f>
        <v>【60.61】</v>
      </c>
      <c r="CB6" s="35" t="str">
        <f>IF(CB7="",NA(),CB7)</f>
        <v>-</v>
      </c>
      <c r="CC6" s="35">
        <f t="shared" ref="CC6:CK6" si="9">IF(CC7="",NA(),CC7)</f>
        <v>519.54999999999995</v>
      </c>
      <c r="CD6" s="35">
        <f t="shared" si="9"/>
        <v>221.5</v>
      </c>
      <c r="CE6" s="35">
        <f t="shared" si="9"/>
        <v>202.94</v>
      </c>
      <c r="CF6" s="35">
        <f t="shared" si="9"/>
        <v>245.63</v>
      </c>
      <c r="CG6" s="35" t="str">
        <f t="shared" si="9"/>
        <v>-</v>
      </c>
      <c r="CH6" s="35">
        <f t="shared" si="9"/>
        <v>283.73</v>
      </c>
      <c r="CI6" s="35">
        <f t="shared" si="9"/>
        <v>287.57</v>
      </c>
      <c r="CJ6" s="35">
        <f t="shared" si="9"/>
        <v>286.86</v>
      </c>
      <c r="CK6" s="35">
        <f t="shared" si="9"/>
        <v>287.91000000000003</v>
      </c>
      <c r="CL6" s="34" t="str">
        <f>IF(CL7="","",IF(CL7="-","【-】","【"&amp;SUBSTITUTE(TEXT(CL7,"#,##0.00"),"-","△")&amp;"】"))</f>
        <v>【270.94】</v>
      </c>
      <c r="CM6" s="35" t="str">
        <f>IF(CM7="",NA(),CM7)</f>
        <v>-</v>
      </c>
      <c r="CN6" s="35">
        <f t="shared" ref="CN6:CV6" si="10">IF(CN7="",NA(),CN7)</f>
        <v>1.06</v>
      </c>
      <c r="CO6" s="35">
        <f t="shared" si="10"/>
        <v>54.19</v>
      </c>
      <c r="CP6" s="35">
        <f t="shared" si="10"/>
        <v>47.46</v>
      </c>
      <c r="CQ6" s="35">
        <f t="shared" si="10"/>
        <v>48.38</v>
      </c>
      <c r="CR6" s="35" t="str">
        <f t="shared" si="10"/>
        <v>-</v>
      </c>
      <c r="CS6" s="35">
        <f t="shared" si="10"/>
        <v>58.25</v>
      </c>
      <c r="CT6" s="35">
        <f t="shared" si="10"/>
        <v>61.55</v>
      </c>
      <c r="CU6" s="35">
        <f t="shared" si="10"/>
        <v>57.22</v>
      </c>
      <c r="CV6" s="35">
        <f t="shared" si="10"/>
        <v>54.93</v>
      </c>
      <c r="CW6" s="34" t="str">
        <f>IF(CW7="","",IF(CW7="-","【-】","【"&amp;SUBSTITUTE(TEXT(CW7,"#,##0.00"),"-","△")&amp;"】"))</f>
        <v>【57.80】</v>
      </c>
      <c r="CX6" s="35" t="str">
        <f>IF(CX7="",NA(),CX7)</f>
        <v>-</v>
      </c>
      <c r="CY6" s="35">
        <f t="shared" ref="CY6:DG6" si="11">IF(CY7="",NA(),CY7)</f>
        <v>100</v>
      </c>
      <c r="CZ6" s="35">
        <f t="shared" si="11"/>
        <v>93.33</v>
      </c>
      <c r="DA6" s="35">
        <f t="shared" si="11"/>
        <v>96.98</v>
      </c>
      <c r="DB6" s="35">
        <f t="shared" si="11"/>
        <v>97.34</v>
      </c>
      <c r="DC6" s="35" t="str">
        <f t="shared" si="11"/>
        <v>-</v>
      </c>
      <c r="DD6" s="35">
        <f t="shared" si="11"/>
        <v>68.150000000000006</v>
      </c>
      <c r="DE6" s="35">
        <f t="shared" si="11"/>
        <v>67.489999999999995</v>
      </c>
      <c r="DF6" s="35">
        <f t="shared" si="11"/>
        <v>67.290000000000006</v>
      </c>
      <c r="DG6" s="35">
        <f t="shared" si="11"/>
        <v>65.569999999999993</v>
      </c>
      <c r="DH6" s="34" t="str">
        <f>IF(DH7="","",IF(DH7="-","【-】","【"&amp;SUBSTITUTE(TEXT(DH7,"#,##0.00"),"-","△")&amp;"】"))</f>
        <v>【78.90】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2018</v>
      </c>
      <c r="C7" s="37">
        <v>132055</v>
      </c>
      <c r="D7" s="37">
        <v>47</v>
      </c>
      <c r="E7" s="37">
        <v>18</v>
      </c>
      <c r="F7" s="37">
        <v>0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0.48</v>
      </c>
      <c r="Q7" s="38">
        <v>100</v>
      </c>
      <c r="R7" s="38">
        <v>2087</v>
      </c>
      <c r="S7" s="38">
        <v>134086</v>
      </c>
      <c r="T7" s="38">
        <v>103.31</v>
      </c>
      <c r="U7" s="38">
        <v>1297.9000000000001</v>
      </c>
      <c r="V7" s="38">
        <v>638</v>
      </c>
      <c r="W7" s="38">
        <v>0.1</v>
      </c>
      <c r="X7" s="38">
        <v>6380</v>
      </c>
      <c r="Y7" s="38" t="s">
        <v>104</v>
      </c>
      <c r="Z7" s="38">
        <v>100</v>
      </c>
      <c r="AA7" s="38">
        <v>100</v>
      </c>
      <c r="AB7" s="38">
        <v>98.59</v>
      </c>
      <c r="AC7" s="38">
        <v>111.61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 t="s">
        <v>104</v>
      </c>
      <c r="BG7" s="38">
        <v>1293.75</v>
      </c>
      <c r="BH7" s="38">
        <v>612.35</v>
      </c>
      <c r="BI7" s="38">
        <v>740.74</v>
      </c>
      <c r="BJ7" s="38">
        <v>702.36</v>
      </c>
      <c r="BK7" s="38" t="s">
        <v>104</v>
      </c>
      <c r="BL7" s="38">
        <v>392.19</v>
      </c>
      <c r="BM7" s="38">
        <v>413.5</v>
      </c>
      <c r="BN7" s="38">
        <v>407.42</v>
      </c>
      <c r="BO7" s="38">
        <v>386.46</v>
      </c>
      <c r="BP7" s="38">
        <v>325.02</v>
      </c>
      <c r="BQ7" s="38" t="s">
        <v>104</v>
      </c>
      <c r="BR7" s="38">
        <v>21.49</v>
      </c>
      <c r="BS7" s="38">
        <v>51.98</v>
      </c>
      <c r="BT7" s="38">
        <v>56.45</v>
      </c>
      <c r="BU7" s="38">
        <v>46.41</v>
      </c>
      <c r="BV7" s="38" t="s">
        <v>104</v>
      </c>
      <c r="BW7" s="38">
        <v>57.03</v>
      </c>
      <c r="BX7" s="38">
        <v>55.84</v>
      </c>
      <c r="BY7" s="38">
        <v>57.08</v>
      </c>
      <c r="BZ7" s="38">
        <v>55.85</v>
      </c>
      <c r="CA7" s="38">
        <v>60.61</v>
      </c>
      <c r="CB7" s="38" t="s">
        <v>104</v>
      </c>
      <c r="CC7" s="38">
        <v>519.54999999999995</v>
      </c>
      <c r="CD7" s="38">
        <v>221.5</v>
      </c>
      <c r="CE7" s="38">
        <v>202.94</v>
      </c>
      <c r="CF7" s="38">
        <v>245.63</v>
      </c>
      <c r="CG7" s="38" t="s">
        <v>104</v>
      </c>
      <c r="CH7" s="38">
        <v>283.73</v>
      </c>
      <c r="CI7" s="38">
        <v>287.57</v>
      </c>
      <c r="CJ7" s="38">
        <v>286.86</v>
      </c>
      <c r="CK7" s="38">
        <v>287.91000000000003</v>
      </c>
      <c r="CL7" s="38">
        <v>270.94</v>
      </c>
      <c r="CM7" s="38" t="s">
        <v>104</v>
      </c>
      <c r="CN7" s="38">
        <v>1.06</v>
      </c>
      <c r="CO7" s="38">
        <v>54.19</v>
      </c>
      <c r="CP7" s="38">
        <v>47.46</v>
      </c>
      <c r="CQ7" s="38">
        <v>48.38</v>
      </c>
      <c r="CR7" s="38" t="s">
        <v>104</v>
      </c>
      <c r="CS7" s="38">
        <v>58.25</v>
      </c>
      <c r="CT7" s="38">
        <v>61.55</v>
      </c>
      <c r="CU7" s="38">
        <v>57.22</v>
      </c>
      <c r="CV7" s="38">
        <v>54.93</v>
      </c>
      <c r="CW7" s="38">
        <v>57.8</v>
      </c>
      <c r="CX7" s="38" t="s">
        <v>104</v>
      </c>
      <c r="CY7" s="38">
        <v>100</v>
      </c>
      <c r="CZ7" s="38">
        <v>93.33</v>
      </c>
      <c r="DA7" s="38">
        <v>96.98</v>
      </c>
      <c r="DB7" s="38">
        <v>97.34</v>
      </c>
      <c r="DC7" s="38" t="s">
        <v>104</v>
      </c>
      <c r="DD7" s="38">
        <v>68.150000000000006</v>
      </c>
      <c r="DE7" s="38">
        <v>67.489999999999995</v>
      </c>
      <c r="DF7" s="38">
        <v>67.290000000000006</v>
      </c>
      <c r="DG7" s="38">
        <v>65.569999999999993</v>
      </c>
      <c r="DH7" s="38">
        <v>78.900000000000006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104</v>
      </c>
      <c r="EF7" s="38" t="s">
        <v>104</v>
      </c>
      <c r="EG7" s="38" t="s">
        <v>104</v>
      </c>
      <c r="EH7" s="38" t="s">
        <v>104</v>
      </c>
      <c r="EI7" s="38" t="s">
        <v>104</v>
      </c>
      <c r="EJ7" s="38" t="s">
        <v>104</v>
      </c>
      <c r="EK7" s="38" t="s">
        <v>104</v>
      </c>
      <c r="EL7" s="38" t="s">
        <v>104</v>
      </c>
      <c r="EM7" s="38" t="s">
        <v>104</v>
      </c>
      <c r="EN7" s="38" t="s">
        <v>104</v>
      </c>
      <c r="EO7" s="38" t="s">
        <v>104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高橋　徹</cp:lastModifiedBy>
  <cp:lastPrinted>2020-01-30T02:02:54Z</cp:lastPrinted>
  <dcterms:created xsi:type="dcterms:W3CDTF">2019-12-05T05:28:56Z</dcterms:created>
  <dcterms:modified xsi:type="dcterms:W3CDTF">2020-01-30T04:12:34Z</dcterms:modified>
  <cp:category/>
</cp:coreProperties>
</file>