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2_下水道事業\12 日野市〇\"/>
    </mc:Choice>
  </mc:AlternateContent>
  <workbookProtection workbookAlgorithmName="SHA-512" workbookHashValue="XF+Sgk5a2/0tyViG47ByQyfatnKqEv6WZlj32fYtmYTa94Zn3ZIyRyj/T8puoFk4qshsseoZApypT5j5MInw/A==" workbookSaltValue="EirpAgv0HDVvCpN+4NfJg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B10" i="4"/>
  <c r="AT10" i="4"/>
  <c r="AL10" i="4"/>
  <c r="W10" i="4"/>
  <c r="P10" i="4"/>
  <c r="BB8" i="4"/>
  <c r="AT8" i="4"/>
  <c r="AL8" i="4"/>
  <c r="W8" i="4"/>
  <c r="P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<sst xmlns="http://schemas.openxmlformats.org/spreadsheetml/2006/main" count="233" uniqueCount="115">
  <si>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</si>
  <si>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</si>
  <si>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</si>
  <si>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</si>
  <si>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</si>
  <si>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</si>
  <si>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</si>
  <si>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</si>
  <si>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</si>
  <si>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</si>
  <si>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</si>
  <si>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</si>
  <si>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</si>
  <si>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</si>
  <si>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</si>
  <si>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</si>
  <si>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</si>
  <si>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</si>
  <si>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</si>
  <si>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</si>
  <si>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</si>
  <si>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</si>
  <si>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</si>
  <si>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</si>
  <si>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</si>
  <si>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</si>
  <si>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</si>
  <si>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</si>
  <si>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</si>
  <si>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</si>
  <si>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</si>
  <si>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</si>
  <si>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</si>
  <si>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</si>
  <si>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</si>
  <si>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</si>
  <si>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</si>
  <si>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</si>
  <si>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</si>
  <si>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</si>
  <si>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</si>
  <si>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</si>
  <si>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</si>
  <si>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</si>
  <si>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</si>
  <si>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</si>
  <si>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</si>
  <si>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</si>
  <si>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</si>
  <si>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</si>
  <si>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</si>
  <si>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</si>
  <si>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</si>
  <si>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</si>
  <si>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</si>
  <si>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</si>
  <si>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</si>
  <si>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</si>
  <si>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</si>
  <si>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</si>
  <si>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</si>
  <si>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</si>
  <si>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</si>
  <si>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</si>
  <si>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</si>
  <si>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</si>
  <si>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</si>
  <si>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</si>
  <si>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</si>
  <si>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</si>
  <si>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</si>
  <si>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</si>
  <si>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</si>
  <si>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</si>
  <si>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</si>
  <si>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</si>
  <si>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</si>
  <si>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</si>
  <si>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</si>
  <si>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</si>
  <si>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</si>
  <si>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</si>
  <si>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</si>
  <si>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</si>
  <si>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</si>
  <si>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</si>
  <si>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</si>
  <si>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</si>
  <si>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</si>
  <si>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</si>
  <si>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</si>
  <si>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</si>
  <si>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</si>
  <si>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</si>
  <si>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</si>
  <si>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</si>
  <si>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</si>
  <si>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</si>
  <si>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</si>
  <si>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日野市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</si>
  <si>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</si>
  <si>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</si>
  <si>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</si>
  <si>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</si>
  <si>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</si>
  <si>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</si>
  <si>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</si>
  <si>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</si>
  <si>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</si>
  <si>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</si>
  <si>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</si>
  <si>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</si>
  <si>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令和2年度からの公営企業会計への移行を予定しており、それに併せて固定資産台帳を整備し、資産評価を行っていく。その中で、下水道施設の耐用年数も明らかにし、今後の経営診断に役立てながら、経営健全化に取り組んでいく。</t>
    <rPh sb="4" eb="6">
      <t>レイワ</t>
    </rPh>
    <phoneticPr fontId="4"/>
  </si>
  <si>
    <t>　①収益的収支比率について、平成29年度は一時的に費用増となり、比率は下がったものの、基本的には企業債残高が毎年大きく減少していることから、平成30年度以降の収支バランスは改善されつつある。
　④企業債残高対事業規模比率について、毎年、20億円程度償還しているのに対し、発行額は、残高抑制策として年間10億円を上限としているため、全体の企業債残高は減少していく傾向にある。
　⑤経費回収率について、平成29年度は一時的に比率が下がったものの、企業債残高が毎年大きく減少していることから、平成30年度以降改善に向かっていく。令和2年度以降、経営戦略を組み立てていく中で、適正な下水道使用料も含め、持続可能な下水道経営のあり方を検討する。
　⑥汚水処理原価について、平成29年度は一時的に原価が上がったものの、企業債残高が毎年大きく減少していることから、平成30年度以降改善に向かい、類似団体平均値に近似していくものと考えられる。今後、経営戦略を組み立てていく中で、適正な下水道使用料も含め、持続可能な下水道経営のあり方を検討する。
　⑧水洗化率については、近年97%以上を継続しており、今後も類似団体平均を上回る状態で推移していくものと考えられる。</t>
    <rPh sb="43" eb="46">
      <t>キホンテキ</t>
    </rPh>
    <rPh sb="70" eb="72">
      <t>ヘイセイ</t>
    </rPh>
    <rPh sb="74" eb="76">
      <t>ネンド</t>
    </rPh>
    <rPh sb="76" eb="78">
      <t>イコウ</t>
    </rPh>
    <rPh sb="180" eb="182">
      <t>ケイコウ</t>
    </rPh>
    <rPh sb="243" eb="245">
      <t>ヘイセイ</t>
    </rPh>
    <rPh sb="247" eb="249">
      <t>ネンド</t>
    </rPh>
    <rPh sb="249" eb="251">
      <t>イコウ</t>
    </rPh>
    <rPh sb="261" eb="263">
      <t>レイワ</t>
    </rPh>
    <rPh sb="264" eb="266">
      <t>ネンド</t>
    </rPh>
    <rPh sb="266" eb="268">
      <t>イコウ</t>
    </rPh>
    <rPh sb="375" eb="377">
      <t>ヘイセイ</t>
    </rPh>
    <rPh sb="379" eb="381">
      <t>ネンド</t>
    </rPh>
    <rPh sb="381" eb="383">
      <t>イコウ</t>
    </rPh>
    <phoneticPr fontId="4"/>
  </si>
  <si>
    <t>　現在利用されている下水道施設は、大きく、昭和40年代に整備されたもの、昭和63年頃から平成12年頃に集中的に整備されたものに分かれるが、特に前者について、今後、急速に老朽化することが予想される。
　平成29年度に下水道施設ストックマネジメント計画を策定し、今後はこれに基づき、下水道施設における事故の未然防止及びライフサイクルコストの最小化を図っていく。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</si>
</sst>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0.08</c:v>
                </c:pt>
                <c:pt idx="1">
                  <c:v>0.5</c:v>
                </c:pt>
                <c:pt idx="2">
                  <c:v>0.52</c:v>
                </c:pt>
                <c:pt idx="3">
                  <c:v>0.39</c:v>
                </c:pt>
                <c:pt idx="4">
                  <c:v>0.24</c:v>
                </c:pt>
              </c:numCache>
            </c:numRef>
          </c:val>
          <c:extLst>
            <c:ext xmlns:c16="http://schemas.microsoft.com/office/drawing/2014/chart" uri="{C3380CC4-5D6E-409C-BE32-E72D297353CC}">
              <c16:uniqueId val="{00000000-5DF8-40DE-BF0B-213FFBDABC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5DF8-40DE-BF0B-213FFBDABC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74-439D-9615-AD54BCD3FA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2B74-439D-9615-AD54BCD3FA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98.09</c:v>
                </c:pt>
                <c:pt idx="1">
                  <c:v>98.85</c:v>
                </c:pt>
                <c:pt idx="2">
                  <c:v>97.84</c:v>
                </c:pt>
                <c:pt idx="3">
                  <c:v>97.85</c:v>
                </c:pt>
                <c:pt idx="4">
                  <c:v>98.62</c:v>
                </c:pt>
              </c:numCache>
            </c:numRef>
          </c:val>
          <c:extLst>
            <c:ext xmlns:c16="http://schemas.microsoft.com/office/drawing/2014/chart" uri="{C3380CC4-5D6E-409C-BE32-E72D297353CC}">
              <c16:uniqueId val="{00000000-F5C8-4936-A7FD-758AE7A15C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F5C8-4936-A7FD-758AE7A15C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79.739999999999995</c:v>
                </c:pt>
                <c:pt idx="1">
                  <c:v>79.98</c:v>
                </c:pt>
                <c:pt idx="2">
                  <c:v>78.62</c:v>
                </c:pt>
                <c:pt idx="3">
                  <c:v>63.64</c:v>
                </c:pt>
                <c:pt idx="4">
                  <c:v>82.92</c:v>
                </c:pt>
              </c:numCache>
            </c:numRef>
          </c:val>
          <c:extLst>
            <c:ext xmlns:c16="http://schemas.microsoft.com/office/drawing/2014/chart" uri="{C3380CC4-5D6E-409C-BE32-E72D297353CC}">
              <c16:uniqueId val="{00000000-BD8F-4C6F-BC5A-4C430E3DFF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8F-4C6F-BC5A-4C430E3DFF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0-4C65-9970-31A5EE2C3E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0-4C65-9970-31A5EE2C3E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CE-4619-87CC-E84E90E819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CE-4619-87CC-E84E90E819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C7-49B2-B3FD-650B5903C0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C7-49B2-B3FD-650B5903C0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F7-4E6D-B78A-16254114A5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F7-4E6D-B78A-16254114A5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727.55</c:v>
                </c:pt>
                <c:pt idx="1">
                  <c:v>657.63</c:v>
                </c:pt>
                <c:pt idx="2">
                  <c:v>617.89</c:v>
                </c:pt>
                <c:pt idx="3">
                  <c:v>562.59</c:v>
                </c:pt>
                <c:pt idx="4">
                  <c:v>512.02</c:v>
                </c:pt>
              </c:numCache>
            </c:numRef>
          </c:val>
          <c:extLst>
            <c:ext xmlns:c16="http://schemas.microsoft.com/office/drawing/2014/chart" uri="{C3380CC4-5D6E-409C-BE32-E72D297353CC}">
              <c16:uniqueId val="{00000000-ACBE-40E1-B13B-64CCB387F0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ACBE-40E1-B13B-64CCB387F0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77.98</c:v>
                </c:pt>
                <c:pt idx="1">
                  <c:v>78.11</c:v>
                </c:pt>
                <c:pt idx="2">
                  <c:v>76.69</c:v>
                </c:pt>
                <c:pt idx="3">
                  <c:v>64.95</c:v>
                </c:pt>
                <c:pt idx="4">
                  <c:v>83.26</c:v>
                </c:pt>
              </c:numCache>
            </c:numRef>
          </c:val>
          <c:extLst>
            <c:ext xmlns:c16="http://schemas.microsoft.com/office/drawing/2014/chart" uri="{C3380CC4-5D6E-409C-BE32-E72D297353CC}">
              <c16:uniqueId val="{00000000-DECA-405D-91E6-DE18233E67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DECA-405D-91E6-DE18233E67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167.95</c:v>
                </c:pt>
                <c:pt idx="1">
                  <c:v>168.64</c:v>
                </c:pt>
                <c:pt idx="2">
                  <c:v>170.65</c:v>
                </c:pt>
                <c:pt idx="3">
                  <c:v>201.87</c:v>
                </c:pt>
                <c:pt idx="4">
                  <c:v>157.47999999999999</c:v>
                </c:pt>
              </c:numCache>
            </c:numRef>
          </c:val>
          <c:extLst>
            <c:ext xmlns:c16="http://schemas.microsoft.com/office/drawing/2014/chart" uri="{C3380CC4-5D6E-409C-BE32-E72D297353CC}">
              <c16:uniqueId val="{00000000-569D-4B51-B967-ED5D48C91A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569D-4B51-B967-ED5D48C91A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52" sqref="CA5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
データ!H6</f>
        <v>
東京都　日野市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2">
      <c r="A8" s="2"/>
      <c r="B8" s="48" t="str">
        <f>
データ!I6</f>
        <v>
法非適用</v>
      </c>
      <c r="C8" s="48"/>
      <c r="D8" s="48"/>
      <c r="E8" s="48"/>
      <c r="F8" s="48"/>
      <c r="G8" s="48"/>
      <c r="H8" s="48"/>
      <c r="I8" s="48" t="str">
        <f>
データ!J6</f>
        <v>
下水道事業</v>
      </c>
      <c r="J8" s="48"/>
      <c r="K8" s="48"/>
      <c r="L8" s="48"/>
      <c r="M8" s="48"/>
      <c r="N8" s="48"/>
      <c r="O8" s="48"/>
      <c r="P8" s="48" t="str">
        <f>
データ!K6</f>
        <v>
公共下水道</v>
      </c>
      <c r="Q8" s="48"/>
      <c r="R8" s="48"/>
      <c r="S8" s="48"/>
      <c r="T8" s="48"/>
      <c r="U8" s="48"/>
      <c r="V8" s="48"/>
      <c r="W8" s="48" t="str">
        <f>
データ!L6</f>
        <v>
Ab</v>
      </c>
      <c r="X8" s="48"/>
      <c r="Y8" s="48"/>
      <c r="Z8" s="48"/>
      <c r="AA8" s="48"/>
      <c r="AB8" s="48"/>
      <c r="AC8" s="48"/>
      <c r="AD8" s="49" t="str">
        <f>
データ!$M$6</f>
        <v>
非設置</v>
      </c>
      <c r="AE8" s="49"/>
      <c r="AF8" s="49"/>
      <c r="AG8" s="49"/>
      <c r="AH8" s="49"/>
      <c r="AI8" s="49"/>
      <c r="AJ8" s="49"/>
      <c r="AK8" s="3"/>
      <c r="AL8" s="50">
        <f>
データ!S6</f>
        <v>
185393</v>
      </c>
      <c r="AM8" s="50"/>
      <c r="AN8" s="50"/>
      <c r="AO8" s="50"/>
      <c r="AP8" s="50"/>
      <c r="AQ8" s="50"/>
      <c r="AR8" s="50"/>
      <c r="AS8" s="50"/>
      <c r="AT8" s="45">
        <f>
データ!T6</f>
        <v>
27.55</v>
      </c>
      <c r="AU8" s="45"/>
      <c r="AV8" s="45"/>
      <c r="AW8" s="45"/>
      <c r="AX8" s="45"/>
      <c r="AY8" s="45"/>
      <c r="AZ8" s="45"/>
      <c r="BA8" s="45"/>
      <c r="BB8" s="45">
        <f>
データ!U6</f>
        <v>
6729.33</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2">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2">
      <c r="A10" s="2"/>
      <c r="B10" s="45" t="str">
        <f>
データ!N6</f>
        <v>
-</v>
      </c>
      <c r="C10" s="45"/>
      <c r="D10" s="45"/>
      <c r="E10" s="45"/>
      <c r="F10" s="45"/>
      <c r="G10" s="45"/>
      <c r="H10" s="45"/>
      <c r="I10" s="45" t="str">
        <f>
データ!O6</f>
        <v>
該当数値なし</v>
      </c>
      <c r="J10" s="45"/>
      <c r="K10" s="45"/>
      <c r="L10" s="45"/>
      <c r="M10" s="45"/>
      <c r="N10" s="45"/>
      <c r="O10" s="45"/>
      <c r="P10" s="45">
        <f>
データ!P6</f>
        <v>
95.7</v>
      </c>
      <c r="Q10" s="45"/>
      <c r="R10" s="45"/>
      <c r="S10" s="45"/>
      <c r="T10" s="45"/>
      <c r="U10" s="45"/>
      <c r="V10" s="45"/>
      <c r="W10" s="45">
        <f>
データ!Q6</f>
        <v>
89.08</v>
      </c>
      <c r="X10" s="45"/>
      <c r="Y10" s="45"/>
      <c r="Z10" s="45"/>
      <c r="AA10" s="45"/>
      <c r="AB10" s="45"/>
      <c r="AC10" s="45"/>
      <c r="AD10" s="50">
        <f>
データ!R6</f>
        <v>
2030</v>
      </c>
      <c r="AE10" s="50"/>
      <c r="AF10" s="50"/>
      <c r="AG10" s="50"/>
      <c r="AH10" s="50"/>
      <c r="AI10" s="50"/>
      <c r="AJ10" s="50"/>
      <c r="AK10" s="2"/>
      <c r="AL10" s="50">
        <f>
データ!V6</f>
        <v>
177548</v>
      </c>
      <c r="AM10" s="50"/>
      <c r="AN10" s="50"/>
      <c r="AO10" s="50"/>
      <c r="AP10" s="50"/>
      <c r="AQ10" s="50"/>
      <c r="AR10" s="50"/>
      <c r="AS10" s="50"/>
      <c r="AT10" s="45">
        <f>
データ!W6</f>
        <v>
22.51</v>
      </c>
      <c r="AU10" s="45"/>
      <c r="AV10" s="45"/>
      <c r="AW10" s="45"/>
      <c r="AX10" s="45"/>
      <c r="AY10" s="45"/>
      <c r="AZ10" s="45"/>
      <c r="BA10" s="45"/>
      <c r="BB10" s="45">
        <f>
データ!X6</f>
        <v>
7887.52</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114</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
30</v>
      </c>
    </row>
    <row r="84" spans="1:78" x14ac:dyDescent="0.2">
      <c r="C84" s="2"/>
    </row>
    <row r="85" spans="1:78" hidden="1" x14ac:dyDescent="0.2">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2">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45</v>
      </c>
      <c r="N86" s="26" t="s">
        <v>
45</v>
      </c>
      <c r="O86" s="26" t="str">
        <f>
データ!EO6</f>
        <v>
【0.23】</v>
      </c>
    </row>
  </sheetData>
  <sheetProtection algorithmName="SHA-512" hashValue="A0lm83wv61s9oqLw3PDzVAs8PM+CUZoIcf2eokwEz9y7g/gZCiEzPSHZwZ+pwaEWogbGV2gPx+xqZmVTS6KVFA==" saltValue="3hfphxTdg36VlJGXV3F6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132128</v>
      </c>
      <c r="D6" s="33">
        <f t="shared" si="3"/>
        <v>47</v>
      </c>
      <c r="E6" s="33">
        <f t="shared" si="3"/>
        <v>17</v>
      </c>
      <c r="F6" s="33">
        <f t="shared" si="3"/>
        <v>1</v>
      </c>
      <c r="G6" s="33">
        <f t="shared" si="3"/>
        <v>0</v>
      </c>
      <c r="H6" s="33" t="str">
        <f t="shared" si="3"/>
        <v>東京都　日野市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95.7</v>
      </c>
      <c r="Q6" s="34">
        <f t="shared" si="3"/>
        <v>89.08</v>
      </c>
      <c r="R6" s="34">
        <f t="shared" si="3"/>
        <v>2030</v>
      </c>
      <c r="S6" s="34">
        <f t="shared" si="3"/>
        <v>185393</v>
      </c>
      <c r="T6" s="34">
        <f t="shared" si="3"/>
        <v>27.55</v>
      </c>
      <c r="U6" s="34">
        <f t="shared" si="3"/>
        <v>6729.33</v>
      </c>
      <c r="V6" s="34">
        <f t="shared" si="3"/>
        <v>177548</v>
      </c>
      <c r="W6" s="34">
        <f t="shared" si="3"/>
        <v>22.51</v>
      </c>
      <c r="X6" s="34">
        <f t="shared" si="3"/>
        <v>7887.52</v>
      </c>
      <c r="Y6" s="35">
        <f>IF(Y7="",NA(),Y7)</f>
        <v>79.739999999999995</v>
      </c>
      <c r="Z6" s="35">
        <f t="shared" ref="Z6:AH6" si="4">IF(Z7="",NA(),Z7)</f>
        <v>79.98</v>
      </c>
      <c r="AA6" s="35">
        <f t="shared" si="4"/>
        <v>78.62</v>
      </c>
      <c r="AB6" s="35">
        <f t="shared" si="4"/>
        <v>63.64</v>
      </c>
      <c r="AC6" s="35">
        <f t="shared" si="4"/>
        <v>82.92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727.55</v>
      </c>
      <c r="BG6" s="35">
        <f t="shared" ref="BG6:BO6" si="7">IF(BG7="",NA(),BG7)</f>
        <v>657.63</v>
      </c>
      <c r="BH6" s="35">
        <f t="shared" si="7"/>
        <v>617.89</v>
      </c>
      <c r="BI6" s="35">
        <f t="shared" si="7"/>
        <v>562.59</v>
      </c>
      <c r="BJ6" s="35">
        <f t="shared" si="7"/>
        <v>512.02</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77.98</v>
      </c>
      <c r="BR6" s="35">
        <f t="shared" ref="BR6:BZ6" si="8">IF(BR7="",NA(),BR7)</f>
        <v>78.11</v>
      </c>
      <c r="BS6" s="35">
        <f t="shared" si="8"/>
        <v>76.69</v>
      </c>
      <c r="BT6" s="35">
        <f t="shared" si="8"/>
        <v>64.95</v>
      </c>
      <c r="BU6" s="35">
        <f t="shared" si="8"/>
        <v>83.26</v>
      </c>
      <c r="BV6" s="35">
        <f t="shared" si="8"/>
        <v>96.91</v>
      </c>
      <c r="BW6" s="35">
        <f t="shared" si="8"/>
        <v>101.54</v>
      </c>
      <c r="BX6" s="35">
        <f t="shared" si="8"/>
        <v>102.42</v>
      </c>
      <c r="BY6" s="35">
        <f t="shared" si="8"/>
        <v>100.97</v>
      </c>
      <c r="BZ6" s="35">
        <f t="shared" si="8"/>
        <v>101.84</v>
      </c>
      <c r="CA6" s="34" t="str">
        <f>IF(CA7="","",IF(CA7="-","【-】","【"&amp;SUBSTITUTE(TEXT(CA7,"#,##0.00"),"-","△")&amp;"】"))</f>
        <v>【100.91】</v>
      </c>
      <c r="CB6" s="35">
        <f>IF(CB7="",NA(),CB7)</f>
        <v>167.95</v>
      </c>
      <c r="CC6" s="35">
        <f t="shared" ref="CC6:CK6" si="9">IF(CC7="",NA(),CC7)</f>
        <v>168.64</v>
      </c>
      <c r="CD6" s="35">
        <f t="shared" si="9"/>
        <v>170.65</v>
      </c>
      <c r="CE6" s="35">
        <f t="shared" si="9"/>
        <v>201.87</v>
      </c>
      <c r="CF6" s="35">
        <f t="shared" si="9"/>
        <v>157.47999999999999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98.09</v>
      </c>
      <c r="CY6" s="35">
        <f t="shared" ref="CY6:DG6" si="11">IF(CY7="",NA(),CY7)</f>
        <v>98.85</v>
      </c>
      <c r="CZ6" s="35">
        <f t="shared" si="11"/>
        <v>97.84</v>
      </c>
      <c r="DA6" s="35">
        <f t="shared" si="11"/>
        <v>97.85</v>
      </c>
      <c r="DB6" s="35">
        <f t="shared" si="11"/>
        <v>98.62</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0.5</v>
      </c>
      <c r="EG6" s="35">
        <f t="shared" si="14"/>
        <v>0.52</v>
      </c>
      <c r="EH6" s="35">
        <f t="shared" si="14"/>
        <v>0.39</v>
      </c>
      <c r="EI6" s="35">
        <f t="shared" si="14"/>
        <v>0.24</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2">
      <c r="A7" s="28"/>
      <c r="B7" s="37">
        <v>2018</v>
      </c>
      <c r="C7" s="37">
        <v>132128</v>
      </c>
      <c r="D7" s="37">
        <v>47</v>
      </c>
      <c r="E7" s="37">
        <v>17</v>
      </c>
      <c r="F7" s="37">
        <v>1</v>
      </c>
      <c r="G7" s="37">
        <v>0</v>
      </c>
      <c r="H7" s="37" t="s">
        <v>99</v>
      </c>
      <c r="I7" s="37" t="s">
        <v>100</v>
      </c>
      <c r="J7" s="37" t="s">
        <v>101</v>
      </c>
      <c r="K7" s="37" t="s">
        <v>102</v>
      </c>
      <c r="L7" s="37" t="s">
        <v>103</v>
      </c>
      <c r="M7" s="37" t="s">
        <v>104</v>
      </c>
      <c r="N7" s="38" t="s">
        <v>105</v>
      </c>
      <c r="O7" s="38" t="s">
        <v>106</v>
      </c>
      <c r="P7" s="38">
        <v>95.7</v>
      </c>
      <c r="Q7" s="38">
        <v>89.08</v>
      </c>
      <c r="R7" s="38">
        <v>2030</v>
      </c>
      <c r="S7" s="38">
        <v>185393</v>
      </c>
      <c r="T7" s="38">
        <v>27.55</v>
      </c>
      <c r="U7" s="38">
        <v>6729.33</v>
      </c>
      <c r="V7" s="38">
        <v>177548</v>
      </c>
      <c r="W7" s="38">
        <v>22.51</v>
      </c>
      <c r="X7" s="38">
        <v>7887.52</v>
      </c>
      <c r="Y7" s="38">
        <v>79.739999999999995</v>
      </c>
      <c r="Z7" s="38">
        <v>79.98</v>
      </c>
      <c r="AA7" s="38">
        <v>78.62</v>
      </c>
      <c r="AB7" s="38">
        <v>63.64</v>
      </c>
      <c r="AC7" s="38">
        <v>82.92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727.55</v>
      </c>
      <c r="BG7" s="38">
        <v>657.63</v>
      </c>
      <c r="BH7" s="38">
        <v>617.89</v>
      </c>
      <c r="BI7" s="38">
        <v>562.59</v>
      </c>
      <c r="BJ7" s="38">
        <v>512.02</v>
      </c>
      <c r="BK7" s="38">
        <v>607.52</v>
      </c>
      <c r="BL7" s="38">
        <v>643.19000000000005</v>
      </c>
      <c r="BM7" s="38">
        <v>596.44000000000005</v>
      </c>
      <c r="BN7" s="38">
        <v>612.6</v>
      </c>
      <c r="BO7" s="38">
        <v>606.79999999999995</v>
      </c>
      <c r="BP7" s="38">
        <v>682.78</v>
      </c>
      <c r="BQ7" s="38">
        <v>77.98</v>
      </c>
      <c r="BR7" s="38">
        <v>78.11</v>
      </c>
      <c r="BS7" s="38">
        <v>76.69</v>
      </c>
      <c r="BT7" s="38">
        <v>64.95</v>
      </c>
      <c r="BU7" s="38">
        <v>83.26</v>
      </c>
      <c r="BV7" s="38">
        <v>96.91</v>
      </c>
      <c r="BW7" s="38">
        <v>101.54</v>
      </c>
      <c r="BX7" s="38">
        <v>102.42</v>
      </c>
      <c r="BY7" s="38">
        <v>100.97</v>
      </c>
      <c r="BZ7" s="38">
        <v>101.84</v>
      </c>
      <c r="CA7" s="38">
        <v>100.91</v>
      </c>
      <c r="CB7" s="38">
        <v>167.95</v>
      </c>
      <c r="CC7" s="38">
        <v>168.64</v>
      </c>
      <c r="CD7" s="38">
        <v>170.65</v>
      </c>
      <c r="CE7" s="38">
        <v>201.87</v>
      </c>
      <c r="CF7" s="38">
        <v>157.47999999999999</v>
      </c>
      <c r="CG7" s="38">
        <v>120.5</v>
      </c>
      <c r="CH7" s="38">
        <v>116.15</v>
      </c>
      <c r="CI7" s="38">
        <v>116.2</v>
      </c>
      <c r="CJ7" s="38">
        <v>118.78</v>
      </c>
      <c r="CK7" s="38">
        <v>119.39</v>
      </c>
      <c r="CL7" s="38">
        <v>136.86000000000001</v>
      </c>
      <c r="CM7" s="38" t="s">
        <v>105</v>
      </c>
      <c r="CN7" s="38" t="s">
        <v>105</v>
      </c>
      <c r="CO7" s="38" t="s">
        <v>105</v>
      </c>
      <c r="CP7" s="38" t="s">
        <v>105</v>
      </c>
      <c r="CQ7" s="38" t="s">
        <v>105</v>
      </c>
      <c r="CR7" s="38">
        <v>69.95</v>
      </c>
      <c r="CS7" s="38">
        <v>72.239999999999995</v>
      </c>
      <c r="CT7" s="38">
        <v>69.23</v>
      </c>
      <c r="CU7" s="38">
        <v>70.37</v>
      </c>
      <c r="CV7" s="38">
        <v>68.3</v>
      </c>
      <c r="CW7" s="38">
        <v>58.98</v>
      </c>
      <c r="CX7" s="38">
        <v>98.09</v>
      </c>
      <c r="CY7" s="38">
        <v>98.85</v>
      </c>
      <c r="CZ7" s="38">
        <v>97.84</v>
      </c>
      <c r="DA7" s="38">
        <v>97.85</v>
      </c>
      <c r="DB7" s="38">
        <v>98.62</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0.08</v>
      </c>
      <c r="EF7" s="38">
        <v>0.5</v>
      </c>
      <c r="EG7" s="38">
        <v>0.52</v>
      </c>
      <c r="EH7" s="38">
        <v>0.39</v>
      </c>
      <c r="EI7" s="38">
        <v>0.24</v>
      </c>
      <c r="EJ7" s="38">
        <v>0.1</v>
      </c>
      <c r="EK7" s="38">
        <v>0.11</v>
      </c>
      <c r="EL7" s="38">
        <v>0.13</v>
      </c>
      <c r="EM7" s="38">
        <v>0.1</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2020-02-05T04:42:51Z</dcterms:modified>
</cp:coreProperties>
</file>