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1年度\20200110【依頼】公営企業に係る経営比較分析表（平成30年度決算）の分析等について\05_各事業作業用\02_下水道事業\13 東村山市\"/>
    </mc:Choice>
  </mc:AlternateContent>
  <workbookProtection workbookAlgorithmName="SHA-512" workbookHashValue="WHy3jhuuzYKwrsXlVydExwzdWKoIdp+S621SJV/x8Ew9yNKjP+vA4aE0L2nDNjY9KMgrIQ3cqgpBfloq0upGDg==" workbookSaltValue="h4YJCzl1sp3AM3zm9Ohxy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<sst xmlns="http://schemas.openxmlformats.org/spreadsheetml/2006/main" count="233" uniqueCount="114">
  <si>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</si>
  <si>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</si>
  <si>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</si>
  <si>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</si>
  <si>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</si>
  <si>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</si>
  <si>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</si>
  <si>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</si>
  <si>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</si>
  <si>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</si>
  <si>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</si>
  <si>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</si>
  <si>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</si>
  <si>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</si>
  <si>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</si>
  <si>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</si>
  <si>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</si>
  <si>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</si>
  <si>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</si>
  <si>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</si>
  <si>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</si>
  <si>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</si>
  <si>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</si>
  <si>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</si>
  <si>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</si>
  <si>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</si>
  <si>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</si>
  <si>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</si>
  <si>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</si>
  <si>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</si>
  <si>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</si>
  <si>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</si>
  <si>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</si>
  <si>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</si>
  <si>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</si>
  <si>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</si>
  <si>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</si>
  <si>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</si>
  <si>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</si>
  <si>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</si>
  <si>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</si>
  <si>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</si>
  <si>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</si>
  <si>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</si>
  <si>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</si>
  <si>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</si>
  <si>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</si>
  <si>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</si>
  <si>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</si>
  <si>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</si>
  <si>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</si>
  <si>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</si>
  <si>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</si>
  <si>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</si>
  <si>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</si>
  <si>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</si>
  <si>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</si>
  <si>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</si>
  <si>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</si>
  <si>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</si>
  <si>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</si>
  <si>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</si>
  <si>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</si>
  <si>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</si>
  <si>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</si>
  <si>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</si>
  <si>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</si>
  <si>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</si>
  <si>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</si>
  <si>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</si>
  <si>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</si>
  <si>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</si>
  <si>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</si>
  <si>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</si>
  <si>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</si>
  <si>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</si>
  <si>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</si>
  <si>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</si>
  <si>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</si>
  <si>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</si>
  <si>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</si>
  <si>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</si>
  <si>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</si>
  <si>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</si>
  <si>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</si>
  <si>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</si>
  <si>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</si>
  <si>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</si>
  <si>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</si>
  <si>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</si>
  <si>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</si>
  <si>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</si>
  <si>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</si>
  <si>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</si>
  <si>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</si>
  <si>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</si>
  <si>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</si>
  <si>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</si>
  <si>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東村山市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</si>
  <si>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</si>
  <si>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</si>
  <si>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</si>
  <si>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</si>
  <si>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</si>
  <si>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</si>
  <si>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</si>
  <si>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</si>
  <si>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</si>
  <si>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</si>
  <si>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</si>
  <si>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</si>
  <si>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数値が100%を下回っているため、単年度収支が赤字となっている。地方債償還金は減少傾向にあるが、一方で総収益の根幹をなす下水道使用料収入は、核家族化の進行や節水機器の普及により減少しており、経営改善として平成28年10月1日に使用料を改定した。
④企業債残高対事業規模比率
　公共下水道整備時に借入した地方債の現在高が、償還終了により減少していることが要因となり、減少傾向にある。今後は、重要な管渠の耐震化や雨水管渠整備により地方債の借入が予定されているが、整備当時の借入額ほどの額にはならず、この傾向が続くと考えられる。
⑤経費回収率
　依然として100%を下回っており、使用料で回収すべき経費を賄えない状況である。今後の下水道事業を安定的に運営するための経営改善として、経費回収率が低下する要因を再分析していく必要がある。
⑥汚水処理原価
　全国及び類似団体の平均を上回っている。これは、昭和50年度から集中的に整備した際に借入した地方債の元利償還金のピークは過ぎたが、依然高い数値となっているのが要因と考えられる。地方債の借入を抑えるために必要な下水道使用料は、人口や企業等の大口事業者が増加しない限り、年間有収水量の大幅な増が見込めないため、厳しい状況である。
⑧水洗化率
　全国及び類似団体の平均を上回っている。当市の下水道処理人口普及率は100%となっており、水洗化率100%を目指して今後も継続的に接続促進の取り組みを行っていく必要がある。
　なお、⑦施設利用率は処理場が対象のため、当市は対象外である。</t>
    <phoneticPr fontId="4"/>
  </si>
  <si>
    <t>　当市の公共下水道管渠は、昭和50年度から整備を行っており、下水道管の破裂に伴う陥没が増えていくといわれている30年を経過している管渠は、全体の概ね54.4%に当たる約196㎞が該当している。当市では、平成19～22年度にかけて管渠内部のTVカメラ調査を実施したところ、良好な状態が維持されていることが確認されており、老朽化による管渠の更新はほとんど発生していない状況である。
　今後は、管渠施設の標準耐用年数が50年とされていることから、公営企業会計への移行後には更新等に取り組む必要がある。</t>
    <phoneticPr fontId="4"/>
  </si>
  <si>
    <t>　当市は、昭和50年度から平成7年度にかけて、集中的に公共下水道（汚水）整備を実施しており、下水道管渠の標準耐用年数である50年は経過していない。　
　一方で、集中的に整備を進めたことから、多額の地方債の元利償還金が長らく下水道会計を圧迫してきた。元利償還金は平成22年度をピークに減少しているが、収益の根幹をなす下水道使用料は、使用料改定により一時的に上向いたが、経年的な減少傾向にあり、赤字補填としての一般会計からの繰入金が増加している状況である。職員定数の削減等により経費の削減に努めてきているが、今後、管渠の耐震化や都市計画道路整備に合わせた公共下水道整備により、経費が見込まれることから、更なる経営改善が必要な状況である。
　当市の下水道事業は、経営基盤の強化、効率化を図り、市民の視点に立った健全かつ安定的な事業経営を図るため、令和2年4月までに地方公営企業法を適用し、公営企業会計への移行に取り組むこととしている。</t>
    <rPh sb="370" eb="37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</si>
</sst>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81-4A70-8D1A-53AF7139B1A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c:v>
                </c:pt>
                <c:pt idx="4">
                  <c:v>0.12</c:v>
                </c:pt>
              </c:numCache>
            </c:numRef>
          </c:val>
          <c:smooth val="0"/>
          <c:extLst>
            <c:ext xmlns:c16="http://schemas.microsoft.com/office/drawing/2014/chart" uri="{C3380CC4-5D6E-409C-BE32-E72D297353CC}">
              <c16:uniqueId val="{00000001-CC81-4A70-8D1A-53AF7139B1A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2F-481F-B1E2-6D1EE451AAA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69.23</c:v>
                </c:pt>
                <c:pt idx="3">
                  <c:v>70.37</c:v>
                </c:pt>
                <c:pt idx="4">
                  <c:v>68.3</c:v>
                </c:pt>
              </c:numCache>
            </c:numRef>
          </c:val>
          <c:smooth val="0"/>
          <c:extLst>
            <c:ext xmlns:c16="http://schemas.microsoft.com/office/drawing/2014/chart" uri="{C3380CC4-5D6E-409C-BE32-E72D297353CC}">
              <c16:uniqueId val="{00000001-882F-481F-B1E2-6D1EE451AAA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99.06</c:v>
                </c:pt>
                <c:pt idx="1">
                  <c:v>99.08</c:v>
                </c:pt>
                <c:pt idx="2">
                  <c:v>99.11</c:v>
                </c:pt>
                <c:pt idx="3">
                  <c:v>99.13</c:v>
                </c:pt>
                <c:pt idx="4">
                  <c:v>99.15</c:v>
                </c:pt>
              </c:numCache>
            </c:numRef>
          </c:val>
          <c:extLst>
            <c:ext xmlns:c16="http://schemas.microsoft.com/office/drawing/2014/chart" uri="{C3380CC4-5D6E-409C-BE32-E72D297353CC}">
              <c16:uniqueId val="{00000000-7A0F-40CC-AD16-A238FE27E4D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96.84</c:v>
                </c:pt>
                <c:pt idx="3">
                  <c:v>96.75</c:v>
                </c:pt>
                <c:pt idx="4">
                  <c:v>96.78</c:v>
                </c:pt>
              </c:numCache>
            </c:numRef>
          </c:val>
          <c:smooth val="0"/>
          <c:extLst>
            <c:ext xmlns:c16="http://schemas.microsoft.com/office/drawing/2014/chart" uri="{C3380CC4-5D6E-409C-BE32-E72D297353CC}">
              <c16:uniqueId val="{00000001-7A0F-40CC-AD16-A238FE27E4D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79.41</c:v>
                </c:pt>
                <c:pt idx="1">
                  <c:v>79.37</c:v>
                </c:pt>
                <c:pt idx="2">
                  <c:v>82</c:v>
                </c:pt>
                <c:pt idx="3">
                  <c:v>80.94</c:v>
                </c:pt>
                <c:pt idx="4">
                  <c:v>82.58</c:v>
                </c:pt>
              </c:numCache>
            </c:numRef>
          </c:val>
          <c:extLst>
            <c:ext xmlns:c16="http://schemas.microsoft.com/office/drawing/2014/chart" uri="{C3380CC4-5D6E-409C-BE32-E72D297353CC}">
              <c16:uniqueId val="{00000000-4CDA-426E-8462-DCBCF37ABF8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DA-426E-8462-DCBCF37ABF8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56-43FE-98B5-6EFB2CE9A29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56-43FE-98B5-6EFB2CE9A29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9F-461F-ABB2-8AA6CD5C03E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9F-461F-ABB2-8AA6CD5C03E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90-4DFE-8926-49BC7F73D93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90-4DFE-8926-49BC7F73D93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0F-453D-BA1E-1F83E1BD508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0F-453D-BA1E-1F83E1BD508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556.5</c:v>
                </c:pt>
                <c:pt idx="1">
                  <c:v>507.92</c:v>
                </c:pt>
                <c:pt idx="2">
                  <c:v>434.58</c:v>
                </c:pt>
                <c:pt idx="3">
                  <c:v>415.94</c:v>
                </c:pt>
                <c:pt idx="4">
                  <c:v>413.86</c:v>
                </c:pt>
              </c:numCache>
            </c:numRef>
          </c:val>
          <c:extLst>
            <c:ext xmlns:c16="http://schemas.microsoft.com/office/drawing/2014/chart" uri="{C3380CC4-5D6E-409C-BE32-E72D297353CC}">
              <c16:uniqueId val="{00000000-65C8-4D21-A429-8F60710F3C0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596.44000000000005</c:v>
                </c:pt>
                <c:pt idx="3">
                  <c:v>612.6</c:v>
                </c:pt>
                <c:pt idx="4">
                  <c:v>606.79999999999995</c:v>
                </c:pt>
              </c:numCache>
            </c:numRef>
          </c:val>
          <c:smooth val="0"/>
          <c:extLst>
            <c:ext xmlns:c16="http://schemas.microsoft.com/office/drawing/2014/chart" uri="{C3380CC4-5D6E-409C-BE32-E72D297353CC}">
              <c16:uniqueId val="{00000001-65C8-4D21-A429-8F60710F3C0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87.81</c:v>
                </c:pt>
                <c:pt idx="1">
                  <c:v>92.19</c:v>
                </c:pt>
                <c:pt idx="2">
                  <c:v>97.09</c:v>
                </c:pt>
                <c:pt idx="3">
                  <c:v>97.14</c:v>
                </c:pt>
                <c:pt idx="4">
                  <c:v>95.62</c:v>
                </c:pt>
              </c:numCache>
            </c:numRef>
          </c:val>
          <c:extLst>
            <c:ext xmlns:c16="http://schemas.microsoft.com/office/drawing/2014/chart" uri="{C3380CC4-5D6E-409C-BE32-E72D297353CC}">
              <c16:uniqueId val="{00000000-CB1C-4670-9217-969EFEC8682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102.42</c:v>
                </c:pt>
                <c:pt idx="3">
                  <c:v>100.97</c:v>
                </c:pt>
                <c:pt idx="4">
                  <c:v>101.84</c:v>
                </c:pt>
              </c:numCache>
            </c:numRef>
          </c:val>
          <c:smooth val="0"/>
          <c:extLst>
            <c:ext xmlns:c16="http://schemas.microsoft.com/office/drawing/2014/chart" uri="{C3380CC4-5D6E-409C-BE32-E72D297353CC}">
              <c16:uniqueId val="{00000001-CB1C-4670-9217-969EFEC8682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141.31</c:v>
                </c:pt>
                <c:pt idx="1">
                  <c:v>136.22999999999999</c:v>
                </c:pt>
                <c:pt idx="2">
                  <c:v>131.83000000000001</c:v>
                </c:pt>
                <c:pt idx="3">
                  <c:v>135.46</c:v>
                </c:pt>
                <c:pt idx="4">
                  <c:v>138.41999999999999</c:v>
                </c:pt>
              </c:numCache>
            </c:numRef>
          </c:val>
          <c:extLst>
            <c:ext xmlns:c16="http://schemas.microsoft.com/office/drawing/2014/chart" uri="{C3380CC4-5D6E-409C-BE32-E72D297353CC}">
              <c16:uniqueId val="{00000000-6927-4509-B7E5-B53BFCDD0B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116.2</c:v>
                </c:pt>
                <c:pt idx="3">
                  <c:v>118.78</c:v>
                </c:pt>
                <c:pt idx="4">
                  <c:v>119.39</c:v>
                </c:pt>
              </c:numCache>
            </c:numRef>
          </c:val>
          <c:smooth val="0"/>
          <c:extLst>
            <c:ext xmlns:c16="http://schemas.microsoft.com/office/drawing/2014/chart" uri="{C3380CC4-5D6E-409C-BE32-E72D297353CC}">
              <c16:uniqueId val="{00000001-6927-4509-B7E5-B53BFCDD0B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F83" sqref="CF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
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
データ!H6</f>
        <v>
東京都　東村山市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
1</v>
      </c>
      <c r="C7" s="70"/>
      <c r="D7" s="70"/>
      <c r="E7" s="70"/>
      <c r="F7" s="70"/>
      <c r="G7" s="70"/>
      <c r="H7" s="70"/>
      <c r="I7" s="70" t="s">
        <v>
2</v>
      </c>
      <c r="J7" s="70"/>
      <c r="K7" s="70"/>
      <c r="L7" s="70"/>
      <c r="M7" s="70"/>
      <c r="N7" s="70"/>
      <c r="O7" s="70"/>
      <c r="P7" s="70" t="s">
        <v>
3</v>
      </c>
      <c r="Q7" s="70"/>
      <c r="R7" s="70"/>
      <c r="S7" s="70"/>
      <c r="T7" s="70"/>
      <c r="U7" s="70"/>
      <c r="V7" s="70"/>
      <c r="W7" s="70" t="s">
        <v>
4</v>
      </c>
      <c r="X7" s="70"/>
      <c r="Y7" s="70"/>
      <c r="Z7" s="70"/>
      <c r="AA7" s="70"/>
      <c r="AB7" s="70"/>
      <c r="AC7" s="70"/>
      <c r="AD7" s="70" t="s">
        <v>
5</v>
      </c>
      <c r="AE7" s="70"/>
      <c r="AF7" s="70"/>
      <c r="AG7" s="70"/>
      <c r="AH7" s="70"/>
      <c r="AI7" s="70"/>
      <c r="AJ7" s="70"/>
      <c r="AK7" s="3"/>
      <c r="AL7" s="70" t="s">
        <v>
6</v>
      </c>
      <c r="AM7" s="70"/>
      <c r="AN7" s="70"/>
      <c r="AO7" s="70"/>
      <c r="AP7" s="70"/>
      <c r="AQ7" s="70"/>
      <c r="AR7" s="70"/>
      <c r="AS7" s="70"/>
      <c r="AT7" s="70" t="s">
        <v>
7</v>
      </c>
      <c r="AU7" s="70"/>
      <c r="AV7" s="70"/>
      <c r="AW7" s="70"/>
      <c r="AX7" s="70"/>
      <c r="AY7" s="70"/>
      <c r="AZ7" s="70"/>
      <c r="BA7" s="70"/>
      <c r="BB7" s="70" t="s">
        <v>
8</v>
      </c>
      <c r="BC7" s="70"/>
      <c r="BD7" s="70"/>
      <c r="BE7" s="70"/>
      <c r="BF7" s="70"/>
      <c r="BG7" s="70"/>
      <c r="BH7" s="70"/>
      <c r="BI7" s="70"/>
      <c r="BJ7" s="3"/>
      <c r="BK7" s="3"/>
      <c r="BL7" s="4" t="s">
        <v>
9</v>
      </c>
      <c r="BM7" s="5"/>
      <c r="BN7" s="5"/>
      <c r="BO7" s="5"/>
      <c r="BP7" s="5"/>
      <c r="BQ7" s="5"/>
      <c r="BR7" s="5"/>
      <c r="BS7" s="5"/>
      <c r="BT7" s="5"/>
      <c r="BU7" s="5"/>
      <c r="BV7" s="5"/>
      <c r="BW7" s="5"/>
      <c r="BX7" s="5"/>
      <c r="BY7" s="6"/>
    </row>
    <row r="8" spans="1:78" ht="18.75" customHeight="1" x14ac:dyDescent="0.2">
      <c r="A8" s="2"/>
      <c r="B8" s="77" t="str">
        <f>
データ!I6</f>
        <v>
法非適用</v>
      </c>
      <c r="C8" s="77"/>
      <c r="D8" s="77"/>
      <c r="E8" s="77"/>
      <c r="F8" s="77"/>
      <c r="G8" s="77"/>
      <c r="H8" s="77"/>
      <c r="I8" s="77" t="str">
        <f>
データ!J6</f>
        <v>
下水道事業</v>
      </c>
      <c r="J8" s="77"/>
      <c r="K8" s="77"/>
      <c r="L8" s="77"/>
      <c r="M8" s="77"/>
      <c r="N8" s="77"/>
      <c r="O8" s="77"/>
      <c r="P8" s="77" t="str">
        <f>
データ!K6</f>
        <v>
公共下水道</v>
      </c>
      <c r="Q8" s="77"/>
      <c r="R8" s="77"/>
      <c r="S8" s="77"/>
      <c r="T8" s="77"/>
      <c r="U8" s="77"/>
      <c r="V8" s="77"/>
      <c r="W8" s="77" t="str">
        <f>
データ!L6</f>
        <v>
Ab</v>
      </c>
      <c r="X8" s="77"/>
      <c r="Y8" s="77"/>
      <c r="Z8" s="77"/>
      <c r="AA8" s="77"/>
      <c r="AB8" s="77"/>
      <c r="AC8" s="77"/>
      <c r="AD8" s="78" t="str">
        <f>
データ!$M$6</f>
        <v>
非設置</v>
      </c>
      <c r="AE8" s="78"/>
      <c r="AF8" s="78"/>
      <c r="AG8" s="78"/>
      <c r="AH8" s="78"/>
      <c r="AI8" s="78"/>
      <c r="AJ8" s="78"/>
      <c r="AK8" s="3"/>
      <c r="AL8" s="74">
        <f>
データ!S6</f>
        <v>
150789</v>
      </c>
      <c r="AM8" s="74"/>
      <c r="AN8" s="74"/>
      <c r="AO8" s="74"/>
      <c r="AP8" s="74"/>
      <c r="AQ8" s="74"/>
      <c r="AR8" s="74"/>
      <c r="AS8" s="74"/>
      <c r="AT8" s="73">
        <f>
データ!T6</f>
        <v>
17.14</v>
      </c>
      <c r="AU8" s="73"/>
      <c r="AV8" s="73"/>
      <c r="AW8" s="73"/>
      <c r="AX8" s="73"/>
      <c r="AY8" s="73"/>
      <c r="AZ8" s="73"/>
      <c r="BA8" s="73"/>
      <c r="BB8" s="73">
        <f>
データ!U6</f>
        <v>
8797.49</v>
      </c>
      <c r="BC8" s="73"/>
      <c r="BD8" s="73"/>
      <c r="BE8" s="73"/>
      <c r="BF8" s="73"/>
      <c r="BG8" s="73"/>
      <c r="BH8" s="73"/>
      <c r="BI8" s="73"/>
      <c r="BJ8" s="3"/>
      <c r="BK8" s="3"/>
      <c r="BL8" s="75" t="s">
        <v>
10</v>
      </c>
      <c r="BM8" s="76"/>
      <c r="BN8" s="7" t="s">
        <v>
11</v>
      </c>
      <c r="BO8" s="8"/>
      <c r="BP8" s="8"/>
      <c r="BQ8" s="8"/>
      <c r="BR8" s="8"/>
      <c r="BS8" s="8"/>
      <c r="BT8" s="8"/>
      <c r="BU8" s="8"/>
      <c r="BV8" s="8"/>
      <c r="BW8" s="8"/>
      <c r="BX8" s="8"/>
      <c r="BY8" s="9"/>
    </row>
    <row r="9" spans="1:78" ht="18.75" customHeight="1" x14ac:dyDescent="0.2">
      <c r="A9" s="2"/>
      <c r="B9" s="70" t="s">
        <v>
12</v>
      </c>
      <c r="C9" s="70"/>
      <c r="D9" s="70"/>
      <c r="E9" s="70"/>
      <c r="F9" s="70"/>
      <c r="G9" s="70"/>
      <c r="H9" s="70"/>
      <c r="I9" s="70" t="s">
        <v>
13</v>
      </c>
      <c r="J9" s="70"/>
      <c r="K9" s="70"/>
      <c r="L9" s="70"/>
      <c r="M9" s="70"/>
      <c r="N9" s="70"/>
      <c r="O9" s="70"/>
      <c r="P9" s="70" t="s">
        <v>
14</v>
      </c>
      <c r="Q9" s="70"/>
      <c r="R9" s="70"/>
      <c r="S9" s="70"/>
      <c r="T9" s="70"/>
      <c r="U9" s="70"/>
      <c r="V9" s="70"/>
      <c r="W9" s="70" t="s">
        <v>
15</v>
      </c>
      <c r="X9" s="70"/>
      <c r="Y9" s="70"/>
      <c r="Z9" s="70"/>
      <c r="AA9" s="70"/>
      <c r="AB9" s="70"/>
      <c r="AC9" s="70"/>
      <c r="AD9" s="70" t="s">
        <v>
16</v>
      </c>
      <c r="AE9" s="70"/>
      <c r="AF9" s="70"/>
      <c r="AG9" s="70"/>
      <c r="AH9" s="70"/>
      <c r="AI9" s="70"/>
      <c r="AJ9" s="70"/>
      <c r="AK9" s="3"/>
      <c r="AL9" s="70" t="s">
        <v>
17</v>
      </c>
      <c r="AM9" s="70"/>
      <c r="AN9" s="70"/>
      <c r="AO9" s="70"/>
      <c r="AP9" s="70"/>
      <c r="AQ9" s="70"/>
      <c r="AR9" s="70"/>
      <c r="AS9" s="70"/>
      <c r="AT9" s="70" t="s">
        <v>
18</v>
      </c>
      <c r="AU9" s="70"/>
      <c r="AV9" s="70"/>
      <c r="AW9" s="70"/>
      <c r="AX9" s="70"/>
      <c r="AY9" s="70"/>
      <c r="AZ9" s="70"/>
      <c r="BA9" s="70"/>
      <c r="BB9" s="70" t="s">
        <v>
19</v>
      </c>
      <c r="BC9" s="70"/>
      <c r="BD9" s="70"/>
      <c r="BE9" s="70"/>
      <c r="BF9" s="70"/>
      <c r="BG9" s="70"/>
      <c r="BH9" s="70"/>
      <c r="BI9" s="70"/>
      <c r="BJ9" s="3"/>
      <c r="BK9" s="3"/>
      <c r="BL9" s="71" t="s">
        <v>
20</v>
      </c>
      <c r="BM9" s="72"/>
      <c r="BN9" s="10" t="s">
        <v>
21</v>
      </c>
      <c r="BO9" s="11"/>
      <c r="BP9" s="11"/>
      <c r="BQ9" s="11"/>
      <c r="BR9" s="11"/>
      <c r="BS9" s="11"/>
      <c r="BT9" s="11"/>
      <c r="BU9" s="11"/>
      <c r="BV9" s="11"/>
      <c r="BW9" s="11"/>
      <c r="BX9" s="11"/>
      <c r="BY9" s="12"/>
    </row>
    <row r="10" spans="1:78" ht="18.75" customHeight="1" x14ac:dyDescent="0.2">
      <c r="A10" s="2"/>
      <c r="B10" s="73" t="str">
        <f>
データ!N6</f>
        <v>
-</v>
      </c>
      <c r="C10" s="73"/>
      <c r="D10" s="73"/>
      <c r="E10" s="73"/>
      <c r="F10" s="73"/>
      <c r="G10" s="73"/>
      <c r="H10" s="73"/>
      <c r="I10" s="73" t="str">
        <f>
データ!O6</f>
        <v>
該当数値なし</v>
      </c>
      <c r="J10" s="73"/>
      <c r="K10" s="73"/>
      <c r="L10" s="73"/>
      <c r="M10" s="73"/>
      <c r="N10" s="73"/>
      <c r="O10" s="73"/>
      <c r="P10" s="73">
        <f>
データ!P6</f>
        <v>
100</v>
      </c>
      <c r="Q10" s="73"/>
      <c r="R10" s="73"/>
      <c r="S10" s="73"/>
      <c r="T10" s="73"/>
      <c r="U10" s="73"/>
      <c r="V10" s="73"/>
      <c r="W10" s="73">
        <f>
データ!Q6</f>
        <v>
92.57</v>
      </c>
      <c r="X10" s="73"/>
      <c r="Y10" s="73"/>
      <c r="Z10" s="73"/>
      <c r="AA10" s="73"/>
      <c r="AB10" s="73"/>
      <c r="AC10" s="73"/>
      <c r="AD10" s="74">
        <f>
データ!R6</f>
        <v>
1900</v>
      </c>
      <c r="AE10" s="74"/>
      <c r="AF10" s="74"/>
      <c r="AG10" s="74"/>
      <c r="AH10" s="74"/>
      <c r="AI10" s="74"/>
      <c r="AJ10" s="74"/>
      <c r="AK10" s="2"/>
      <c r="AL10" s="74">
        <f>
データ!V6</f>
        <v>
150748</v>
      </c>
      <c r="AM10" s="74"/>
      <c r="AN10" s="74"/>
      <c r="AO10" s="74"/>
      <c r="AP10" s="74"/>
      <c r="AQ10" s="74"/>
      <c r="AR10" s="74"/>
      <c r="AS10" s="74"/>
      <c r="AT10" s="73">
        <f>
データ!W6</f>
        <v>
16.96</v>
      </c>
      <c r="AU10" s="73"/>
      <c r="AV10" s="73"/>
      <c r="AW10" s="73"/>
      <c r="AX10" s="73"/>
      <c r="AY10" s="73"/>
      <c r="AZ10" s="73"/>
      <c r="BA10" s="73"/>
      <c r="BB10" s="73">
        <f>
データ!X6</f>
        <v>
8888.44</v>
      </c>
      <c r="BC10" s="73"/>
      <c r="BD10" s="73"/>
      <c r="BE10" s="73"/>
      <c r="BF10" s="73"/>
      <c r="BG10" s="73"/>
      <c r="BH10" s="73"/>
      <c r="BI10" s="73"/>
      <c r="BJ10" s="2"/>
      <c r="BK10" s="2"/>
      <c r="BL10" s="63" t="s">
        <v>
22</v>
      </c>
      <c r="BM10" s="64"/>
      <c r="BN10" s="13" t="s">
        <v>
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
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
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
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
111</v>
      </c>
      <c r="BM16" s="58"/>
      <c r="BN16" s="58"/>
      <c r="BO16" s="58"/>
      <c r="BP16" s="58"/>
      <c r="BQ16" s="58"/>
      <c r="BR16" s="58"/>
      <c r="BS16" s="58"/>
      <c r="BT16" s="58"/>
      <c r="BU16" s="58"/>
      <c r="BV16" s="58"/>
      <c r="BW16" s="58"/>
      <c r="BX16" s="58"/>
      <c r="BY16" s="58"/>
      <c r="BZ16" s="5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
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
112</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
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
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
113</v>
      </c>
      <c r="BM66" s="58"/>
      <c r="BN66" s="58"/>
      <c r="BO66" s="58"/>
      <c r="BP66" s="58"/>
      <c r="BQ66" s="58"/>
      <c r="BR66" s="58"/>
      <c r="BS66" s="58"/>
      <c r="BT66" s="58"/>
      <c r="BU66" s="58"/>
      <c r="BV66" s="58"/>
      <c r="BW66" s="58"/>
      <c r="BX66" s="58"/>
      <c r="BY66" s="58"/>
      <c r="BZ66" s="5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2">
      <c r="C83" s="2" t="s">
        <v>
30</v>
      </c>
    </row>
    <row r="84" spans="1:78" x14ac:dyDescent="0.2">
      <c r="C84" s="2"/>
    </row>
    <row r="85" spans="1:78" hidden="1" x14ac:dyDescent="0.2">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2">
      <c r="B86" s="26"/>
      <c r="C86" s="26"/>
      <c r="D86" s="26"/>
      <c r="E86" s="26" t="str">
        <f>
データ!AI6</f>
        <v/>
      </c>
      <c r="F86" s="26" t="s">
        <v>
43</v>
      </c>
      <c r="G86" s="26" t="s">
        <v>
44</v>
      </c>
      <c r="H86" s="26" t="str">
        <f>
データ!BP6</f>
        <v>
【682.78】</v>
      </c>
      <c r="I86" s="26" t="str">
        <f>
データ!CA6</f>
        <v>
【100.91】</v>
      </c>
      <c r="J86" s="26" t="str">
        <f>
データ!CL6</f>
        <v>
【136.86】</v>
      </c>
      <c r="K86" s="26" t="str">
        <f>
データ!CW6</f>
        <v>
【58.98】</v>
      </c>
      <c r="L86" s="26" t="str">
        <f>
データ!DH6</f>
        <v>
【95.20】</v>
      </c>
      <c r="M86" s="26" t="s">
        <v>
43</v>
      </c>
      <c r="N86" s="26" t="s">
        <v>
44</v>
      </c>
      <c r="O86" s="26" t="str">
        <f>
データ!EO6</f>
        <v>
【0.23】</v>
      </c>
    </row>
  </sheetData>
  <sheetProtection algorithmName="SHA-512" hashValue="pDH1Lxp7hK3Osq9kf3FQuXJLwFrmq36mF6yHiiA/WWC9Mb+62T+O0GK8H5VBoX+M0GSJa+GI831jJTRbtPqkVg==" saltValue="XW6CartmjDTBSPndCH/ig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132136</v>
      </c>
      <c r="D6" s="33">
        <f t="shared" si="3"/>
        <v>47</v>
      </c>
      <c r="E6" s="33">
        <f t="shared" si="3"/>
        <v>17</v>
      </c>
      <c r="F6" s="33">
        <f t="shared" si="3"/>
        <v>1</v>
      </c>
      <c r="G6" s="33">
        <f t="shared" si="3"/>
        <v>0</v>
      </c>
      <c r="H6" s="33" t="str">
        <f t="shared" si="3"/>
        <v>東京都　東村山市</v>
      </c>
      <c r="I6" s="33" t="str">
        <f t="shared" si="3"/>
        <v>法非適用</v>
      </c>
      <c r="J6" s="33" t="str">
        <f t="shared" si="3"/>
        <v>下水道事業</v>
      </c>
      <c r="K6" s="33" t="str">
        <f t="shared" si="3"/>
        <v>公共下水道</v>
      </c>
      <c r="L6" s="33" t="str">
        <f t="shared" si="3"/>
        <v>Ab</v>
      </c>
      <c r="M6" s="33" t="str">
        <f t="shared" si="3"/>
        <v>非設置</v>
      </c>
      <c r="N6" s="34" t="str">
        <f t="shared" si="3"/>
        <v>-</v>
      </c>
      <c r="O6" s="34" t="str">
        <f t="shared" si="3"/>
        <v>該当数値なし</v>
      </c>
      <c r="P6" s="34">
        <f t="shared" si="3"/>
        <v>100</v>
      </c>
      <c r="Q6" s="34">
        <f t="shared" si="3"/>
        <v>92.57</v>
      </c>
      <c r="R6" s="34">
        <f t="shared" si="3"/>
        <v>1900</v>
      </c>
      <c r="S6" s="34">
        <f t="shared" si="3"/>
        <v>150789</v>
      </c>
      <c r="T6" s="34">
        <f t="shared" si="3"/>
        <v>17.14</v>
      </c>
      <c r="U6" s="34">
        <f t="shared" si="3"/>
        <v>8797.49</v>
      </c>
      <c r="V6" s="34">
        <f t="shared" si="3"/>
        <v>150748</v>
      </c>
      <c r="W6" s="34">
        <f t="shared" si="3"/>
        <v>16.96</v>
      </c>
      <c r="X6" s="34">
        <f t="shared" si="3"/>
        <v>8888.44</v>
      </c>
      <c r="Y6" s="35">
        <f>IF(Y7="",NA(),Y7)</f>
        <v>79.41</v>
      </c>
      <c r="Z6" s="35">
        <f t="shared" ref="Z6:AH6" si="4">IF(Z7="",NA(),Z7)</f>
        <v>79.37</v>
      </c>
      <c r="AA6" s="35">
        <f t="shared" si="4"/>
        <v>82</v>
      </c>
      <c r="AB6" s="35">
        <f t="shared" si="4"/>
        <v>80.94</v>
      </c>
      <c r="AC6" s="35">
        <f t="shared" si="4"/>
        <v>82.58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556.5</v>
      </c>
      <c r="BG6" s="35">
        <f t="shared" ref="BG6:BO6" si="7">IF(BG7="",NA(),BG7)</f>
        <v>507.92</v>
      </c>
      <c r="BH6" s="35">
        <f t="shared" si="7"/>
        <v>434.58</v>
      </c>
      <c r="BI6" s="35">
        <f t="shared" si="7"/>
        <v>415.94</v>
      </c>
      <c r="BJ6" s="35">
        <f t="shared" si="7"/>
        <v>413.86</v>
      </c>
      <c r="BK6" s="35">
        <f t="shared" si="7"/>
        <v>607.52</v>
      </c>
      <c r="BL6" s="35">
        <f t="shared" si="7"/>
        <v>643.19000000000005</v>
      </c>
      <c r="BM6" s="35">
        <f t="shared" si="7"/>
        <v>596.44000000000005</v>
      </c>
      <c r="BN6" s="35">
        <f t="shared" si="7"/>
        <v>612.6</v>
      </c>
      <c r="BO6" s="35">
        <f t="shared" si="7"/>
        <v>606.79999999999995</v>
      </c>
      <c r="BP6" s="34" t="str">
        <f>IF(BP7="","",IF(BP7="-","【-】","【"&amp;SUBSTITUTE(TEXT(BP7,"#,##0.00"),"-","△")&amp;"】"))</f>
        <v>【682.78】</v>
      </c>
      <c r="BQ6" s="35">
        <f>IF(BQ7="",NA(),BQ7)</f>
        <v>87.81</v>
      </c>
      <c r="BR6" s="35">
        <f t="shared" ref="BR6:BZ6" si="8">IF(BR7="",NA(),BR7)</f>
        <v>92.19</v>
      </c>
      <c r="BS6" s="35">
        <f t="shared" si="8"/>
        <v>97.09</v>
      </c>
      <c r="BT6" s="35">
        <f t="shared" si="8"/>
        <v>97.14</v>
      </c>
      <c r="BU6" s="35">
        <f t="shared" si="8"/>
        <v>95.62</v>
      </c>
      <c r="BV6" s="35">
        <f t="shared" si="8"/>
        <v>96.91</v>
      </c>
      <c r="BW6" s="35">
        <f t="shared" si="8"/>
        <v>101.54</v>
      </c>
      <c r="BX6" s="35">
        <f t="shared" si="8"/>
        <v>102.42</v>
      </c>
      <c r="BY6" s="35">
        <f t="shared" si="8"/>
        <v>100.97</v>
      </c>
      <c r="BZ6" s="35">
        <f t="shared" si="8"/>
        <v>101.84</v>
      </c>
      <c r="CA6" s="34" t="str">
        <f>IF(CA7="","",IF(CA7="-","【-】","【"&amp;SUBSTITUTE(TEXT(CA7,"#,##0.00"),"-","△")&amp;"】"))</f>
        <v>【100.91】</v>
      </c>
      <c r="CB6" s="35">
        <f>IF(CB7="",NA(),CB7)</f>
        <v>141.31</v>
      </c>
      <c r="CC6" s="35">
        <f t="shared" ref="CC6:CK6" si="9">IF(CC7="",NA(),CC7)</f>
        <v>136.22999999999999</v>
      </c>
      <c r="CD6" s="35">
        <f t="shared" si="9"/>
        <v>131.83000000000001</v>
      </c>
      <c r="CE6" s="35">
        <f t="shared" si="9"/>
        <v>135.46</v>
      </c>
      <c r="CF6" s="35">
        <f t="shared" si="9"/>
        <v>138.41999999999999</v>
      </c>
      <c r="CG6" s="35">
        <f t="shared" si="9"/>
        <v>120.5</v>
      </c>
      <c r="CH6" s="35">
        <f t="shared" si="9"/>
        <v>116.15</v>
      </c>
      <c r="CI6" s="35">
        <f t="shared" si="9"/>
        <v>116.2</v>
      </c>
      <c r="CJ6" s="35">
        <f t="shared" si="9"/>
        <v>118.78</v>
      </c>
      <c r="CK6" s="35">
        <f t="shared" si="9"/>
        <v>119.39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69.95</v>
      </c>
      <c r="CS6" s="35">
        <f t="shared" si="10"/>
        <v>72.239999999999995</v>
      </c>
      <c r="CT6" s="35">
        <f t="shared" si="10"/>
        <v>69.23</v>
      </c>
      <c r="CU6" s="35">
        <f t="shared" si="10"/>
        <v>70.37</v>
      </c>
      <c r="CV6" s="35">
        <f t="shared" si="10"/>
        <v>68.3</v>
      </c>
      <c r="CW6" s="34" t="str">
        <f>IF(CW7="","",IF(CW7="-","【-】","【"&amp;SUBSTITUTE(TEXT(CW7,"#,##0.00"),"-","△")&amp;"】"))</f>
        <v>【58.98】</v>
      </c>
      <c r="CX6" s="35">
        <f>IF(CX7="",NA(),CX7)</f>
        <v>99.06</v>
      </c>
      <c r="CY6" s="35">
        <f t="shared" ref="CY6:DG6" si="11">IF(CY7="",NA(),CY7)</f>
        <v>99.08</v>
      </c>
      <c r="CZ6" s="35">
        <f t="shared" si="11"/>
        <v>99.11</v>
      </c>
      <c r="DA6" s="35">
        <f t="shared" si="11"/>
        <v>99.13</v>
      </c>
      <c r="DB6" s="35">
        <f t="shared" si="11"/>
        <v>99.15</v>
      </c>
      <c r="DC6" s="35">
        <f t="shared" si="11"/>
        <v>96.69</v>
      </c>
      <c r="DD6" s="35">
        <f t="shared" si="11"/>
        <v>96.84</v>
      </c>
      <c r="DE6" s="35">
        <f t="shared" si="11"/>
        <v>96.84</v>
      </c>
      <c r="DF6" s="35">
        <f t="shared" si="11"/>
        <v>96.75</v>
      </c>
      <c r="DG6" s="35">
        <f t="shared" si="11"/>
        <v>96.78</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0.11</v>
      </c>
      <c r="EL6" s="35">
        <f t="shared" si="14"/>
        <v>0.13</v>
      </c>
      <c r="EM6" s="35">
        <f t="shared" si="14"/>
        <v>0.1</v>
      </c>
      <c r="EN6" s="35">
        <f t="shared" si="14"/>
        <v>0.12</v>
      </c>
      <c r="EO6" s="34" t="str">
        <f>IF(EO7="","",IF(EO7="-","【-】","【"&amp;SUBSTITUTE(TEXT(EO7,"#,##0.00"),"-","△")&amp;"】"))</f>
        <v>【0.23】</v>
      </c>
    </row>
    <row r="7" spans="1:145" s="36" customFormat="1" x14ac:dyDescent="0.2">
      <c r="A7" s="28"/>
      <c r="B7" s="37">
        <v>2018</v>
      </c>
      <c r="C7" s="37">
        <v>132136</v>
      </c>
      <c r="D7" s="37">
        <v>47</v>
      </c>
      <c r="E7" s="37">
        <v>17</v>
      </c>
      <c r="F7" s="37">
        <v>1</v>
      </c>
      <c r="G7" s="37">
        <v>0</v>
      </c>
      <c r="H7" s="37" t="s">
        <v>98</v>
      </c>
      <c r="I7" s="37" t="s">
        <v>99</v>
      </c>
      <c r="J7" s="37" t="s">
        <v>100</v>
      </c>
      <c r="K7" s="37" t="s">
        <v>101</v>
      </c>
      <c r="L7" s="37" t="s">
        <v>102</v>
      </c>
      <c r="M7" s="37" t="s">
        <v>103</v>
      </c>
      <c r="N7" s="38" t="s">
        <v>104</v>
      </c>
      <c r="O7" s="38" t="s">
        <v>105</v>
      </c>
      <c r="P7" s="38">
        <v>100</v>
      </c>
      <c r="Q7" s="38">
        <v>92.57</v>
      </c>
      <c r="R7" s="38">
        <v>1900</v>
      </c>
      <c r="S7" s="38">
        <v>150789</v>
      </c>
      <c r="T7" s="38">
        <v>17.14</v>
      </c>
      <c r="U7" s="38">
        <v>8797.49</v>
      </c>
      <c r="V7" s="38">
        <v>150748</v>
      </c>
      <c r="W7" s="38">
        <v>16.96</v>
      </c>
      <c r="X7" s="38">
        <v>8888.44</v>
      </c>
      <c r="Y7" s="38">
        <v>79.41</v>
      </c>
      <c r="Z7" s="38">
        <v>79.37</v>
      </c>
      <c r="AA7" s="38">
        <v>82</v>
      </c>
      <c r="AB7" s="38">
        <v>80.94</v>
      </c>
      <c r="AC7" s="38">
        <v>82.58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556.5</v>
      </c>
      <c r="BG7" s="38">
        <v>507.92</v>
      </c>
      <c r="BH7" s="38">
        <v>434.58</v>
      </c>
      <c r="BI7" s="38">
        <v>415.94</v>
      </c>
      <c r="BJ7" s="38">
        <v>413.86</v>
      </c>
      <c r="BK7" s="38">
        <v>607.52</v>
      </c>
      <c r="BL7" s="38">
        <v>643.19000000000005</v>
      </c>
      <c r="BM7" s="38">
        <v>596.44000000000005</v>
      </c>
      <c r="BN7" s="38">
        <v>612.6</v>
      </c>
      <c r="BO7" s="38">
        <v>606.79999999999995</v>
      </c>
      <c r="BP7" s="38">
        <v>682.78</v>
      </c>
      <c r="BQ7" s="38">
        <v>87.81</v>
      </c>
      <c r="BR7" s="38">
        <v>92.19</v>
      </c>
      <c r="BS7" s="38">
        <v>97.09</v>
      </c>
      <c r="BT7" s="38">
        <v>97.14</v>
      </c>
      <c r="BU7" s="38">
        <v>95.62</v>
      </c>
      <c r="BV7" s="38">
        <v>96.91</v>
      </c>
      <c r="BW7" s="38">
        <v>101.54</v>
      </c>
      <c r="BX7" s="38">
        <v>102.42</v>
      </c>
      <c r="BY7" s="38">
        <v>100.97</v>
      </c>
      <c r="BZ7" s="38">
        <v>101.84</v>
      </c>
      <c r="CA7" s="38">
        <v>100.91</v>
      </c>
      <c r="CB7" s="38">
        <v>141.31</v>
      </c>
      <c r="CC7" s="38">
        <v>136.22999999999999</v>
      </c>
      <c r="CD7" s="38">
        <v>131.83000000000001</v>
      </c>
      <c r="CE7" s="38">
        <v>135.46</v>
      </c>
      <c r="CF7" s="38">
        <v>138.41999999999999</v>
      </c>
      <c r="CG7" s="38">
        <v>120.5</v>
      </c>
      <c r="CH7" s="38">
        <v>116.15</v>
      </c>
      <c r="CI7" s="38">
        <v>116.2</v>
      </c>
      <c r="CJ7" s="38">
        <v>118.78</v>
      </c>
      <c r="CK7" s="38">
        <v>119.39</v>
      </c>
      <c r="CL7" s="38">
        <v>136.86000000000001</v>
      </c>
      <c r="CM7" s="38" t="s">
        <v>104</v>
      </c>
      <c r="CN7" s="38" t="s">
        <v>104</v>
      </c>
      <c r="CO7" s="38" t="s">
        <v>104</v>
      </c>
      <c r="CP7" s="38" t="s">
        <v>104</v>
      </c>
      <c r="CQ7" s="38" t="s">
        <v>104</v>
      </c>
      <c r="CR7" s="38">
        <v>69.95</v>
      </c>
      <c r="CS7" s="38">
        <v>72.239999999999995</v>
      </c>
      <c r="CT7" s="38">
        <v>69.23</v>
      </c>
      <c r="CU7" s="38">
        <v>70.37</v>
      </c>
      <c r="CV7" s="38">
        <v>68.3</v>
      </c>
      <c r="CW7" s="38">
        <v>58.98</v>
      </c>
      <c r="CX7" s="38">
        <v>99.06</v>
      </c>
      <c r="CY7" s="38">
        <v>99.08</v>
      </c>
      <c r="CZ7" s="38">
        <v>99.11</v>
      </c>
      <c r="DA7" s="38">
        <v>99.13</v>
      </c>
      <c r="DB7" s="38">
        <v>99.15</v>
      </c>
      <c r="DC7" s="38">
        <v>96.69</v>
      </c>
      <c r="DD7" s="38">
        <v>96.84</v>
      </c>
      <c r="DE7" s="38">
        <v>96.84</v>
      </c>
      <c r="DF7" s="38">
        <v>96.75</v>
      </c>
      <c r="DG7" s="38">
        <v>96.78</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0.11</v>
      </c>
      <c r="EL7" s="38">
        <v>0.13</v>
      </c>
      <c r="EM7" s="38">
        <v>0.1</v>
      </c>
      <c r="EN7" s="38">
        <v>0.12</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2020-01-17T06:46:24Z</cp:lastPrinted>
  <dcterms:created xsi:type="dcterms:W3CDTF">2019-12-05T05:03:29Z</dcterms:created>
  <dcterms:modified xsi:type="dcterms:W3CDTF">2020-02-05T06:38:20Z</dcterms:modified>
  <cp:category/>
</cp:coreProperties>
</file>