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900\APPDATA\LOCAL\TEMP\SOWDIR0\"/>
    </mc:Choice>
  </mc:AlternateContent>
  <workbookProtection workbookAlgorithmName="SHA-512" workbookHashValue="DSESoh9EJ/5TIncXWN0WoU0bWbSncTTZXZhfnXZZoxajkq0GIsp6PQU4APh6RDI9gFjX5pDRAibZzWcvqjRfKA==" workbookSaltValue="2iQg1K9+CeZMmcNFySZ4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<sst xmlns="http://schemas.openxmlformats.org/spreadsheetml/2006/main" count="233" uniqueCount="113">
  <si>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</si>
  <si>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</si>
  <si>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</si>
  <si>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</si>
  <si>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</si>
  <si>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</si>
  <si>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</si>
  <si>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</si>
  <si>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</si>
  <si>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</si>
  <si>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</si>
  <si>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</si>
  <si>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</si>
  <si>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</si>
  <si>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</si>
  <si>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</si>
  <si>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</si>
  <si>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</si>
  <si>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</si>
  <si>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</si>
  <si>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</si>
  <si>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</si>
  <si>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</si>
  <si>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</si>
  <si>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</si>
  <si>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</si>
  <si>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</si>
  <si>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</si>
  <si>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</si>
  <si>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</si>
  <si>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</si>
  <si>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</si>
  <si>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</si>
  <si>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</si>
  <si>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</si>
  <si>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</si>
  <si>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</si>
  <si>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</si>
  <si>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</si>
  <si>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</si>
  <si>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</si>
  <si>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</si>
  <si>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</si>
  <si>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</si>
  <si>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</si>
  <si>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</si>
  <si>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</si>
  <si>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</si>
  <si>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</si>
  <si>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</si>
  <si>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</si>
  <si>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</si>
  <si>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</si>
  <si>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</si>
  <si>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</si>
  <si>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</si>
  <si>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</si>
  <si>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</si>
  <si>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</si>
  <si>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</si>
  <si>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</si>
  <si>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</si>
  <si>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</si>
  <si>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</si>
  <si>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</si>
  <si>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</si>
  <si>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</si>
  <si>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</si>
  <si>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</si>
  <si>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</si>
  <si>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</si>
  <si>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</si>
  <si>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</si>
  <si>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</si>
  <si>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</si>
  <si>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</si>
  <si>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</si>
  <si>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</si>
  <si>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</si>
  <si>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</si>
  <si>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</si>
  <si>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</si>
  <si>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</si>
  <si>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</si>
  <si>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</si>
  <si>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</si>
  <si>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</si>
  <si>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</si>
  <si>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</si>
  <si>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</si>
  <si>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</si>
  <si>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</si>
  <si>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</si>
  <si>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</si>
  <si>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</si>
  <si>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</si>
  <si>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</si>
  <si>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東久留米市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</si>
  <si>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</si>
  <si>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</si>
  <si>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</si>
  <si>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</si>
  <si>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</si>
  <si>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</si>
  <si>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</si>
  <si>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</si>
  <si>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</si>
  <si>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</si>
  <si>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</si>
  <si>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</si>
  <si>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東久留米市では、昭和39年度から下水道事業に着手しており、現在まで約330ｋｍの下水道管路を整備しております。
　このうち約5割の管路が建設から30年以上経過しており、老朽化した管路の破損に起因する道路陥没等の危険性が増加していくため、平成28年度より管路施設の長寿命化工事に着手しており、その結果は③管渠改善率に表れてきております。
　今後についても下水道施設の維持管理や老朽化対策についてより効率的に行っていくため、平成31年2月にストックマネジメント実施方針を策定しております。
</t>
    <phoneticPr fontId="4"/>
  </si>
  <si>
    <t xml:space="preserve">　現在、汚水処理費の大部分を占める地方債の償還金については、普及促進全盛期の建設に伴う地方債の償還が終了しつつあることから、年々減少傾向となっておりますが、今後下水道施設の計画的な維持管理や老朽化対策が必要となることから改築・更新費用など多くの投資が必要となってまいります。
一方収入面においては、人口減少や節水機器の普及により使用料収入の増加は見込めない状況であると考えられます。
　これらの問題を踏まえ、持続可能かつ良質な下水道サービスを提供していくためには、公営企業会計へ移行することにより経営状況を把握し、収支バランスなどを考慮した経営戦略の策定を着実に進めていくことが必要となります。
</t>
    <phoneticPr fontId="4"/>
  </si>
  <si>
    <t xml:space="preserve">　東久留米市における下水道事業の経営健全に関する取組みとして、10年後には一般会計からの繰入金に依存しない経営を目指すべく、平成25年度に下水道使用料の改定を行っております。このことにより①収益的収支比率及び⑤経費回収率については改善の傾向となっておりましたが、維持管理費の増加等の影響により、平成29・30年度決算においては減少傾向という結果となっています。このことは⑥汚水処理原価についても現れており、類似団体や全国の平均値と比較しても依然高い状態となっておりますが、今後の推移として普及促進全盛期の建設に伴う地方債の償還が終了しつつあることから、汚水処理原価については減少が期待できます。④企業債残高対事業規模比率については、類似団体や全国の平均値と比較して低く、地方債残高についても今後減少していくことが見込まれます。
　また、⑧水洗化率については類似団体や全国の平均値と比較しても高い数値を示しておりますが、東久留米市の汚水普及率は100％であるため、公共水域の水質保全及び使用料収入の確保という観点から、水洗化率100％をめざし、下水道未接続世帯に対し接続促進に努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</si>
</sst>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0.14000000000000001</c:v>
                </c:pt>
                <c:pt idx="3" formatCode="#,##0.00;&quot;△&quot;#,##0.00;&quot;-&quot;">
                  <c:v>0.21</c:v>
                </c:pt>
                <c:pt idx="4" formatCode="#,##0.00;&quot;△&quot;#,##0.00;&quot;-&quot;">
                  <c:v>0.4</c:v>
                </c:pt>
              </c:numCache>
            </c:numRef>
          </c:val>
          <c:extLst>
            <c:ext xmlns:c16="http://schemas.microsoft.com/office/drawing/2014/chart" uri="{C3380CC4-5D6E-409C-BE32-E72D297353CC}">
              <c16:uniqueId val="{00000000-49A5-4DCE-8618-A78D68F377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49A5-4DCE-8618-A78D68F377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1C-4AA6-908C-29EE06439F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821C-4AA6-908C-29EE06439F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99.46</c:v>
                </c:pt>
                <c:pt idx="1">
                  <c:v>99.53</c:v>
                </c:pt>
                <c:pt idx="2">
                  <c:v>99.54</c:v>
                </c:pt>
                <c:pt idx="3">
                  <c:v>99.58</c:v>
                </c:pt>
                <c:pt idx="4">
                  <c:v>99.63</c:v>
                </c:pt>
              </c:numCache>
            </c:numRef>
          </c:val>
          <c:extLst>
            <c:ext xmlns:c16="http://schemas.microsoft.com/office/drawing/2014/chart" uri="{C3380CC4-5D6E-409C-BE32-E72D297353CC}">
              <c16:uniqueId val="{00000000-3D16-4FFC-B9DA-C3586E2255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3D16-4FFC-B9DA-C3586E2255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91.03</c:v>
                </c:pt>
                <c:pt idx="1">
                  <c:v>97</c:v>
                </c:pt>
                <c:pt idx="2">
                  <c:v>98.3</c:v>
                </c:pt>
                <c:pt idx="3">
                  <c:v>96.88</c:v>
                </c:pt>
                <c:pt idx="4">
                  <c:v>96.27</c:v>
                </c:pt>
              </c:numCache>
            </c:numRef>
          </c:val>
          <c:extLst>
            <c:ext xmlns:c16="http://schemas.microsoft.com/office/drawing/2014/chart" uri="{C3380CC4-5D6E-409C-BE32-E72D297353CC}">
              <c16:uniqueId val="{00000000-5F1B-461B-BDD6-00F631C1B73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B-461B-BDD6-00F631C1B73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BF-46AF-95D0-679D1A8333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BF-46AF-95D0-679D1A8333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1C-4543-ADBD-7643E763A7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C-4543-ADBD-7643E763A7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BC-441D-801A-0EBF0DBF52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C-441D-801A-0EBF0DBF52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55-425E-9297-5004D64007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55-425E-9297-5004D64007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394.51</c:v>
                </c:pt>
                <c:pt idx="1">
                  <c:v>361.84</c:v>
                </c:pt>
                <c:pt idx="2">
                  <c:v>302.63</c:v>
                </c:pt>
                <c:pt idx="3">
                  <c:v>312.7</c:v>
                </c:pt>
                <c:pt idx="4">
                  <c:v>289.83</c:v>
                </c:pt>
              </c:numCache>
            </c:numRef>
          </c:val>
          <c:extLst>
            <c:ext xmlns:c16="http://schemas.microsoft.com/office/drawing/2014/chart" uri="{C3380CC4-5D6E-409C-BE32-E72D297353CC}">
              <c16:uniqueId val="{00000000-AB92-4AC9-A6CB-ED1AB4E34B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AB92-4AC9-A6CB-ED1AB4E34B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88.14</c:v>
                </c:pt>
                <c:pt idx="1">
                  <c:v>90.13</c:v>
                </c:pt>
                <c:pt idx="2">
                  <c:v>97.89</c:v>
                </c:pt>
                <c:pt idx="3">
                  <c:v>94.14</c:v>
                </c:pt>
                <c:pt idx="4">
                  <c:v>92</c:v>
                </c:pt>
              </c:numCache>
            </c:numRef>
          </c:val>
          <c:extLst>
            <c:ext xmlns:c16="http://schemas.microsoft.com/office/drawing/2014/chart" uri="{C3380CC4-5D6E-409C-BE32-E72D297353CC}">
              <c16:uniqueId val="{00000000-7E70-4812-812B-790EAEFD5E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7E70-4812-812B-790EAEFD5E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162.74</c:v>
                </c:pt>
                <c:pt idx="1">
                  <c:v>155.46</c:v>
                </c:pt>
                <c:pt idx="2">
                  <c:v>144.86000000000001</c:v>
                </c:pt>
                <c:pt idx="3">
                  <c:v>150.46</c:v>
                </c:pt>
                <c:pt idx="4">
                  <c:v>151.41999999999999</c:v>
                </c:pt>
              </c:numCache>
            </c:numRef>
          </c:val>
          <c:extLst>
            <c:ext xmlns:c16="http://schemas.microsoft.com/office/drawing/2014/chart" uri="{C3380CC4-5D6E-409C-BE32-E72D297353CC}">
              <c16:uniqueId val="{00000000-5E8E-4891-80E4-576BB112F5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5E8E-4891-80E4-576BB112F5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東久留米市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Ab</v>
      </c>
      <c r="X8" s="48"/>
      <c r="Y8" s="48"/>
      <c r="Z8" s="48"/>
      <c r="AA8" s="48"/>
      <c r="AB8" s="48"/>
      <c r="AC8" s="48"/>
      <c r="AD8" s="49" t="str">
        <f>
データ!$M$6</f>
        <v>
非設置</v>
      </c>
      <c r="AE8" s="49"/>
      <c r="AF8" s="49"/>
      <c r="AG8" s="49"/>
      <c r="AH8" s="49"/>
      <c r="AI8" s="49"/>
      <c r="AJ8" s="49"/>
      <c r="AK8" s="3"/>
      <c r="AL8" s="50">
        <f>
データ!S6</f>
        <v>
116896</v>
      </c>
      <c r="AM8" s="50"/>
      <c r="AN8" s="50"/>
      <c r="AO8" s="50"/>
      <c r="AP8" s="50"/>
      <c r="AQ8" s="50"/>
      <c r="AR8" s="50"/>
      <c r="AS8" s="50"/>
      <c r="AT8" s="45">
        <f>
データ!T6</f>
        <v>
12.88</v>
      </c>
      <c r="AU8" s="45"/>
      <c r="AV8" s="45"/>
      <c r="AW8" s="45"/>
      <c r="AX8" s="45"/>
      <c r="AY8" s="45"/>
      <c r="AZ8" s="45"/>
      <c r="BA8" s="45"/>
      <c r="BB8" s="45">
        <f>
データ!U6</f>
        <v>
9075.7800000000007</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100</v>
      </c>
      <c r="Q10" s="45"/>
      <c r="R10" s="45"/>
      <c r="S10" s="45"/>
      <c r="T10" s="45"/>
      <c r="U10" s="45"/>
      <c r="V10" s="45"/>
      <c r="W10" s="45">
        <f>
データ!Q6</f>
        <v>
92.62</v>
      </c>
      <c r="X10" s="45"/>
      <c r="Y10" s="45"/>
      <c r="Z10" s="45"/>
      <c r="AA10" s="45"/>
      <c r="AB10" s="45"/>
      <c r="AC10" s="45"/>
      <c r="AD10" s="50">
        <f>
データ!R6</f>
        <v>
2095</v>
      </c>
      <c r="AE10" s="50"/>
      <c r="AF10" s="50"/>
      <c r="AG10" s="50"/>
      <c r="AH10" s="50"/>
      <c r="AI10" s="50"/>
      <c r="AJ10" s="50"/>
      <c r="AK10" s="2"/>
      <c r="AL10" s="50">
        <f>
データ!V6</f>
        <v>
116719</v>
      </c>
      <c r="AM10" s="50"/>
      <c r="AN10" s="50"/>
      <c r="AO10" s="50"/>
      <c r="AP10" s="50"/>
      <c r="AQ10" s="50"/>
      <c r="AR10" s="50"/>
      <c r="AS10" s="50"/>
      <c r="AT10" s="45">
        <f>
データ!W6</f>
        <v>
12.92</v>
      </c>
      <c r="AU10" s="45"/>
      <c r="AV10" s="45"/>
      <c r="AW10" s="45"/>
      <c r="AX10" s="45"/>
      <c r="AY10" s="45"/>
      <c r="AZ10" s="45"/>
      <c r="BA10" s="45"/>
      <c r="BB10" s="45">
        <f>
データ!X6</f>
        <v>
9033.98</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【682.78】</v>
      </c>
      <c r="I86" s="26" t="str">
        <f>
データ!CA6</f>
        <v>
【100.91】</v>
      </c>
      <c r="J86" s="26" t="str">
        <f>
データ!CL6</f>
        <v>
【136.86】</v>
      </c>
      <c r="K86" s="26" t="str">
        <f>
データ!CW6</f>
        <v>
【58.98】</v>
      </c>
      <c r="L86" s="26" t="str">
        <f>
データ!DH6</f>
        <v>
【95.20】</v>
      </c>
      <c r="M86" s="26" t="s">
        <v>
44</v>
      </c>
      <c r="N86" s="26" t="s">
        <v>
44</v>
      </c>
      <c r="O86" s="26" t="str">
        <f>
データ!EO6</f>
        <v>
【0.23】</v>
      </c>
    </row>
  </sheetData>
  <sheetProtection algorithmName="SHA-512" hashValue="PgXmUKMCtY8QcHkVPdUNbxCUIwCa358ovZsn3Jl4vxxE087mRKJTPqcOqAbKHRSVYJa83cZVsL/xwA64+ZposA==" saltValue="Vo5svx/frJXTpjhqGC/Z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132225</v>
      </c>
      <c r="D6" s="33">
        <f t="shared" si="3"/>
        <v>47</v>
      </c>
      <c r="E6" s="33">
        <f t="shared" si="3"/>
        <v>17</v>
      </c>
      <c r="F6" s="33">
        <f t="shared" si="3"/>
        <v>1</v>
      </c>
      <c r="G6" s="33">
        <f t="shared" si="3"/>
        <v>0</v>
      </c>
      <c r="H6" s="33" t="str">
        <f t="shared" si="3"/>
        <v>東京都　東久留米市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100</v>
      </c>
      <c r="Q6" s="34">
        <f t="shared" si="3"/>
        <v>92.62</v>
      </c>
      <c r="R6" s="34">
        <f t="shared" si="3"/>
        <v>2095</v>
      </c>
      <c r="S6" s="34">
        <f t="shared" si="3"/>
        <v>116896</v>
      </c>
      <c r="T6" s="34">
        <f t="shared" si="3"/>
        <v>12.88</v>
      </c>
      <c r="U6" s="34">
        <f t="shared" si="3"/>
        <v>9075.7800000000007</v>
      </c>
      <c r="V6" s="34">
        <f t="shared" si="3"/>
        <v>116719</v>
      </c>
      <c r="W6" s="34">
        <f t="shared" si="3"/>
        <v>12.92</v>
      </c>
      <c r="X6" s="34">
        <f t="shared" si="3"/>
        <v>9033.98</v>
      </c>
      <c r="Y6" s="35">
        <f>IF(Y7="",NA(),Y7)</f>
        <v>91.03</v>
      </c>
      <c r="Z6" s="35">
        <f t="shared" ref="Z6:AH6" si="4">IF(Z7="",NA(),Z7)</f>
        <v>97</v>
      </c>
      <c r="AA6" s="35">
        <f t="shared" si="4"/>
        <v>98.3</v>
      </c>
      <c r="AB6" s="35">
        <f t="shared" si="4"/>
        <v>96.88</v>
      </c>
      <c r="AC6" s="35">
        <f t="shared" si="4"/>
        <v>96.27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394.51</v>
      </c>
      <c r="BG6" s="35">
        <f t="shared" ref="BG6:BO6" si="7">IF(BG7="",NA(),BG7)</f>
        <v>361.84</v>
      </c>
      <c r="BH6" s="35">
        <f t="shared" si="7"/>
        <v>302.63</v>
      </c>
      <c r="BI6" s="35">
        <f t="shared" si="7"/>
        <v>312.7</v>
      </c>
      <c r="BJ6" s="35">
        <f t="shared" si="7"/>
        <v>289.83</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88.14</v>
      </c>
      <c r="BR6" s="35">
        <f t="shared" ref="BR6:BZ6" si="8">IF(BR7="",NA(),BR7)</f>
        <v>90.13</v>
      </c>
      <c r="BS6" s="35">
        <f t="shared" si="8"/>
        <v>97.89</v>
      </c>
      <c r="BT6" s="35">
        <f t="shared" si="8"/>
        <v>94.14</v>
      </c>
      <c r="BU6" s="35">
        <f t="shared" si="8"/>
        <v>92</v>
      </c>
      <c r="BV6" s="35">
        <f t="shared" si="8"/>
        <v>96.91</v>
      </c>
      <c r="BW6" s="35">
        <f t="shared" si="8"/>
        <v>101.54</v>
      </c>
      <c r="BX6" s="35">
        <f t="shared" si="8"/>
        <v>102.42</v>
      </c>
      <c r="BY6" s="35">
        <f t="shared" si="8"/>
        <v>100.97</v>
      </c>
      <c r="BZ6" s="35">
        <f t="shared" si="8"/>
        <v>101.84</v>
      </c>
      <c r="CA6" s="34" t="str">
        <f>IF(CA7="","",IF(CA7="-","【-】","【"&amp;SUBSTITUTE(TEXT(CA7,"#,##0.00"),"-","△")&amp;"】"))</f>
        <v>【100.91】</v>
      </c>
      <c r="CB6" s="35">
        <f>IF(CB7="",NA(),CB7)</f>
        <v>162.74</v>
      </c>
      <c r="CC6" s="35">
        <f t="shared" ref="CC6:CK6" si="9">IF(CC7="",NA(),CC7)</f>
        <v>155.46</v>
      </c>
      <c r="CD6" s="35">
        <f t="shared" si="9"/>
        <v>144.86000000000001</v>
      </c>
      <c r="CE6" s="35">
        <f t="shared" si="9"/>
        <v>150.46</v>
      </c>
      <c r="CF6" s="35">
        <f t="shared" si="9"/>
        <v>151.41999999999999</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99.46</v>
      </c>
      <c r="CY6" s="35">
        <f t="shared" ref="CY6:DG6" si="11">IF(CY7="",NA(),CY7)</f>
        <v>99.53</v>
      </c>
      <c r="CZ6" s="35">
        <f t="shared" si="11"/>
        <v>99.54</v>
      </c>
      <c r="DA6" s="35">
        <f t="shared" si="11"/>
        <v>99.58</v>
      </c>
      <c r="DB6" s="35">
        <f t="shared" si="11"/>
        <v>99.63</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0.14000000000000001</v>
      </c>
      <c r="EH6" s="35">
        <f t="shared" si="14"/>
        <v>0.21</v>
      </c>
      <c r="EI6" s="35">
        <f t="shared" si="14"/>
        <v>0.4</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132225</v>
      </c>
      <c r="D7" s="37">
        <v>47</v>
      </c>
      <c r="E7" s="37">
        <v>17</v>
      </c>
      <c r="F7" s="37">
        <v>1</v>
      </c>
      <c r="G7" s="37">
        <v>0</v>
      </c>
      <c r="H7" s="37" t="s">
        <v>97</v>
      </c>
      <c r="I7" s="37" t="s">
        <v>98</v>
      </c>
      <c r="J7" s="37" t="s">
        <v>99</v>
      </c>
      <c r="K7" s="37" t="s">
        <v>100</v>
      </c>
      <c r="L7" s="37" t="s">
        <v>101</v>
      </c>
      <c r="M7" s="37" t="s">
        <v>102</v>
      </c>
      <c r="N7" s="38" t="s">
        <v>103</v>
      </c>
      <c r="O7" s="38" t="s">
        <v>104</v>
      </c>
      <c r="P7" s="38">
        <v>100</v>
      </c>
      <c r="Q7" s="38">
        <v>92.62</v>
      </c>
      <c r="R7" s="38">
        <v>2095</v>
      </c>
      <c r="S7" s="38">
        <v>116896</v>
      </c>
      <c r="T7" s="38">
        <v>12.88</v>
      </c>
      <c r="U7" s="38">
        <v>9075.7800000000007</v>
      </c>
      <c r="V7" s="38">
        <v>116719</v>
      </c>
      <c r="W7" s="38">
        <v>12.92</v>
      </c>
      <c r="X7" s="38">
        <v>9033.98</v>
      </c>
      <c r="Y7" s="38">
        <v>91.03</v>
      </c>
      <c r="Z7" s="38">
        <v>97</v>
      </c>
      <c r="AA7" s="38">
        <v>98.3</v>
      </c>
      <c r="AB7" s="38">
        <v>96.88</v>
      </c>
      <c r="AC7" s="38">
        <v>96.27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394.51</v>
      </c>
      <c r="BG7" s="38">
        <v>361.84</v>
      </c>
      <c r="BH7" s="38">
        <v>302.63</v>
      </c>
      <c r="BI7" s="38">
        <v>312.7</v>
      </c>
      <c r="BJ7" s="38">
        <v>289.83</v>
      </c>
      <c r="BK7" s="38">
        <v>607.52</v>
      </c>
      <c r="BL7" s="38">
        <v>643.19000000000005</v>
      </c>
      <c r="BM7" s="38">
        <v>596.44000000000005</v>
      </c>
      <c r="BN7" s="38">
        <v>612.6</v>
      </c>
      <c r="BO7" s="38">
        <v>606.79999999999995</v>
      </c>
      <c r="BP7" s="38">
        <v>682.78</v>
      </c>
      <c r="BQ7" s="38">
        <v>88.14</v>
      </c>
      <c r="BR7" s="38">
        <v>90.13</v>
      </c>
      <c r="BS7" s="38">
        <v>97.89</v>
      </c>
      <c r="BT7" s="38">
        <v>94.14</v>
      </c>
      <c r="BU7" s="38">
        <v>92</v>
      </c>
      <c r="BV7" s="38">
        <v>96.91</v>
      </c>
      <c r="BW7" s="38">
        <v>101.54</v>
      </c>
      <c r="BX7" s="38">
        <v>102.42</v>
      </c>
      <c r="BY7" s="38">
        <v>100.97</v>
      </c>
      <c r="BZ7" s="38">
        <v>101.84</v>
      </c>
      <c r="CA7" s="38">
        <v>100.91</v>
      </c>
      <c r="CB7" s="38">
        <v>162.74</v>
      </c>
      <c r="CC7" s="38">
        <v>155.46</v>
      </c>
      <c r="CD7" s="38">
        <v>144.86000000000001</v>
      </c>
      <c r="CE7" s="38">
        <v>150.46</v>
      </c>
      <c r="CF7" s="38">
        <v>151.41999999999999</v>
      </c>
      <c r="CG7" s="38">
        <v>120.5</v>
      </c>
      <c r="CH7" s="38">
        <v>116.15</v>
      </c>
      <c r="CI7" s="38">
        <v>116.2</v>
      </c>
      <c r="CJ7" s="38">
        <v>118.78</v>
      </c>
      <c r="CK7" s="38">
        <v>119.39</v>
      </c>
      <c r="CL7" s="38">
        <v>136.86000000000001</v>
      </c>
      <c r="CM7" s="38" t="s">
        <v>103</v>
      </c>
      <c r="CN7" s="38" t="s">
        <v>103</v>
      </c>
      <c r="CO7" s="38" t="s">
        <v>103</v>
      </c>
      <c r="CP7" s="38" t="s">
        <v>103</v>
      </c>
      <c r="CQ7" s="38" t="s">
        <v>103</v>
      </c>
      <c r="CR7" s="38">
        <v>69.95</v>
      </c>
      <c r="CS7" s="38">
        <v>72.239999999999995</v>
      </c>
      <c r="CT7" s="38">
        <v>69.23</v>
      </c>
      <c r="CU7" s="38">
        <v>70.37</v>
      </c>
      <c r="CV7" s="38">
        <v>68.3</v>
      </c>
      <c r="CW7" s="38">
        <v>58.98</v>
      </c>
      <c r="CX7" s="38">
        <v>99.46</v>
      </c>
      <c r="CY7" s="38">
        <v>99.53</v>
      </c>
      <c r="CZ7" s="38">
        <v>99.54</v>
      </c>
      <c r="DA7" s="38">
        <v>99.58</v>
      </c>
      <c r="DB7" s="38">
        <v>99.63</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0.14000000000000001</v>
      </c>
      <c r="EH7" s="38">
        <v>0.21</v>
      </c>
      <c r="EI7" s="38">
        <v>0.4</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東久留米市</cp:lastModifiedBy>
  <cp:lastPrinted>2020-01-28T09:54:17Z</cp:lastPrinted>
  <dcterms:created xsi:type="dcterms:W3CDTF">2019-12-05T05:03:33Z</dcterms:created>
  <dcterms:modified xsi:type="dcterms:W3CDTF">2020-01-28T09:54:19Z</dcterms:modified>
  <cp:category/>
</cp:coreProperties>
</file>