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chihousai-s\03_公営企業\03-通年業務\15- 2月_経営比較分析表\R1年度\20200110【依頼】公営企業に係る経営比較分析表（平成30年度決算）の分析等について\05_各事業作業用\02_下水道事業\25 あきる野市\"/>
    </mc:Choice>
  </mc:AlternateContent>
  <workbookProtection workbookAlgorithmName="SHA-512" workbookHashValue="XrtARdrkdDYNwvh/oSPz+jTOK0YmSJ+BA3TWqR8yRUJrU50YUpszCT6nUc0Ofb0IOo7DtldSy17HQOilTUH86g==" workbookSaltValue="N1GpHENJcFXPMxqBUW77J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<sst xmlns="http://schemas.openxmlformats.org/spreadsheetml/2006/main" count="233" uniqueCount="111">
  <si>
    <t>人口密度</t>
    <rPh sb="0" eb="2">
      <t>ジンコウ</t>
    </rPh>
    <rPh sb="2" eb="4">
      <t>ミツド</t>
    </rPh>
    <phoneticPr fontId="2"/>
  </si>
  <si>
    <t>⑦施設利用率(％)</t>
    <rPh sb="1" eb="3">
      <t>シセツ</t>
    </rPh>
    <rPh sb="3" eb="6">
      <t>リヨウリツ</t>
    </rPh>
    <phoneticPr fontId="2"/>
  </si>
  <si>
    <t>処理区域内人口</t>
  </si>
  <si>
    <t>経営比較分析表（平成30年度決算）</t>
  </si>
  <si>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</si>
  <si>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</si>
  <si>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</si>
  <si>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</si>
  <si>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</si>
  <si>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</si>
  <si>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</si>
  <si>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</si>
  <si>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</si>
  <si>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</si>
  <si>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2"/>
  </si>
  <si>
    <t>⑤経費回収率(％)</t>
  </si>
  <si>
    <t>類似団体区分</t>
    <rPh sb="4" eb="6">
      <t>クブン</t>
    </rPh>
    <phoneticPr fontId="2"/>
  </si>
  <si>
    <t>人口（人）</t>
    <rPh sb="0" eb="2">
      <t>ジンコウ</t>
    </rPh>
    <rPh sb="3" eb="4">
      <t>ヒト</t>
    </rPh>
    <phoneticPr fontId="2"/>
  </si>
  <si>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</si>
  <si>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</si>
  <si>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</si>
  <si>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</si>
  <si>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</si>
  <si>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</si>
  <si>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</si>
  <si>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</si>
  <si>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2"/>
  </si>
  <si>
    <t>施設CD</t>
    <rPh sb="0" eb="2">
      <t>シセツ</t>
    </rPh>
    <phoneticPr fontId="2"/>
  </si>
  <si>
    <t>有収率(％)</t>
    <rPh sb="0" eb="1">
      <t>ユウ</t>
    </rPh>
    <rPh sb="1" eb="3">
      <t>シュウリツ</t>
    </rPh>
    <phoneticPr fontId="2"/>
  </si>
  <si>
    <t>③流動比率(％)</t>
    <rPh sb="1" eb="3">
      <t>リュウドウ</t>
    </rPh>
    <rPh sb="3" eb="5">
      <t>ヒリツ</t>
    </rPh>
    <phoneticPr fontId="2"/>
  </si>
  <si>
    <t>1. 経営の健全性・効率性</t>
  </si>
  <si>
    <t>平成30年度全国平均</t>
  </si>
  <si>
    <t>処理区域内人口(人)</t>
    <rPh sb="0" eb="2">
      <t>ショリ</t>
    </rPh>
    <rPh sb="2" eb="5">
      <t>クイキナイ</t>
    </rPh>
    <phoneticPr fontId="2"/>
  </si>
  <si>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2"/>
  </si>
  <si>
    <t>年度</t>
    <rPh sb="0" eb="2">
      <t>ネンド</t>
    </rPh>
    <phoneticPr fontId="2"/>
  </si>
  <si>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</si>
  <si>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2"/>
  </si>
  <si>
    <t>－</t>
  </si>
  <si>
    <t>2①</t>
  </si>
  <si>
    <t>類似団体平均値（平均値）</t>
  </si>
  <si>
    <t>【】</t>
  </si>
  <si>
    <t>-</t>
  </si>
  <si>
    <t>分析欄</t>
    <rPh sb="0" eb="2">
      <t>ブンセキ</t>
    </rPh>
    <rPh sb="2" eb="3">
      <t>ラン</t>
    </rPh>
    <phoneticPr fontId="2"/>
  </si>
  <si>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</si>
  <si>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</si>
  <si>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</si>
  <si>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</si>
  <si>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</si>
  <si>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</si>
  <si>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</si>
  <si>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</si>
  <si>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</si>
  <si>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</si>
  <si>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</si>
  <si>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</si>
  <si>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2"/>
  </si>
  <si>
    <t>2③</t>
  </si>
  <si>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</si>
  <si>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</si>
  <si>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</si>
  <si>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</si>
  <si>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</si>
  <si>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</si>
  <si>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</si>
  <si>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</si>
  <si>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</si>
  <si>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</si>
  <si>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</si>
  <si>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</si>
  <si>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</si>
  <si>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</si>
  <si>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</si>
  <si>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</si>
  <si>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</si>
  <si>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</si>
  <si>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</si>
  <si>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</si>
  <si>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</si>
  <si>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</si>
  <si>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</si>
  <si>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</si>
  <si>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</si>
  <si>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</si>
  <si>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</si>
  <si>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</si>
  <si>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</si>
  <si>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</si>
  <si>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</si>
  <si>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</si>
  <si>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</si>
  <si>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</si>
  <si>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</si>
  <si>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</si>
  <si>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</si>
  <si>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</si>
  <si>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</si>
  <si>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東京都　あきる野市</t>
  </si>
  <si>
    <t>法非適用</t>
  </si>
  <si>
    <t>下水道事業</t>
  </si>
  <si>
    <t>公共下水道</t>
  </si>
  <si>
    <t>Bc2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</si>
  <si>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</si>
  <si>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</si>
  <si>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</si>
  <si>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</si>
  <si>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</si>
  <si>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</si>
  <si>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</si>
  <si>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　あきる野市の供用開始は平成４年からであり、下水道施設については比較的新しいので、③管渠改善率は低いといえます。</t>
    <rPh sb="4" eb="6">
      <t>ノシ</t>
    </rPh>
    <rPh sb="7" eb="9">
      <t>キョウヨウ</t>
    </rPh>
    <rPh sb="9" eb="11">
      <t>カイシ</t>
    </rPh>
    <rPh sb="12" eb="14">
      <t>ヘイセイ</t>
    </rPh>
    <rPh sb="15" eb="16">
      <t>ネン</t>
    </rPh>
    <rPh sb="22" eb="25">
      <t>ゲスイドウ</t>
    </rPh>
    <rPh sb="25" eb="27">
      <t>シセツ</t>
    </rPh>
    <rPh sb="32" eb="35">
      <t>ヒカクテキ</t>
    </rPh>
    <rPh sb="35" eb="36">
      <t>アタラ</t>
    </rPh>
    <rPh sb="42" eb="44">
      <t>カンキョ</t>
    </rPh>
    <rPh sb="44" eb="46">
      <t>カイゼン</t>
    </rPh>
    <rPh sb="46" eb="47">
      <t>リツ</t>
    </rPh>
    <rPh sb="48" eb="49">
      <t>ヒク</t>
    </rPh>
    <phoneticPr fontId="13"/>
  </si>
  <si>
    <t>　あきる野市では平成４年に供用を開始し、平成１３年度に市街化区域の整備がほぼ完了し、平成１４年度からは引き続き人口密集地以外の市街化調整区域の整備を行っています。
　これにより、①収益的収支比率については地方債償還金が増加したため、平成３０年度は若干悪化しました。④企業債残高対事業規模比率は高比率ですが、地方債現在高はピークを越え、年々減少しており、平成３０年度には、ほぼ類似団体平均値になりました。⑤経費回収率は60%台で推移しており類似団体と比較して低く、⑥汚水処理原価は低下傾向でしたが平成２７年度から上昇し、平成３０年度は２００円を上回りました。これらのことから汚水処理費の適切な削減、適正な使用料収入の確保が課題となります。
　⑧水洗化率は類似団体平均値より高く、引き続き収入確保と水質保全のため水洗化率の向上に取り組みます。</t>
    <rPh sb="4" eb="6">
      <t>ノシ</t>
    </rPh>
    <rPh sb="8" eb="10">
      <t>ヘイセイ</t>
    </rPh>
    <rPh sb="11" eb="12">
      <t>ネン</t>
    </rPh>
    <rPh sb="13" eb="15">
      <t>キョウヨウ</t>
    </rPh>
    <rPh sb="16" eb="18">
      <t>カイシ</t>
    </rPh>
    <rPh sb="20" eb="22">
      <t>ヘイセイ</t>
    </rPh>
    <rPh sb="24" eb="26">
      <t>ネンド</t>
    </rPh>
    <rPh sb="27" eb="30">
      <t>シガイカ</t>
    </rPh>
    <rPh sb="30" eb="32">
      <t>クイキ</t>
    </rPh>
    <rPh sb="33" eb="35">
      <t>セイビ</t>
    </rPh>
    <rPh sb="38" eb="40">
      <t>カンリョウ</t>
    </rPh>
    <rPh sb="42" eb="44">
      <t>ヘイセイ</t>
    </rPh>
    <rPh sb="46" eb="48">
      <t>ネンド</t>
    </rPh>
    <rPh sb="51" eb="52">
      <t>ヒ</t>
    </rPh>
    <rPh sb="53" eb="54">
      <t>ツヅ</t>
    </rPh>
    <rPh sb="55" eb="57">
      <t>ジンコウ</t>
    </rPh>
    <rPh sb="57" eb="60">
      <t>ミッシュウチ</t>
    </rPh>
    <rPh sb="60" eb="62">
      <t>イガイ</t>
    </rPh>
    <rPh sb="63" eb="66">
      <t>シガイカ</t>
    </rPh>
    <rPh sb="66" eb="68">
      <t>チョウセイ</t>
    </rPh>
    <rPh sb="68" eb="70">
      <t>クイキ</t>
    </rPh>
    <rPh sb="71" eb="73">
      <t>セイビ</t>
    </rPh>
    <rPh sb="74" eb="75">
      <t>オコナ</t>
    </rPh>
    <rPh sb="90" eb="92">
      <t>シュウエキ</t>
    </rPh>
    <rPh sb="92" eb="93">
      <t>テキ</t>
    </rPh>
    <rPh sb="93" eb="95">
      <t>シュウシ</t>
    </rPh>
    <rPh sb="95" eb="97">
      <t>ヒリツ</t>
    </rPh>
    <rPh sb="109" eb="111">
      <t>ゾウカ</t>
    </rPh>
    <rPh sb="116" eb="118">
      <t>ヘイセイ</t>
    </rPh>
    <rPh sb="120" eb="122">
      <t>ネンド</t>
    </rPh>
    <rPh sb="123" eb="125">
      <t>ジャッカン</t>
    </rPh>
    <rPh sb="125" eb="127">
      <t>アッカ</t>
    </rPh>
    <rPh sb="133" eb="135">
      <t>キギョウ</t>
    </rPh>
    <rPh sb="135" eb="136">
      <t>サイ</t>
    </rPh>
    <rPh sb="136" eb="138">
      <t>ザンダカ</t>
    </rPh>
    <rPh sb="138" eb="139">
      <t>タイ</t>
    </rPh>
    <rPh sb="139" eb="141">
      <t>ジギョウ</t>
    </rPh>
    <rPh sb="141" eb="143">
      <t>キボ</t>
    </rPh>
    <rPh sb="143" eb="145">
      <t>ヒリツ</t>
    </rPh>
    <rPh sb="146" eb="147">
      <t>コウ</t>
    </rPh>
    <rPh sb="147" eb="149">
      <t>ヒリツ</t>
    </rPh>
    <rPh sb="153" eb="155">
      <t>チホウ</t>
    </rPh>
    <rPh sb="155" eb="156">
      <t>サイ</t>
    </rPh>
    <rPh sb="156" eb="158">
      <t>ゲンザイ</t>
    </rPh>
    <rPh sb="158" eb="159">
      <t>タカ</t>
    </rPh>
    <rPh sb="164" eb="165">
      <t>コ</t>
    </rPh>
    <rPh sb="167" eb="169">
      <t>ネンネン</t>
    </rPh>
    <rPh sb="169" eb="171">
      <t>ゲンショウ</t>
    </rPh>
    <rPh sb="176" eb="178">
      <t>ヘイセイ</t>
    </rPh>
    <rPh sb="180" eb="182">
      <t>ネンド</t>
    </rPh>
    <rPh sb="187" eb="189">
      <t>ルイジ</t>
    </rPh>
    <rPh sb="189" eb="191">
      <t>ダンタイ</t>
    </rPh>
    <rPh sb="191" eb="194">
      <t>ヘイキンチ</t>
    </rPh>
    <rPh sb="202" eb="204">
      <t>ケイヒ</t>
    </rPh>
    <rPh sb="204" eb="206">
      <t>カイシュウ</t>
    </rPh>
    <rPh sb="206" eb="207">
      <t>リツ</t>
    </rPh>
    <rPh sb="211" eb="212">
      <t>ダイ</t>
    </rPh>
    <rPh sb="213" eb="215">
      <t>スイイ</t>
    </rPh>
    <rPh sb="219" eb="221">
      <t>ルイジ</t>
    </rPh>
    <rPh sb="221" eb="223">
      <t>ダンタイ</t>
    </rPh>
    <rPh sb="224" eb="226">
      <t>ヒカク</t>
    </rPh>
    <rPh sb="228" eb="229">
      <t>ヒク</t>
    </rPh>
    <rPh sb="232" eb="234">
      <t>オスイ</t>
    </rPh>
    <rPh sb="234" eb="236">
      <t>ショリ</t>
    </rPh>
    <rPh sb="236" eb="238">
      <t>ゲンカ</t>
    </rPh>
    <rPh sb="239" eb="241">
      <t>テイカ</t>
    </rPh>
    <rPh sb="241" eb="243">
      <t>ケイコウ</t>
    </rPh>
    <rPh sb="247" eb="249">
      <t>ヘイセイ</t>
    </rPh>
    <rPh sb="251" eb="253">
      <t>ネンド</t>
    </rPh>
    <rPh sb="255" eb="257">
      <t>ジョウショウ</t>
    </rPh>
    <rPh sb="259" eb="261">
      <t>ヘイセイ</t>
    </rPh>
    <rPh sb="263" eb="265">
      <t>ネンド</t>
    </rPh>
    <rPh sb="269" eb="270">
      <t>エン</t>
    </rPh>
    <rPh sb="271" eb="273">
      <t>ウワマワ</t>
    </rPh>
    <rPh sb="286" eb="288">
      <t>オスイ</t>
    </rPh>
    <rPh sb="288" eb="290">
      <t>ショリ</t>
    </rPh>
    <rPh sb="290" eb="291">
      <t>ヒ</t>
    </rPh>
    <rPh sb="292" eb="294">
      <t>テキセツ</t>
    </rPh>
    <rPh sb="295" eb="297">
      <t>サクゲン</t>
    </rPh>
    <rPh sb="298" eb="300">
      <t>テキセイ</t>
    </rPh>
    <rPh sb="301" eb="303">
      <t>シヨウ</t>
    </rPh>
    <rPh sb="303" eb="304">
      <t>リョウ</t>
    </rPh>
    <rPh sb="304" eb="306">
      <t>シュウニュウ</t>
    </rPh>
    <rPh sb="307" eb="309">
      <t>カクホ</t>
    </rPh>
    <rPh sb="310" eb="312">
      <t>カダイ</t>
    </rPh>
    <rPh sb="321" eb="324">
      <t>スイセンカ</t>
    </rPh>
    <rPh sb="324" eb="325">
      <t>リツ</t>
    </rPh>
    <rPh sb="326" eb="328">
      <t>ルイジ</t>
    </rPh>
    <rPh sb="328" eb="330">
      <t>ダンタイ</t>
    </rPh>
    <rPh sb="330" eb="333">
      <t>ヘイキンチ</t>
    </rPh>
    <rPh sb="335" eb="336">
      <t>タカ</t>
    </rPh>
    <rPh sb="338" eb="339">
      <t>ヒ</t>
    </rPh>
    <rPh sb="340" eb="341">
      <t>ツヅ</t>
    </rPh>
    <rPh sb="342" eb="344">
      <t>シュウニュウ</t>
    </rPh>
    <rPh sb="344" eb="346">
      <t>カクホ</t>
    </rPh>
    <rPh sb="347" eb="349">
      <t>スイシツ</t>
    </rPh>
    <rPh sb="349" eb="351">
      <t>ホゼン</t>
    </rPh>
    <rPh sb="354" eb="357">
      <t>スイセンカ</t>
    </rPh>
    <rPh sb="357" eb="358">
      <t>リツ</t>
    </rPh>
    <rPh sb="359" eb="361">
      <t>コウジョウ</t>
    </rPh>
    <rPh sb="362" eb="363">
      <t>ト</t>
    </rPh>
    <rPh sb="364" eb="365">
      <t>ク</t>
    </rPh>
    <phoneticPr fontId="13"/>
  </si>
  <si>
    <t>　あきる野市の公共下水道は、いまだ整備段階であり、計画的な事業の進捗を図るため、市全体の整備計画の見直しを進めています。また、今後は下水道施設の老朽化に伴う維持管理にも多額の費用が見込まれ、計画的な維持管理を行っていく必要があります。令和２年度から公営企業会計への移行を予定しており、より一層の経営改善や投資計画の見直しを進めていきます。</t>
    <rPh sb="4" eb="6">
      <t>ノシ</t>
    </rPh>
    <rPh sb="7" eb="9">
      <t>コウキョウ</t>
    </rPh>
    <rPh sb="9" eb="12">
      <t>ゲスイドウ</t>
    </rPh>
    <rPh sb="17" eb="19">
      <t>セイビ</t>
    </rPh>
    <rPh sb="19" eb="21">
      <t>ダンカイ</t>
    </rPh>
    <rPh sb="25" eb="28">
      <t>ケイカクテキ</t>
    </rPh>
    <rPh sb="29" eb="31">
      <t>ジギョウ</t>
    </rPh>
    <rPh sb="32" eb="34">
      <t>シンチョク</t>
    </rPh>
    <rPh sb="35" eb="36">
      <t>ハカ</t>
    </rPh>
    <rPh sb="40" eb="41">
      <t>シ</t>
    </rPh>
    <rPh sb="41" eb="43">
      <t>ゼンタイ</t>
    </rPh>
    <rPh sb="44" eb="46">
      <t>セイビ</t>
    </rPh>
    <rPh sb="46" eb="48">
      <t>ケイカク</t>
    </rPh>
    <rPh sb="49" eb="51">
      <t>ミナオ</t>
    </rPh>
    <rPh sb="53" eb="54">
      <t>スス</t>
    </rPh>
    <rPh sb="63" eb="65">
      <t>コンゴ</t>
    </rPh>
    <rPh sb="66" eb="69">
      <t>ゲスイドウ</t>
    </rPh>
    <rPh sb="69" eb="71">
      <t>シセツ</t>
    </rPh>
    <rPh sb="72" eb="75">
      <t>ロウキュウカ</t>
    </rPh>
    <rPh sb="76" eb="77">
      <t>トモナ</t>
    </rPh>
    <rPh sb="78" eb="80">
      <t>イジ</t>
    </rPh>
    <rPh sb="80" eb="82">
      <t>カンリ</t>
    </rPh>
    <rPh sb="84" eb="86">
      <t>タガク</t>
    </rPh>
    <rPh sb="87" eb="89">
      <t>ヒヨウ</t>
    </rPh>
    <rPh sb="90" eb="92">
      <t>ミコ</t>
    </rPh>
    <rPh sb="95" eb="97">
      <t>ケイカク</t>
    </rPh>
    <rPh sb="97" eb="98">
      <t>テキ</t>
    </rPh>
    <rPh sb="99" eb="101">
      <t>イジ</t>
    </rPh>
    <rPh sb="101" eb="103">
      <t>カンリ</t>
    </rPh>
    <rPh sb="104" eb="105">
      <t>オコナ</t>
    </rPh>
    <rPh sb="109" eb="111">
      <t>ヒツヨウ</t>
    </rPh>
    <rPh sb="117" eb="119">
      <t>レイワ</t>
    </rPh>
    <rPh sb="120" eb="122">
      <t>ネンド</t>
    </rPh>
    <rPh sb="124" eb="126">
      <t>コウエイ</t>
    </rPh>
    <rPh sb="126" eb="128">
      <t>キギョウ</t>
    </rPh>
    <rPh sb="128" eb="130">
      <t>カイケイ</t>
    </rPh>
    <rPh sb="132" eb="134">
      <t>イコウ</t>
    </rPh>
    <rPh sb="135" eb="137">
      <t>ヨテイ</t>
    </rPh>
    <rPh sb="144" eb="146">
      <t>イッソウ</t>
    </rPh>
    <rPh sb="147" eb="149">
      <t>ケイエイ</t>
    </rPh>
    <rPh sb="149" eb="151">
      <t>カイゼン</t>
    </rPh>
    <rPh sb="152" eb="154">
      <t>トウシ</t>
    </rPh>
    <rPh sb="154" eb="156">
      <t>ケイカク</t>
    </rPh>
    <rPh sb="157" eb="159">
      <t>ミナオ</t>
    </rPh>
    <rPh sb="161" eb="162">
      <t>スス</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</si>
</sst>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7" x14ac:knownFonts="1">
    <font>
      <sz val="11"/>
      <color theme="1"/>
      <name val="ＭＳ Ｐゴシック"/>
      <family val="3"/>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name val="游ゴシック"/>
      <family val="2"/>
      <scheme val="minor"/>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6"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7" fillId="0" borderId="0" xfId="0" applyFont="1">
      <alignment vertical="center"/>
    </xf>
    <xf numFmtId="177" fontId="0" fillId="5" borderId="2" xfId="2" applyNumberFormat="1" applyFont="1" applyFill="1" applyBorder="1" applyAlignment="1">
      <alignment vertical="center" shrinkToFit="1"/>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shrinkToFit="1"/>
      <protection hidden="1"/>
    </xf>
    <xf numFmtId="178"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8"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69-4E05-8187-44CA471F15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0.05</c:v>
                </c:pt>
                <c:pt idx="3">
                  <c:v>0.06</c:v>
                </c:pt>
                <c:pt idx="4">
                  <c:v>0.04</c:v>
                </c:pt>
              </c:numCache>
            </c:numRef>
          </c:val>
          <c:smooth val="0"/>
          <c:extLst>
            <c:ext xmlns:c16="http://schemas.microsoft.com/office/drawing/2014/chart" uri="{C3380CC4-5D6E-409C-BE32-E72D297353CC}">
              <c16:uniqueId val="{00000001-7869-4E05-8187-44CA471F15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89-4309-89DA-CC80F266E12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58.28</c:v>
                </c:pt>
                <c:pt idx="1">
                  <c:v>56.67</c:v>
                </c:pt>
                <c:pt idx="2">
                  <c:v>58.04</c:v>
                </c:pt>
                <c:pt idx="3">
                  <c:v>59.9</c:v>
                </c:pt>
                <c:pt idx="4">
                  <c:v>64.510000000000005</c:v>
                </c:pt>
              </c:numCache>
            </c:numRef>
          </c:val>
          <c:smooth val="0"/>
          <c:extLst>
            <c:ext xmlns:c16="http://schemas.microsoft.com/office/drawing/2014/chart" uri="{C3380CC4-5D6E-409C-BE32-E72D297353CC}">
              <c16:uniqueId val="{00000001-6A89-4309-89DA-CC80F266E12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96.42</c:v>
                </c:pt>
                <c:pt idx="1">
                  <c:v>96.94</c:v>
                </c:pt>
                <c:pt idx="2">
                  <c:v>97.16</c:v>
                </c:pt>
                <c:pt idx="3">
                  <c:v>97.49</c:v>
                </c:pt>
                <c:pt idx="4">
                  <c:v>97.62</c:v>
                </c:pt>
              </c:numCache>
            </c:numRef>
          </c:val>
          <c:extLst>
            <c:ext xmlns:c16="http://schemas.microsoft.com/office/drawing/2014/chart" uri="{C3380CC4-5D6E-409C-BE32-E72D297353CC}">
              <c16:uniqueId val="{00000000-209C-4543-8392-BFD52F9698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92.78</c:v>
                </c:pt>
                <c:pt idx="1">
                  <c:v>92.9</c:v>
                </c:pt>
                <c:pt idx="2">
                  <c:v>92.56</c:v>
                </c:pt>
                <c:pt idx="3">
                  <c:v>92.4</c:v>
                </c:pt>
                <c:pt idx="4">
                  <c:v>91.62</c:v>
                </c:pt>
              </c:numCache>
            </c:numRef>
          </c:val>
          <c:smooth val="0"/>
          <c:extLst>
            <c:ext xmlns:c16="http://schemas.microsoft.com/office/drawing/2014/chart" uri="{C3380CC4-5D6E-409C-BE32-E72D297353CC}">
              <c16:uniqueId val="{00000001-209C-4543-8392-BFD52F9698F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54.83</c:v>
                </c:pt>
                <c:pt idx="1">
                  <c:v>52.52</c:v>
                </c:pt>
                <c:pt idx="2">
                  <c:v>52.11</c:v>
                </c:pt>
                <c:pt idx="3">
                  <c:v>52.61</c:v>
                </c:pt>
                <c:pt idx="4">
                  <c:v>52.02</c:v>
                </c:pt>
              </c:numCache>
            </c:numRef>
          </c:val>
          <c:extLst>
            <c:ext xmlns:c16="http://schemas.microsoft.com/office/drawing/2014/chart" uri="{C3380CC4-5D6E-409C-BE32-E72D297353CC}">
              <c16:uniqueId val="{00000000-B802-4C77-AE9F-3917881EEA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802-4C77-AE9F-3917881EEA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A8-476B-9F51-A77C8A4346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CA8-476B-9F51-A77C8A43468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21-4367-B35F-25BFF47093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E21-4367-B35F-25BFF47093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50-4903-86E2-71AD559B37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A50-4903-86E2-71AD559B37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E1-4242-8E92-EA7F46D4E2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2E1-4242-8E92-EA7F46D4E2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1325.04</c:v>
                </c:pt>
                <c:pt idx="1">
                  <c:v>1247.6300000000001</c:v>
                </c:pt>
                <c:pt idx="2">
                  <c:v>1220.33</c:v>
                </c:pt>
                <c:pt idx="3">
                  <c:v>1148.28</c:v>
                </c:pt>
                <c:pt idx="4">
                  <c:v>1090.83</c:v>
                </c:pt>
              </c:numCache>
            </c:numRef>
          </c:val>
          <c:extLst>
            <c:ext xmlns:c16="http://schemas.microsoft.com/office/drawing/2014/chart" uri="{C3380CC4-5D6E-409C-BE32-E72D297353CC}">
              <c16:uniqueId val="{00000000-D0C8-4726-B34B-1D1DB938EB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1117.27</c:v>
                </c:pt>
                <c:pt idx="1">
                  <c:v>1051.49</c:v>
                </c:pt>
                <c:pt idx="2">
                  <c:v>991.69</c:v>
                </c:pt>
                <c:pt idx="3">
                  <c:v>986.82</c:v>
                </c:pt>
                <c:pt idx="4">
                  <c:v>1023.34</c:v>
                </c:pt>
              </c:numCache>
            </c:numRef>
          </c:val>
          <c:smooth val="0"/>
          <c:extLst>
            <c:ext xmlns:c16="http://schemas.microsoft.com/office/drawing/2014/chart" uri="{C3380CC4-5D6E-409C-BE32-E72D297353CC}">
              <c16:uniqueId val="{00000001-D0C8-4726-B34B-1D1DB938EB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68.569999999999993</c:v>
                </c:pt>
                <c:pt idx="1">
                  <c:v>63.75</c:v>
                </c:pt>
                <c:pt idx="2">
                  <c:v>62.02</c:v>
                </c:pt>
                <c:pt idx="3">
                  <c:v>63.65</c:v>
                </c:pt>
                <c:pt idx="4">
                  <c:v>60.76</c:v>
                </c:pt>
              </c:numCache>
            </c:numRef>
          </c:val>
          <c:extLst>
            <c:ext xmlns:c16="http://schemas.microsoft.com/office/drawing/2014/chart" uri="{C3380CC4-5D6E-409C-BE32-E72D297353CC}">
              <c16:uniqueId val="{00000000-7A3C-4B5A-85FA-4E7888A3D5D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76.33</c:v>
                </c:pt>
                <c:pt idx="1">
                  <c:v>80.11</c:v>
                </c:pt>
                <c:pt idx="2">
                  <c:v>84.53</c:v>
                </c:pt>
                <c:pt idx="3">
                  <c:v>84.02</c:v>
                </c:pt>
                <c:pt idx="4">
                  <c:v>82.26</c:v>
                </c:pt>
              </c:numCache>
            </c:numRef>
          </c:val>
          <c:smooth val="0"/>
          <c:extLst>
            <c:ext xmlns:c16="http://schemas.microsoft.com/office/drawing/2014/chart" uri="{C3380CC4-5D6E-409C-BE32-E72D297353CC}">
              <c16:uniqueId val="{00000001-7A3C-4B5A-85FA-4E7888A3D5D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180.27</c:v>
                </c:pt>
                <c:pt idx="1">
                  <c:v>195.74</c:v>
                </c:pt>
                <c:pt idx="2">
                  <c:v>198.76</c:v>
                </c:pt>
                <c:pt idx="3">
                  <c:v>193.71</c:v>
                </c:pt>
                <c:pt idx="4">
                  <c:v>200.88</c:v>
                </c:pt>
              </c:numCache>
            </c:numRef>
          </c:val>
          <c:extLst>
            <c:ext xmlns:c16="http://schemas.microsoft.com/office/drawing/2014/chart" uri="{C3380CC4-5D6E-409C-BE32-E72D297353CC}">
              <c16:uniqueId val="{00000000-2277-4A2B-81BF-C91DD2A4EF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164.13</c:v>
                </c:pt>
                <c:pt idx="1">
                  <c:v>162.66</c:v>
                </c:pt>
                <c:pt idx="2">
                  <c:v>154.69999999999999</c:v>
                </c:pt>
                <c:pt idx="3">
                  <c:v>154.83000000000001</c:v>
                </c:pt>
                <c:pt idx="4">
                  <c:v>154.25</c:v>
                </c:pt>
              </c:numCache>
            </c:numRef>
          </c:val>
          <c:smooth val="0"/>
          <c:extLst>
            <c:ext xmlns:c16="http://schemas.microsoft.com/office/drawing/2014/chart" uri="{C3380CC4-5D6E-409C-BE32-E72D297353CC}">
              <c16:uniqueId val="{00000001-2277-4A2B-81BF-C91DD2A4EF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
【682.78】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
【95.20】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
【58.98】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
【136.86】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
【100.91】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
【0.23】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workbookViewId="0">
      <selection activeCell="BL83" sqref="BL83"/>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4" t="s">
        <v>
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2">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2">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
データ!H6</f>
        <v xml:space="preserve">
東京都　あきる野市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
8</v>
      </c>
      <c r="C7" s="43"/>
      <c r="D7" s="43"/>
      <c r="E7" s="43"/>
      <c r="F7" s="43"/>
      <c r="G7" s="43"/>
      <c r="H7" s="43"/>
      <c r="I7" s="43" t="s">
        <v>
14</v>
      </c>
      <c r="J7" s="43"/>
      <c r="K7" s="43"/>
      <c r="L7" s="43"/>
      <c r="M7" s="43"/>
      <c r="N7" s="43"/>
      <c r="O7" s="43"/>
      <c r="P7" s="43" t="s">
        <v>
7</v>
      </c>
      <c r="Q7" s="43"/>
      <c r="R7" s="43"/>
      <c r="S7" s="43"/>
      <c r="T7" s="43"/>
      <c r="U7" s="43"/>
      <c r="V7" s="43"/>
      <c r="W7" s="43" t="s">
        <v>
16</v>
      </c>
      <c r="X7" s="43"/>
      <c r="Y7" s="43"/>
      <c r="Z7" s="43"/>
      <c r="AA7" s="43"/>
      <c r="AB7" s="43"/>
      <c r="AC7" s="43"/>
      <c r="AD7" s="43" t="s">
        <v>
6</v>
      </c>
      <c r="AE7" s="43"/>
      <c r="AF7" s="43"/>
      <c r="AG7" s="43"/>
      <c r="AH7" s="43"/>
      <c r="AI7" s="43"/>
      <c r="AJ7" s="43"/>
      <c r="AK7" s="3"/>
      <c r="AL7" s="43" t="s">
        <v>
17</v>
      </c>
      <c r="AM7" s="43"/>
      <c r="AN7" s="43"/>
      <c r="AO7" s="43"/>
      <c r="AP7" s="43"/>
      <c r="AQ7" s="43"/>
      <c r="AR7" s="43"/>
      <c r="AS7" s="43"/>
      <c r="AT7" s="43" t="s">
        <v>
12</v>
      </c>
      <c r="AU7" s="43"/>
      <c r="AV7" s="43"/>
      <c r="AW7" s="43"/>
      <c r="AX7" s="43"/>
      <c r="AY7" s="43"/>
      <c r="AZ7" s="43"/>
      <c r="BA7" s="43"/>
      <c r="BB7" s="43" t="s">
        <v>
18</v>
      </c>
      <c r="BC7" s="43"/>
      <c r="BD7" s="43"/>
      <c r="BE7" s="43"/>
      <c r="BF7" s="43"/>
      <c r="BG7" s="43"/>
      <c r="BH7" s="43"/>
      <c r="BI7" s="43"/>
      <c r="BJ7" s="3"/>
      <c r="BK7" s="3"/>
      <c r="BL7" s="15" t="s">
        <v>
19</v>
      </c>
      <c r="BM7" s="16"/>
      <c r="BN7" s="16"/>
      <c r="BO7" s="16"/>
      <c r="BP7" s="16"/>
      <c r="BQ7" s="16"/>
      <c r="BR7" s="16"/>
      <c r="BS7" s="16"/>
      <c r="BT7" s="16"/>
      <c r="BU7" s="16"/>
      <c r="BV7" s="16"/>
      <c r="BW7" s="16"/>
      <c r="BX7" s="16"/>
      <c r="BY7" s="23"/>
    </row>
    <row r="8" spans="1:78" ht="18.75" customHeight="1" x14ac:dyDescent="0.2">
      <c r="A8" s="2"/>
      <c r="B8" s="44" t="str">
        <f>
データ!I6</f>
        <v xml:space="preserve">
法非適用</v>
      </c>
      <c r="C8" s="44"/>
      <c r="D8" s="44"/>
      <c r="E8" s="44"/>
      <c r="F8" s="44"/>
      <c r="G8" s="44"/>
      <c r="H8" s="44"/>
      <c r="I8" s="44" t="str">
        <f>
データ!J6</f>
        <v xml:space="preserve">
下水道事業</v>
      </c>
      <c r="J8" s="44"/>
      <c r="K8" s="44"/>
      <c r="L8" s="44"/>
      <c r="M8" s="44"/>
      <c r="N8" s="44"/>
      <c r="O8" s="44"/>
      <c r="P8" s="44" t="str">
        <f>
データ!K6</f>
        <v xml:space="preserve">
公共下水道</v>
      </c>
      <c r="Q8" s="44"/>
      <c r="R8" s="44"/>
      <c r="S8" s="44"/>
      <c r="T8" s="44"/>
      <c r="U8" s="44"/>
      <c r="V8" s="44"/>
      <c r="W8" s="44" t="str">
        <f>
データ!L6</f>
        <v xml:space="preserve">
Bc2</v>
      </c>
      <c r="X8" s="44"/>
      <c r="Y8" s="44"/>
      <c r="Z8" s="44"/>
      <c r="AA8" s="44"/>
      <c r="AB8" s="44"/>
      <c r="AC8" s="44"/>
      <c r="AD8" s="45" t="str">
        <f>
データ!$M$6</f>
        <v xml:space="preserve">
非設置</v>
      </c>
      <c r="AE8" s="45"/>
      <c r="AF8" s="45"/>
      <c r="AG8" s="45"/>
      <c r="AH8" s="45"/>
      <c r="AI8" s="45"/>
      <c r="AJ8" s="45"/>
      <c r="AK8" s="3"/>
      <c r="AL8" s="46">
        <f>
データ!S6</f>
        <v>
80851</v>
      </c>
      <c r="AM8" s="46"/>
      <c r="AN8" s="46"/>
      <c r="AO8" s="46"/>
      <c r="AP8" s="46"/>
      <c r="AQ8" s="46"/>
      <c r="AR8" s="46"/>
      <c r="AS8" s="46"/>
      <c r="AT8" s="47">
        <f>
データ!T6</f>
        <v>
73.47</v>
      </c>
      <c r="AU8" s="47"/>
      <c r="AV8" s="47"/>
      <c r="AW8" s="47"/>
      <c r="AX8" s="47"/>
      <c r="AY8" s="47"/>
      <c r="AZ8" s="47"/>
      <c r="BA8" s="47"/>
      <c r="BB8" s="47">
        <f>
データ!U6</f>
        <v>
1100.46</v>
      </c>
      <c r="BC8" s="47"/>
      <c r="BD8" s="47"/>
      <c r="BE8" s="47"/>
      <c r="BF8" s="47"/>
      <c r="BG8" s="47"/>
      <c r="BH8" s="47"/>
      <c r="BI8" s="47"/>
      <c r="BJ8" s="3"/>
      <c r="BK8" s="3"/>
      <c r="BL8" s="48" t="s">
        <v>
13</v>
      </c>
      <c r="BM8" s="49"/>
      <c r="BN8" s="17" t="s">
        <v>
21</v>
      </c>
      <c r="BO8" s="20"/>
      <c r="BP8" s="20"/>
      <c r="BQ8" s="20"/>
      <c r="BR8" s="20"/>
      <c r="BS8" s="20"/>
      <c r="BT8" s="20"/>
      <c r="BU8" s="20"/>
      <c r="BV8" s="20"/>
      <c r="BW8" s="20"/>
      <c r="BX8" s="20"/>
      <c r="BY8" s="24"/>
    </row>
    <row r="9" spans="1:78" ht="18.75" customHeight="1" x14ac:dyDescent="0.2">
      <c r="A9" s="2"/>
      <c r="B9" s="43" t="s">
        <v>
23</v>
      </c>
      <c r="C9" s="43"/>
      <c r="D9" s="43"/>
      <c r="E9" s="43"/>
      <c r="F9" s="43"/>
      <c r="G9" s="43"/>
      <c r="H9" s="43"/>
      <c r="I9" s="43" t="s">
        <v>
24</v>
      </c>
      <c r="J9" s="43"/>
      <c r="K9" s="43"/>
      <c r="L9" s="43"/>
      <c r="M9" s="43"/>
      <c r="N9" s="43"/>
      <c r="O9" s="43"/>
      <c r="P9" s="43" t="s">
        <v>
25</v>
      </c>
      <c r="Q9" s="43"/>
      <c r="R9" s="43"/>
      <c r="S9" s="43"/>
      <c r="T9" s="43"/>
      <c r="U9" s="43"/>
      <c r="V9" s="43"/>
      <c r="W9" s="43" t="s">
        <v>
28</v>
      </c>
      <c r="X9" s="43"/>
      <c r="Y9" s="43"/>
      <c r="Z9" s="43"/>
      <c r="AA9" s="43"/>
      <c r="AB9" s="43"/>
      <c r="AC9" s="43"/>
      <c r="AD9" s="43" t="s">
        <v>
22</v>
      </c>
      <c r="AE9" s="43"/>
      <c r="AF9" s="43"/>
      <c r="AG9" s="43"/>
      <c r="AH9" s="43"/>
      <c r="AI9" s="43"/>
      <c r="AJ9" s="43"/>
      <c r="AK9" s="3"/>
      <c r="AL9" s="43" t="s">
        <v>
32</v>
      </c>
      <c r="AM9" s="43"/>
      <c r="AN9" s="43"/>
      <c r="AO9" s="43"/>
      <c r="AP9" s="43"/>
      <c r="AQ9" s="43"/>
      <c r="AR9" s="43"/>
      <c r="AS9" s="43"/>
      <c r="AT9" s="43" t="s">
        <v>
33</v>
      </c>
      <c r="AU9" s="43"/>
      <c r="AV9" s="43"/>
      <c r="AW9" s="43"/>
      <c r="AX9" s="43"/>
      <c r="AY9" s="43"/>
      <c r="AZ9" s="43"/>
      <c r="BA9" s="43"/>
      <c r="BB9" s="43" t="s">
        <v>
36</v>
      </c>
      <c r="BC9" s="43"/>
      <c r="BD9" s="43"/>
      <c r="BE9" s="43"/>
      <c r="BF9" s="43"/>
      <c r="BG9" s="43"/>
      <c r="BH9" s="43"/>
      <c r="BI9" s="43"/>
      <c r="BJ9" s="3"/>
      <c r="BK9" s="3"/>
      <c r="BL9" s="50" t="s">
        <v>
37</v>
      </c>
      <c r="BM9" s="51"/>
      <c r="BN9" s="18" t="s">
        <v>
39</v>
      </c>
      <c r="BO9" s="21"/>
      <c r="BP9" s="21"/>
      <c r="BQ9" s="21"/>
      <c r="BR9" s="21"/>
      <c r="BS9" s="21"/>
      <c r="BT9" s="21"/>
      <c r="BU9" s="21"/>
      <c r="BV9" s="21"/>
      <c r="BW9" s="21"/>
      <c r="BX9" s="21"/>
      <c r="BY9" s="25"/>
    </row>
    <row r="10" spans="1:78" ht="18.75" customHeight="1" x14ac:dyDescent="0.2">
      <c r="A10" s="2"/>
      <c r="B10" s="47" t="str">
        <f>
データ!N6</f>
        <v xml:space="preserve">
-</v>
      </c>
      <c r="C10" s="47"/>
      <c r="D10" s="47"/>
      <c r="E10" s="47"/>
      <c r="F10" s="47"/>
      <c r="G10" s="47"/>
      <c r="H10" s="47"/>
      <c r="I10" s="47" t="str">
        <f>
データ!O6</f>
        <v xml:space="preserve">
該当数値なし</v>
      </c>
      <c r="J10" s="47"/>
      <c r="K10" s="47"/>
      <c r="L10" s="47"/>
      <c r="M10" s="47"/>
      <c r="N10" s="47"/>
      <c r="O10" s="47"/>
      <c r="P10" s="47">
        <f>
データ!P6</f>
        <v>
93.65</v>
      </c>
      <c r="Q10" s="47"/>
      <c r="R10" s="47"/>
      <c r="S10" s="47"/>
      <c r="T10" s="47"/>
      <c r="U10" s="47"/>
      <c r="V10" s="47"/>
      <c r="W10" s="47">
        <f>
データ!Q6</f>
        <v>
85.91</v>
      </c>
      <c r="X10" s="47"/>
      <c r="Y10" s="47"/>
      <c r="Z10" s="47"/>
      <c r="AA10" s="47"/>
      <c r="AB10" s="47"/>
      <c r="AC10" s="47"/>
      <c r="AD10" s="46">
        <f>
データ!R6</f>
        <v>
1976</v>
      </c>
      <c r="AE10" s="46"/>
      <c r="AF10" s="46"/>
      <c r="AG10" s="46"/>
      <c r="AH10" s="46"/>
      <c r="AI10" s="46"/>
      <c r="AJ10" s="46"/>
      <c r="AK10" s="2"/>
      <c r="AL10" s="46">
        <f>
データ!V6</f>
        <v>
75603</v>
      </c>
      <c r="AM10" s="46"/>
      <c r="AN10" s="46"/>
      <c r="AO10" s="46"/>
      <c r="AP10" s="46"/>
      <c r="AQ10" s="46"/>
      <c r="AR10" s="46"/>
      <c r="AS10" s="46"/>
      <c r="AT10" s="47">
        <f>
データ!W6</f>
        <v>
12.69</v>
      </c>
      <c r="AU10" s="47"/>
      <c r="AV10" s="47"/>
      <c r="AW10" s="47"/>
      <c r="AX10" s="47"/>
      <c r="AY10" s="47"/>
      <c r="AZ10" s="47"/>
      <c r="BA10" s="47"/>
      <c r="BB10" s="47">
        <f>
データ!X6</f>
        <v>
5957.68</v>
      </c>
      <c r="BC10" s="47"/>
      <c r="BD10" s="47"/>
      <c r="BE10" s="47"/>
      <c r="BF10" s="47"/>
      <c r="BG10" s="47"/>
      <c r="BH10" s="47"/>
      <c r="BI10" s="47"/>
      <c r="BJ10" s="2"/>
      <c r="BK10" s="2"/>
      <c r="BL10" s="52" t="s">
        <v>
40</v>
      </c>
      <c r="BM10" s="53"/>
      <c r="BN10" s="19" t="s">
        <v>
31</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
42</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
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
43</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
109</v>
      </c>
      <c r="BM16" s="70"/>
      <c r="BN16" s="70"/>
      <c r="BO16" s="70"/>
      <c r="BP16" s="70"/>
      <c r="BQ16" s="70"/>
      <c r="BR16" s="70"/>
      <c r="BS16" s="70"/>
      <c r="BT16" s="70"/>
      <c r="BU16" s="70"/>
      <c r="BV16" s="70"/>
      <c r="BW16" s="70"/>
      <c r="BX16" s="70"/>
      <c r="BY16" s="70"/>
      <c r="BZ16" s="71"/>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
45</v>
      </c>
      <c r="BM45" s="64"/>
      <c r="BN45" s="64"/>
      <c r="BO45" s="64"/>
      <c r="BP45" s="64"/>
      <c r="BQ45" s="64"/>
      <c r="BR45" s="64"/>
      <c r="BS45" s="64"/>
      <c r="BT45" s="64"/>
      <c r="BU45" s="64"/>
      <c r="BV45" s="64"/>
      <c r="BW45" s="64"/>
      <c r="BX45" s="64"/>
      <c r="BY45" s="64"/>
      <c r="BZ45" s="65"/>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
108</v>
      </c>
      <c r="BM47" s="70"/>
      <c r="BN47" s="70"/>
      <c r="BO47" s="70"/>
      <c r="BP47" s="70"/>
      <c r="BQ47" s="70"/>
      <c r="BR47" s="70"/>
      <c r="BS47" s="70"/>
      <c r="BT47" s="70"/>
      <c r="BU47" s="70"/>
      <c r="BV47" s="70"/>
      <c r="BW47" s="70"/>
      <c r="BX47" s="70"/>
      <c r="BY47" s="70"/>
      <c r="BZ47" s="71"/>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2">
      <c r="A60" s="2"/>
      <c r="B60" s="60" t="s">
        <v>
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
10</v>
      </c>
      <c r="BM64" s="64"/>
      <c r="BN64" s="64"/>
      <c r="BO64" s="64"/>
      <c r="BP64" s="64"/>
      <c r="BQ64" s="64"/>
      <c r="BR64" s="64"/>
      <c r="BS64" s="64"/>
      <c r="BT64" s="64"/>
      <c r="BU64" s="64"/>
      <c r="BV64" s="64"/>
      <c r="BW64" s="64"/>
      <c r="BX64" s="64"/>
      <c r="BY64" s="64"/>
      <c r="BZ64" s="65"/>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
110</v>
      </c>
      <c r="BM66" s="70"/>
      <c r="BN66" s="70"/>
      <c r="BO66" s="70"/>
      <c r="BP66" s="70"/>
      <c r="BQ66" s="70"/>
      <c r="BR66" s="70"/>
      <c r="BS66" s="70"/>
      <c r="BT66" s="70"/>
      <c r="BU66" s="70"/>
      <c r="BV66" s="70"/>
      <c r="BW66" s="70"/>
      <c r="BX66" s="70"/>
      <c r="BY66" s="70"/>
      <c r="BZ66" s="71"/>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2">
      <c r="C83" s="2" t="s">
        <v>
46</v>
      </c>
    </row>
    <row r="84" spans="1:78" x14ac:dyDescent="0.2">
      <c r="C84" s="2"/>
    </row>
    <row r="85" spans="1:78" hidden="1" x14ac:dyDescent="0.2">
      <c r="B85" s="6" t="s">
        <v>
47</v>
      </c>
      <c r="C85" s="6"/>
      <c r="D85" s="6"/>
      <c r="E85" s="6" t="s">
        <v>
49</v>
      </c>
      <c r="F85" s="6" t="s">
        <v>
50</v>
      </c>
      <c r="G85" s="6" t="s">
        <v>
51</v>
      </c>
      <c r="H85" s="6" t="s">
        <v>
44</v>
      </c>
      <c r="I85" s="6" t="s">
        <v>
9</v>
      </c>
      <c r="J85" s="6" t="s">
        <v>
52</v>
      </c>
      <c r="K85" s="6" t="s">
        <v>
53</v>
      </c>
      <c r="L85" s="6" t="s">
        <v>
35</v>
      </c>
      <c r="M85" s="6" t="s">
        <v>
38</v>
      </c>
      <c r="N85" s="6" t="s">
        <v>
54</v>
      </c>
      <c r="O85" s="6" t="s">
        <v>
56</v>
      </c>
    </row>
    <row r="86" spans="1:78" hidden="1" x14ac:dyDescent="0.2">
      <c r="B86" s="6"/>
      <c r="C86" s="6"/>
      <c r="D86" s="6"/>
      <c r="E86" s="6" t="str">
        <f>
データ!AI6</f>
        <v/>
      </c>
      <c r="F86" s="6" t="s">
        <v>
41</v>
      </c>
      <c r="G86" s="6" t="s">
        <v>
41</v>
      </c>
      <c r="H86" s="6" t="str">
        <f>
データ!BP6</f>
        <v xml:space="preserve">
【682.78】</v>
      </c>
      <c r="I86" s="6" t="str">
        <f>
データ!CA6</f>
        <v xml:space="preserve">
【100.91】</v>
      </c>
      <c r="J86" s="6" t="str">
        <f>
データ!CL6</f>
        <v xml:space="preserve">
【136.86】</v>
      </c>
      <c r="K86" s="6" t="str">
        <f>
データ!CW6</f>
        <v xml:space="preserve">
【58.98】</v>
      </c>
      <c r="L86" s="6" t="str">
        <f>
データ!DH6</f>
        <v xml:space="preserve">
【95.20】</v>
      </c>
      <c r="M86" s="6" t="s">
        <v>
41</v>
      </c>
      <c r="N86" s="6" t="s">
        <v>
41</v>
      </c>
      <c r="O86" s="6" t="str">
        <f>
データ!EO6</f>
        <v xml:space="preserve">
【0.23】</v>
      </c>
    </row>
  </sheetData>
  <sheetProtection algorithmName="SHA-512" hashValue="vsqw1EuuEemh7WiypHIGgm/wPEMOeAC3YgI2smHv6e5+dzIDsWLIgKTqcdI5kPAsHhH2h4IoOCK8bZ3ALvxW3Q==" saltValue="xjrzYDiH/AWZ1q2JoRZch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2"/>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2" x14ac:dyDescent="0.2"/>
  <cols>
    <col min="2" max="144" width="11.88671875" customWidth="1"/>
  </cols>
  <sheetData>
    <row r="1" spans="1:145" x14ac:dyDescent="0.2">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2">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20</v>
      </c>
      <c r="B3" s="30" t="s">
        <v>34</v>
      </c>
      <c r="C3" s="30" t="s">
        <v>61</v>
      </c>
      <c r="D3" s="30" t="s">
        <v>62</v>
      </c>
      <c r="E3" s="30" t="s">
        <v>5</v>
      </c>
      <c r="F3" s="30" t="s">
        <v>4</v>
      </c>
      <c r="G3" s="30" t="s">
        <v>27</v>
      </c>
      <c r="H3" s="77" t="s">
        <v>58</v>
      </c>
      <c r="I3" s="78"/>
      <c r="J3" s="78"/>
      <c r="K3" s="78"/>
      <c r="L3" s="78"/>
      <c r="M3" s="78"/>
      <c r="N3" s="78"/>
      <c r="O3" s="78"/>
      <c r="P3" s="78"/>
      <c r="Q3" s="78"/>
      <c r="R3" s="78"/>
      <c r="S3" s="78"/>
      <c r="T3" s="78"/>
      <c r="U3" s="78"/>
      <c r="V3" s="78"/>
      <c r="W3" s="78"/>
      <c r="X3" s="79"/>
      <c r="Y3" s="75"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63</v>
      </c>
      <c r="B4" s="31"/>
      <c r="C4" s="31"/>
      <c r="D4" s="31"/>
      <c r="E4" s="31"/>
      <c r="F4" s="31"/>
      <c r="G4" s="31"/>
      <c r="H4" s="80"/>
      <c r="I4" s="81"/>
      <c r="J4" s="81"/>
      <c r="K4" s="81"/>
      <c r="L4" s="81"/>
      <c r="M4" s="81"/>
      <c r="N4" s="81"/>
      <c r="O4" s="81"/>
      <c r="P4" s="81"/>
      <c r="Q4" s="81"/>
      <c r="R4" s="81"/>
      <c r="S4" s="81"/>
      <c r="T4" s="81"/>
      <c r="U4" s="81"/>
      <c r="V4" s="81"/>
      <c r="W4" s="81"/>
      <c r="X4" s="82"/>
      <c r="Y4" s="76" t="s">
        <v>26</v>
      </c>
      <c r="Z4" s="76"/>
      <c r="AA4" s="76"/>
      <c r="AB4" s="76"/>
      <c r="AC4" s="76"/>
      <c r="AD4" s="76"/>
      <c r="AE4" s="76"/>
      <c r="AF4" s="76"/>
      <c r="AG4" s="76"/>
      <c r="AH4" s="76"/>
      <c r="AI4" s="76"/>
      <c r="AJ4" s="76" t="s">
        <v>48</v>
      </c>
      <c r="AK4" s="76"/>
      <c r="AL4" s="76"/>
      <c r="AM4" s="76"/>
      <c r="AN4" s="76"/>
      <c r="AO4" s="76"/>
      <c r="AP4" s="76"/>
      <c r="AQ4" s="76"/>
      <c r="AR4" s="76"/>
      <c r="AS4" s="76"/>
      <c r="AT4" s="76"/>
      <c r="AU4" s="76" t="s">
        <v>29</v>
      </c>
      <c r="AV4" s="76"/>
      <c r="AW4" s="76"/>
      <c r="AX4" s="76"/>
      <c r="AY4" s="76"/>
      <c r="AZ4" s="76"/>
      <c r="BA4" s="76"/>
      <c r="BB4" s="76"/>
      <c r="BC4" s="76"/>
      <c r="BD4" s="76"/>
      <c r="BE4" s="76"/>
      <c r="BF4" s="76" t="s">
        <v>65</v>
      </c>
      <c r="BG4" s="76"/>
      <c r="BH4" s="76"/>
      <c r="BI4" s="76"/>
      <c r="BJ4" s="76"/>
      <c r="BK4" s="76"/>
      <c r="BL4" s="76"/>
      <c r="BM4" s="76"/>
      <c r="BN4" s="76"/>
      <c r="BO4" s="76"/>
      <c r="BP4" s="76"/>
      <c r="BQ4" s="76" t="s">
        <v>15</v>
      </c>
      <c r="BR4" s="76"/>
      <c r="BS4" s="76"/>
      <c r="BT4" s="76"/>
      <c r="BU4" s="76"/>
      <c r="BV4" s="76"/>
      <c r="BW4" s="76"/>
      <c r="BX4" s="76"/>
      <c r="BY4" s="76"/>
      <c r="BZ4" s="76"/>
      <c r="CA4" s="76"/>
      <c r="CB4" s="76" t="s">
        <v>64</v>
      </c>
      <c r="CC4" s="76"/>
      <c r="CD4" s="76"/>
      <c r="CE4" s="76"/>
      <c r="CF4" s="76"/>
      <c r="CG4" s="76"/>
      <c r="CH4" s="76"/>
      <c r="CI4" s="76"/>
      <c r="CJ4" s="76"/>
      <c r="CK4" s="76"/>
      <c r="CL4" s="76"/>
      <c r="CM4" s="76" t="s">
        <v>1</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90</v>
      </c>
      <c r="AE5" s="36" t="s">
        <v>91</v>
      </c>
      <c r="AF5" s="36" t="s">
        <v>92</v>
      </c>
      <c r="AG5" s="36" t="s">
        <v>93</v>
      </c>
      <c r="AH5" s="36" t="s">
        <v>94</v>
      </c>
      <c r="AI5" s="36" t="s">
        <v>47</v>
      </c>
      <c r="AJ5" s="36" t="s">
        <v>84</v>
      </c>
      <c r="AK5" s="36" t="s">
        <v>85</v>
      </c>
      <c r="AL5" s="36" t="s">
        <v>86</v>
      </c>
      <c r="AM5" s="36" t="s">
        <v>87</v>
      </c>
      <c r="AN5" s="36" t="s">
        <v>88</v>
      </c>
      <c r="AO5" s="36" t="s">
        <v>90</v>
      </c>
      <c r="AP5" s="36" t="s">
        <v>91</v>
      </c>
      <c r="AQ5" s="36" t="s">
        <v>92</v>
      </c>
      <c r="AR5" s="36" t="s">
        <v>93</v>
      </c>
      <c r="AS5" s="36" t="s">
        <v>94</v>
      </c>
      <c r="AT5" s="36" t="s">
        <v>89</v>
      </c>
      <c r="AU5" s="36" t="s">
        <v>84</v>
      </c>
      <c r="AV5" s="36" t="s">
        <v>85</v>
      </c>
      <c r="AW5" s="36" t="s">
        <v>86</v>
      </c>
      <c r="AX5" s="36" t="s">
        <v>87</v>
      </c>
      <c r="AY5" s="36" t="s">
        <v>88</v>
      </c>
      <c r="AZ5" s="36" t="s">
        <v>90</v>
      </c>
      <c r="BA5" s="36" t="s">
        <v>91</v>
      </c>
      <c r="BB5" s="36" t="s">
        <v>92</v>
      </c>
      <c r="BC5" s="36" t="s">
        <v>93</v>
      </c>
      <c r="BD5" s="36" t="s">
        <v>94</v>
      </c>
      <c r="BE5" s="36" t="s">
        <v>89</v>
      </c>
      <c r="BF5" s="36" t="s">
        <v>84</v>
      </c>
      <c r="BG5" s="36" t="s">
        <v>85</v>
      </c>
      <c r="BH5" s="36" t="s">
        <v>86</v>
      </c>
      <c r="BI5" s="36" t="s">
        <v>87</v>
      </c>
      <c r="BJ5" s="36" t="s">
        <v>88</v>
      </c>
      <c r="BK5" s="36" t="s">
        <v>90</v>
      </c>
      <c r="BL5" s="36" t="s">
        <v>91</v>
      </c>
      <c r="BM5" s="36" t="s">
        <v>92</v>
      </c>
      <c r="BN5" s="36" t="s">
        <v>93</v>
      </c>
      <c r="BO5" s="36" t="s">
        <v>94</v>
      </c>
      <c r="BP5" s="36" t="s">
        <v>89</v>
      </c>
      <c r="BQ5" s="36" t="s">
        <v>84</v>
      </c>
      <c r="BR5" s="36" t="s">
        <v>85</v>
      </c>
      <c r="BS5" s="36" t="s">
        <v>86</v>
      </c>
      <c r="BT5" s="36" t="s">
        <v>87</v>
      </c>
      <c r="BU5" s="36" t="s">
        <v>88</v>
      </c>
      <c r="BV5" s="36" t="s">
        <v>90</v>
      </c>
      <c r="BW5" s="36" t="s">
        <v>91</v>
      </c>
      <c r="BX5" s="36" t="s">
        <v>92</v>
      </c>
      <c r="BY5" s="36" t="s">
        <v>93</v>
      </c>
      <c r="BZ5" s="36" t="s">
        <v>94</v>
      </c>
      <c r="CA5" s="36" t="s">
        <v>89</v>
      </c>
      <c r="CB5" s="36" t="s">
        <v>84</v>
      </c>
      <c r="CC5" s="36" t="s">
        <v>85</v>
      </c>
      <c r="CD5" s="36" t="s">
        <v>86</v>
      </c>
      <c r="CE5" s="36" t="s">
        <v>87</v>
      </c>
      <c r="CF5" s="36" t="s">
        <v>88</v>
      </c>
      <c r="CG5" s="36" t="s">
        <v>90</v>
      </c>
      <c r="CH5" s="36" t="s">
        <v>91</v>
      </c>
      <c r="CI5" s="36" t="s">
        <v>92</v>
      </c>
      <c r="CJ5" s="36" t="s">
        <v>93</v>
      </c>
      <c r="CK5" s="36" t="s">
        <v>94</v>
      </c>
      <c r="CL5" s="36" t="s">
        <v>89</v>
      </c>
      <c r="CM5" s="36" t="s">
        <v>84</v>
      </c>
      <c r="CN5" s="36" t="s">
        <v>85</v>
      </c>
      <c r="CO5" s="36" t="s">
        <v>86</v>
      </c>
      <c r="CP5" s="36" t="s">
        <v>87</v>
      </c>
      <c r="CQ5" s="36" t="s">
        <v>88</v>
      </c>
      <c r="CR5" s="36" t="s">
        <v>90</v>
      </c>
      <c r="CS5" s="36" t="s">
        <v>91</v>
      </c>
      <c r="CT5" s="36" t="s">
        <v>92</v>
      </c>
      <c r="CU5" s="36" t="s">
        <v>93</v>
      </c>
      <c r="CV5" s="36" t="s">
        <v>94</v>
      </c>
      <c r="CW5" s="36" t="s">
        <v>89</v>
      </c>
      <c r="CX5" s="36" t="s">
        <v>84</v>
      </c>
      <c r="CY5" s="36" t="s">
        <v>85</v>
      </c>
      <c r="CZ5" s="36" t="s">
        <v>86</v>
      </c>
      <c r="DA5" s="36" t="s">
        <v>87</v>
      </c>
      <c r="DB5" s="36" t="s">
        <v>88</v>
      </c>
      <c r="DC5" s="36" t="s">
        <v>90</v>
      </c>
      <c r="DD5" s="36" t="s">
        <v>91</v>
      </c>
      <c r="DE5" s="36" t="s">
        <v>92</v>
      </c>
      <c r="DF5" s="36" t="s">
        <v>93</v>
      </c>
      <c r="DG5" s="36" t="s">
        <v>94</v>
      </c>
      <c r="DH5" s="36" t="s">
        <v>89</v>
      </c>
      <c r="DI5" s="36" t="s">
        <v>84</v>
      </c>
      <c r="DJ5" s="36" t="s">
        <v>85</v>
      </c>
      <c r="DK5" s="36" t="s">
        <v>86</v>
      </c>
      <c r="DL5" s="36" t="s">
        <v>87</v>
      </c>
      <c r="DM5" s="36" t="s">
        <v>88</v>
      </c>
      <c r="DN5" s="36" t="s">
        <v>90</v>
      </c>
      <c r="DO5" s="36" t="s">
        <v>91</v>
      </c>
      <c r="DP5" s="36" t="s">
        <v>92</v>
      </c>
      <c r="DQ5" s="36" t="s">
        <v>93</v>
      </c>
      <c r="DR5" s="36" t="s">
        <v>94</v>
      </c>
      <c r="DS5" s="36" t="s">
        <v>89</v>
      </c>
      <c r="DT5" s="36" t="s">
        <v>84</v>
      </c>
      <c r="DU5" s="36" t="s">
        <v>85</v>
      </c>
      <c r="DV5" s="36" t="s">
        <v>86</v>
      </c>
      <c r="DW5" s="36" t="s">
        <v>87</v>
      </c>
      <c r="DX5" s="36" t="s">
        <v>88</v>
      </c>
      <c r="DY5" s="36" t="s">
        <v>90</v>
      </c>
      <c r="DZ5" s="36" t="s">
        <v>91</v>
      </c>
      <c r="EA5" s="36" t="s">
        <v>92</v>
      </c>
      <c r="EB5" s="36" t="s">
        <v>93</v>
      </c>
      <c r="EC5" s="36" t="s">
        <v>94</v>
      </c>
      <c r="ED5" s="36" t="s">
        <v>89</v>
      </c>
      <c r="EE5" s="36" t="s">
        <v>84</v>
      </c>
      <c r="EF5" s="36" t="s">
        <v>85</v>
      </c>
      <c r="EG5" s="36" t="s">
        <v>86</v>
      </c>
      <c r="EH5" s="36" t="s">
        <v>87</v>
      </c>
      <c r="EI5" s="36" t="s">
        <v>88</v>
      </c>
      <c r="EJ5" s="36" t="s">
        <v>90</v>
      </c>
      <c r="EK5" s="36" t="s">
        <v>91</v>
      </c>
      <c r="EL5" s="36" t="s">
        <v>92</v>
      </c>
      <c r="EM5" s="36" t="s">
        <v>93</v>
      </c>
      <c r="EN5" s="36" t="s">
        <v>94</v>
      </c>
      <c r="EO5" s="36" t="s">
        <v>89</v>
      </c>
    </row>
    <row r="6" spans="1:145" s="27" customFormat="1" x14ac:dyDescent="0.2">
      <c r="A6" s="28" t="s">
        <v>95</v>
      </c>
      <c r="B6" s="33">
        <f t="shared" ref="B6:X6" si="1">B7</f>
        <v>2018</v>
      </c>
      <c r="C6" s="33">
        <f t="shared" si="1"/>
        <v>132284</v>
      </c>
      <c r="D6" s="33">
        <f t="shared" si="1"/>
        <v>47</v>
      </c>
      <c r="E6" s="33">
        <f t="shared" si="1"/>
        <v>17</v>
      </c>
      <c r="F6" s="33">
        <f t="shared" si="1"/>
        <v>1</v>
      </c>
      <c r="G6" s="33">
        <f t="shared" si="1"/>
        <v>0</v>
      </c>
      <c r="H6" s="33" t="str">
        <f t="shared" si="1"/>
        <v xml:space="preserve">
東京都　あきる野市</v>
      </c>
      <c r="I6" s="33" t="str">
        <f t="shared" si="1"/>
        <v xml:space="preserve">
法非適用</v>
      </c>
      <c r="J6" s="33" t="str">
        <f t="shared" si="1"/>
        <v xml:space="preserve">
下水道事業</v>
      </c>
      <c r="K6" s="33" t="str">
        <f t="shared" si="1"/>
        <v xml:space="preserve">
公共下水道</v>
      </c>
      <c r="L6" s="33" t="str">
        <f t="shared" si="1"/>
        <v xml:space="preserve">
Bc2</v>
      </c>
      <c r="M6" s="33" t="str">
        <f t="shared" si="1"/>
        <v xml:space="preserve">
非設置</v>
      </c>
      <c r="N6" s="37" t="str">
        <f t="shared" si="1"/>
        <v xml:space="preserve">
-</v>
      </c>
      <c r="O6" s="37" t="str">
        <f t="shared" si="1"/>
        <v xml:space="preserve">
該当数値なし</v>
      </c>
      <c r="P6" s="37">
        <f t="shared" si="1"/>
        <v>93.65</v>
      </c>
      <c r="Q6" s="37">
        <f t="shared" si="1"/>
        <v>85.91</v>
      </c>
      <c r="R6" s="37">
        <f t="shared" si="1"/>
        <v>1976</v>
      </c>
      <c r="S6" s="37">
        <f t="shared" si="1"/>
        <v>80851</v>
      </c>
      <c r="T6" s="37">
        <f t="shared" si="1"/>
        <v>73.47</v>
      </c>
      <c r="U6" s="37">
        <f t="shared" si="1"/>
        <v>1100.46</v>
      </c>
      <c r="V6" s="37">
        <f t="shared" si="1"/>
        <v>75603</v>
      </c>
      <c r="W6" s="37">
        <f t="shared" si="1"/>
        <v>12.69</v>
      </c>
      <c r="X6" s="37">
        <f t="shared" si="1"/>
        <v>5957.68</v>
      </c>
      <c r="Y6" s="41">
        <f t="shared" ref="Y6:AH6" si="2">IF(Y7="",NA(),Y7)</f>
        <v>54.83</v>
      </c>
      <c r="Z6" s="41">
        <f t="shared" si="2"/>
        <v>52.52</v>
      </c>
      <c r="AA6" s="41">
        <f t="shared" si="2"/>
        <v>52.11</v>
      </c>
      <c r="AB6" s="41">
        <f t="shared" si="2"/>
        <v>52.61</v>
      </c>
      <c r="AC6" s="41">
        <f t="shared" si="2"/>
        <v>52.02</v>
      </c>
      <c r="AD6" s="37" t="str">
        <f t="shared" si="2"/>
        <v xml:space="preserve">
#N/A</v>
      </c>
      <c r="AE6" s="37" t="str">
        <f t="shared" si="2"/>
        <v xml:space="preserve">
#N/A</v>
      </c>
      <c r="AF6" s="37" t="str">
        <f t="shared" si="2"/>
        <v xml:space="preserve">
#N/A</v>
      </c>
      <c r="AG6" s="37" t="str">
        <f t="shared" si="2"/>
        <v xml:space="preserve">
#N/A</v>
      </c>
      <c r="AH6" s="37" t="str">
        <f t="shared" si="2"/>
        <v xml:space="preserve">
#N/A</v>
      </c>
      <c r="AI6" s="37" t="str">
        <f>IF(AI7="","",IF(AI7="-","【-】","【"&amp;SUBSTITUTE(TEXT(AI7,"#,##0.00"),"-","△")&amp;"】"))</f>
        <v/>
      </c>
      <c r="AJ6" s="37" t="str">
        <f t="shared" ref="AJ6:AS6" si="3">IF(AJ7="",NA(),AJ7)</f>
        <v xml:space="preserve">
#N/A</v>
      </c>
      <c r="AK6" s="37" t="str">
        <f t="shared" si="3"/>
        <v xml:space="preserve">
#N/A</v>
      </c>
      <c r="AL6" s="37" t="str">
        <f t="shared" si="3"/>
        <v xml:space="preserve">
#N/A</v>
      </c>
      <c r="AM6" s="37" t="str">
        <f t="shared" si="3"/>
        <v xml:space="preserve">
#N/A</v>
      </c>
      <c r="AN6" s="37" t="str">
        <f t="shared" si="3"/>
        <v xml:space="preserve">
#N/A</v>
      </c>
      <c r="AO6" s="37" t="str">
        <f t="shared" si="3"/>
        <v xml:space="preserve">
#N/A</v>
      </c>
      <c r="AP6" s="37" t="str">
        <f t="shared" si="3"/>
        <v xml:space="preserve">
#N/A</v>
      </c>
      <c r="AQ6" s="37" t="str">
        <f t="shared" si="3"/>
        <v xml:space="preserve">
#N/A</v>
      </c>
      <c r="AR6" s="37" t="str">
        <f t="shared" si="3"/>
        <v xml:space="preserve">
#N/A</v>
      </c>
      <c r="AS6" s="37" t="str">
        <f t="shared" si="3"/>
        <v xml:space="preserve">
#N/A</v>
      </c>
      <c r="AT6" s="37" t="str">
        <f>IF(AT7="","",IF(AT7="-","【-】","【"&amp;SUBSTITUTE(TEXT(AT7,"#,##0.00"),"-","△")&amp;"】"))</f>
        <v/>
      </c>
      <c r="AU6" s="37" t="str">
        <f t="shared" ref="AU6:BD6" si="4">IF(AU7="",NA(),AU7)</f>
        <v xml:space="preserve">
#N/A</v>
      </c>
      <c r="AV6" s="37" t="str">
        <f t="shared" si="4"/>
        <v xml:space="preserve">
#N/A</v>
      </c>
      <c r="AW6" s="37" t="str">
        <f t="shared" si="4"/>
        <v xml:space="preserve">
#N/A</v>
      </c>
      <c r="AX6" s="37" t="str">
        <f t="shared" si="4"/>
        <v xml:space="preserve">
#N/A</v>
      </c>
      <c r="AY6" s="37" t="str">
        <f t="shared" si="4"/>
        <v xml:space="preserve">
#N/A</v>
      </c>
      <c r="AZ6" s="37" t="str">
        <f t="shared" si="4"/>
        <v xml:space="preserve">
#N/A</v>
      </c>
      <c r="BA6" s="37" t="str">
        <f t="shared" si="4"/>
        <v xml:space="preserve">
#N/A</v>
      </c>
      <c r="BB6" s="37" t="str">
        <f t="shared" si="4"/>
        <v xml:space="preserve">
#N/A</v>
      </c>
      <c r="BC6" s="37" t="str">
        <f t="shared" si="4"/>
        <v xml:space="preserve">
#N/A</v>
      </c>
      <c r="BD6" s="37" t="str">
        <f t="shared" si="4"/>
        <v xml:space="preserve">
#N/A</v>
      </c>
      <c r="BE6" s="37" t="str">
        <f>IF(BE7="","",IF(BE7="-","【-】","【"&amp;SUBSTITUTE(TEXT(BE7,"#,##0.00"),"-","△")&amp;"】"))</f>
        <v/>
      </c>
      <c r="BF6" s="41">
        <f t="shared" ref="BF6:BO6" si="5">IF(BF7="",NA(),BF7)</f>
        <v>1325.04</v>
      </c>
      <c r="BG6" s="41">
        <f t="shared" si="5"/>
        <v>1247.6300000000001</v>
      </c>
      <c r="BH6" s="41">
        <f t="shared" si="5"/>
        <v>1220.33</v>
      </c>
      <c r="BI6" s="41">
        <f t="shared" si="5"/>
        <v>1148.28</v>
      </c>
      <c r="BJ6" s="41">
        <f t="shared" si="5"/>
        <v>1090.83</v>
      </c>
      <c r="BK6" s="41">
        <f t="shared" si="5"/>
        <v>1117.27</v>
      </c>
      <c r="BL6" s="41">
        <f t="shared" si="5"/>
        <v>1051.49</v>
      </c>
      <c r="BM6" s="41">
        <f t="shared" si="5"/>
        <v>991.69</v>
      </c>
      <c r="BN6" s="41">
        <f t="shared" si="5"/>
        <v>986.82</v>
      </c>
      <c r="BO6" s="41">
        <f t="shared" si="5"/>
        <v>1023.34</v>
      </c>
      <c r="BP6" s="37" t="str">
        <f>IF(BP7="","",IF(BP7="-","【-】","【"&amp;SUBSTITUTE(TEXT(BP7,"#,##0.00"),"-","△")&amp;"】"))</f>
        <v xml:space="preserve">
【682.78】</v>
      </c>
      <c r="BQ6" s="41">
        <f t="shared" ref="BQ6:BZ6" si="6">IF(BQ7="",NA(),BQ7)</f>
        <v>68.569999999999993</v>
      </c>
      <c r="BR6" s="41">
        <f t="shared" si="6"/>
        <v>63.75</v>
      </c>
      <c r="BS6" s="41">
        <f t="shared" si="6"/>
        <v>62.02</v>
      </c>
      <c r="BT6" s="41">
        <f t="shared" si="6"/>
        <v>63.65</v>
      </c>
      <c r="BU6" s="41">
        <f t="shared" si="6"/>
        <v>60.76</v>
      </c>
      <c r="BV6" s="41">
        <f t="shared" si="6"/>
        <v>76.33</v>
      </c>
      <c r="BW6" s="41">
        <f t="shared" si="6"/>
        <v>80.11</v>
      </c>
      <c r="BX6" s="41">
        <f t="shared" si="6"/>
        <v>84.53</v>
      </c>
      <c r="BY6" s="41">
        <f t="shared" si="6"/>
        <v>84.02</v>
      </c>
      <c r="BZ6" s="41">
        <f t="shared" si="6"/>
        <v>82.26</v>
      </c>
      <c r="CA6" s="37" t="str">
        <f>IF(CA7="","",IF(CA7="-","【-】","【"&amp;SUBSTITUTE(TEXT(CA7,"#,##0.00"),"-","△")&amp;"】"))</f>
        <v xml:space="preserve">
【100.91】</v>
      </c>
      <c r="CB6" s="41">
        <f t="shared" ref="CB6:CK6" si="7">IF(CB7="",NA(),CB7)</f>
        <v>180.27</v>
      </c>
      <c r="CC6" s="41">
        <f t="shared" si="7"/>
        <v>195.74</v>
      </c>
      <c r="CD6" s="41">
        <f t="shared" si="7"/>
        <v>198.76</v>
      </c>
      <c r="CE6" s="41">
        <f t="shared" si="7"/>
        <v>193.71</v>
      </c>
      <c r="CF6" s="41">
        <f t="shared" si="7"/>
        <v>200.88</v>
      </c>
      <c r="CG6" s="41">
        <f t="shared" si="7"/>
        <v>164.13</v>
      </c>
      <c r="CH6" s="41">
        <f t="shared" si="7"/>
        <v>162.66</v>
      </c>
      <c r="CI6" s="41">
        <f t="shared" si="7"/>
        <v>154.69999999999999</v>
      </c>
      <c r="CJ6" s="41">
        <f t="shared" si="7"/>
        <v>154.83000000000001</v>
      </c>
      <c r="CK6" s="41">
        <f t="shared" si="7"/>
        <v>154.25</v>
      </c>
      <c r="CL6" s="37" t="str">
        <f>IF(CL7="","",IF(CL7="-","【-】","【"&amp;SUBSTITUTE(TEXT(CL7,"#,##0.00"),"-","△")&amp;"】"))</f>
        <v xml:space="preserve">
【136.86】</v>
      </c>
      <c r="CM6" s="41" t="str">
        <f t="shared" ref="CM6:CV6" si="8">IF(CM7="",NA(),CM7)</f>
        <v xml:space="preserve">
-</v>
      </c>
      <c r="CN6" s="41" t="str">
        <f t="shared" si="8"/>
        <v xml:space="preserve">
-</v>
      </c>
      <c r="CO6" s="41" t="str">
        <f t="shared" si="8"/>
        <v xml:space="preserve">
-</v>
      </c>
      <c r="CP6" s="41" t="str">
        <f t="shared" si="8"/>
        <v xml:space="preserve">
-</v>
      </c>
      <c r="CQ6" s="41" t="str">
        <f t="shared" si="8"/>
        <v xml:space="preserve">
-</v>
      </c>
      <c r="CR6" s="41">
        <f t="shared" si="8"/>
        <v>58.28</v>
      </c>
      <c r="CS6" s="41">
        <f t="shared" si="8"/>
        <v>56.67</v>
      </c>
      <c r="CT6" s="41">
        <f t="shared" si="8"/>
        <v>58.04</v>
      </c>
      <c r="CU6" s="41">
        <f t="shared" si="8"/>
        <v>59.9</v>
      </c>
      <c r="CV6" s="41">
        <f t="shared" si="8"/>
        <v>64.510000000000005</v>
      </c>
      <c r="CW6" s="37" t="str">
        <f>IF(CW7="","",IF(CW7="-","【-】","【"&amp;SUBSTITUTE(TEXT(CW7,"#,##0.00"),"-","△")&amp;"】"))</f>
        <v xml:space="preserve">
【58.98】</v>
      </c>
      <c r="CX6" s="41">
        <f t="shared" ref="CX6:DG6" si="9">IF(CX7="",NA(),CX7)</f>
        <v>96.42</v>
      </c>
      <c r="CY6" s="41">
        <f t="shared" si="9"/>
        <v>96.94</v>
      </c>
      <c r="CZ6" s="41">
        <f t="shared" si="9"/>
        <v>97.16</v>
      </c>
      <c r="DA6" s="41">
        <f t="shared" si="9"/>
        <v>97.49</v>
      </c>
      <c r="DB6" s="41">
        <f t="shared" si="9"/>
        <v>97.62</v>
      </c>
      <c r="DC6" s="41">
        <f t="shared" si="9"/>
        <v>92.78</v>
      </c>
      <c r="DD6" s="41">
        <f t="shared" si="9"/>
        <v>92.9</v>
      </c>
      <c r="DE6" s="41">
        <f t="shared" si="9"/>
        <v>92.56</v>
      </c>
      <c r="DF6" s="41">
        <f t="shared" si="9"/>
        <v>92.4</v>
      </c>
      <c r="DG6" s="41">
        <f t="shared" si="9"/>
        <v>91.62</v>
      </c>
      <c r="DH6" s="37" t="str">
        <f>IF(DH7="","",IF(DH7="-","【-】","【"&amp;SUBSTITUTE(TEXT(DH7,"#,##0.00"),"-","△")&amp;"】"))</f>
        <v xml:space="preserve">
【95.20】</v>
      </c>
      <c r="DI6" s="37" t="str">
        <f t="shared" ref="DI6:DR6" si="10">IF(DI7="",NA(),DI7)</f>
        <v xml:space="preserve">
#N/A</v>
      </c>
      <c r="DJ6" s="37" t="str">
        <f t="shared" si="10"/>
        <v xml:space="preserve">
#N/A</v>
      </c>
      <c r="DK6" s="37" t="str">
        <f t="shared" si="10"/>
        <v xml:space="preserve">
#N/A</v>
      </c>
      <c r="DL6" s="37" t="str">
        <f t="shared" si="10"/>
        <v xml:space="preserve">
#N/A</v>
      </c>
      <c r="DM6" s="37" t="str">
        <f t="shared" si="10"/>
        <v xml:space="preserve">
#N/A</v>
      </c>
      <c r="DN6" s="37" t="str">
        <f t="shared" si="10"/>
        <v xml:space="preserve">
#N/A</v>
      </c>
      <c r="DO6" s="37" t="str">
        <f t="shared" si="10"/>
        <v xml:space="preserve">
#N/A</v>
      </c>
      <c r="DP6" s="37" t="str">
        <f t="shared" si="10"/>
        <v xml:space="preserve">
#N/A</v>
      </c>
      <c r="DQ6" s="37" t="str">
        <f t="shared" si="10"/>
        <v xml:space="preserve">
#N/A</v>
      </c>
      <c r="DR6" s="37" t="str">
        <f t="shared" si="10"/>
        <v xml:space="preserve">
#N/A</v>
      </c>
      <c r="DS6" s="37" t="str">
        <f>IF(DS7="","",IF(DS7="-","【-】","【"&amp;SUBSTITUTE(TEXT(DS7,"#,##0.00"),"-","△")&amp;"】"))</f>
        <v/>
      </c>
      <c r="DT6" s="37" t="str">
        <f t="shared" ref="DT6:EC6" si="11">IF(DT7="",NA(),DT7)</f>
        <v xml:space="preserve">
#N/A</v>
      </c>
      <c r="DU6" s="37" t="str">
        <f t="shared" si="11"/>
        <v xml:space="preserve">
#N/A</v>
      </c>
      <c r="DV6" s="37" t="str">
        <f t="shared" si="11"/>
        <v xml:space="preserve">
#N/A</v>
      </c>
      <c r="DW6" s="37" t="str">
        <f t="shared" si="11"/>
        <v xml:space="preserve">
#N/A</v>
      </c>
      <c r="DX6" s="37" t="str">
        <f t="shared" si="11"/>
        <v xml:space="preserve">
#N/A</v>
      </c>
      <c r="DY6" s="37" t="str">
        <f t="shared" si="11"/>
        <v xml:space="preserve">
#N/A</v>
      </c>
      <c r="DZ6" s="37" t="str">
        <f t="shared" si="11"/>
        <v xml:space="preserve">
#N/A</v>
      </c>
      <c r="EA6" s="37" t="str">
        <f t="shared" si="11"/>
        <v xml:space="preserve">
#N/A</v>
      </c>
      <c r="EB6" s="37" t="str">
        <f t="shared" si="11"/>
        <v xml:space="preserve">
#N/A</v>
      </c>
      <c r="EC6" s="37" t="str">
        <f t="shared" si="11"/>
        <v xml:space="preserve">
#N/A</v>
      </c>
      <c r="ED6" s="37" t="str">
        <f>IF(ED7="","",IF(ED7="-","【-】","【"&amp;SUBSTITUTE(TEXT(ED7,"#,##0.00"),"-","△")&amp;"】"))</f>
        <v/>
      </c>
      <c r="EE6" s="37">
        <f t="shared" ref="EE6:EN6" si="12">IF(EE7="",NA(),EE7)</f>
        <v>0</v>
      </c>
      <c r="EF6" s="37">
        <f t="shared" si="12"/>
        <v>0</v>
      </c>
      <c r="EG6" s="37">
        <f t="shared" si="12"/>
        <v>0</v>
      </c>
      <c r="EH6" s="37">
        <f t="shared" si="12"/>
        <v>0</v>
      </c>
      <c r="EI6" s="37">
        <f t="shared" si="12"/>
        <v>0</v>
      </c>
      <c r="EJ6" s="41">
        <f t="shared" si="12"/>
        <v>0.05</v>
      </c>
      <c r="EK6" s="41">
        <f t="shared" si="12"/>
        <v>0.04</v>
      </c>
      <c r="EL6" s="41">
        <f t="shared" si="12"/>
        <v>0.05</v>
      </c>
      <c r="EM6" s="41">
        <f t="shared" si="12"/>
        <v>0.06</v>
      </c>
      <c r="EN6" s="41">
        <f t="shared" si="12"/>
        <v>0.04</v>
      </c>
      <c r="EO6" s="37" t="str">
        <f>IF(EO7="","",IF(EO7="-","【-】","【"&amp;SUBSTITUTE(TEXT(EO7,"#,##0.00"),"-","△")&amp;"】"))</f>
        <v xml:space="preserve">
【0.23】</v>
      </c>
    </row>
    <row r="7" spans="1:145" s="27" customFormat="1" x14ac:dyDescent="0.2">
      <c r="A7" s="28"/>
      <c r="B7" s="34">
        <v>2018</v>
      </c>
      <c r="C7" s="34">
        <v>132284</v>
      </c>
      <c r="D7" s="34">
        <v>47</v>
      </c>
      <c r="E7" s="34">
        <v>17</v>
      </c>
      <c r="F7" s="34">
        <v>1</v>
      </c>
      <c r="G7" s="34">
        <v>0</v>
      </c>
      <c r="H7" s="34" t="s">
        <v>96</v>
      </c>
      <c r="I7" s="34" t="s">
        <v>97</v>
      </c>
      <c r="J7" s="34" t="s">
        <v>98</v>
      </c>
      <c r="K7" s="34" t="s">
        <v>99</v>
      </c>
      <c r="L7" s="34" t="s">
        <v>100</v>
      </c>
      <c r="M7" s="34" t="s">
        <v>101</v>
      </c>
      <c r="N7" s="38" t="s">
        <v>41</v>
      </c>
      <c r="O7" s="38" t="s">
        <v>102</v>
      </c>
      <c r="P7" s="38">
        <v>93.65</v>
      </c>
      <c r="Q7" s="38">
        <v>85.91</v>
      </c>
      <c r="R7" s="38">
        <v>1976</v>
      </c>
      <c r="S7" s="38">
        <v>80851</v>
      </c>
      <c r="T7" s="38">
        <v>73.47</v>
      </c>
      <c r="U7" s="38">
        <v>1100.46</v>
      </c>
      <c r="V7" s="38">
        <v>75603</v>
      </c>
      <c r="W7" s="38">
        <v>12.69</v>
      </c>
      <c r="X7" s="38">
        <v>5957.68</v>
      </c>
      <c r="Y7" s="38">
        <v>54.83</v>
      </c>
      <c r="Z7" s="38">
        <v>52.52</v>
      </c>
      <c r="AA7" s="38">
        <v>52.11</v>
      </c>
      <c r="AB7" s="38">
        <v>52.61</v>
      </c>
      <c r="AC7" s="38">
        <v>52.02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1325.04</v>
      </c>
      <c r="BG7" s="38">
        <v>1247.6300000000001</v>
      </c>
      <c r="BH7" s="38">
        <v>1220.33</v>
      </c>
      <c r="BI7" s="38">
        <v>1148.28</v>
      </c>
      <c r="BJ7" s="38">
        <v>1090.83</v>
      </c>
      <c r="BK7" s="38">
        <v>1117.27</v>
      </c>
      <c r="BL7" s="38">
        <v>1051.49</v>
      </c>
      <c r="BM7" s="38">
        <v>991.69</v>
      </c>
      <c r="BN7" s="38">
        <v>986.82</v>
      </c>
      <c r="BO7" s="38">
        <v>1023.34</v>
      </c>
      <c r="BP7" s="38">
        <v>682.78</v>
      </c>
      <c r="BQ7" s="38">
        <v>68.569999999999993</v>
      </c>
      <c r="BR7" s="38">
        <v>63.75</v>
      </c>
      <c r="BS7" s="38">
        <v>62.02</v>
      </c>
      <c r="BT7" s="38">
        <v>63.65</v>
      </c>
      <c r="BU7" s="38">
        <v>60.76</v>
      </c>
      <c r="BV7" s="38">
        <v>76.33</v>
      </c>
      <c r="BW7" s="38">
        <v>80.11</v>
      </c>
      <c r="BX7" s="38">
        <v>84.53</v>
      </c>
      <c r="BY7" s="38">
        <v>84.02</v>
      </c>
      <c r="BZ7" s="38">
        <v>82.26</v>
      </c>
      <c r="CA7" s="38">
        <v>100.91</v>
      </c>
      <c r="CB7" s="38">
        <v>180.27</v>
      </c>
      <c r="CC7" s="38">
        <v>195.74</v>
      </c>
      <c r="CD7" s="38">
        <v>198.76</v>
      </c>
      <c r="CE7" s="38">
        <v>193.71</v>
      </c>
      <c r="CF7" s="38">
        <v>200.88</v>
      </c>
      <c r="CG7" s="38">
        <v>164.13</v>
      </c>
      <c r="CH7" s="38">
        <v>162.66</v>
      </c>
      <c r="CI7" s="38">
        <v>154.69999999999999</v>
      </c>
      <c r="CJ7" s="38">
        <v>154.83000000000001</v>
      </c>
      <c r="CK7" s="38">
        <v>154.25</v>
      </c>
      <c r="CL7" s="38">
        <v>136.86000000000001</v>
      </c>
      <c r="CM7" s="38" t="s">
        <v>41</v>
      </c>
      <c r="CN7" s="38" t="s">
        <v>41</v>
      </c>
      <c r="CO7" s="38" t="s">
        <v>41</v>
      </c>
      <c r="CP7" s="38" t="s">
        <v>41</v>
      </c>
      <c r="CQ7" s="38" t="s">
        <v>41</v>
      </c>
      <c r="CR7" s="38">
        <v>58.28</v>
      </c>
      <c r="CS7" s="38">
        <v>56.67</v>
      </c>
      <c r="CT7" s="38">
        <v>58.04</v>
      </c>
      <c r="CU7" s="38">
        <v>59.9</v>
      </c>
      <c r="CV7" s="38">
        <v>64.510000000000005</v>
      </c>
      <c r="CW7" s="38">
        <v>58.98</v>
      </c>
      <c r="CX7" s="38">
        <v>96.42</v>
      </c>
      <c r="CY7" s="38">
        <v>96.94</v>
      </c>
      <c r="CZ7" s="38">
        <v>97.16</v>
      </c>
      <c r="DA7" s="38">
        <v>97.49</v>
      </c>
      <c r="DB7" s="38">
        <v>97.62</v>
      </c>
      <c r="DC7" s="38">
        <v>92.78</v>
      </c>
      <c r="DD7" s="38">
        <v>92.9</v>
      </c>
      <c r="DE7" s="38">
        <v>92.56</v>
      </c>
      <c r="DF7" s="38">
        <v>92.4</v>
      </c>
      <c r="DG7" s="38">
        <v>91.62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0.04</v>
      </c>
      <c r="EL7" s="38">
        <v>0.05</v>
      </c>
      <c r="EM7" s="38">
        <v>0.06</v>
      </c>
      <c r="EN7" s="38">
        <v>0.04</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cp:lastPrinted>2020-02-05T06:44:25Z</cp:lastPrinted>
  <dcterms:created xsi:type="dcterms:W3CDTF">2019-12-05T05:03:36Z</dcterms:created>
  <dcterms:modified xsi:type="dcterms:W3CDTF">2020-02-05T06:44:30Z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2020-02-04T07:52:39Z</vt:filetime>
  </property>
</Properties>
</file>