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Profiles\0100\Desktop\0131FW公営企業に係る経営比較分析表（平成30年度決算）の分析等について\"/>
    </mc:Choice>
  </mc:AlternateContent>
  <workbookProtection workbookAlgorithmName="SHA-512" workbookHashValue="keDdNlAMd32W4Y9wTLui5qbjRAqIT/V2uVy1ZFuVw8DmG+h6X7PMQqfqGZJ1Uby3o+Vk9XgxULXEkZHU7oAdTw==" workbookSaltValue="tS3RqPYOHmGj1PPn4QjnMA==" workbookSpinCount="100000" lockStructure="1"/>
  <bookViews>
    <workbookView xWindow="0" yWindow="0" windowWidth="11265" windowHeight="736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<sst xmlns="http://schemas.openxmlformats.org/spreadsheetml/2006/main" count="233" uniqueCount="113">
  <si>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</si>
  <si>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</si>
  <si>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</si>
  <si>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</si>
  <si>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</si>
  <si>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</si>
  <si>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</si>
  <si>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</si>
  <si>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</si>
  <si>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</si>
  <si>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</si>
  <si>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</si>
  <si>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</si>
  <si>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</si>
  <si>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</si>
  <si>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</si>
  <si>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</si>
  <si>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</si>
  <si>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</si>
  <si>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</si>
  <si>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</si>
  <si>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</si>
  <si>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</si>
  <si>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</si>
  <si>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</si>
  <si>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</si>
  <si>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</si>
  <si>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</si>
  <si>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</si>
  <si>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</si>
  <si>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</si>
  <si>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</si>
  <si>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</si>
  <si>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</si>
  <si>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</si>
  <si>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</si>
  <si>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</si>
  <si>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</si>
  <si>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</si>
  <si>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</si>
  <si>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</si>
  <si>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</si>
  <si>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</si>
  <si>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</si>
  <si>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</si>
  <si>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</si>
  <si>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</si>
  <si>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</si>
  <si>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</si>
  <si>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</si>
  <si>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</si>
  <si>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</si>
  <si>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</si>
  <si>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</si>
  <si>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</si>
  <si>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</si>
  <si>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</si>
  <si>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</si>
  <si>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</si>
  <si>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</si>
  <si>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</si>
  <si>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</si>
  <si>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</si>
  <si>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</si>
  <si>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</si>
  <si>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</si>
  <si>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</si>
  <si>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</si>
  <si>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</si>
  <si>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</si>
  <si>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</si>
  <si>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</si>
  <si>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</si>
  <si>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</si>
  <si>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</si>
  <si>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</si>
  <si>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</si>
  <si>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</si>
  <si>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</si>
  <si>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</si>
  <si>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</si>
  <si>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</si>
  <si>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</si>
  <si>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</si>
  <si>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</si>
  <si>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</si>
  <si>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</si>
  <si>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</si>
  <si>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</si>
  <si>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</si>
  <si>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</si>
  <si>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</si>
  <si>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</si>
  <si>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</si>
  <si>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</si>
  <si>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</si>
  <si>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</si>
  <si>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檜原村</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</si>
  <si>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</si>
  <si>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</si>
  <si>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</si>
  <si>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</si>
  <si>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</si>
  <si>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</si>
  <si>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</si>
  <si>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</si>
  <si>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</si>
  <si>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</si>
  <si>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</si>
  <si>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</si>
  <si>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③本村は平成１２年度より下水道整備を行っており、比較的新しく、現段階では管渠の更新・老朽化対策を必要としないため０％となっている。</t>
    <phoneticPr fontId="4"/>
  </si>
  <si>
    <t>　本村における地域特性を加味すると、使用料収入による収支バランスを取ることが難しいと考えられるが、確実に水洗化率・使用料収入が増加しており、また、令和２年度をもって下水道工事が完了する予定となっていることから、令和３年度以降、経営状況が改善される見込みである。</t>
    <rPh sb="73" eb="74">
      <t>レイ</t>
    </rPh>
    <rPh sb="74" eb="75">
      <t>ワ</t>
    </rPh>
    <rPh sb="105" eb="106">
      <t>レイ</t>
    </rPh>
    <rPh sb="106" eb="107">
      <t>ワ</t>
    </rPh>
    <phoneticPr fontId="4"/>
  </si>
  <si>
    <t>①収益的収支比率は、総費用と地方債償還金を総収入でどの程度賄えているかを示した指標である。下水道使用料収入の増加や地方債償還金の減少のため改善が図られた。今後も下水道使用料収入の増加のため、下水道未接続者へ接続を促すほか、地方債の起債額を減らすことで将来的な地方債償還金額を低く抑えていく。
④企業債残高対事業規模比率は、料金収入に対する企業債（地方債）の割合を表す指標である。類似団体の平均値より高い状況が続いていたが、地方債現在高のピークを過ぎたことから今後減少が見込まれる。
⑤経費回収率は、使用料で回収すべき経費をどの程度使用料で賄えているかを示した指標である。地域特性上、経費回収率が低くなることは免れないが、今後使用料の増加や、地方債償還金の減少が見込めることなどから改善されると考えられる。
⑥汚水処理原価は、汚水処理に係るコストを示した指標である。地理的要因によりコストが比較的高い数値となるのは避けられないが、今後下水道接続数が増え有収水量が増加することや地方債償還金の減少することで改善される見込みである。
⑧水洗化率は、下水道処理区域内の内、実際に水洗便所を設置して汚水処理に接続している人口の比率を表した指標である。増加傾向にあり類似団体平均よりやや高い数値である。</t>
    <rPh sb="57" eb="60">
      <t>チホウサイ</t>
    </rPh>
    <rPh sb="60" eb="63">
      <t>ショウカンキン</t>
    </rPh>
    <rPh sb="64" eb="66">
      <t>ゲンショウ</t>
    </rPh>
    <rPh sb="214" eb="216">
      <t>ゲンザイ</t>
    </rPh>
    <rPh sb="216" eb="217">
      <t>ダカ</t>
    </rPh>
    <rPh sb="222" eb="223">
      <t>ス</t>
    </rPh>
    <rPh sb="229" eb="231">
      <t>コンゴ</t>
    </rPh>
    <rPh sb="231" eb="233">
      <t>ゲンショウ</t>
    </rPh>
    <rPh sb="234" eb="236">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</si>
</sst>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67C-4FD1-937C-E3222CA824CF}"/>
            </c:ext>
          </c:extLst>
        </c:ser>
        <c:dLbls>
          <c:showLegendKey val="0"/>
          <c:showVal val="0"/>
          <c:showCatName val="0"/>
          <c:showSerName val="0"/>
          <c:showPercent val="0"/>
          <c:showBubbleSize val="0"/>
        </c:dLbls>
        <c:gapWidth val="150"/>
        <c:axId val="317516528"/>
        <c:axId val="127159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0.13</c:v>
                </c:pt>
                <c:pt idx="3">
                  <c:v>0.13</c:v>
                </c:pt>
                <c:pt idx="4">
                  <c:v>0.09</c:v>
                </c:pt>
              </c:numCache>
            </c:numRef>
          </c:val>
          <c:smooth val="0"/>
          <c:extLst xmlns:c16r2="http://schemas.microsoft.com/office/drawing/2015/06/chart">
            <c:ext xmlns:c16="http://schemas.microsoft.com/office/drawing/2014/chart" uri="{C3380CC4-5D6E-409C-BE32-E72D297353CC}">
              <c16:uniqueId val="{00000001-D67C-4FD1-937C-E3222CA824CF}"/>
            </c:ext>
          </c:extLst>
        </c:ser>
        <c:dLbls>
          <c:showLegendKey val="0"/>
          <c:showVal val="0"/>
          <c:showCatName val="0"/>
          <c:showSerName val="0"/>
          <c:showPercent val="0"/>
          <c:showBubbleSize val="0"/>
        </c:dLbls>
        <c:marker val="1"/>
        <c:smooth val="0"/>
        <c:axId val="317516528"/>
        <c:axId val="127159616"/>
      </c:lineChart>
      <c:dateAx>
        <c:axId val="317516528"/>
        <c:scaling>
          <c:orientation val="minMax"/>
        </c:scaling>
        <c:delete val="1"/>
        <c:axPos val="b"/>
        <c:numFmt formatCode="ge" sourceLinked="1"/>
        <c:majorTickMark val="none"/>
        <c:minorTickMark val="none"/>
        <c:tickLblPos val="none"/>
        <c:crossAx val="127159616"/>
        <c:crosses val="autoZero"/>
        <c:auto val="1"/>
        <c:lblOffset val="100"/>
        <c:baseTimeUnit val="years"/>
      </c:dateAx>
      <c:valAx>
        <c:axId val="12715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51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46A-4835-8E7D-4AC8AF1CF271}"/>
            </c:ext>
          </c:extLst>
        </c:ser>
        <c:dLbls>
          <c:showLegendKey val="0"/>
          <c:showVal val="0"/>
          <c:showCatName val="0"/>
          <c:showSerName val="0"/>
          <c:showPercent val="0"/>
          <c:showBubbleSize val="0"/>
        </c:dLbls>
        <c:gapWidth val="150"/>
        <c:axId val="318399832"/>
        <c:axId val="31840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37.72</c:v>
                </c:pt>
                <c:pt idx="3">
                  <c:v>37.08</c:v>
                </c:pt>
                <c:pt idx="4">
                  <c:v>37.46</c:v>
                </c:pt>
              </c:numCache>
            </c:numRef>
          </c:val>
          <c:smooth val="0"/>
          <c:extLst xmlns:c16r2="http://schemas.microsoft.com/office/drawing/2015/06/chart">
            <c:ext xmlns:c16="http://schemas.microsoft.com/office/drawing/2014/chart" uri="{C3380CC4-5D6E-409C-BE32-E72D297353CC}">
              <c16:uniqueId val="{00000001-046A-4835-8E7D-4AC8AF1CF271}"/>
            </c:ext>
          </c:extLst>
        </c:ser>
        <c:dLbls>
          <c:showLegendKey val="0"/>
          <c:showVal val="0"/>
          <c:showCatName val="0"/>
          <c:showSerName val="0"/>
          <c:showPercent val="0"/>
          <c:showBubbleSize val="0"/>
        </c:dLbls>
        <c:marker val="1"/>
        <c:smooth val="0"/>
        <c:axId val="318399832"/>
        <c:axId val="318405712"/>
      </c:lineChart>
      <c:dateAx>
        <c:axId val="318399832"/>
        <c:scaling>
          <c:orientation val="minMax"/>
        </c:scaling>
        <c:delete val="1"/>
        <c:axPos val="b"/>
        <c:numFmt formatCode="ge" sourceLinked="1"/>
        <c:majorTickMark val="none"/>
        <c:minorTickMark val="none"/>
        <c:tickLblPos val="none"/>
        <c:crossAx val="318405712"/>
        <c:crosses val="autoZero"/>
        <c:auto val="1"/>
        <c:lblOffset val="100"/>
        <c:baseTimeUnit val="years"/>
      </c:dateAx>
      <c:valAx>
        <c:axId val="31840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399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76.8</c:v>
                </c:pt>
                <c:pt idx="1">
                  <c:v>77.680000000000007</c:v>
                </c:pt>
                <c:pt idx="2">
                  <c:v>78.55</c:v>
                </c:pt>
                <c:pt idx="3">
                  <c:v>80.97</c:v>
                </c:pt>
                <c:pt idx="4">
                  <c:v>95.38</c:v>
                </c:pt>
              </c:numCache>
            </c:numRef>
          </c:val>
          <c:extLst xmlns:c16r2="http://schemas.microsoft.com/office/drawing/2015/06/chart">
            <c:ext xmlns:c16="http://schemas.microsoft.com/office/drawing/2014/chart" uri="{C3380CC4-5D6E-409C-BE32-E72D297353CC}">
              <c16:uniqueId val="{00000000-5C52-4139-8891-E2B2EBE96FEC}"/>
            </c:ext>
          </c:extLst>
        </c:ser>
        <c:dLbls>
          <c:showLegendKey val="0"/>
          <c:showVal val="0"/>
          <c:showCatName val="0"/>
          <c:showSerName val="0"/>
          <c:showPercent val="0"/>
          <c:showBubbleSize val="0"/>
        </c:dLbls>
        <c:gapWidth val="150"/>
        <c:axId val="318401792"/>
        <c:axId val="318402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68.459999999999994</c:v>
                </c:pt>
                <c:pt idx="3">
                  <c:v>67.22</c:v>
                </c:pt>
                <c:pt idx="4">
                  <c:v>67.459999999999994</c:v>
                </c:pt>
              </c:numCache>
            </c:numRef>
          </c:val>
          <c:smooth val="0"/>
          <c:extLst xmlns:c16r2="http://schemas.microsoft.com/office/drawing/2015/06/chart">
            <c:ext xmlns:c16="http://schemas.microsoft.com/office/drawing/2014/chart" uri="{C3380CC4-5D6E-409C-BE32-E72D297353CC}">
              <c16:uniqueId val="{00000001-5C52-4139-8891-E2B2EBE96FEC}"/>
            </c:ext>
          </c:extLst>
        </c:ser>
        <c:dLbls>
          <c:showLegendKey val="0"/>
          <c:showVal val="0"/>
          <c:showCatName val="0"/>
          <c:showSerName val="0"/>
          <c:showPercent val="0"/>
          <c:showBubbleSize val="0"/>
        </c:dLbls>
        <c:marker val="1"/>
        <c:smooth val="0"/>
        <c:axId val="318401792"/>
        <c:axId val="318402184"/>
      </c:lineChart>
      <c:dateAx>
        <c:axId val="318401792"/>
        <c:scaling>
          <c:orientation val="minMax"/>
        </c:scaling>
        <c:delete val="1"/>
        <c:axPos val="b"/>
        <c:numFmt formatCode="ge" sourceLinked="1"/>
        <c:majorTickMark val="none"/>
        <c:minorTickMark val="none"/>
        <c:tickLblPos val="none"/>
        <c:crossAx val="318402184"/>
        <c:crosses val="autoZero"/>
        <c:auto val="1"/>
        <c:lblOffset val="100"/>
        <c:baseTimeUnit val="years"/>
      </c:dateAx>
      <c:valAx>
        <c:axId val="318402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0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56.76</c:v>
                </c:pt>
                <c:pt idx="1">
                  <c:v>56.04</c:v>
                </c:pt>
                <c:pt idx="2">
                  <c:v>57.97</c:v>
                </c:pt>
                <c:pt idx="3">
                  <c:v>61.06</c:v>
                </c:pt>
                <c:pt idx="4">
                  <c:v>76.400000000000006</c:v>
                </c:pt>
              </c:numCache>
            </c:numRef>
          </c:val>
          <c:extLst xmlns:c16r2="http://schemas.microsoft.com/office/drawing/2015/06/chart">
            <c:ext xmlns:c16="http://schemas.microsoft.com/office/drawing/2014/chart" uri="{C3380CC4-5D6E-409C-BE32-E72D297353CC}">
              <c16:uniqueId val="{00000000-918A-4555-A838-7B99D49CD791}"/>
            </c:ext>
          </c:extLst>
        </c:ser>
        <c:dLbls>
          <c:showLegendKey val="0"/>
          <c:showVal val="0"/>
          <c:showCatName val="0"/>
          <c:showSerName val="0"/>
          <c:showPercent val="0"/>
          <c:showBubbleSize val="0"/>
        </c:dLbls>
        <c:gapWidth val="150"/>
        <c:axId val="127160792"/>
        <c:axId val="12716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18A-4555-A838-7B99D49CD791}"/>
            </c:ext>
          </c:extLst>
        </c:ser>
        <c:dLbls>
          <c:showLegendKey val="0"/>
          <c:showVal val="0"/>
          <c:showCatName val="0"/>
          <c:showSerName val="0"/>
          <c:showPercent val="0"/>
          <c:showBubbleSize val="0"/>
        </c:dLbls>
        <c:marker val="1"/>
        <c:smooth val="0"/>
        <c:axId val="127160792"/>
        <c:axId val="127161184"/>
      </c:lineChart>
      <c:dateAx>
        <c:axId val="127160792"/>
        <c:scaling>
          <c:orientation val="minMax"/>
        </c:scaling>
        <c:delete val="1"/>
        <c:axPos val="b"/>
        <c:numFmt formatCode="ge" sourceLinked="1"/>
        <c:majorTickMark val="none"/>
        <c:minorTickMark val="none"/>
        <c:tickLblPos val="none"/>
        <c:crossAx val="127161184"/>
        <c:crosses val="autoZero"/>
        <c:auto val="1"/>
        <c:lblOffset val="100"/>
        <c:baseTimeUnit val="years"/>
      </c:dateAx>
      <c:valAx>
        <c:axId val="12716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160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4DC-4C41-9773-4C505DE5F3AE}"/>
            </c:ext>
          </c:extLst>
        </c:ser>
        <c:dLbls>
          <c:showLegendKey val="0"/>
          <c:showVal val="0"/>
          <c:showCatName val="0"/>
          <c:showSerName val="0"/>
          <c:showPercent val="0"/>
          <c:showBubbleSize val="0"/>
        </c:dLbls>
        <c:gapWidth val="150"/>
        <c:axId val="317856816"/>
        <c:axId val="31785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4DC-4C41-9773-4C505DE5F3AE}"/>
            </c:ext>
          </c:extLst>
        </c:ser>
        <c:dLbls>
          <c:showLegendKey val="0"/>
          <c:showVal val="0"/>
          <c:showCatName val="0"/>
          <c:showSerName val="0"/>
          <c:showPercent val="0"/>
          <c:showBubbleSize val="0"/>
        </c:dLbls>
        <c:marker val="1"/>
        <c:smooth val="0"/>
        <c:axId val="317856816"/>
        <c:axId val="317856032"/>
      </c:lineChart>
      <c:dateAx>
        <c:axId val="317856816"/>
        <c:scaling>
          <c:orientation val="minMax"/>
        </c:scaling>
        <c:delete val="1"/>
        <c:axPos val="b"/>
        <c:numFmt formatCode="ge" sourceLinked="1"/>
        <c:majorTickMark val="none"/>
        <c:minorTickMark val="none"/>
        <c:tickLblPos val="none"/>
        <c:crossAx val="317856032"/>
        <c:crosses val="autoZero"/>
        <c:auto val="1"/>
        <c:lblOffset val="100"/>
        <c:baseTimeUnit val="years"/>
      </c:dateAx>
      <c:valAx>
        <c:axId val="31785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85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473-46BE-BE16-336E2F088887}"/>
            </c:ext>
          </c:extLst>
        </c:ser>
        <c:dLbls>
          <c:showLegendKey val="0"/>
          <c:showVal val="0"/>
          <c:showCatName val="0"/>
          <c:showSerName val="0"/>
          <c:showPercent val="0"/>
          <c:showBubbleSize val="0"/>
        </c:dLbls>
        <c:gapWidth val="150"/>
        <c:axId val="317856424"/>
        <c:axId val="317852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473-46BE-BE16-336E2F088887}"/>
            </c:ext>
          </c:extLst>
        </c:ser>
        <c:dLbls>
          <c:showLegendKey val="0"/>
          <c:showVal val="0"/>
          <c:showCatName val="0"/>
          <c:showSerName val="0"/>
          <c:showPercent val="0"/>
          <c:showBubbleSize val="0"/>
        </c:dLbls>
        <c:marker val="1"/>
        <c:smooth val="0"/>
        <c:axId val="317856424"/>
        <c:axId val="317852504"/>
      </c:lineChart>
      <c:dateAx>
        <c:axId val="317856424"/>
        <c:scaling>
          <c:orientation val="minMax"/>
        </c:scaling>
        <c:delete val="1"/>
        <c:axPos val="b"/>
        <c:numFmt formatCode="ge" sourceLinked="1"/>
        <c:majorTickMark val="none"/>
        <c:minorTickMark val="none"/>
        <c:tickLblPos val="none"/>
        <c:crossAx val="317852504"/>
        <c:crosses val="autoZero"/>
        <c:auto val="1"/>
        <c:lblOffset val="100"/>
        <c:baseTimeUnit val="years"/>
      </c:dateAx>
      <c:valAx>
        <c:axId val="317852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856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7A7-4CDC-A29B-31C19F244915}"/>
            </c:ext>
          </c:extLst>
        </c:ser>
        <c:dLbls>
          <c:showLegendKey val="0"/>
          <c:showVal val="0"/>
          <c:showCatName val="0"/>
          <c:showSerName val="0"/>
          <c:showPercent val="0"/>
          <c:showBubbleSize val="0"/>
        </c:dLbls>
        <c:gapWidth val="150"/>
        <c:axId val="317852112"/>
        <c:axId val="317854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7A7-4CDC-A29B-31C19F244915}"/>
            </c:ext>
          </c:extLst>
        </c:ser>
        <c:dLbls>
          <c:showLegendKey val="0"/>
          <c:showVal val="0"/>
          <c:showCatName val="0"/>
          <c:showSerName val="0"/>
          <c:showPercent val="0"/>
          <c:showBubbleSize val="0"/>
        </c:dLbls>
        <c:marker val="1"/>
        <c:smooth val="0"/>
        <c:axId val="317852112"/>
        <c:axId val="317854072"/>
      </c:lineChart>
      <c:dateAx>
        <c:axId val="317852112"/>
        <c:scaling>
          <c:orientation val="minMax"/>
        </c:scaling>
        <c:delete val="1"/>
        <c:axPos val="b"/>
        <c:numFmt formatCode="ge" sourceLinked="1"/>
        <c:majorTickMark val="none"/>
        <c:minorTickMark val="none"/>
        <c:tickLblPos val="none"/>
        <c:crossAx val="317854072"/>
        <c:crosses val="autoZero"/>
        <c:auto val="1"/>
        <c:lblOffset val="100"/>
        <c:baseTimeUnit val="years"/>
      </c:dateAx>
      <c:valAx>
        <c:axId val="317854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85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694-41F4-A12D-13A815D7C547}"/>
            </c:ext>
          </c:extLst>
        </c:ser>
        <c:dLbls>
          <c:showLegendKey val="0"/>
          <c:showVal val="0"/>
          <c:showCatName val="0"/>
          <c:showSerName val="0"/>
          <c:showPercent val="0"/>
          <c:showBubbleSize val="0"/>
        </c:dLbls>
        <c:gapWidth val="150"/>
        <c:axId val="317851720"/>
        <c:axId val="317854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694-41F4-A12D-13A815D7C547}"/>
            </c:ext>
          </c:extLst>
        </c:ser>
        <c:dLbls>
          <c:showLegendKey val="0"/>
          <c:showVal val="0"/>
          <c:showCatName val="0"/>
          <c:showSerName val="0"/>
          <c:showPercent val="0"/>
          <c:showBubbleSize val="0"/>
        </c:dLbls>
        <c:marker val="1"/>
        <c:smooth val="0"/>
        <c:axId val="317851720"/>
        <c:axId val="317854856"/>
      </c:lineChart>
      <c:dateAx>
        <c:axId val="317851720"/>
        <c:scaling>
          <c:orientation val="minMax"/>
        </c:scaling>
        <c:delete val="1"/>
        <c:axPos val="b"/>
        <c:numFmt formatCode="ge" sourceLinked="1"/>
        <c:majorTickMark val="none"/>
        <c:minorTickMark val="none"/>
        <c:tickLblPos val="none"/>
        <c:crossAx val="317854856"/>
        <c:crosses val="autoZero"/>
        <c:auto val="1"/>
        <c:lblOffset val="100"/>
        <c:baseTimeUnit val="years"/>
      </c:dateAx>
      <c:valAx>
        <c:axId val="317854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851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4042.39</c:v>
                </c:pt>
                <c:pt idx="1">
                  <c:v>3739.9</c:v>
                </c:pt>
                <c:pt idx="2">
                  <c:v>3153</c:v>
                </c:pt>
                <c:pt idx="3">
                  <c:v>7360.63</c:v>
                </c:pt>
                <c:pt idx="4">
                  <c:v>1193.94</c:v>
                </c:pt>
              </c:numCache>
            </c:numRef>
          </c:val>
          <c:extLst xmlns:c16r2="http://schemas.microsoft.com/office/drawing/2015/06/chart">
            <c:ext xmlns:c16="http://schemas.microsoft.com/office/drawing/2014/chart" uri="{C3380CC4-5D6E-409C-BE32-E72D297353CC}">
              <c16:uniqueId val="{00000000-0597-449D-B240-B48684134262}"/>
            </c:ext>
          </c:extLst>
        </c:ser>
        <c:dLbls>
          <c:showLegendKey val="0"/>
          <c:showVal val="0"/>
          <c:showCatName val="0"/>
          <c:showSerName val="0"/>
          <c:showPercent val="0"/>
          <c:showBubbleSize val="0"/>
        </c:dLbls>
        <c:gapWidth val="150"/>
        <c:axId val="317855640"/>
        <c:axId val="31784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1592.72</c:v>
                </c:pt>
                <c:pt idx="3">
                  <c:v>1223.96</c:v>
                </c:pt>
                <c:pt idx="4">
                  <c:v>1269.1500000000001</c:v>
                </c:pt>
              </c:numCache>
            </c:numRef>
          </c:val>
          <c:smooth val="0"/>
          <c:extLst xmlns:c16r2="http://schemas.microsoft.com/office/drawing/2015/06/chart">
            <c:ext xmlns:c16="http://schemas.microsoft.com/office/drawing/2014/chart" uri="{C3380CC4-5D6E-409C-BE32-E72D297353CC}">
              <c16:uniqueId val="{00000001-0597-449D-B240-B48684134262}"/>
            </c:ext>
          </c:extLst>
        </c:ser>
        <c:dLbls>
          <c:showLegendKey val="0"/>
          <c:showVal val="0"/>
          <c:showCatName val="0"/>
          <c:showSerName val="0"/>
          <c:showPercent val="0"/>
          <c:showBubbleSize val="0"/>
        </c:dLbls>
        <c:marker val="1"/>
        <c:smooth val="0"/>
        <c:axId val="317855640"/>
        <c:axId val="317849760"/>
      </c:lineChart>
      <c:dateAx>
        <c:axId val="317855640"/>
        <c:scaling>
          <c:orientation val="minMax"/>
        </c:scaling>
        <c:delete val="1"/>
        <c:axPos val="b"/>
        <c:numFmt formatCode="ge" sourceLinked="1"/>
        <c:majorTickMark val="none"/>
        <c:minorTickMark val="none"/>
        <c:tickLblPos val="none"/>
        <c:crossAx val="317849760"/>
        <c:crosses val="autoZero"/>
        <c:auto val="1"/>
        <c:lblOffset val="100"/>
        <c:baseTimeUnit val="years"/>
      </c:dateAx>
      <c:valAx>
        <c:axId val="31784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855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15.71</c:v>
                </c:pt>
                <c:pt idx="1">
                  <c:v>16.350000000000001</c:v>
                </c:pt>
                <c:pt idx="2">
                  <c:v>18.309999999999999</c:v>
                </c:pt>
                <c:pt idx="3">
                  <c:v>19.86</c:v>
                </c:pt>
                <c:pt idx="4">
                  <c:v>31.69</c:v>
                </c:pt>
              </c:numCache>
            </c:numRef>
          </c:val>
          <c:extLst xmlns:c16r2="http://schemas.microsoft.com/office/drawing/2015/06/chart">
            <c:ext xmlns:c16="http://schemas.microsoft.com/office/drawing/2014/chart" uri="{C3380CC4-5D6E-409C-BE32-E72D297353CC}">
              <c16:uniqueId val="{00000000-1279-47EC-A059-57C06EF7EAFD}"/>
            </c:ext>
          </c:extLst>
        </c:ser>
        <c:dLbls>
          <c:showLegendKey val="0"/>
          <c:showVal val="0"/>
          <c:showCatName val="0"/>
          <c:showSerName val="0"/>
          <c:showPercent val="0"/>
          <c:showBubbleSize val="0"/>
        </c:dLbls>
        <c:gapWidth val="150"/>
        <c:axId val="318402576"/>
        <c:axId val="31840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53.7</c:v>
                </c:pt>
                <c:pt idx="3">
                  <c:v>61.54</c:v>
                </c:pt>
                <c:pt idx="4">
                  <c:v>63.97</c:v>
                </c:pt>
              </c:numCache>
            </c:numRef>
          </c:val>
          <c:smooth val="0"/>
          <c:extLst xmlns:c16r2="http://schemas.microsoft.com/office/drawing/2015/06/chart">
            <c:ext xmlns:c16="http://schemas.microsoft.com/office/drawing/2014/chart" uri="{C3380CC4-5D6E-409C-BE32-E72D297353CC}">
              <c16:uniqueId val="{00000001-1279-47EC-A059-57C06EF7EAFD}"/>
            </c:ext>
          </c:extLst>
        </c:ser>
        <c:dLbls>
          <c:showLegendKey val="0"/>
          <c:showVal val="0"/>
          <c:showCatName val="0"/>
          <c:showSerName val="0"/>
          <c:showPercent val="0"/>
          <c:showBubbleSize val="0"/>
        </c:dLbls>
        <c:marker val="1"/>
        <c:smooth val="0"/>
        <c:axId val="318402576"/>
        <c:axId val="318406496"/>
      </c:lineChart>
      <c:dateAx>
        <c:axId val="318402576"/>
        <c:scaling>
          <c:orientation val="minMax"/>
        </c:scaling>
        <c:delete val="1"/>
        <c:axPos val="b"/>
        <c:numFmt formatCode="ge" sourceLinked="1"/>
        <c:majorTickMark val="none"/>
        <c:minorTickMark val="none"/>
        <c:tickLblPos val="none"/>
        <c:crossAx val="318406496"/>
        <c:crosses val="autoZero"/>
        <c:auto val="1"/>
        <c:lblOffset val="100"/>
        <c:baseTimeUnit val="years"/>
      </c:dateAx>
      <c:valAx>
        <c:axId val="31840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0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757.89</c:v>
                </c:pt>
                <c:pt idx="1">
                  <c:v>699.86</c:v>
                </c:pt>
                <c:pt idx="2">
                  <c:v>647.91</c:v>
                </c:pt>
                <c:pt idx="3">
                  <c:v>630.69000000000005</c:v>
                </c:pt>
                <c:pt idx="4">
                  <c:v>382.56</c:v>
                </c:pt>
              </c:numCache>
            </c:numRef>
          </c:val>
          <c:extLst xmlns:c16r2="http://schemas.microsoft.com/office/drawing/2015/06/chart">
            <c:ext xmlns:c16="http://schemas.microsoft.com/office/drawing/2014/chart" uri="{C3380CC4-5D6E-409C-BE32-E72D297353CC}">
              <c16:uniqueId val="{00000000-214F-4E5D-979C-CA458BAA487C}"/>
            </c:ext>
          </c:extLst>
        </c:ser>
        <c:dLbls>
          <c:showLegendKey val="0"/>
          <c:showVal val="0"/>
          <c:showCatName val="0"/>
          <c:showSerName val="0"/>
          <c:showPercent val="0"/>
          <c:showBubbleSize val="0"/>
        </c:dLbls>
        <c:gapWidth val="150"/>
        <c:axId val="318406888"/>
        <c:axId val="31839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300.35000000000002</c:v>
                </c:pt>
                <c:pt idx="3">
                  <c:v>267.86</c:v>
                </c:pt>
                <c:pt idx="4">
                  <c:v>256.82</c:v>
                </c:pt>
              </c:numCache>
            </c:numRef>
          </c:val>
          <c:smooth val="0"/>
          <c:extLst xmlns:c16r2="http://schemas.microsoft.com/office/drawing/2015/06/chart">
            <c:ext xmlns:c16="http://schemas.microsoft.com/office/drawing/2014/chart" uri="{C3380CC4-5D6E-409C-BE32-E72D297353CC}">
              <c16:uniqueId val="{00000001-214F-4E5D-979C-CA458BAA487C}"/>
            </c:ext>
          </c:extLst>
        </c:ser>
        <c:dLbls>
          <c:showLegendKey val="0"/>
          <c:showVal val="0"/>
          <c:showCatName val="0"/>
          <c:showSerName val="0"/>
          <c:showPercent val="0"/>
          <c:showBubbleSize val="0"/>
        </c:dLbls>
        <c:marker val="1"/>
        <c:smooth val="0"/>
        <c:axId val="318406888"/>
        <c:axId val="318399440"/>
      </c:lineChart>
      <c:dateAx>
        <c:axId val="318406888"/>
        <c:scaling>
          <c:orientation val="minMax"/>
        </c:scaling>
        <c:delete val="1"/>
        <c:axPos val="b"/>
        <c:numFmt formatCode="ge" sourceLinked="1"/>
        <c:majorTickMark val="none"/>
        <c:minorTickMark val="none"/>
        <c:tickLblPos val="none"/>
        <c:crossAx val="318399440"/>
        <c:crosses val="autoZero"/>
        <c:auto val="1"/>
        <c:lblOffset val="100"/>
        <c:baseTimeUnit val="years"/>
      </c:dateAx>
      <c:valAx>
        <c:axId val="31839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06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
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
データ!H6</f>
        <v>
東京都　檜原村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
1</v>
      </c>
      <c r="C7" s="44"/>
      <c r="D7" s="44"/>
      <c r="E7" s="44"/>
      <c r="F7" s="44"/>
      <c r="G7" s="44"/>
      <c r="H7" s="44"/>
      <c r="I7" s="44" t="s">
        <v>
2</v>
      </c>
      <c r="J7" s="44"/>
      <c r="K7" s="44"/>
      <c r="L7" s="44"/>
      <c r="M7" s="44"/>
      <c r="N7" s="44"/>
      <c r="O7" s="44"/>
      <c r="P7" s="44" t="s">
        <v>
3</v>
      </c>
      <c r="Q7" s="44"/>
      <c r="R7" s="44"/>
      <c r="S7" s="44"/>
      <c r="T7" s="44"/>
      <c r="U7" s="44"/>
      <c r="V7" s="44"/>
      <c r="W7" s="44" t="s">
        <v>
4</v>
      </c>
      <c r="X7" s="44"/>
      <c r="Y7" s="44"/>
      <c r="Z7" s="44"/>
      <c r="AA7" s="44"/>
      <c r="AB7" s="44"/>
      <c r="AC7" s="44"/>
      <c r="AD7" s="44" t="s">
        <v>
5</v>
      </c>
      <c r="AE7" s="44"/>
      <c r="AF7" s="44"/>
      <c r="AG7" s="44"/>
      <c r="AH7" s="44"/>
      <c r="AI7" s="44"/>
      <c r="AJ7" s="44"/>
      <c r="AK7" s="3"/>
      <c r="AL7" s="44" t="s">
        <v>
6</v>
      </c>
      <c r="AM7" s="44"/>
      <c r="AN7" s="44"/>
      <c r="AO7" s="44"/>
      <c r="AP7" s="44"/>
      <c r="AQ7" s="44"/>
      <c r="AR7" s="44"/>
      <c r="AS7" s="44"/>
      <c r="AT7" s="44" t="s">
        <v>
7</v>
      </c>
      <c r="AU7" s="44"/>
      <c r="AV7" s="44"/>
      <c r="AW7" s="44"/>
      <c r="AX7" s="44"/>
      <c r="AY7" s="44"/>
      <c r="AZ7" s="44"/>
      <c r="BA7" s="44"/>
      <c r="BB7" s="44" t="s">
        <v>
8</v>
      </c>
      <c r="BC7" s="44"/>
      <c r="BD7" s="44"/>
      <c r="BE7" s="44"/>
      <c r="BF7" s="44"/>
      <c r="BG7" s="44"/>
      <c r="BH7" s="44"/>
      <c r="BI7" s="44"/>
      <c r="BJ7" s="3"/>
      <c r="BK7" s="3"/>
      <c r="BL7" s="4" t="s">
        <v>
9</v>
      </c>
      <c r="BM7" s="5"/>
      <c r="BN7" s="5"/>
      <c r="BO7" s="5"/>
      <c r="BP7" s="5"/>
      <c r="BQ7" s="5"/>
      <c r="BR7" s="5"/>
      <c r="BS7" s="5"/>
      <c r="BT7" s="5"/>
      <c r="BU7" s="5"/>
      <c r="BV7" s="5"/>
      <c r="BW7" s="5"/>
      <c r="BX7" s="5"/>
      <c r="BY7" s="6"/>
    </row>
    <row r="8" spans="1:78" ht="18.75" customHeight="1" x14ac:dyDescent="0.15">
      <c r="A8" s="2"/>
      <c r="B8" s="48" t="str">
        <f>
データ!I6</f>
        <v>
法非適用</v>
      </c>
      <c r="C8" s="48"/>
      <c r="D8" s="48"/>
      <c r="E8" s="48"/>
      <c r="F8" s="48"/>
      <c r="G8" s="48"/>
      <c r="H8" s="48"/>
      <c r="I8" s="48" t="str">
        <f>
データ!J6</f>
        <v>
下水道事業</v>
      </c>
      <c r="J8" s="48"/>
      <c r="K8" s="48"/>
      <c r="L8" s="48"/>
      <c r="M8" s="48"/>
      <c r="N8" s="48"/>
      <c r="O8" s="48"/>
      <c r="P8" s="48" t="str">
        <f>
データ!K6</f>
        <v>
特定環境保全公共下水道</v>
      </c>
      <c r="Q8" s="48"/>
      <c r="R8" s="48"/>
      <c r="S8" s="48"/>
      <c r="T8" s="48"/>
      <c r="U8" s="48"/>
      <c r="V8" s="48"/>
      <c r="W8" s="48" t="str">
        <f>
データ!L6</f>
        <v>
D3</v>
      </c>
      <c r="X8" s="48"/>
      <c r="Y8" s="48"/>
      <c r="Z8" s="48"/>
      <c r="AA8" s="48"/>
      <c r="AB8" s="48"/>
      <c r="AC8" s="48"/>
      <c r="AD8" s="49" t="str">
        <f>
データ!$M$6</f>
        <v>
非設置</v>
      </c>
      <c r="AE8" s="49"/>
      <c r="AF8" s="49"/>
      <c r="AG8" s="49"/>
      <c r="AH8" s="49"/>
      <c r="AI8" s="49"/>
      <c r="AJ8" s="49"/>
      <c r="AK8" s="3"/>
      <c r="AL8" s="50">
        <f>
データ!S6</f>
        <v>
2217</v>
      </c>
      <c r="AM8" s="50"/>
      <c r="AN8" s="50"/>
      <c r="AO8" s="50"/>
      <c r="AP8" s="50"/>
      <c r="AQ8" s="50"/>
      <c r="AR8" s="50"/>
      <c r="AS8" s="50"/>
      <c r="AT8" s="45">
        <f>
データ!T6</f>
        <v>
105.41</v>
      </c>
      <c r="AU8" s="45"/>
      <c r="AV8" s="45"/>
      <c r="AW8" s="45"/>
      <c r="AX8" s="45"/>
      <c r="AY8" s="45"/>
      <c r="AZ8" s="45"/>
      <c r="BA8" s="45"/>
      <c r="BB8" s="45">
        <f>
データ!U6</f>
        <v>
21.03</v>
      </c>
      <c r="BC8" s="45"/>
      <c r="BD8" s="45"/>
      <c r="BE8" s="45"/>
      <c r="BF8" s="45"/>
      <c r="BG8" s="45"/>
      <c r="BH8" s="45"/>
      <c r="BI8" s="45"/>
      <c r="BJ8" s="3"/>
      <c r="BK8" s="3"/>
      <c r="BL8" s="46" t="s">
        <v>
10</v>
      </c>
      <c r="BM8" s="47"/>
      <c r="BN8" s="7" t="s">
        <v>
11</v>
      </c>
      <c r="BO8" s="8"/>
      <c r="BP8" s="8"/>
      <c r="BQ8" s="8"/>
      <c r="BR8" s="8"/>
      <c r="BS8" s="8"/>
      <c r="BT8" s="8"/>
      <c r="BU8" s="8"/>
      <c r="BV8" s="8"/>
      <c r="BW8" s="8"/>
      <c r="BX8" s="8"/>
      <c r="BY8" s="9"/>
    </row>
    <row r="9" spans="1:78" ht="18.75" customHeight="1" x14ac:dyDescent="0.15">
      <c r="A9" s="2"/>
      <c r="B9" s="44" t="s">
        <v>
12</v>
      </c>
      <c r="C9" s="44"/>
      <c r="D9" s="44"/>
      <c r="E9" s="44"/>
      <c r="F9" s="44"/>
      <c r="G9" s="44"/>
      <c r="H9" s="44"/>
      <c r="I9" s="44" t="s">
        <v>
13</v>
      </c>
      <c r="J9" s="44"/>
      <c r="K9" s="44"/>
      <c r="L9" s="44"/>
      <c r="M9" s="44"/>
      <c r="N9" s="44"/>
      <c r="O9" s="44"/>
      <c r="P9" s="44" t="s">
        <v>
14</v>
      </c>
      <c r="Q9" s="44"/>
      <c r="R9" s="44"/>
      <c r="S9" s="44"/>
      <c r="T9" s="44"/>
      <c r="U9" s="44"/>
      <c r="V9" s="44"/>
      <c r="W9" s="44" t="s">
        <v>
15</v>
      </c>
      <c r="X9" s="44"/>
      <c r="Y9" s="44"/>
      <c r="Z9" s="44"/>
      <c r="AA9" s="44"/>
      <c r="AB9" s="44"/>
      <c r="AC9" s="44"/>
      <c r="AD9" s="44" t="s">
        <v>
16</v>
      </c>
      <c r="AE9" s="44"/>
      <c r="AF9" s="44"/>
      <c r="AG9" s="44"/>
      <c r="AH9" s="44"/>
      <c r="AI9" s="44"/>
      <c r="AJ9" s="44"/>
      <c r="AK9" s="3"/>
      <c r="AL9" s="44" t="s">
        <v>
17</v>
      </c>
      <c r="AM9" s="44"/>
      <c r="AN9" s="44"/>
      <c r="AO9" s="44"/>
      <c r="AP9" s="44"/>
      <c r="AQ9" s="44"/>
      <c r="AR9" s="44"/>
      <c r="AS9" s="44"/>
      <c r="AT9" s="44" t="s">
        <v>
18</v>
      </c>
      <c r="AU9" s="44"/>
      <c r="AV9" s="44"/>
      <c r="AW9" s="44"/>
      <c r="AX9" s="44"/>
      <c r="AY9" s="44"/>
      <c r="AZ9" s="44"/>
      <c r="BA9" s="44"/>
      <c r="BB9" s="44" t="s">
        <v>
19</v>
      </c>
      <c r="BC9" s="44"/>
      <c r="BD9" s="44"/>
      <c r="BE9" s="44"/>
      <c r="BF9" s="44"/>
      <c r="BG9" s="44"/>
      <c r="BH9" s="44"/>
      <c r="BI9" s="44"/>
      <c r="BJ9" s="3"/>
      <c r="BK9" s="3"/>
      <c r="BL9" s="51" t="s">
        <v>
20</v>
      </c>
      <c r="BM9" s="52"/>
      <c r="BN9" s="10" t="s">
        <v>
21</v>
      </c>
      <c r="BO9" s="11"/>
      <c r="BP9" s="11"/>
      <c r="BQ9" s="11"/>
      <c r="BR9" s="11"/>
      <c r="BS9" s="11"/>
      <c r="BT9" s="11"/>
      <c r="BU9" s="11"/>
      <c r="BV9" s="11"/>
      <c r="BW9" s="11"/>
      <c r="BX9" s="11"/>
      <c r="BY9" s="12"/>
    </row>
    <row r="10" spans="1:78" ht="18.75" customHeight="1" x14ac:dyDescent="0.15">
      <c r="A10" s="2"/>
      <c r="B10" s="45" t="str">
        <f>
データ!N6</f>
        <v>
-</v>
      </c>
      <c r="C10" s="45"/>
      <c r="D10" s="45"/>
      <c r="E10" s="45"/>
      <c r="F10" s="45"/>
      <c r="G10" s="45"/>
      <c r="H10" s="45"/>
      <c r="I10" s="45" t="str">
        <f>
データ!O6</f>
        <v>
該当数値なし</v>
      </c>
      <c r="J10" s="45"/>
      <c r="K10" s="45"/>
      <c r="L10" s="45"/>
      <c r="M10" s="45"/>
      <c r="N10" s="45"/>
      <c r="O10" s="45"/>
      <c r="P10" s="45">
        <f>
データ!P6</f>
        <v>
87.88</v>
      </c>
      <c r="Q10" s="45"/>
      <c r="R10" s="45"/>
      <c r="S10" s="45"/>
      <c r="T10" s="45"/>
      <c r="U10" s="45"/>
      <c r="V10" s="45"/>
      <c r="W10" s="45">
        <f>
データ!Q6</f>
        <v>
100</v>
      </c>
      <c r="X10" s="45"/>
      <c r="Y10" s="45"/>
      <c r="Z10" s="45"/>
      <c r="AA10" s="45"/>
      <c r="AB10" s="45"/>
      <c r="AC10" s="45"/>
      <c r="AD10" s="50">
        <f>
データ!R6</f>
        <v>
2030</v>
      </c>
      <c r="AE10" s="50"/>
      <c r="AF10" s="50"/>
      <c r="AG10" s="50"/>
      <c r="AH10" s="50"/>
      <c r="AI10" s="50"/>
      <c r="AJ10" s="50"/>
      <c r="AK10" s="2"/>
      <c r="AL10" s="50">
        <f>
データ!V6</f>
        <v>
1928</v>
      </c>
      <c r="AM10" s="50"/>
      <c r="AN10" s="50"/>
      <c r="AO10" s="50"/>
      <c r="AP10" s="50"/>
      <c r="AQ10" s="50"/>
      <c r="AR10" s="50"/>
      <c r="AS10" s="50"/>
      <c r="AT10" s="45">
        <f>
データ!W6</f>
        <v>
0.98</v>
      </c>
      <c r="AU10" s="45"/>
      <c r="AV10" s="45"/>
      <c r="AW10" s="45"/>
      <c r="AX10" s="45"/>
      <c r="AY10" s="45"/>
      <c r="AZ10" s="45"/>
      <c r="BA10" s="45"/>
      <c r="BB10" s="45">
        <f>
データ!X6</f>
        <v>
1967.35</v>
      </c>
      <c r="BC10" s="45"/>
      <c r="BD10" s="45"/>
      <c r="BE10" s="45"/>
      <c r="BF10" s="45"/>
      <c r="BG10" s="45"/>
      <c r="BH10" s="45"/>
      <c r="BI10" s="45"/>
      <c r="BJ10" s="2"/>
      <c r="BK10" s="2"/>
      <c r="BL10" s="68" t="s">
        <v>
22</v>
      </c>
      <c r="BM10" s="69"/>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
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
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
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
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
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
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
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
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
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
30</v>
      </c>
    </row>
    <row r="84" spans="1:78" x14ac:dyDescent="0.15">
      <c r="C84" s="2"/>
    </row>
    <row r="85" spans="1:78" hidden="1" x14ac:dyDescent="0.15">
      <c r="B85" s="26" t="s">
        <v>
31</v>
      </c>
      <c r="C85" s="26"/>
      <c r="D85" s="26"/>
      <c r="E85" s="26" t="s">
        <v>
32</v>
      </c>
      <c r="F85" s="26" t="s">
        <v>
33</v>
      </c>
      <c r="G85" s="26" t="s">
        <v>
34</v>
      </c>
      <c r="H85" s="26" t="s">
        <v>
35</v>
      </c>
      <c r="I85" s="26" t="s">
        <v>
36</v>
      </c>
      <c r="J85" s="26" t="s">
        <v>
37</v>
      </c>
      <c r="K85" s="26" t="s">
        <v>
38</v>
      </c>
      <c r="L85" s="26" t="s">
        <v>
39</v>
      </c>
      <c r="M85" s="26" t="s">
        <v>
40</v>
      </c>
      <c r="N85" s="26" t="s">
        <v>
41</v>
      </c>
      <c r="O85" s="26" t="s">
        <v>
42</v>
      </c>
    </row>
    <row r="86" spans="1:78" hidden="1" x14ac:dyDescent="0.15">
      <c r="B86" s="26"/>
      <c r="C86" s="26"/>
      <c r="D86" s="26"/>
      <c r="E86" s="26" t="str">
        <f>
データ!AI6</f>
        <v/>
      </c>
      <c r="F86" s="26" t="s">
        <v>
43</v>
      </c>
      <c r="G86" s="26" t="s">
        <v>
43</v>
      </c>
      <c r="H86" s="26" t="str">
        <f>
データ!BP6</f>
        <v>
【1,209.40】</v>
      </c>
      <c r="I86" s="26" t="str">
        <f>
データ!CA6</f>
        <v>
【74.48】</v>
      </c>
      <c r="J86" s="26" t="str">
        <f>
データ!CL6</f>
        <v>
【219.46】</v>
      </c>
      <c r="K86" s="26" t="str">
        <f>
データ!CW6</f>
        <v>
【42.82】</v>
      </c>
      <c r="L86" s="26" t="str">
        <f>
データ!DH6</f>
        <v>
【83.36】</v>
      </c>
      <c r="M86" s="26" t="s">
        <v>
43</v>
      </c>
      <c r="N86" s="26" t="s">
        <v>
43</v>
      </c>
      <c r="O86" s="26" t="str">
        <f>
データ!EO6</f>
        <v>
【0.12】</v>
      </c>
    </row>
  </sheetData>
  <sheetProtection algorithmName="SHA-512" hashValue="eQm6X+Sy1f0Yt9AAFXRQFDzcYrTz6P79g2ICVzFtLa6G2IikraOIc5ti7kTjTKB+GoNzF2Z9j9oLI2xfA8K+3Q==" saltValue="eQUoG7XFejvj2BN5PPhCA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133078</v>
      </c>
      <c r="D6" s="33">
        <f t="shared" si="3"/>
        <v>47</v>
      </c>
      <c r="E6" s="33">
        <f t="shared" si="3"/>
        <v>17</v>
      </c>
      <c r="F6" s="33">
        <f t="shared" si="3"/>
        <v>4</v>
      </c>
      <c r="G6" s="33">
        <f t="shared" si="3"/>
        <v>0</v>
      </c>
      <c r="H6" s="33" t="str">
        <f t="shared" si="3"/>
        <v>東京都　檜原村</v>
      </c>
      <c r="I6" s="33" t="str">
        <f t="shared" si="3"/>
        <v>法非適用</v>
      </c>
      <c r="J6" s="33" t="str">
        <f t="shared" si="3"/>
        <v>下水道事業</v>
      </c>
      <c r="K6" s="33" t="str">
        <f t="shared" si="3"/>
        <v>特定環境保全公共下水道</v>
      </c>
      <c r="L6" s="33" t="str">
        <f t="shared" si="3"/>
        <v>D3</v>
      </c>
      <c r="M6" s="33" t="str">
        <f t="shared" si="3"/>
        <v>非設置</v>
      </c>
      <c r="N6" s="34" t="str">
        <f t="shared" si="3"/>
        <v>-</v>
      </c>
      <c r="O6" s="34" t="str">
        <f t="shared" si="3"/>
        <v>該当数値なし</v>
      </c>
      <c r="P6" s="34">
        <f t="shared" si="3"/>
        <v>87.88</v>
      </c>
      <c r="Q6" s="34">
        <f t="shared" si="3"/>
        <v>100</v>
      </c>
      <c r="R6" s="34">
        <f t="shared" si="3"/>
        <v>2030</v>
      </c>
      <c r="S6" s="34">
        <f t="shared" si="3"/>
        <v>2217</v>
      </c>
      <c r="T6" s="34">
        <f t="shared" si="3"/>
        <v>105.41</v>
      </c>
      <c r="U6" s="34">
        <f t="shared" si="3"/>
        <v>21.03</v>
      </c>
      <c r="V6" s="34">
        <f t="shared" si="3"/>
        <v>1928</v>
      </c>
      <c r="W6" s="34">
        <f t="shared" si="3"/>
        <v>0.98</v>
      </c>
      <c r="X6" s="34">
        <f t="shared" si="3"/>
        <v>1967.35</v>
      </c>
      <c r="Y6" s="35">
        <f>IF(Y7="",NA(),Y7)</f>
        <v>56.76</v>
      </c>
      <c r="Z6" s="35">
        <f t="shared" ref="Z6:AH6" si="4">IF(Z7="",NA(),Z7)</f>
        <v>56.04</v>
      </c>
      <c r="AA6" s="35">
        <f t="shared" si="4"/>
        <v>57.97</v>
      </c>
      <c r="AB6" s="35">
        <f t="shared" si="4"/>
        <v>61.06</v>
      </c>
      <c r="AC6" s="35">
        <f t="shared" si="4"/>
        <v>76.400000000000006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4042.39</v>
      </c>
      <c r="BG6" s="35">
        <f t="shared" ref="BG6:BO6" si="7">IF(BG7="",NA(),BG7)</f>
        <v>3739.9</v>
      </c>
      <c r="BH6" s="35">
        <f t="shared" si="7"/>
        <v>3153</v>
      </c>
      <c r="BI6" s="35">
        <f t="shared" si="7"/>
        <v>7360.63</v>
      </c>
      <c r="BJ6" s="35">
        <f t="shared" si="7"/>
        <v>1193.94</v>
      </c>
      <c r="BK6" s="35">
        <f t="shared" si="7"/>
        <v>1671.86</v>
      </c>
      <c r="BL6" s="35">
        <f t="shared" si="7"/>
        <v>1673.47</v>
      </c>
      <c r="BM6" s="35">
        <f t="shared" si="7"/>
        <v>1592.72</v>
      </c>
      <c r="BN6" s="35">
        <f t="shared" si="7"/>
        <v>1223.96</v>
      </c>
      <c r="BO6" s="35">
        <f t="shared" si="7"/>
        <v>1269.1500000000001</v>
      </c>
      <c r="BP6" s="34" t="str">
        <f>IF(BP7="","",IF(BP7="-","【-】","【"&amp;SUBSTITUTE(TEXT(BP7,"#,##0.00"),"-","△")&amp;"】"))</f>
        <v>【1,209.40】</v>
      </c>
      <c r="BQ6" s="35">
        <f>IF(BQ7="",NA(),BQ7)</f>
        <v>15.71</v>
      </c>
      <c r="BR6" s="35">
        <f t="shared" ref="BR6:BZ6" si="8">IF(BR7="",NA(),BR7)</f>
        <v>16.350000000000001</v>
      </c>
      <c r="BS6" s="35">
        <f t="shared" si="8"/>
        <v>18.309999999999999</v>
      </c>
      <c r="BT6" s="35">
        <f t="shared" si="8"/>
        <v>19.86</v>
      </c>
      <c r="BU6" s="35">
        <f t="shared" si="8"/>
        <v>31.69</v>
      </c>
      <c r="BV6" s="35">
        <f t="shared" si="8"/>
        <v>50.54</v>
      </c>
      <c r="BW6" s="35">
        <f t="shared" si="8"/>
        <v>49.22</v>
      </c>
      <c r="BX6" s="35">
        <f t="shared" si="8"/>
        <v>53.7</v>
      </c>
      <c r="BY6" s="35">
        <f t="shared" si="8"/>
        <v>61.54</v>
      </c>
      <c r="BZ6" s="35">
        <f t="shared" si="8"/>
        <v>63.97</v>
      </c>
      <c r="CA6" s="34" t="str">
        <f>IF(CA7="","",IF(CA7="-","【-】","【"&amp;SUBSTITUTE(TEXT(CA7,"#,##0.00"),"-","△")&amp;"】"))</f>
        <v>【74.48】</v>
      </c>
      <c r="CB6" s="35">
        <f>IF(CB7="",NA(),CB7)</f>
        <v>757.89</v>
      </c>
      <c r="CC6" s="35">
        <f t="shared" ref="CC6:CK6" si="9">IF(CC7="",NA(),CC7)</f>
        <v>699.86</v>
      </c>
      <c r="CD6" s="35">
        <f t="shared" si="9"/>
        <v>647.91</v>
      </c>
      <c r="CE6" s="35">
        <f t="shared" si="9"/>
        <v>630.69000000000005</v>
      </c>
      <c r="CF6" s="35">
        <f t="shared" si="9"/>
        <v>382.56</v>
      </c>
      <c r="CG6" s="35">
        <f t="shared" si="9"/>
        <v>320.36</v>
      </c>
      <c r="CH6" s="35">
        <f t="shared" si="9"/>
        <v>332.02</v>
      </c>
      <c r="CI6" s="35">
        <f t="shared" si="9"/>
        <v>300.35000000000002</v>
      </c>
      <c r="CJ6" s="35">
        <f t="shared" si="9"/>
        <v>267.86</v>
      </c>
      <c r="CK6" s="35">
        <f t="shared" si="9"/>
        <v>256.82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34.74</v>
      </c>
      <c r="CS6" s="35">
        <f t="shared" si="10"/>
        <v>36.65</v>
      </c>
      <c r="CT6" s="35">
        <f t="shared" si="10"/>
        <v>37.72</v>
      </c>
      <c r="CU6" s="35">
        <f t="shared" si="10"/>
        <v>37.08</v>
      </c>
      <c r="CV6" s="35">
        <f t="shared" si="10"/>
        <v>37.46</v>
      </c>
      <c r="CW6" s="34" t="str">
        <f>IF(CW7="","",IF(CW7="-","【-】","【"&amp;SUBSTITUTE(TEXT(CW7,"#,##0.00"),"-","△")&amp;"】"))</f>
        <v>【42.82】</v>
      </c>
      <c r="CX6" s="35">
        <f>IF(CX7="",NA(),CX7)</f>
        <v>76.8</v>
      </c>
      <c r="CY6" s="35">
        <f t="shared" ref="CY6:DG6" si="11">IF(CY7="",NA(),CY7)</f>
        <v>77.680000000000007</v>
      </c>
      <c r="CZ6" s="35">
        <f t="shared" si="11"/>
        <v>78.55</v>
      </c>
      <c r="DA6" s="35">
        <f t="shared" si="11"/>
        <v>80.97</v>
      </c>
      <c r="DB6" s="35">
        <f t="shared" si="11"/>
        <v>95.38</v>
      </c>
      <c r="DC6" s="35">
        <f t="shared" si="11"/>
        <v>70.14</v>
      </c>
      <c r="DD6" s="35">
        <f t="shared" si="11"/>
        <v>68.83</v>
      </c>
      <c r="DE6" s="35">
        <f t="shared" si="11"/>
        <v>68.459999999999994</v>
      </c>
      <c r="DF6" s="35">
        <f t="shared" si="11"/>
        <v>67.22</v>
      </c>
      <c r="DG6" s="35">
        <f t="shared" si="11"/>
        <v>67.459999999999994</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0.26</v>
      </c>
      <c r="EL6" s="35">
        <f t="shared" si="14"/>
        <v>0.13</v>
      </c>
      <c r="EM6" s="35">
        <f t="shared" si="14"/>
        <v>0.13</v>
      </c>
      <c r="EN6" s="35">
        <f t="shared" si="14"/>
        <v>0.09</v>
      </c>
      <c r="EO6" s="34" t="str">
        <f>IF(EO7="","",IF(EO7="-","【-】","【"&amp;SUBSTITUTE(TEXT(EO7,"#,##0.00"),"-","△")&amp;"】"))</f>
        <v>【0.12】</v>
      </c>
    </row>
    <row r="7" spans="1:145" s="36" customFormat="1" x14ac:dyDescent="0.15">
      <c r="A7" s="28"/>
      <c r="B7" s="37">
        <v>2018</v>
      </c>
      <c r="C7" s="37">
        <v>133078</v>
      </c>
      <c r="D7" s="37">
        <v>47</v>
      </c>
      <c r="E7" s="37">
        <v>17</v>
      </c>
      <c r="F7" s="37">
        <v>4</v>
      </c>
      <c r="G7" s="37">
        <v>0</v>
      </c>
      <c r="H7" s="37" t="s">
        <v>97</v>
      </c>
      <c r="I7" s="37" t="s">
        <v>98</v>
      </c>
      <c r="J7" s="37" t="s">
        <v>99</v>
      </c>
      <c r="K7" s="37" t="s">
        <v>100</v>
      </c>
      <c r="L7" s="37" t="s">
        <v>101</v>
      </c>
      <c r="M7" s="37" t="s">
        <v>102</v>
      </c>
      <c r="N7" s="38" t="s">
        <v>103</v>
      </c>
      <c r="O7" s="38" t="s">
        <v>104</v>
      </c>
      <c r="P7" s="38">
        <v>87.88</v>
      </c>
      <c r="Q7" s="38">
        <v>100</v>
      </c>
      <c r="R7" s="38">
        <v>2030</v>
      </c>
      <c r="S7" s="38">
        <v>2217</v>
      </c>
      <c r="T7" s="38">
        <v>105.41</v>
      </c>
      <c r="U7" s="38">
        <v>21.03</v>
      </c>
      <c r="V7" s="38">
        <v>1928</v>
      </c>
      <c r="W7" s="38">
        <v>0.98</v>
      </c>
      <c r="X7" s="38">
        <v>1967.35</v>
      </c>
      <c r="Y7" s="38">
        <v>56.76</v>
      </c>
      <c r="Z7" s="38">
        <v>56.04</v>
      </c>
      <c r="AA7" s="38">
        <v>57.97</v>
      </c>
      <c r="AB7" s="38">
        <v>61.06</v>
      </c>
      <c r="AC7" s="38">
        <v>76.400000000000006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4042.39</v>
      </c>
      <c r="BG7" s="38">
        <v>3739.9</v>
      </c>
      <c r="BH7" s="38">
        <v>3153</v>
      </c>
      <c r="BI7" s="38">
        <v>7360.63</v>
      </c>
      <c r="BJ7" s="38">
        <v>1193.94</v>
      </c>
      <c r="BK7" s="38">
        <v>1671.86</v>
      </c>
      <c r="BL7" s="38">
        <v>1673.47</v>
      </c>
      <c r="BM7" s="38">
        <v>1592.72</v>
      </c>
      <c r="BN7" s="38">
        <v>1223.96</v>
      </c>
      <c r="BO7" s="38">
        <v>1269.1500000000001</v>
      </c>
      <c r="BP7" s="38">
        <v>1209.4000000000001</v>
      </c>
      <c r="BQ7" s="38">
        <v>15.71</v>
      </c>
      <c r="BR7" s="38">
        <v>16.350000000000001</v>
      </c>
      <c r="BS7" s="38">
        <v>18.309999999999999</v>
      </c>
      <c r="BT7" s="38">
        <v>19.86</v>
      </c>
      <c r="BU7" s="38">
        <v>31.69</v>
      </c>
      <c r="BV7" s="38">
        <v>50.54</v>
      </c>
      <c r="BW7" s="38">
        <v>49.22</v>
      </c>
      <c r="BX7" s="38">
        <v>53.7</v>
      </c>
      <c r="BY7" s="38">
        <v>61.54</v>
      </c>
      <c r="BZ7" s="38">
        <v>63.97</v>
      </c>
      <c r="CA7" s="38">
        <v>74.48</v>
      </c>
      <c r="CB7" s="38">
        <v>757.89</v>
      </c>
      <c r="CC7" s="38">
        <v>699.86</v>
      </c>
      <c r="CD7" s="38">
        <v>647.91</v>
      </c>
      <c r="CE7" s="38">
        <v>630.69000000000005</v>
      </c>
      <c r="CF7" s="38">
        <v>382.56</v>
      </c>
      <c r="CG7" s="38">
        <v>320.36</v>
      </c>
      <c r="CH7" s="38">
        <v>332.02</v>
      </c>
      <c r="CI7" s="38">
        <v>300.35000000000002</v>
      </c>
      <c r="CJ7" s="38">
        <v>267.86</v>
      </c>
      <c r="CK7" s="38">
        <v>256.82</v>
      </c>
      <c r="CL7" s="38">
        <v>219.46</v>
      </c>
      <c r="CM7" s="38" t="s">
        <v>103</v>
      </c>
      <c r="CN7" s="38" t="s">
        <v>103</v>
      </c>
      <c r="CO7" s="38" t="s">
        <v>103</v>
      </c>
      <c r="CP7" s="38" t="s">
        <v>103</v>
      </c>
      <c r="CQ7" s="38" t="s">
        <v>103</v>
      </c>
      <c r="CR7" s="38">
        <v>34.74</v>
      </c>
      <c r="CS7" s="38">
        <v>36.65</v>
      </c>
      <c r="CT7" s="38">
        <v>37.72</v>
      </c>
      <c r="CU7" s="38">
        <v>37.08</v>
      </c>
      <c r="CV7" s="38">
        <v>37.46</v>
      </c>
      <c r="CW7" s="38">
        <v>42.82</v>
      </c>
      <c r="CX7" s="38">
        <v>76.8</v>
      </c>
      <c r="CY7" s="38">
        <v>77.680000000000007</v>
      </c>
      <c r="CZ7" s="38">
        <v>78.55</v>
      </c>
      <c r="DA7" s="38">
        <v>80.97</v>
      </c>
      <c r="DB7" s="38">
        <v>95.38</v>
      </c>
      <c r="DC7" s="38">
        <v>70.14</v>
      </c>
      <c r="DD7" s="38">
        <v>68.83</v>
      </c>
      <c r="DE7" s="38">
        <v>68.459999999999994</v>
      </c>
      <c r="DF7" s="38">
        <v>67.22</v>
      </c>
      <c r="DG7" s="38">
        <v>67.459999999999994</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0.26</v>
      </c>
      <c r="EL7" s="38">
        <v>0.13</v>
      </c>
      <c r="EM7" s="38">
        <v>0.13</v>
      </c>
      <c r="EN7" s="38">
        <v>0.09</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小澤 明宏</cp:lastModifiedBy>
  <cp:lastPrinted>2020-01-28T00:24:50Z</cp:lastPrinted>
  <dcterms:created xsi:type="dcterms:W3CDTF">2019-12-05T05:11:36Z</dcterms:created>
  <dcterms:modified xsi:type="dcterms:W3CDTF">2020-01-28T00:24:52Z</dcterms:modified>
  <cp:category/>
</cp:coreProperties>
</file>