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15- 2月_経営比較分析表\R1年度\20200110【依頼】公営企業に係る経営比較分析表（平成30年度決算）の分析等について\05_各事業作業用\04_観光施設事業\01_御蔵島村　\"/>
    </mc:Choice>
  </mc:AlternateContent>
  <workbookProtection workbookAlgorithmName="SHA-512" workbookHashValue="XaIcdkEwTrQdku3rd7Z1qM81WZfD4iq2vAJ60VJxLK4qsR7oZtXpMuv5CFXzXv5IQC0ebw5g8E4rnGvOAqZtwQ==" workbookSaltValue="s3pEw2KlFaIIMh7mWOutsA==" workbookSpinCount="100000" lockStructure="1"/>
  <bookViews>
    <workbookView xWindow="0" yWindow="0" windowWidth="15360" windowHeight="7640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76" i="4" l="1"/>
  <c r="IX52" i="4"/>
  <c r="FJ30" i="4"/>
  <c r="BV76" i="4"/>
  <c r="FJ52" i="4"/>
  <c r="IX30" i="4"/>
  <c r="BV52" i="4"/>
  <c r="ML52" i="4"/>
  <c r="ML76" i="4"/>
  <c r="BV30" i="4"/>
  <c r="C11" i="5"/>
  <c r="D11" i="5"/>
  <c r="E11" i="5"/>
  <c r="B11" i="5"/>
  <c r="EH52" i="4" l="1"/>
  <c r="LJ76" i="4"/>
  <c r="AT52" i="4"/>
  <c r="EH30" i="4"/>
  <c r="AT30" i="4"/>
  <c r="HV30" i="4"/>
  <c r="HV76" i="4"/>
  <c r="LJ52" i="4"/>
  <c r="AT76" i="4"/>
  <c r="HV52" i="4"/>
  <c r="AF76" i="4"/>
  <c r="DT52" i="4"/>
  <c r="HH30" i="4"/>
  <c r="KV52" i="4"/>
  <c r="AF30" i="4"/>
  <c r="HH52" i="4"/>
  <c r="KV76" i="4"/>
  <c r="AF52" i="4"/>
  <c r="DT30" i="4"/>
  <c r="HH76" i="4"/>
  <c r="GT52" i="4"/>
  <c r="KH52" i="4"/>
  <c r="R76" i="4"/>
  <c r="DF52" i="4"/>
  <c r="GT30" i="4"/>
  <c r="R30" i="4"/>
  <c r="KH76" i="4"/>
  <c r="R52" i="4"/>
  <c r="DF30" i="4"/>
  <c r="GT76" i="4"/>
  <c r="LX76" i="4"/>
  <c r="EV30" i="4"/>
  <c r="IJ76" i="4"/>
  <c r="LX52" i="4"/>
  <c r="BH30" i="4"/>
  <c r="IJ52" i="4"/>
  <c r="IJ30" i="4"/>
  <c r="BH76" i="4"/>
  <c r="EV52" i="4"/>
  <c r="BH52" i="4"/>
</calcChain>
</file>

<file path=xl/sharedStrings.xml><?xml version="1.0" encoding="utf-8"?>
<sst xmlns="http://schemas.openxmlformats.org/spreadsheetml/2006/main" count="302" uniqueCount="141">
  <si>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</si>
  <si>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</si>
  <si>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</si>
  <si>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</si>
  <si>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</si>
  <si>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</si>
  <si>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</si>
  <si>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</si>
  <si>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</si>
  <si>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</si>
  <si>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</si>
  <si>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</si>
  <si>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</si>
  <si>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</si>
  <si>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</si>
  <si>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</si>
  <si>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</si>
  <si>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</si>
  <si>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</si>
  <si>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</si>
  <si>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</si>
  <si>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</si>
  <si>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</si>
  <si>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</si>
  <si>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</si>
  <si>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</si>
  <si>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</si>
  <si>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</si>
  <si>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</si>
  <si>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</si>
  <si>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</si>
  <si>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</si>
  <si>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</si>
  <si>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</si>
  <si>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</si>
  <si>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</si>
  <si>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</si>
  <si>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</si>
  <si>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</si>
  <si>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</si>
  <si>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</si>
  <si>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</si>
  <si>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</si>
  <si>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</si>
  <si>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</si>
  <si>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</si>
  <si>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</si>
  <si>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</si>
  <si>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</si>
  <si>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</si>
  <si>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</si>
  <si>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</si>
  <si>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</si>
  <si>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</si>
  <si>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</si>
  <si>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</si>
  <si>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</si>
  <si>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</si>
  <si>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</si>
  <si>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</si>
  <si>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</si>
  <si>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</si>
  <si>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</si>
  <si>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</si>
  <si>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</si>
  <si>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</si>
  <si>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</si>
  <si>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</si>
  <si>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</si>
  <si>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</si>
  <si>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</si>
  <si>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</si>
  <si>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</si>
  <si>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</si>
  <si>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</si>
  <si>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</si>
  <si>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</si>
  <si>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</si>
  <si>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</si>
  <si>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</si>
  <si>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</si>
  <si>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</si>
  <si>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</si>
  <si>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</si>
  <si>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</si>
  <si>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</si>
  <si>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</si>
  <si>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</si>
  <si>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</si>
  <si>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</si>
  <si>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</si>
  <si>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</si>
  <si>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</si>
  <si>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</si>
  <si>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</si>
  <si>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</si>
  <si>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</si>
  <si>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</si>
  <si>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</si>
  <si>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</si>
  <si>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</si>
  <si>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</si>
  <si>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</si>
  <si>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</si>
  <si>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</si>
  <si>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</si>
  <si>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</si>
  <si>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</si>
  <si>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</si>
  <si>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</si>
  <si>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</si>
  <si>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</si>
  <si>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</si>
  <si>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</si>
  <si>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</si>
  <si>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</si>
  <si>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</si>
  <si>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</si>
  <si>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</si>
  <si>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</si>
  <si>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御蔵島村</t>
  </si>
  <si>
    <t>御蔵荘</t>
  </si>
  <si>
    <t>法非適用</t>
  </si>
  <si>
    <t>観光施設事業</t>
  </si>
  <si>
    <t>休養宿泊施設</t>
  </si>
  <si>
    <t>Ａ１Ｂ２</t>
  </si>
  <si>
    <t>非設置</t>
  </si>
  <si>
    <t>該当数値なし</t>
  </si>
  <si>
    <t>導入なし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</si>
  <si>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</si>
  <si>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</si>
  <si>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</si>
  <si>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</si>
  <si>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</si>
  <si>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</si>
  <si>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</si>
  <si>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</si>
  <si>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
　施設建築より１７年が経過し、経年劣化・
　老朽化が目立つ。優先度を判断し、改修・
　投資を行い適切な施設運営を図る。</t>
    <rPh sb="2" eb="4">
      <t>シセツ</t>
    </rPh>
    <rPh sb="4" eb="6">
      <t>ケンチク</t>
    </rPh>
    <rPh sb="10" eb="11">
      <t>ネン</t>
    </rPh>
    <rPh sb="12" eb="14">
      <t>ケイカ</t>
    </rPh>
    <rPh sb="16" eb="18">
      <t>ケイネン</t>
    </rPh>
    <rPh sb="18" eb="20">
      <t>レッカ</t>
    </rPh>
    <rPh sb="23" eb="26">
      <t>ロウキュウカ</t>
    </rPh>
    <rPh sb="27" eb="29">
      <t>メダ</t>
    </rPh>
    <rPh sb="31" eb="34">
      <t>ユウセンド</t>
    </rPh>
    <rPh sb="35" eb="37">
      <t>ハンダン</t>
    </rPh>
    <rPh sb="39" eb="41">
      <t>カイシュウ</t>
    </rPh>
    <rPh sb="44" eb="46">
      <t>トウシ</t>
    </rPh>
    <rPh sb="47" eb="48">
      <t>オコナ</t>
    </rPh>
    <rPh sb="49" eb="51">
      <t>テキセツ</t>
    </rPh>
    <rPh sb="52" eb="54">
      <t>シセツ</t>
    </rPh>
    <rPh sb="54" eb="56">
      <t>ウンエイ</t>
    </rPh>
    <rPh sb="57" eb="58">
      <t>ハカ</t>
    </rPh>
    <phoneticPr fontId="5"/>
  </si>
  <si>
    <t>1. 収益的収支比率
①収益的収支率
　５年連続で赤字となっており、経営改善に向け料金体系や
　設備投資の見直しといった取り組みが必要となっている。
➁他会計補助金比率及び③宿泊客１人当たりの他会計補助金額
　H27を除いてほぼ償還金(宿泊施設建設費用)に充てられて
　いる。
④定員稼働率
　季節および天候により、大きく変動する。島への渡航手段の
　運航状況に依存するため、客船やヘリコミの就航率の向上に
　よる抜本的な底上げが今後期待できる。
⑦EBITDA
　企業収益の落ち込みに対して営業費用は横這いのため、それ
　まで微増傾向にあったEBITDAがH29では減少、収益に
　連動した営業費用となるようなしくみ作りが必要であり、①
　のとおり赤字を見直す取り組みも合わせて検討を進める。</t>
    <rPh sb="3" eb="5">
      <t>シュウエキ</t>
    </rPh>
    <rPh sb="5" eb="6">
      <t>テキ</t>
    </rPh>
    <rPh sb="6" eb="8">
      <t>シュウシ</t>
    </rPh>
    <rPh sb="8" eb="10">
      <t>ヒリツ</t>
    </rPh>
    <rPh sb="12" eb="15">
      <t>シュウエキテキ</t>
    </rPh>
    <rPh sb="15" eb="17">
      <t>シュウシ</t>
    </rPh>
    <rPh sb="17" eb="18">
      <t>リツ</t>
    </rPh>
    <rPh sb="21" eb="22">
      <t>ネン</t>
    </rPh>
    <rPh sb="22" eb="24">
      <t>レンゾク</t>
    </rPh>
    <rPh sb="25" eb="27">
      <t>アカジ</t>
    </rPh>
    <rPh sb="34" eb="36">
      <t>ケイエイ</t>
    </rPh>
    <rPh sb="36" eb="38">
      <t>カイゼン</t>
    </rPh>
    <rPh sb="39" eb="40">
      <t>ム</t>
    </rPh>
    <rPh sb="48" eb="50">
      <t>セツビ</t>
    </rPh>
    <rPh sb="50" eb="52">
      <t>トウシ</t>
    </rPh>
    <rPh sb="53" eb="55">
      <t>ミナオ</t>
    </rPh>
    <rPh sb="60" eb="61">
      <t>ト</t>
    </rPh>
    <rPh sb="62" eb="63">
      <t>ク</t>
    </rPh>
    <rPh sb="65" eb="67">
      <t>ヒツヨウ</t>
    </rPh>
    <rPh sb="76" eb="77">
      <t>タ</t>
    </rPh>
    <rPh sb="77" eb="79">
      <t>カイケイ</t>
    </rPh>
    <rPh sb="79" eb="82">
      <t>ホジョキン</t>
    </rPh>
    <rPh sb="82" eb="84">
      <t>ヒリツ</t>
    </rPh>
    <rPh sb="84" eb="85">
      <t>オヨ</t>
    </rPh>
    <rPh sb="87" eb="90">
      <t>シュクハクキャク</t>
    </rPh>
    <rPh sb="91" eb="92">
      <t>ニン</t>
    </rPh>
    <rPh sb="92" eb="93">
      <t>ア</t>
    </rPh>
    <rPh sb="96" eb="97">
      <t>タ</t>
    </rPh>
    <rPh sb="109" eb="110">
      <t>ノゾ</t>
    </rPh>
    <rPh sb="114" eb="117">
      <t>ショウカンキン</t>
    </rPh>
    <rPh sb="118" eb="120">
      <t>シュクハク</t>
    </rPh>
    <rPh sb="120" eb="122">
      <t>シセツ</t>
    </rPh>
    <rPh sb="122" eb="124">
      <t>ケンセツ</t>
    </rPh>
    <rPh sb="124" eb="126">
      <t>ヒヨウ</t>
    </rPh>
    <rPh sb="128" eb="129">
      <t>ア</t>
    </rPh>
    <rPh sb="140" eb="142">
      <t>テイイン</t>
    </rPh>
    <rPh sb="142" eb="144">
      <t>カドウ</t>
    </rPh>
    <rPh sb="144" eb="145">
      <t>リツ</t>
    </rPh>
    <rPh sb="147" eb="149">
      <t>キセツ</t>
    </rPh>
    <rPh sb="152" eb="154">
      <t>テンコウ</t>
    </rPh>
    <rPh sb="158" eb="159">
      <t>オオ</t>
    </rPh>
    <rPh sb="161" eb="163">
      <t>ヘンドウ</t>
    </rPh>
    <rPh sb="166" eb="167">
      <t>シマ</t>
    </rPh>
    <rPh sb="176" eb="178">
      <t>ウンコウ</t>
    </rPh>
    <rPh sb="178" eb="180">
      <t>ジョウキョウ</t>
    </rPh>
    <rPh sb="181" eb="183">
      <t>イゾン</t>
    </rPh>
    <rPh sb="188" eb="190">
      <t>キャクセン</t>
    </rPh>
    <rPh sb="207" eb="210">
      <t>バッポンテキ</t>
    </rPh>
    <rPh sb="211" eb="213">
      <t>ソコア</t>
    </rPh>
    <rPh sb="215" eb="217">
      <t>コンゴ</t>
    </rPh>
    <rPh sb="217" eb="219">
      <t>キタイ</t>
    </rPh>
    <rPh sb="233" eb="235">
      <t>キギョウ</t>
    </rPh>
    <rPh sb="235" eb="237">
      <t>シュウエキ</t>
    </rPh>
    <rPh sb="238" eb="239">
      <t>オ</t>
    </rPh>
    <rPh sb="240" eb="241">
      <t>コ</t>
    </rPh>
    <rPh sb="243" eb="244">
      <t>タイ</t>
    </rPh>
    <rPh sb="246" eb="248">
      <t>エイギョウ</t>
    </rPh>
    <rPh sb="248" eb="250">
      <t>ヒヨウ</t>
    </rPh>
    <rPh sb="251" eb="253">
      <t>ヨコバ</t>
    </rPh>
    <rPh sb="264" eb="266">
      <t>ビゾウ</t>
    </rPh>
    <rPh sb="266" eb="268">
      <t>ケイコウ</t>
    </rPh>
    <rPh sb="284" eb="286">
      <t>ゲンショウ</t>
    </rPh>
    <rPh sb="287" eb="289">
      <t>シュウエキ</t>
    </rPh>
    <rPh sb="292" eb="294">
      <t>レンドウ</t>
    </rPh>
    <rPh sb="296" eb="298">
      <t>エイギョウ</t>
    </rPh>
    <rPh sb="298" eb="300">
      <t>ヒヨウ</t>
    </rPh>
    <rPh sb="309" eb="310">
      <t>ツク</t>
    </rPh>
    <rPh sb="312" eb="314">
      <t>ヒツヨウ</t>
    </rPh>
    <rPh sb="325" eb="327">
      <t>アカジ</t>
    </rPh>
    <rPh sb="328" eb="330">
      <t>ミナオ</t>
    </rPh>
    <rPh sb="331" eb="332">
      <t>ト</t>
    </rPh>
    <rPh sb="333" eb="334">
      <t>ク</t>
    </rPh>
    <rPh sb="336" eb="337">
      <t>ア</t>
    </rPh>
    <rPh sb="340" eb="342">
      <t>ケントウ</t>
    </rPh>
    <rPh sb="343" eb="344">
      <t>スス</t>
    </rPh>
    <phoneticPr fontId="5"/>
  </si>
  <si>
    <t xml:space="preserve">
　規模が矮小なため、指標には表れないが、島内
　の宿泊施設需要は、決して低くはない。繁忙期
　は常に満室となり、季節営業を行う民間近隣事
　業者に対し、通年営業を行うことで産業振興に大
　きく貢献している。</t>
    <rPh sb="2" eb="4">
      <t>キボ</t>
    </rPh>
    <rPh sb="5" eb="6">
      <t>ワイ</t>
    </rPh>
    <rPh sb="6" eb="7">
      <t>ショウ</t>
    </rPh>
    <rPh sb="11" eb="13">
      <t>シヒョウ</t>
    </rPh>
    <rPh sb="15" eb="16">
      <t>アラワ</t>
    </rPh>
    <rPh sb="21" eb="23">
      <t>トウナイ</t>
    </rPh>
    <rPh sb="26" eb="27">
      <t>ヤド</t>
    </rPh>
    <rPh sb="27" eb="28">
      <t>ハク</t>
    </rPh>
    <rPh sb="28" eb="30">
      <t>シセツ</t>
    </rPh>
    <phoneticPr fontId="5"/>
  </si>
  <si>
    <t>　島内で最大規模の宿泊施設として平成１３年
　から営業しており、観光で来島する宿泊者が
　地域経済を活性化することから産業振興に大
　きく寄与している施設となる。
　老朽化による施設修繕料が収益向上の妨げと
　なっており、事業規模が矮小であることから
　も大規模な施設修繕に対する財源確保が困
　難である。運営形態における選択枠（民営化、
　広域化、PFI等）がない以上、本施設依存の重
　要性を住民に理解いただきた上で、操出基準
　以外の繰入金に頼ることが現状の解決策とな
　っている。
　健全・安全経営を図るには、単なる当該施設の
　問題だけでなく、村・観光協会等と連携し、集
　客アップの方策を講じることにより、当該施設
　の目的である「自然とのふれあいを通した村民
　と来島者の交流促進」を図る必要がある。
　</t>
    <rPh sb="1" eb="3">
      <t>トウナイ</t>
    </rPh>
    <rPh sb="4" eb="6">
      <t>サイダイ</t>
    </rPh>
    <rPh sb="6" eb="8">
      <t>キボ</t>
    </rPh>
    <rPh sb="9" eb="11">
      <t>シュクハク</t>
    </rPh>
    <rPh sb="11" eb="13">
      <t>シセツ</t>
    </rPh>
    <rPh sb="16" eb="18">
      <t>ヘイセイ</t>
    </rPh>
    <rPh sb="20" eb="21">
      <t>ネン</t>
    </rPh>
    <rPh sb="25" eb="27">
      <t>エイギョウ</t>
    </rPh>
    <rPh sb="32" eb="34">
      <t>カンコウ</t>
    </rPh>
    <rPh sb="35" eb="37">
      <t>ライトウ</t>
    </rPh>
    <rPh sb="39" eb="41">
      <t>シュクハク</t>
    </rPh>
    <rPh sb="41" eb="42">
      <t>シャ</t>
    </rPh>
    <rPh sb="45" eb="47">
      <t>チイキ</t>
    </rPh>
    <rPh sb="47" eb="49">
      <t>ケイザイ</t>
    </rPh>
    <rPh sb="50" eb="53">
      <t>カッセイカ</t>
    </rPh>
    <rPh sb="59" eb="61">
      <t>サンギョウ</t>
    </rPh>
    <rPh sb="61" eb="63">
      <t>シンコウ</t>
    </rPh>
    <rPh sb="64" eb="65">
      <t>オオ</t>
    </rPh>
    <rPh sb="69" eb="71">
      <t>キヨ</t>
    </rPh>
    <rPh sb="75" eb="77">
      <t>シセツ</t>
    </rPh>
    <rPh sb="83" eb="86">
      <t>ロウキュウカ</t>
    </rPh>
    <rPh sb="89" eb="91">
      <t>シセツ</t>
    </rPh>
    <rPh sb="91" eb="93">
      <t>シュウゼン</t>
    </rPh>
    <rPh sb="93" eb="94">
      <t>リョウ</t>
    </rPh>
    <rPh sb="95" eb="97">
      <t>シュウエキ</t>
    </rPh>
    <rPh sb="97" eb="99">
      <t>コウジョウ</t>
    </rPh>
    <rPh sb="100" eb="101">
      <t>サマタ</t>
    </rPh>
    <rPh sb="111" eb="113">
      <t>ジギョウ</t>
    </rPh>
    <rPh sb="113" eb="115">
      <t>キボ</t>
    </rPh>
    <rPh sb="116" eb="117">
      <t>ワイ</t>
    </rPh>
    <rPh sb="117" eb="118">
      <t>ショウ</t>
    </rPh>
    <rPh sb="128" eb="131">
      <t>ダイキボ</t>
    </rPh>
    <rPh sb="132" eb="134">
      <t>シセツ</t>
    </rPh>
    <rPh sb="134" eb="136">
      <t>シュウゼン</t>
    </rPh>
    <rPh sb="140" eb="142">
      <t>ザイゲン</t>
    </rPh>
    <rPh sb="142" eb="144">
      <t>カクホ</t>
    </rPh>
    <rPh sb="145" eb="146">
      <t>コン</t>
    </rPh>
    <rPh sb="148" eb="149">
      <t>ナン</t>
    </rPh>
    <rPh sb="153" eb="155">
      <t>ウンエイ</t>
    </rPh>
    <rPh sb="155" eb="157">
      <t>ケイタイ</t>
    </rPh>
    <rPh sb="161" eb="163">
      <t>センタク</t>
    </rPh>
    <rPh sb="163" eb="164">
      <t>ワク</t>
    </rPh>
    <rPh sb="165" eb="167">
      <t>ミンエイ</t>
    </rPh>
    <rPh sb="167" eb="168">
      <t>カ</t>
    </rPh>
    <rPh sb="171" eb="174">
      <t>コウイキカ</t>
    </rPh>
    <rPh sb="178" eb="179">
      <t>トウ</t>
    </rPh>
    <rPh sb="183" eb="185">
      <t>イジョウ</t>
    </rPh>
    <rPh sb="186" eb="187">
      <t>ホン</t>
    </rPh>
    <rPh sb="187" eb="189">
      <t>シセツ</t>
    </rPh>
    <rPh sb="189" eb="191">
      <t>イゾン</t>
    </rPh>
    <rPh sb="192" eb="193">
      <t>ジュウ</t>
    </rPh>
    <rPh sb="195" eb="196">
      <t>ヨウ</t>
    </rPh>
    <rPh sb="196" eb="197">
      <t>セイ</t>
    </rPh>
    <rPh sb="198" eb="200">
      <t>ジュウミン</t>
    </rPh>
    <rPh sb="201" eb="203">
      <t>リカイ</t>
    </rPh>
    <rPh sb="208" eb="209">
      <t>ウエ</t>
    </rPh>
    <rPh sb="211" eb="213">
      <t>クリダシ</t>
    </rPh>
    <rPh sb="213" eb="215">
      <t>キジュン</t>
    </rPh>
    <rPh sb="217" eb="219">
      <t>イガイ</t>
    </rPh>
    <rPh sb="220" eb="222">
      <t>クリイレ</t>
    </rPh>
    <rPh sb="222" eb="223">
      <t>キン</t>
    </rPh>
    <rPh sb="224" eb="225">
      <t>タヨ</t>
    </rPh>
    <rPh sb="229" eb="231">
      <t>ゲンジョウ</t>
    </rPh>
    <rPh sb="246" eb="248">
      <t>ケンゼン</t>
    </rPh>
    <rPh sb="249" eb="251">
      <t>アンゼン</t>
    </rPh>
    <rPh sb="251" eb="253">
      <t>ケイエイ</t>
    </rPh>
    <rPh sb="254" eb="255">
      <t>ハカ</t>
    </rPh>
    <rPh sb="259" eb="260">
      <t>タン</t>
    </rPh>
    <rPh sb="262" eb="264">
      <t>トウガイ</t>
    </rPh>
    <rPh sb="264" eb="266">
      <t>シセツ</t>
    </rPh>
    <rPh sb="269" eb="271">
      <t>モンダイ</t>
    </rPh>
    <rPh sb="277" eb="278">
      <t>ムラ</t>
    </rPh>
    <rPh sb="279" eb="281">
      <t>カンコウ</t>
    </rPh>
    <rPh sb="281" eb="283">
      <t>キョウカイ</t>
    </rPh>
    <rPh sb="283" eb="284">
      <t>トウ</t>
    </rPh>
    <rPh sb="285" eb="287">
      <t>レンケイ</t>
    </rPh>
    <rPh sb="289" eb="290">
      <t>シュウ</t>
    </rPh>
    <rPh sb="292" eb="293">
      <t>キャク</t>
    </rPh>
    <rPh sb="297" eb="299">
      <t>ホウサク</t>
    </rPh>
    <rPh sb="300" eb="301">
      <t>コウ</t>
    </rPh>
    <rPh sb="309" eb="311">
      <t>トウガイ</t>
    </rPh>
    <rPh sb="311" eb="313">
      <t>シセツ</t>
    </rPh>
    <rPh sb="316" eb="318">
      <t>モクテキ</t>
    </rPh>
    <rPh sb="322" eb="324">
      <t>シゼン</t>
    </rPh>
    <rPh sb="331" eb="332">
      <t>トオ</t>
    </rPh>
    <rPh sb="334" eb="336">
      <t>ソンミン</t>
    </rPh>
    <rPh sb="339" eb="341">
      <t>ライトウ</t>
    </rPh>
    <rPh sb="341" eb="342">
      <t>シャ</t>
    </rPh>
    <rPh sb="343" eb="345">
      <t>コウリュウ</t>
    </rPh>
    <rPh sb="345" eb="347">
      <t>ソクシン</t>
    </rPh>
    <rPh sb="349" eb="350">
      <t>ハカ</t>
    </rPh>
    <rPh sb="351" eb="353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</si>
</sst>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68</c:v>
                </c:pt>
                <c:pt idx="1">
                  <c:v>58</c:v>
                </c:pt>
                <c:pt idx="2">
                  <c:v>48</c:v>
                </c:pt>
                <c:pt idx="3">
                  <c:v>39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2-4F82-93C9-54B0D402E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2500</c:v>
                </c:pt>
                <c:pt idx="1">
                  <c:v>2895</c:v>
                </c:pt>
                <c:pt idx="2">
                  <c:v>2798</c:v>
                </c:pt>
                <c:pt idx="3">
                  <c:v>2646</c:v>
                </c:pt>
                <c:pt idx="4">
                  <c:v>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2-4F82-93C9-54B0D402E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dateAx>
        <c:axId val="819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4512"/>
        <c:crosses val="autoZero"/>
        <c:auto val="1"/>
        <c:lblOffset val="100"/>
        <c:baseTimeUnit val="years"/>
      </c:date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F1D-404C-9A0E-25DD9DF4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D-404C-9A0E-25DD9DF4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dateAx>
        <c:axId val="819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9536"/>
        <c:crosses val="autoZero"/>
        <c:auto val="1"/>
        <c:lblOffset val="100"/>
        <c:baseTimeUnit val="years"/>
      </c:date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1E-4</c:v>
                </c:pt>
                <c:pt idx="4">
                  <c:v>2.0000000000000001E-4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D8-472D-BA59-899CF952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8-472D-BA59-899CF952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dateAx>
        <c:axId val="9602560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Offset val="100"/>
        <c:baseTimeUnit val="years"/>
      </c:date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dateAx>
        <c:axId val="9610035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6098560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8.6999999999999993</c:v>
                </c:pt>
                <c:pt idx="1">
                  <c:v>56.5</c:v>
                </c:pt>
                <c:pt idx="2">
                  <c:v>8.6999999999999993</c:v>
                </c:pt>
                <c:pt idx="3">
                  <c:v>0.3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7-487C-83B5-BEDCF71A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24.8</c:v>
                </c:pt>
                <c:pt idx="1">
                  <c:v>25.9</c:v>
                </c:pt>
                <c:pt idx="2">
                  <c:v>25.2</c:v>
                </c:pt>
                <c:pt idx="3">
                  <c:v>27.3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7-487C-83B5-BEDCF71A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87.5</c:v>
                </c:pt>
                <c:pt idx="1">
                  <c:v>87.8</c:v>
                </c:pt>
                <c:pt idx="2">
                  <c:v>91.6</c:v>
                </c:pt>
                <c:pt idx="3">
                  <c:v>89.5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F-42CD-896A-75387EE1F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91.3</c:v>
                </c:pt>
                <c:pt idx="1">
                  <c:v>91.8</c:v>
                </c:pt>
                <c:pt idx="2">
                  <c:v>93.3</c:v>
                </c:pt>
                <c:pt idx="3">
                  <c:v>94.6</c:v>
                </c:pt>
                <c:pt idx="4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F-42CD-896A-75387EE1F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dateAx>
        <c:axId val="764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47104"/>
        <c:crosses val="autoZero"/>
        <c:auto val="1"/>
        <c:lblOffset val="100"/>
        <c:baseTimeUnit val="years"/>
      </c:date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-1514</c:v>
                </c:pt>
                <c:pt idx="1">
                  <c:v>-1297</c:v>
                </c:pt>
                <c:pt idx="2">
                  <c:v>20</c:v>
                </c:pt>
                <c:pt idx="3">
                  <c:v>-702</c:v>
                </c:pt>
                <c:pt idx="4">
                  <c:v>-5548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3-4DAA-BDAD-2F692B1E4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-6167</c:v>
                </c:pt>
                <c:pt idx="1">
                  <c:v>-9455</c:v>
                </c:pt>
                <c:pt idx="2">
                  <c:v>-9799</c:v>
                </c:pt>
                <c:pt idx="3">
                  <c:v>-10359</c:v>
                </c:pt>
                <c:pt idx="4">
                  <c:v>-10539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3-4DAA-BDAD-2F692B1E4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dateAx>
        <c:axId val="783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0512"/>
        <c:crosses val="autoZero"/>
        <c:auto val="1"/>
        <c:lblOffset val="100"/>
        <c:baseTimeUnit val="years"/>
      </c:date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-7.3</c:v>
                </c:pt>
                <c:pt idx="1">
                  <c:v>-7.2</c:v>
                </c:pt>
                <c:pt idx="2">
                  <c:v>-2.6</c:v>
                </c:pt>
                <c:pt idx="3">
                  <c:v>-6.2</c:v>
                </c:pt>
                <c:pt idx="4">
                  <c:v>-22.9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0-4BD4-84C7-B6A621722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-17.5</c:v>
                </c:pt>
                <c:pt idx="1">
                  <c:v>-15.9</c:v>
                </c:pt>
                <c:pt idx="2">
                  <c:v>-17.7</c:v>
                </c:pt>
                <c:pt idx="3">
                  <c:v>-33.5</c:v>
                </c:pt>
                <c:pt idx="4">
                  <c:v>-52.5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0-4BD4-84C7-B6A621722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dateAx>
        <c:axId val="784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0608"/>
        <c:crosses val="autoZero"/>
        <c:auto val="1"/>
        <c:lblOffset val="100"/>
        <c:baseTimeUnit val="years"/>
      </c:date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A-440C-B5A4-57D00AAE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35.4</c:v>
                </c:pt>
                <c:pt idx="2">
                  <c:v>37.299999999999997</c:v>
                </c:pt>
                <c:pt idx="3">
                  <c:v>33.799999999999997</c:v>
                </c:pt>
                <c:pt idx="4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A-440C-B5A4-57D00AAE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dateAx>
        <c:axId val="784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4800"/>
        <c:crosses val="autoZero"/>
        <c:auto val="1"/>
        <c:lblOffset val="100"/>
        <c:baseTimeUnit val="years"/>
      </c:date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22.2</c:v>
                </c:pt>
                <c:pt idx="1">
                  <c:v>22.3</c:v>
                </c:pt>
                <c:pt idx="2">
                  <c:v>23.2</c:v>
                </c:pt>
                <c:pt idx="3">
                  <c:v>22.3</c:v>
                </c:pt>
                <c:pt idx="4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6-495E-B06B-F237AF674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23.4</c:v>
                </c:pt>
                <c:pt idx="2">
                  <c:v>22.8</c:v>
                </c:pt>
                <c:pt idx="3">
                  <c:v>23.5</c:v>
                </c:pt>
                <c:pt idx="4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6-495E-B06B-F237AF674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dateAx>
        <c:axId val="81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08224"/>
        <c:crosses val="autoZero"/>
        <c:auto val="1"/>
        <c:lblOffset val="100"/>
        <c:baseTimeUnit val="years"/>
      </c:date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60</c:v>
                </c:pt>
                <c:pt idx="1">
                  <c:v>51.2</c:v>
                </c:pt>
                <c:pt idx="2">
                  <c:v>39</c:v>
                </c:pt>
                <c:pt idx="3">
                  <c:v>30.4</c:v>
                </c:pt>
                <c:pt idx="4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5-4260-95B7-1C68591DF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34.1</c:v>
                </c:pt>
                <c:pt idx="1">
                  <c:v>20.3</c:v>
                </c:pt>
                <c:pt idx="2">
                  <c:v>44.7</c:v>
                </c:pt>
                <c:pt idx="3">
                  <c:v>33.299999999999997</c:v>
                </c:pt>
                <c:pt idx="4">
                  <c:v>536.70000000000005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5-4260-95B7-1C68591DF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dateAx>
        <c:axId val="815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6512"/>
        <c:crosses val="autoZero"/>
        <c:auto val="1"/>
        <c:lblOffset val="100"/>
        <c:baseTimeUnit val="years"/>
      </c:date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CBB-40DE-A65E-5D9D50FC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B-40DE-A65E-5D9D50FC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dateAx>
        <c:axId val="815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24864"/>
        <c:crosses val="autoZero"/>
        <c:auto val="1"/>
        <c:lblOffset val="100"/>
        <c:baseTimeUnit val="years"/>
      </c:date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
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
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FG53" zoomScale="85" zoomScaleNormal="85" zoomScaleSheetLayoutView="70" workbookViewId="0">
      <selection activeCell="NX60" sqref="NX60"/>
    </sheetView>
  </sheetViews>
  <sheetFormatPr defaultColWidth="2.6328125" defaultRowHeight="13" x14ac:dyDescent="0.2"/>
  <cols>
    <col min="1" max="1" width="2.6328125" customWidth="1"/>
    <col min="2" max="2" width="0.90625" customWidth="1"/>
    <col min="3" max="371" width="0.6328125" customWidth="1"/>
    <col min="373" max="386" width="3.08984375" customWidth="1"/>
    <col min="387" max="387" width="12.1796875" customWidth="1"/>
  </cols>
  <sheetData>
    <row r="1" spans="1:387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2">
      <c r="A2" s="2"/>
      <c r="B2" s="132" t="s">
        <v>
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</row>
    <row r="3" spans="1:387" ht="9.75" customHeight="1" x14ac:dyDescent="0.2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</row>
    <row r="4" spans="1:387" ht="9.75" customHeight="1" x14ac:dyDescent="0.2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</row>
    <row r="5" spans="1:387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2">
      <c r="A6" s="2"/>
      <c r="B6" s="133" t="str">
        <f>
データ!H6&amp;"　"&amp;データ!I6</f>
        <v>
東京都御蔵島村　御蔵荘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2">
      <c r="A7" s="2"/>
      <c r="B7" s="123" t="s">
        <v>
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5"/>
      <c r="AQ7" s="123" t="s">
        <v>
2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5"/>
      <c r="CF7" s="123" t="s">
        <v>
3</v>
      </c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5"/>
      <c r="DU7" s="126" t="s">
        <v>
4</v>
      </c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 t="s">
        <v>
5</v>
      </c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6" t="s">
        <v>
6</v>
      </c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6" t="s">
        <v>
7</v>
      </c>
      <c r="JW7" s="126"/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6" t="s">
        <v>
8</v>
      </c>
      <c r="LP7" s="126"/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3"/>
      <c r="NI7" s="6" t="s">
        <v>
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2">
      <c r="A8" s="2"/>
      <c r="B8" s="127" t="str">
        <f>
データ!J7</f>
        <v>
法非適用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9"/>
      <c r="AQ8" s="127" t="str">
        <f>
データ!K7</f>
        <v>
観光施設事業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9"/>
      <c r="CF8" s="127" t="str">
        <f>
データ!L7</f>
        <v>
休養宿泊施設</v>
      </c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9"/>
      <c r="DU8" s="115" t="str">
        <f>
データ!M7</f>
        <v>
Ａ１Ｂ２</v>
      </c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 t="str">
        <f>
データ!N7</f>
        <v>
非設置</v>
      </c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4">
        <f>
データ!S7</f>
        <v>
10134</v>
      </c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 t="str">
        <f>
データ!T7</f>
        <v>
導入なし</v>
      </c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6">
        <f>
データ!U7</f>
        <v>
0</v>
      </c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3"/>
      <c r="NI8" s="121" t="s">
        <v>
10</v>
      </c>
      <c r="NJ8" s="122"/>
      <c r="NK8" s="9" t="s">
        <v>
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2">
      <c r="A9" s="2"/>
      <c r="B9" s="123" t="s">
        <v>
12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5"/>
      <c r="AQ9" s="123" t="s">
        <v>
13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5"/>
      <c r="CF9" s="123" t="s">
        <v>
14</v>
      </c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5"/>
      <c r="DU9" s="126" t="s">
        <v>
15</v>
      </c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6" t="s">
        <v>
16</v>
      </c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6" t="s">
        <v>
17</v>
      </c>
      <c r="JW9" s="126"/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6" t="s">
        <v>
18</v>
      </c>
      <c r="LP9" s="126"/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3"/>
      <c r="NI9" s="130" t="s">
        <v>
19</v>
      </c>
      <c r="NJ9" s="131"/>
      <c r="NK9" s="12" t="s">
        <v>
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2">
      <c r="A10" s="2"/>
      <c r="B10" s="108" t="str">
        <f>
データ!O7</f>
        <v>
該当数値なし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08" t="str">
        <f>
データ!P7</f>
        <v>
該当数値なし</v>
      </c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10"/>
      <c r="CF10" s="111">
        <f>
データ!Q7</f>
        <v>
889</v>
      </c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3"/>
      <c r="DU10" s="114">
        <f>
データ!R7</f>
        <v>
31</v>
      </c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5" t="str">
        <f>
データ!V7</f>
        <v>
無</v>
      </c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6">
        <f>
データ!W7</f>
        <v>
100</v>
      </c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16"/>
      <c r="LK10" s="116"/>
      <c r="LL10" s="116"/>
      <c r="LM10" s="116"/>
      <c r="LN10" s="116"/>
      <c r="LO10" s="115" t="str">
        <f>
データ!X7</f>
        <v>
有</v>
      </c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2"/>
      <c r="NI10" s="117" t="s">
        <v>
21</v>
      </c>
      <c r="NJ10" s="118"/>
      <c r="NK10" s="15" t="s">
        <v>
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19" t="s">
        <v>
23</v>
      </c>
      <c r="NJ11" s="119"/>
      <c r="NK11" s="119"/>
      <c r="NL11" s="119"/>
      <c r="NM11" s="119"/>
      <c r="NN11" s="119"/>
      <c r="NO11" s="119"/>
      <c r="NP11" s="119"/>
      <c r="NQ11" s="119"/>
      <c r="NR11" s="119"/>
      <c r="NS11" s="119"/>
      <c r="NT11" s="119"/>
      <c r="NU11" s="119"/>
      <c r="NV11" s="119"/>
      <c r="NW11" s="119"/>
    </row>
    <row r="12" spans="1:387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19"/>
      <c r="NJ12" s="119"/>
      <c r="NK12" s="119"/>
      <c r="NL12" s="119"/>
      <c r="NM12" s="119"/>
      <c r="NN12" s="119"/>
      <c r="NO12" s="119"/>
      <c r="NP12" s="119"/>
      <c r="NQ12" s="119"/>
      <c r="NR12" s="119"/>
      <c r="NS12" s="119"/>
      <c r="NT12" s="119"/>
      <c r="NU12" s="119"/>
      <c r="NV12" s="119"/>
      <c r="NW12" s="119"/>
    </row>
    <row r="13" spans="1:387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0"/>
      <c r="NJ13" s="120"/>
      <c r="NK13" s="120"/>
      <c r="NL13" s="120"/>
      <c r="NM13" s="120"/>
      <c r="NN13" s="120"/>
      <c r="NO13" s="120"/>
      <c r="NP13" s="120"/>
      <c r="NQ13" s="120"/>
      <c r="NR13" s="120"/>
      <c r="NS13" s="120"/>
      <c r="NT13" s="120"/>
      <c r="NU13" s="120"/>
      <c r="NV13" s="120"/>
      <c r="NW13" s="120"/>
    </row>
    <row r="14" spans="1:387" ht="13.5" customHeight="1" x14ac:dyDescent="0.2">
      <c r="A14" s="18"/>
      <c r="B14" s="6"/>
      <c r="C14" s="7"/>
      <c r="D14" s="7"/>
      <c r="E14" s="7"/>
      <c r="F14" s="7"/>
      <c r="G14" s="7"/>
      <c r="H14" s="87" t="s">
        <v>
24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7"/>
      <c r="JO14" s="7"/>
      <c r="JP14" s="7"/>
      <c r="JQ14" s="7"/>
      <c r="JR14" s="7"/>
      <c r="JS14" s="7"/>
      <c r="JT14" s="104" t="s">
        <v>
25</v>
      </c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105"/>
      <c r="NH14" s="2"/>
      <c r="NI14" s="90" t="s">
        <v>
26</v>
      </c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2"/>
    </row>
    <row r="15" spans="1:387" ht="13.5" customHeight="1" x14ac:dyDescent="0.2">
      <c r="A15" s="2"/>
      <c r="B15" s="19"/>
      <c r="C15" s="20"/>
      <c r="D15" s="20"/>
      <c r="E15" s="20"/>
      <c r="F15" s="20"/>
      <c r="G15" s="2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20"/>
      <c r="JO15" s="20"/>
      <c r="JP15" s="20"/>
      <c r="JQ15" s="20"/>
      <c r="JR15" s="20"/>
      <c r="JS15" s="20"/>
      <c r="JT15" s="106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107"/>
      <c r="NH15" s="2"/>
      <c r="NI15" s="145" t="s">
        <v>
138</v>
      </c>
      <c r="NJ15" s="146"/>
      <c r="NK15" s="146"/>
      <c r="NL15" s="146"/>
      <c r="NM15" s="146"/>
      <c r="NN15" s="146"/>
      <c r="NO15" s="146"/>
      <c r="NP15" s="146"/>
      <c r="NQ15" s="146"/>
      <c r="NR15" s="146"/>
      <c r="NS15" s="146"/>
      <c r="NT15" s="146"/>
      <c r="NU15" s="146"/>
      <c r="NV15" s="146"/>
      <c r="NW15" s="147"/>
    </row>
    <row r="16" spans="1:387" ht="13.5" customHeight="1" x14ac:dyDescent="0.2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45"/>
      <c r="NJ16" s="146"/>
      <c r="NK16" s="146"/>
      <c r="NL16" s="146"/>
      <c r="NM16" s="146"/>
      <c r="NN16" s="146"/>
      <c r="NO16" s="146"/>
      <c r="NP16" s="146"/>
      <c r="NQ16" s="146"/>
      <c r="NR16" s="146"/>
      <c r="NS16" s="146"/>
      <c r="NT16" s="146"/>
      <c r="NU16" s="146"/>
      <c r="NV16" s="146"/>
      <c r="NW16" s="147"/>
    </row>
    <row r="17" spans="1:387" ht="13.5" customHeight="1" x14ac:dyDescent="0.2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45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7"/>
    </row>
    <row r="18" spans="1:387" ht="13.5" customHeight="1" x14ac:dyDescent="0.2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45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7"/>
    </row>
    <row r="19" spans="1:387" ht="13.5" customHeight="1" x14ac:dyDescent="0.2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45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7"/>
    </row>
    <row r="20" spans="1:387" ht="13.5" customHeight="1" x14ac:dyDescent="0.2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45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7"/>
    </row>
    <row r="21" spans="1:387" ht="13.5" customHeight="1" x14ac:dyDescent="0.2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45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7"/>
    </row>
    <row r="22" spans="1:387" ht="13.5" customHeight="1" x14ac:dyDescent="0.2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45"/>
      <c r="NJ22" s="146"/>
      <c r="NK22" s="146"/>
      <c r="NL22" s="146"/>
      <c r="NM22" s="146"/>
      <c r="NN22" s="146"/>
      <c r="NO22" s="146"/>
      <c r="NP22" s="146"/>
      <c r="NQ22" s="146"/>
      <c r="NR22" s="146"/>
      <c r="NS22" s="146"/>
      <c r="NT22" s="146"/>
      <c r="NU22" s="146"/>
      <c r="NV22" s="146"/>
      <c r="NW22" s="147"/>
    </row>
    <row r="23" spans="1:387" ht="13.5" customHeight="1" x14ac:dyDescent="0.2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45"/>
      <c r="NJ23" s="146"/>
      <c r="NK23" s="146"/>
      <c r="NL23" s="146"/>
      <c r="NM23" s="146"/>
      <c r="NN23" s="146"/>
      <c r="NO23" s="146"/>
      <c r="NP23" s="146"/>
      <c r="NQ23" s="146"/>
      <c r="NR23" s="146"/>
      <c r="NS23" s="146"/>
      <c r="NT23" s="146"/>
      <c r="NU23" s="146"/>
      <c r="NV23" s="146"/>
      <c r="NW23" s="147"/>
    </row>
    <row r="24" spans="1:387" ht="13.5" customHeight="1" x14ac:dyDescent="0.2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45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7"/>
    </row>
    <row r="25" spans="1:387" ht="13.5" customHeight="1" x14ac:dyDescent="0.2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45"/>
      <c r="NJ25" s="146"/>
      <c r="NK25" s="146"/>
      <c r="NL25" s="146"/>
      <c r="NM25" s="146"/>
      <c r="NN25" s="146"/>
      <c r="NO25" s="146"/>
      <c r="NP25" s="146"/>
      <c r="NQ25" s="146"/>
      <c r="NR25" s="146"/>
      <c r="NS25" s="146"/>
      <c r="NT25" s="146"/>
      <c r="NU25" s="146"/>
      <c r="NV25" s="146"/>
      <c r="NW25" s="147"/>
    </row>
    <row r="26" spans="1:387" ht="13.5" customHeight="1" x14ac:dyDescent="0.2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45"/>
      <c r="NJ26" s="146"/>
      <c r="NK26" s="146"/>
      <c r="NL26" s="146"/>
      <c r="NM26" s="146"/>
      <c r="NN26" s="146"/>
      <c r="NO26" s="146"/>
      <c r="NP26" s="146"/>
      <c r="NQ26" s="146"/>
      <c r="NR26" s="146"/>
      <c r="NS26" s="146"/>
      <c r="NT26" s="146"/>
      <c r="NU26" s="146"/>
      <c r="NV26" s="146"/>
      <c r="NW26" s="147"/>
    </row>
    <row r="27" spans="1:387" ht="13.5" customHeight="1" x14ac:dyDescent="0.2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45"/>
      <c r="NJ27" s="146"/>
      <c r="NK27" s="146"/>
      <c r="NL27" s="146"/>
      <c r="NM27" s="146"/>
      <c r="NN27" s="146"/>
      <c r="NO27" s="146"/>
      <c r="NP27" s="146"/>
      <c r="NQ27" s="146"/>
      <c r="NR27" s="146"/>
      <c r="NS27" s="146"/>
      <c r="NT27" s="146"/>
      <c r="NU27" s="146"/>
      <c r="NV27" s="146"/>
      <c r="NW27" s="147"/>
    </row>
    <row r="28" spans="1:387" ht="13.5" customHeight="1" x14ac:dyDescent="0.2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45"/>
      <c r="NJ28" s="146"/>
      <c r="NK28" s="146"/>
      <c r="NL28" s="146"/>
      <c r="NM28" s="146"/>
      <c r="NN28" s="146"/>
      <c r="NO28" s="146"/>
      <c r="NP28" s="146"/>
      <c r="NQ28" s="146"/>
      <c r="NR28" s="146"/>
      <c r="NS28" s="146"/>
      <c r="NT28" s="146"/>
      <c r="NU28" s="146"/>
      <c r="NV28" s="146"/>
      <c r="NW28" s="147"/>
    </row>
    <row r="29" spans="1:387" ht="13.5" customHeight="1" x14ac:dyDescent="0.2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45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7"/>
    </row>
    <row r="30" spans="1:387" ht="13.5" customHeight="1" x14ac:dyDescent="0.2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6">
        <f>
データ!$B$11</f>
        <v>
41640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>
        <f>
データ!$C$11</f>
        <v>
42005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>
        <f>
データ!$D$11</f>
        <v>
42370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>
        <f>
データ!$E$11</f>
        <v>
42736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>
        <f>
データ!$F$11</f>
        <v>
43101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6">
        <f>
データ!$B$11</f>
        <v>
41640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>
        <f>
データ!$C$11</f>
        <v>
42005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>
        <f>
データ!$D$11</f>
        <v>
42370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>
        <f>
データ!$E$11</f>
        <v>
42736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>
        <f>
データ!$F$11</f>
        <v>
43101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6">
        <f>
データ!$B$11</f>
        <v>
41640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>
        <f>
データ!$C$11</f>
        <v>
42005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>
        <f>
データ!$D$11</f>
        <v>
42370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>
        <f>
データ!$E$11</f>
        <v>
42736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>
        <f>
データ!$F$11</f>
        <v>
43101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48"/>
      <c r="NJ30" s="149"/>
      <c r="NK30" s="149"/>
      <c r="NL30" s="149"/>
      <c r="NM30" s="149"/>
      <c r="NN30" s="149"/>
      <c r="NO30" s="149"/>
      <c r="NP30" s="149"/>
      <c r="NQ30" s="149"/>
      <c r="NR30" s="149"/>
      <c r="NS30" s="149"/>
      <c r="NT30" s="149"/>
      <c r="NU30" s="149"/>
      <c r="NV30" s="149"/>
      <c r="NW30" s="150"/>
    </row>
    <row r="31" spans="1:387" ht="13.5" customHeight="1" x14ac:dyDescent="0.2">
      <c r="A31" s="2"/>
      <c r="B31" s="21"/>
      <c r="C31" s="4"/>
      <c r="D31" s="4"/>
      <c r="E31" s="4"/>
      <c r="F31" s="4"/>
      <c r="I31" s="85" t="s">
        <v>
27</v>
      </c>
      <c r="J31" s="85"/>
      <c r="K31" s="85"/>
      <c r="L31" s="85"/>
      <c r="M31" s="85"/>
      <c r="N31" s="85"/>
      <c r="O31" s="85"/>
      <c r="P31" s="85"/>
      <c r="Q31" s="85"/>
      <c r="R31" s="83">
        <f>
データ!Y7</f>
        <v>
87.5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
データ!Z7</f>
        <v>
87.8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
データ!AA7</f>
        <v>
91.6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
データ!AB7</f>
        <v>
89.5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
データ!AC7</f>
        <v>
78.8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5" t="s">
        <v>
27</v>
      </c>
      <c r="CX31" s="85"/>
      <c r="CY31" s="85"/>
      <c r="CZ31" s="85"/>
      <c r="DA31" s="85"/>
      <c r="DB31" s="85"/>
      <c r="DC31" s="85"/>
      <c r="DD31" s="85"/>
      <c r="DE31" s="85"/>
      <c r="DF31" s="83">
        <f>
データ!AJ7</f>
        <v>
8.6999999999999993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
データ!AK7</f>
        <v>
56.5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
データ!AL7</f>
        <v>
8.6999999999999993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
データ!AM7</f>
        <v>
0.3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
データ!AN7</f>
        <v>
0.2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5" t="s">
        <v>
27</v>
      </c>
      <c r="GL31" s="85"/>
      <c r="GM31" s="85"/>
      <c r="GN31" s="85"/>
      <c r="GO31" s="85"/>
      <c r="GP31" s="85"/>
      <c r="GQ31" s="85"/>
      <c r="GR31" s="85"/>
      <c r="GS31" s="85"/>
      <c r="GT31" s="100">
        <f>
データ!AU7</f>
        <v>
68</v>
      </c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>
        <f>
データ!AV7</f>
        <v>
58</v>
      </c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>
        <f>
データ!AW7</f>
        <v>
48</v>
      </c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>
        <f>
データ!AX7</f>
        <v>
39</v>
      </c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>
        <f>
データ!AY7</f>
        <v>
29</v>
      </c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00"/>
      <c r="JJ31" s="100"/>
      <c r="JK31" s="100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0" t="s">
        <v>
28</v>
      </c>
      <c r="NJ31" s="91"/>
      <c r="NK31" s="91"/>
      <c r="NL31" s="91"/>
      <c r="NM31" s="91"/>
      <c r="NN31" s="91"/>
      <c r="NO31" s="91"/>
      <c r="NP31" s="91"/>
      <c r="NQ31" s="91"/>
      <c r="NR31" s="91"/>
      <c r="NS31" s="91"/>
      <c r="NT31" s="91"/>
      <c r="NU31" s="91"/>
      <c r="NV31" s="91"/>
      <c r="NW31" s="92"/>
    </row>
    <row r="32" spans="1:387" ht="13.5" customHeight="1" x14ac:dyDescent="0.2">
      <c r="A32" s="2"/>
      <c r="B32" s="21"/>
      <c r="C32" s="4"/>
      <c r="D32" s="4"/>
      <c r="E32" s="4"/>
      <c r="F32" s="4"/>
      <c r="G32" s="4"/>
      <c r="H32" s="4"/>
      <c r="I32" s="85" t="s">
        <v>
29</v>
      </c>
      <c r="J32" s="85"/>
      <c r="K32" s="85"/>
      <c r="L32" s="85"/>
      <c r="M32" s="85"/>
      <c r="N32" s="85"/>
      <c r="O32" s="85"/>
      <c r="P32" s="85"/>
      <c r="Q32" s="85"/>
      <c r="R32" s="83">
        <f>
データ!AD7</f>
        <v>
91.3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
データ!AE7</f>
        <v>
91.8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
データ!AF7</f>
        <v>
93.3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
データ!AG7</f>
        <v>
94.6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
データ!AH7</f>
        <v>
97.1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5" t="s">
        <v>
29</v>
      </c>
      <c r="CX32" s="85"/>
      <c r="CY32" s="85"/>
      <c r="CZ32" s="85"/>
      <c r="DA32" s="85"/>
      <c r="DB32" s="85"/>
      <c r="DC32" s="85"/>
      <c r="DD32" s="85"/>
      <c r="DE32" s="85"/>
      <c r="DF32" s="83">
        <f>
データ!AO7</f>
        <v>
24.8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
データ!AP7</f>
        <v>
25.9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
データ!AQ7</f>
        <v>
25.2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
データ!AR7</f>
        <v>
27.3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
データ!AS7</f>
        <v>
30.4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5" t="s">
        <v>
29</v>
      </c>
      <c r="GL32" s="85"/>
      <c r="GM32" s="85"/>
      <c r="GN32" s="85"/>
      <c r="GO32" s="85"/>
      <c r="GP32" s="85"/>
      <c r="GQ32" s="85"/>
      <c r="GR32" s="85"/>
      <c r="GS32" s="85"/>
      <c r="GT32" s="100">
        <f>
データ!AZ7</f>
        <v>
2500</v>
      </c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>
        <f>
データ!BA7</f>
        <v>
2895</v>
      </c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>
        <f>
データ!BB7</f>
        <v>
2798</v>
      </c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>
        <f>
データ!BC7</f>
        <v>
2646</v>
      </c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>
        <f>
データ!BD7</f>
        <v>
3706</v>
      </c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3" t="s">
        <v>
137</v>
      </c>
      <c r="NJ32" s="94"/>
      <c r="NK32" s="94"/>
      <c r="NL32" s="94"/>
      <c r="NM32" s="94"/>
      <c r="NN32" s="94"/>
      <c r="NO32" s="94"/>
      <c r="NP32" s="94"/>
      <c r="NQ32" s="94"/>
      <c r="NR32" s="94"/>
      <c r="NS32" s="94"/>
      <c r="NT32" s="94"/>
      <c r="NU32" s="94"/>
      <c r="NV32" s="94"/>
      <c r="NW32" s="95"/>
    </row>
    <row r="33" spans="1:387" ht="13.5" customHeight="1" x14ac:dyDescent="0.2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3"/>
      <c r="NJ33" s="94"/>
      <c r="NK33" s="94"/>
      <c r="NL33" s="94"/>
      <c r="NM33" s="94"/>
      <c r="NN33" s="94"/>
      <c r="NO33" s="94"/>
      <c r="NP33" s="94"/>
      <c r="NQ33" s="94"/>
      <c r="NR33" s="94"/>
      <c r="NS33" s="94"/>
      <c r="NT33" s="94"/>
      <c r="NU33" s="94"/>
      <c r="NV33" s="94"/>
      <c r="NW33" s="95"/>
    </row>
    <row r="34" spans="1:387" ht="13.5" customHeight="1" x14ac:dyDescent="0.2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3"/>
      <c r="NJ34" s="94"/>
      <c r="NK34" s="94"/>
      <c r="NL34" s="94"/>
      <c r="NM34" s="94"/>
      <c r="NN34" s="94"/>
      <c r="NO34" s="94"/>
      <c r="NP34" s="94"/>
      <c r="NQ34" s="94"/>
      <c r="NR34" s="94"/>
      <c r="NS34" s="94"/>
      <c r="NT34" s="94"/>
      <c r="NU34" s="94"/>
      <c r="NV34" s="94"/>
      <c r="NW34" s="95"/>
    </row>
    <row r="35" spans="1:387" ht="13.5" customHeight="1" x14ac:dyDescent="0.2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3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5"/>
    </row>
    <row r="36" spans="1:387" ht="13.5" customHeight="1" x14ac:dyDescent="0.2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3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5"/>
    </row>
    <row r="37" spans="1:387" ht="13.5" customHeight="1" x14ac:dyDescent="0.2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3"/>
      <c r="NJ37" s="94"/>
      <c r="NK37" s="94"/>
      <c r="NL37" s="94"/>
      <c r="NM37" s="94"/>
      <c r="NN37" s="94"/>
      <c r="NO37" s="94"/>
      <c r="NP37" s="94"/>
      <c r="NQ37" s="94"/>
      <c r="NR37" s="94"/>
      <c r="NS37" s="94"/>
      <c r="NT37" s="94"/>
      <c r="NU37" s="94"/>
      <c r="NV37" s="94"/>
      <c r="NW37" s="95"/>
    </row>
    <row r="38" spans="1:387" ht="13.5" customHeight="1" x14ac:dyDescent="0.2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3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5"/>
    </row>
    <row r="39" spans="1:387" ht="13.5" customHeight="1" x14ac:dyDescent="0.2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3"/>
      <c r="NJ39" s="94"/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5"/>
    </row>
    <row r="40" spans="1:387" ht="13.5" customHeight="1" x14ac:dyDescent="0.2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3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5"/>
    </row>
    <row r="41" spans="1:387" ht="13.5" customHeight="1" x14ac:dyDescent="0.2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3"/>
      <c r="NJ41" s="94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5"/>
    </row>
    <row r="42" spans="1:387" ht="13.5" customHeight="1" x14ac:dyDescent="0.2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3"/>
      <c r="NJ42" s="94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5"/>
    </row>
    <row r="43" spans="1:387" ht="13.5" customHeight="1" x14ac:dyDescent="0.2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3"/>
      <c r="NJ43" s="94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5"/>
    </row>
    <row r="44" spans="1:387" ht="13.5" customHeight="1" x14ac:dyDescent="0.2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3"/>
      <c r="NJ44" s="94"/>
      <c r="NK44" s="94"/>
      <c r="NL44" s="94"/>
      <c r="NM44" s="94"/>
      <c r="NN44" s="94"/>
      <c r="NO44" s="94"/>
      <c r="NP44" s="94"/>
      <c r="NQ44" s="94"/>
      <c r="NR44" s="94"/>
      <c r="NS44" s="94"/>
      <c r="NT44" s="94"/>
      <c r="NU44" s="94"/>
      <c r="NV44" s="94"/>
      <c r="NW44" s="95"/>
    </row>
    <row r="45" spans="1:387" ht="13.5" customHeight="1" x14ac:dyDescent="0.2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3"/>
      <c r="NJ45" s="94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5"/>
    </row>
    <row r="46" spans="1:387" ht="13.5" customHeight="1" x14ac:dyDescent="0.2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3"/>
      <c r="NJ46" s="94"/>
      <c r="NK46" s="94"/>
      <c r="NL46" s="94"/>
      <c r="NM46" s="94"/>
      <c r="NN46" s="94"/>
      <c r="NO46" s="94"/>
      <c r="NP46" s="94"/>
      <c r="NQ46" s="94"/>
      <c r="NR46" s="94"/>
      <c r="NS46" s="94"/>
      <c r="NT46" s="94"/>
      <c r="NU46" s="94"/>
      <c r="NV46" s="94"/>
      <c r="NW46" s="95"/>
    </row>
    <row r="47" spans="1:387" ht="13.5" customHeight="1" x14ac:dyDescent="0.2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6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8"/>
    </row>
    <row r="48" spans="1:387" ht="13.5" customHeight="1" x14ac:dyDescent="0.2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0" t="s">
        <v>
30</v>
      </c>
      <c r="NJ48" s="91"/>
      <c r="NK48" s="91"/>
      <c r="NL48" s="91"/>
      <c r="NM48" s="91"/>
      <c r="NN48" s="91"/>
      <c r="NO48" s="91"/>
      <c r="NP48" s="91"/>
      <c r="NQ48" s="91"/>
      <c r="NR48" s="91"/>
      <c r="NS48" s="91"/>
      <c r="NT48" s="91"/>
      <c r="NU48" s="91"/>
      <c r="NV48" s="91"/>
      <c r="NW48" s="92"/>
    </row>
    <row r="49" spans="1:387" ht="13.5" customHeight="1" x14ac:dyDescent="0.2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3" t="s">
        <v>
139</v>
      </c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5"/>
    </row>
    <row r="50" spans="1:387" ht="13.5" customHeight="1" x14ac:dyDescent="0.2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3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5"/>
    </row>
    <row r="51" spans="1:387" ht="13.5" customHeight="1" x14ac:dyDescent="0.2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3"/>
      <c r="NJ51" s="94"/>
      <c r="NK51" s="94"/>
      <c r="NL51" s="94"/>
      <c r="NM51" s="94"/>
      <c r="NN51" s="94"/>
      <c r="NO51" s="94"/>
      <c r="NP51" s="94"/>
      <c r="NQ51" s="94"/>
      <c r="NR51" s="94"/>
      <c r="NS51" s="94"/>
      <c r="NT51" s="94"/>
      <c r="NU51" s="94"/>
      <c r="NV51" s="94"/>
      <c r="NW51" s="95"/>
    </row>
    <row r="52" spans="1:387" ht="13.5" customHeight="1" x14ac:dyDescent="0.2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6">
        <f>
データ!$B$11</f>
        <v>
41640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>
        <f>
データ!$C$11</f>
        <v>
42005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>
        <f>
データ!$D$11</f>
        <v>
42370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>
        <f>
データ!$E$11</f>
        <v>
42736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>
        <f>
データ!$F$11</f>
        <v>
43101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6">
        <f>
データ!$B$11</f>
        <v>
41640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f>
データ!$C$11</f>
        <v>
42005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>
        <f>
データ!$D$11</f>
        <v>
42370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>
        <f>
データ!$E$11</f>
        <v>
42736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>
        <f>
データ!$F$11</f>
        <v>
43101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6">
        <f>
データ!$B$11</f>
        <v>
41640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>
        <f>
データ!$C$11</f>
        <v>
42005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>
        <f>
データ!$D$11</f>
        <v>
42370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>
        <f>
データ!$E$11</f>
        <v>
42736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>
        <f>
データ!$F$11</f>
        <v>
43101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6">
        <f>
データ!$B$11</f>
        <v>
41640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>
        <f>
データ!$C$11</f>
        <v>
42005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>
        <f>
データ!$D$11</f>
        <v>
42370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>
        <f>
データ!$E$11</f>
        <v>
42736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>
        <f>
データ!$F$11</f>
        <v>
43101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4"/>
      <c r="NA52" s="4"/>
      <c r="NB52" s="4"/>
      <c r="NC52" s="4"/>
      <c r="ND52" s="4"/>
      <c r="NE52" s="4"/>
      <c r="NF52" s="4"/>
      <c r="NG52" s="22"/>
      <c r="NH52" s="2"/>
      <c r="NI52" s="93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5"/>
    </row>
    <row r="53" spans="1:387" ht="13.5" customHeight="1" x14ac:dyDescent="0.2">
      <c r="A53" s="2"/>
      <c r="B53" s="21"/>
      <c r="C53" s="4"/>
      <c r="D53" s="4"/>
      <c r="E53" s="4"/>
      <c r="F53" s="4"/>
      <c r="I53" s="85" t="s">
        <v>
27</v>
      </c>
      <c r="J53" s="85"/>
      <c r="K53" s="85"/>
      <c r="L53" s="85"/>
      <c r="M53" s="85"/>
      <c r="N53" s="85"/>
      <c r="O53" s="85"/>
      <c r="P53" s="85"/>
      <c r="Q53" s="85"/>
      <c r="R53" s="83">
        <f>
データ!BF7</f>
        <v>
22.2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>
        <f>
データ!BG7</f>
        <v>
22.3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>
        <f>
データ!BH7</f>
        <v>
23.2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>
        <f>
データ!BI7</f>
        <v>
22.3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>
        <f>
データ!BJ7</f>
        <v>
22.8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5" t="s">
        <v>
27</v>
      </c>
      <c r="CX53" s="85"/>
      <c r="CY53" s="85"/>
      <c r="CZ53" s="85"/>
      <c r="DA53" s="85"/>
      <c r="DB53" s="85"/>
      <c r="DC53" s="85"/>
      <c r="DD53" s="85"/>
      <c r="DE53" s="85"/>
      <c r="DF53" s="83">
        <f>
データ!BQ7</f>
        <v>
0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
データ!BR7</f>
        <v>
0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
データ!BS7</f>
        <v>
0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
データ!BT7</f>
        <v>
0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
データ!BU7</f>
        <v>
0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5" t="s">
        <v>
27</v>
      </c>
      <c r="GL53" s="85"/>
      <c r="GM53" s="85"/>
      <c r="GN53" s="85"/>
      <c r="GO53" s="85"/>
      <c r="GP53" s="85"/>
      <c r="GQ53" s="85"/>
      <c r="GR53" s="85"/>
      <c r="GS53" s="85"/>
      <c r="GT53" s="83">
        <f>
データ!CB7</f>
        <v>
-7.3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
データ!CC7</f>
        <v>
-7.2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
データ!CD7</f>
        <v>
-2.6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
データ!CE7</f>
        <v>
-6.2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
データ!CF7</f>
        <v>
-22.9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5" t="s">
        <v>
27</v>
      </c>
      <c r="JZ53" s="85"/>
      <c r="KA53" s="85"/>
      <c r="KB53" s="85"/>
      <c r="KC53" s="85"/>
      <c r="KD53" s="85"/>
      <c r="KE53" s="85"/>
      <c r="KF53" s="85"/>
      <c r="KG53" s="85"/>
      <c r="KH53" s="100">
        <f>
データ!CM7</f>
        <v>
-1514</v>
      </c>
      <c r="KI53" s="100"/>
      <c r="KJ53" s="100"/>
      <c r="KK53" s="100"/>
      <c r="KL53" s="100"/>
      <c r="KM53" s="100"/>
      <c r="KN53" s="100"/>
      <c r="KO53" s="100"/>
      <c r="KP53" s="100"/>
      <c r="KQ53" s="100"/>
      <c r="KR53" s="100"/>
      <c r="KS53" s="100"/>
      <c r="KT53" s="100"/>
      <c r="KU53" s="100"/>
      <c r="KV53" s="100">
        <f>
データ!CN7</f>
        <v>
-1297</v>
      </c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/>
      <c r="LI53" s="100"/>
      <c r="LJ53" s="100">
        <f>
データ!CO7</f>
        <v>
20</v>
      </c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  <c r="LU53" s="100"/>
      <c r="LV53" s="100"/>
      <c r="LW53" s="100"/>
      <c r="LX53" s="100">
        <f>
データ!CP7</f>
        <v>
-702</v>
      </c>
      <c r="LY53" s="100"/>
      <c r="LZ53" s="100"/>
      <c r="MA53" s="100"/>
      <c r="MB53" s="100"/>
      <c r="MC53" s="100"/>
      <c r="MD53" s="100"/>
      <c r="ME53" s="100"/>
      <c r="MF53" s="100"/>
      <c r="MG53" s="100"/>
      <c r="MH53" s="100"/>
      <c r="MI53" s="100"/>
      <c r="MJ53" s="100"/>
      <c r="MK53" s="100"/>
      <c r="ML53" s="100">
        <f>
データ!CQ7</f>
        <v>
-5548</v>
      </c>
      <c r="MM53" s="100"/>
      <c r="MN53" s="100"/>
      <c r="MO53" s="100"/>
      <c r="MP53" s="100"/>
      <c r="MQ53" s="100"/>
      <c r="MR53" s="100"/>
      <c r="MS53" s="100"/>
      <c r="MT53" s="100"/>
      <c r="MU53" s="100"/>
      <c r="MV53" s="100"/>
      <c r="MW53" s="100"/>
      <c r="MX53" s="100"/>
      <c r="MY53" s="100"/>
      <c r="MZ53" s="4"/>
      <c r="NA53" s="4"/>
      <c r="NB53" s="4"/>
      <c r="NC53" s="4"/>
      <c r="ND53" s="4"/>
      <c r="NE53" s="4"/>
      <c r="NF53" s="4"/>
      <c r="NG53" s="22"/>
      <c r="NH53" s="2"/>
      <c r="NI53" s="93"/>
      <c r="NJ53" s="94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5"/>
    </row>
    <row r="54" spans="1:387" ht="13.5" customHeight="1" x14ac:dyDescent="0.2">
      <c r="A54" s="2"/>
      <c r="B54" s="21"/>
      <c r="C54" s="4"/>
      <c r="D54" s="4"/>
      <c r="E54" s="4"/>
      <c r="F54" s="4"/>
      <c r="G54" s="4"/>
      <c r="H54" s="4"/>
      <c r="I54" s="85" t="s">
        <v>
29</v>
      </c>
      <c r="J54" s="85"/>
      <c r="K54" s="85"/>
      <c r="L54" s="85"/>
      <c r="M54" s="85"/>
      <c r="N54" s="85"/>
      <c r="O54" s="85"/>
      <c r="P54" s="85"/>
      <c r="Q54" s="85"/>
      <c r="R54" s="83">
        <f>
データ!BK7</f>
        <v>
22.7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>
        <f>
データ!BL7</f>
        <v>
23.4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>
        <f>
データ!BM7</f>
        <v>
22.8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>
        <f>
データ!BN7</f>
        <v>
23.5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>
        <f>
データ!BO7</f>
        <v>
23.9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5" t="s">
        <v>
29</v>
      </c>
      <c r="CX54" s="85"/>
      <c r="CY54" s="85"/>
      <c r="CZ54" s="85"/>
      <c r="DA54" s="85"/>
      <c r="DB54" s="85"/>
      <c r="DC54" s="85"/>
      <c r="DD54" s="85"/>
      <c r="DE54" s="85"/>
      <c r="DF54" s="83">
        <f>
データ!BV7</f>
        <v>
35.1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
データ!BW7</f>
        <v>
35.4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
データ!BX7</f>
        <v>
37.299999999999997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
データ!BY7</f>
        <v>
33.799999999999997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
データ!BZ7</f>
        <v>
35.700000000000003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5" t="s">
        <v>
29</v>
      </c>
      <c r="GL54" s="85"/>
      <c r="GM54" s="85"/>
      <c r="GN54" s="85"/>
      <c r="GO54" s="85"/>
      <c r="GP54" s="85"/>
      <c r="GQ54" s="85"/>
      <c r="GR54" s="85"/>
      <c r="GS54" s="85"/>
      <c r="GT54" s="83">
        <f>
データ!CG7</f>
        <v>
-17.5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
データ!CH7</f>
        <v>
-15.9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
データ!CI7</f>
        <v>
-17.7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
データ!CJ7</f>
        <v>
-33.5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
データ!CK7</f>
        <v>
-52.5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5" t="s">
        <v>
29</v>
      </c>
      <c r="JZ54" s="85"/>
      <c r="KA54" s="85"/>
      <c r="KB54" s="85"/>
      <c r="KC54" s="85"/>
      <c r="KD54" s="85"/>
      <c r="KE54" s="85"/>
      <c r="KF54" s="85"/>
      <c r="KG54" s="85"/>
      <c r="KH54" s="101">
        <f>
データ!CR7</f>
        <v>
-6167</v>
      </c>
      <c r="KI54" s="102"/>
      <c r="KJ54" s="102"/>
      <c r="KK54" s="102"/>
      <c r="KL54" s="102"/>
      <c r="KM54" s="102"/>
      <c r="KN54" s="102"/>
      <c r="KO54" s="102"/>
      <c r="KP54" s="102"/>
      <c r="KQ54" s="102"/>
      <c r="KR54" s="102"/>
      <c r="KS54" s="102"/>
      <c r="KT54" s="102"/>
      <c r="KU54" s="103"/>
      <c r="KV54" s="101">
        <f>
データ!CS7</f>
        <v>
-9455</v>
      </c>
      <c r="KW54" s="102"/>
      <c r="KX54" s="102"/>
      <c r="KY54" s="102"/>
      <c r="KZ54" s="102"/>
      <c r="LA54" s="102"/>
      <c r="LB54" s="102"/>
      <c r="LC54" s="102"/>
      <c r="LD54" s="102"/>
      <c r="LE54" s="102"/>
      <c r="LF54" s="102"/>
      <c r="LG54" s="102"/>
      <c r="LH54" s="102"/>
      <c r="LI54" s="103"/>
      <c r="LJ54" s="101">
        <f>
データ!CT7</f>
        <v>
-9799</v>
      </c>
      <c r="LK54" s="102"/>
      <c r="LL54" s="102"/>
      <c r="LM54" s="102"/>
      <c r="LN54" s="102"/>
      <c r="LO54" s="102"/>
      <c r="LP54" s="102"/>
      <c r="LQ54" s="102"/>
      <c r="LR54" s="102"/>
      <c r="LS54" s="102"/>
      <c r="LT54" s="102"/>
      <c r="LU54" s="102"/>
      <c r="LV54" s="102"/>
      <c r="LW54" s="103"/>
      <c r="LX54" s="101">
        <f>
データ!CU7</f>
        <v>
-10359</v>
      </c>
      <c r="LY54" s="102"/>
      <c r="LZ54" s="102"/>
      <c r="MA54" s="102"/>
      <c r="MB54" s="102"/>
      <c r="MC54" s="102"/>
      <c r="MD54" s="102"/>
      <c r="ME54" s="102"/>
      <c r="MF54" s="102"/>
      <c r="MG54" s="102"/>
      <c r="MH54" s="102"/>
      <c r="MI54" s="102"/>
      <c r="MJ54" s="102"/>
      <c r="MK54" s="103"/>
      <c r="ML54" s="101">
        <f>
データ!CV7</f>
        <v>
-10539</v>
      </c>
      <c r="MM54" s="102"/>
      <c r="MN54" s="102"/>
      <c r="MO54" s="102"/>
      <c r="MP54" s="102"/>
      <c r="MQ54" s="102"/>
      <c r="MR54" s="102"/>
      <c r="MS54" s="102"/>
      <c r="MT54" s="102"/>
      <c r="MU54" s="102"/>
      <c r="MV54" s="102"/>
      <c r="MW54" s="102"/>
      <c r="MX54" s="102"/>
      <c r="MY54" s="103"/>
      <c r="MZ54" s="4"/>
      <c r="NA54" s="4"/>
      <c r="NB54" s="4"/>
      <c r="NC54" s="4"/>
      <c r="ND54" s="4"/>
      <c r="NE54" s="4"/>
      <c r="NF54" s="4"/>
      <c r="NG54" s="22"/>
      <c r="NH54" s="2"/>
      <c r="NI54" s="93"/>
      <c r="NJ54" s="94"/>
      <c r="NK54" s="94"/>
      <c r="NL54" s="94"/>
      <c r="NM54" s="94"/>
      <c r="NN54" s="94"/>
      <c r="NO54" s="94"/>
      <c r="NP54" s="94"/>
      <c r="NQ54" s="94"/>
      <c r="NR54" s="94"/>
      <c r="NS54" s="94"/>
      <c r="NT54" s="94"/>
      <c r="NU54" s="94"/>
      <c r="NV54" s="94"/>
      <c r="NW54" s="95"/>
    </row>
    <row r="55" spans="1:387" ht="13.5" customHeight="1" x14ac:dyDescent="0.2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3"/>
      <c r="NJ55" s="94"/>
      <c r="NK55" s="94"/>
      <c r="NL55" s="94"/>
      <c r="NM55" s="94"/>
      <c r="NN55" s="94"/>
      <c r="NO55" s="94"/>
      <c r="NP55" s="94"/>
      <c r="NQ55" s="94"/>
      <c r="NR55" s="94"/>
      <c r="NS55" s="94"/>
      <c r="NT55" s="94"/>
      <c r="NU55" s="94"/>
      <c r="NV55" s="94"/>
      <c r="NW55" s="95"/>
    </row>
    <row r="56" spans="1:387" ht="13.5" customHeight="1" x14ac:dyDescent="0.2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3"/>
      <c r="NJ56" s="94"/>
      <c r="NK56" s="94"/>
      <c r="NL56" s="94"/>
      <c r="NM56" s="94"/>
      <c r="NN56" s="94"/>
      <c r="NO56" s="94"/>
      <c r="NP56" s="94"/>
      <c r="NQ56" s="94"/>
      <c r="NR56" s="94"/>
      <c r="NS56" s="94"/>
      <c r="NT56" s="94"/>
      <c r="NU56" s="94"/>
      <c r="NV56" s="94"/>
      <c r="NW56" s="95"/>
    </row>
    <row r="57" spans="1:387" ht="13.5" customHeight="1" x14ac:dyDescent="0.2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3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94"/>
      <c r="NU57" s="94"/>
      <c r="NV57" s="94"/>
      <c r="NW57" s="95"/>
    </row>
    <row r="58" spans="1:387" ht="13.5" customHeight="1" x14ac:dyDescent="0.2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3"/>
      <c r="NJ58" s="94"/>
      <c r="NK58" s="94"/>
      <c r="NL58" s="94"/>
      <c r="NM58" s="94"/>
      <c r="NN58" s="94"/>
      <c r="NO58" s="94"/>
      <c r="NP58" s="94"/>
      <c r="NQ58" s="94"/>
      <c r="NR58" s="94"/>
      <c r="NS58" s="94"/>
      <c r="NT58" s="94"/>
      <c r="NU58" s="94"/>
      <c r="NV58" s="94"/>
      <c r="NW58" s="95"/>
    </row>
    <row r="59" spans="1:387" ht="13.5" customHeight="1" x14ac:dyDescent="0.2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3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5"/>
    </row>
    <row r="60" spans="1:387" ht="13.5" customHeight="1" x14ac:dyDescent="0.2">
      <c r="A60" s="22"/>
      <c r="B60" s="19"/>
      <c r="C60" s="20"/>
      <c r="D60" s="20"/>
      <c r="E60" s="20"/>
      <c r="F60" s="20"/>
      <c r="G60" s="20"/>
      <c r="H60" s="87" t="s">
        <v>
31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  <c r="IW60" s="87"/>
      <c r="IX60" s="87"/>
      <c r="IY60" s="87"/>
      <c r="IZ60" s="87"/>
      <c r="JA60" s="87"/>
      <c r="JB60" s="87"/>
      <c r="JC60" s="87"/>
      <c r="JD60" s="87"/>
      <c r="JE60" s="87"/>
      <c r="JF60" s="87"/>
      <c r="JG60" s="87"/>
      <c r="JH60" s="87"/>
      <c r="JI60" s="87"/>
      <c r="JJ60" s="87"/>
      <c r="JK60" s="87"/>
      <c r="JL60" s="87"/>
      <c r="JM60" s="87"/>
      <c r="JN60" s="87"/>
      <c r="JO60" s="87"/>
      <c r="JP60" s="87"/>
      <c r="JQ60" s="87"/>
      <c r="JR60" s="87"/>
      <c r="JS60" s="87"/>
      <c r="JT60" s="87"/>
      <c r="JU60" s="87"/>
      <c r="JV60" s="87"/>
      <c r="JW60" s="87"/>
      <c r="JX60" s="87"/>
      <c r="JY60" s="87"/>
      <c r="JZ60" s="87"/>
      <c r="KA60" s="87"/>
      <c r="KB60" s="87"/>
      <c r="KC60" s="87"/>
      <c r="KD60" s="87"/>
      <c r="KE60" s="87"/>
      <c r="KF60" s="87"/>
      <c r="KG60" s="87"/>
      <c r="KH60" s="87"/>
      <c r="KI60" s="87"/>
      <c r="KJ60" s="87"/>
      <c r="KK60" s="87"/>
      <c r="KL60" s="87"/>
      <c r="KM60" s="87"/>
      <c r="KN60" s="87"/>
      <c r="KO60" s="87"/>
      <c r="KP60" s="87"/>
      <c r="KQ60" s="87"/>
      <c r="KR60" s="87"/>
      <c r="KS60" s="87"/>
      <c r="KT60" s="87"/>
      <c r="KU60" s="87"/>
      <c r="KV60" s="87"/>
      <c r="KW60" s="87"/>
      <c r="KX60" s="87"/>
      <c r="KY60" s="87"/>
      <c r="KZ60" s="87"/>
      <c r="LA60" s="87"/>
      <c r="LB60" s="87"/>
      <c r="LC60" s="87"/>
      <c r="LD60" s="87"/>
      <c r="LE60" s="87"/>
      <c r="LF60" s="87"/>
      <c r="LG60" s="87"/>
      <c r="LH60" s="87"/>
      <c r="LI60" s="87"/>
      <c r="LJ60" s="87"/>
      <c r="LK60" s="87"/>
      <c r="LL60" s="87"/>
      <c r="LM60" s="87"/>
      <c r="LN60" s="87"/>
      <c r="LO60" s="87"/>
      <c r="LP60" s="87"/>
      <c r="LQ60" s="87"/>
      <c r="LR60" s="87"/>
      <c r="LS60" s="87"/>
      <c r="LT60" s="87"/>
      <c r="LU60" s="87"/>
      <c r="LV60" s="87"/>
      <c r="LW60" s="87"/>
      <c r="LX60" s="87"/>
      <c r="LY60" s="87"/>
      <c r="LZ60" s="87"/>
      <c r="MA60" s="87"/>
      <c r="MB60" s="87"/>
      <c r="MC60" s="87"/>
      <c r="MD60" s="87"/>
      <c r="ME60" s="87"/>
      <c r="MF60" s="87"/>
      <c r="MG60" s="87"/>
      <c r="MH60" s="87"/>
      <c r="MI60" s="87"/>
      <c r="MJ60" s="87"/>
      <c r="MK60" s="87"/>
      <c r="ML60" s="87"/>
      <c r="MM60" s="87"/>
      <c r="MN60" s="87"/>
      <c r="MO60" s="87"/>
      <c r="MP60" s="87"/>
      <c r="MQ60" s="87"/>
      <c r="MR60" s="87"/>
      <c r="MS60" s="87"/>
      <c r="MT60" s="87"/>
      <c r="MU60" s="87"/>
      <c r="MV60" s="87"/>
      <c r="MW60" s="87"/>
      <c r="MX60" s="87"/>
      <c r="MY60" s="87"/>
      <c r="MZ60" s="87"/>
      <c r="NA60" s="87"/>
      <c r="NB60" s="20"/>
      <c r="NC60" s="20"/>
      <c r="ND60" s="20"/>
      <c r="NE60" s="20"/>
      <c r="NF60" s="20"/>
      <c r="NG60" s="32"/>
      <c r="NH60" s="2"/>
      <c r="NI60" s="93"/>
      <c r="NJ60" s="94"/>
      <c r="NK60" s="94"/>
      <c r="NL60" s="94"/>
      <c r="NM60" s="94"/>
      <c r="NN60" s="94"/>
      <c r="NO60" s="94"/>
      <c r="NP60" s="94"/>
      <c r="NQ60" s="94"/>
      <c r="NR60" s="94"/>
      <c r="NS60" s="94"/>
      <c r="NT60" s="94"/>
      <c r="NU60" s="94"/>
      <c r="NV60" s="94"/>
      <c r="NW60" s="95"/>
    </row>
    <row r="61" spans="1:387" ht="13.5" customHeight="1" x14ac:dyDescent="0.2">
      <c r="A61" s="22"/>
      <c r="B61" s="19"/>
      <c r="C61" s="20"/>
      <c r="D61" s="20"/>
      <c r="E61" s="20"/>
      <c r="F61" s="20"/>
      <c r="G61" s="20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  <c r="IX61" s="88"/>
      <c r="IY61" s="88"/>
      <c r="IZ61" s="88"/>
      <c r="JA61" s="88"/>
      <c r="JB61" s="88"/>
      <c r="JC61" s="88"/>
      <c r="JD61" s="88"/>
      <c r="JE61" s="88"/>
      <c r="JF61" s="88"/>
      <c r="JG61" s="88"/>
      <c r="JH61" s="88"/>
      <c r="JI61" s="88"/>
      <c r="JJ61" s="88"/>
      <c r="JK61" s="88"/>
      <c r="JL61" s="88"/>
      <c r="JM61" s="88"/>
      <c r="JN61" s="88"/>
      <c r="JO61" s="88"/>
      <c r="JP61" s="88"/>
      <c r="JQ61" s="88"/>
      <c r="JR61" s="88"/>
      <c r="JS61" s="88"/>
      <c r="JT61" s="88"/>
      <c r="JU61" s="88"/>
      <c r="JV61" s="88"/>
      <c r="JW61" s="88"/>
      <c r="JX61" s="88"/>
      <c r="JY61" s="88"/>
      <c r="JZ61" s="88"/>
      <c r="KA61" s="88"/>
      <c r="KB61" s="88"/>
      <c r="KC61" s="88"/>
      <c r="KD61" s="88"/>
      <c r="KE61" s="88"/>
      <c r="KF61" s="88"/>
      <c r="KG61" s="88"/>
      <c r="KH61" s="88"/>
      <c r="KI61" s="88"/>
      <c r="KJ61" s="88"/>
      <c r="KK61" s="88"/>
      <c r="KL61" s="88"/>
      <c r="KM61" s="88"/>
      <c r="KN61" s="88"/>
      <c r="KO61" s="88"/>
      <c r="KP61" s="88"/>
      <c r="KQ61" s="88"/>
      <c r="KR61" s="88"/>
      <c r="KS61" s="88"/>
      <c r="KT61" s="88"/>
      <c r="KU61" s="88"/>
      <c r="KV61" s="88"/>
      <c r="KW61" s="88"/>
      <c r="KX61" s="88"/>
      <c r="KY61" s="88"/>
      <c r="KZ61" s="88"/>
      <c r="LA61" s="88"/>
      <c r="LB61" s="88"/>
      <c r="LC61" s="88"/>
      <c r="LD61" s="88"/>
      <c r="LE61" s="88"/>
      <c r="LF61" s="88"/>
      <c r="LG61" s="88"/>
      <c r="LH61" s="88"/>
      <c r="LI61" s="88"/>
      <c r="LJ61" s="88"/>
      <c r="LK61" s="88"/>
      <c r="LL61" s="88"/>
      <c r="LM61" s="88"/>
      <c r="LN61" s="88"/>
      <c r="LO61" s="88"/>
      <c r="LP61" s="88"/>
      <c r="LQ61" s="88"/>
      <c r="LR61" s="88"/>
      <c r="LS61" s="88"/>
      <c r="LT61" s="88"/>
      <c r="LU61" s="88"/>
      <c r="LV61" s="88"/>
      <c r="LW61" s="88"/>
      <c r="LX61" s="88"/>
      <c r="LY61" s="88"/>
      <c r="LZ61" s="88"/>
      <c r="MA61" s="88"/>
      <c r="MB61" s="88"/>
      <c r="MC61" s="88"/>
      <c r="MD61" s="88"/>
      <c r="ME61" s="88"/>
      <c r="MF61" s="88"/>
      <c r="MG61" s="88"/>
      <c r="MH61" s="88"/>
      <c r="MI61" s="88"/>
      <c r="MJ61" s="88"/>
      <c r="MK61" s="88"/>
      <c r="ML61" s="88"/>
      <c r="MM61" s="88"/>
      <c r="MN61" s="88"/>
      <c r="MO61" s="88"/>
      <c r="MP61" s="88"/>
      <c r="MQ61" s="88"/>
      <c r="MR61" s="88"/>
      <c r="MS61" s="88"/>
      <c r="MT61" s="88"/>
      <c r="MU61" s="88"/>
      <c r="MV61" s="88"/>
      <c r="MW61" s="88"/>
      <c r="MX61" s="88"/>
      <c r="MY61" s="88"/>
      <c r="MZ61" s="88"/>
      <c r="NA61" s="88"/>
      <c r="NB61" s="20"/>
      <c r="NC61" s="20"/>
      <c r="ND61" s="20"/>
      <c r="NE61" s="20"/>
      <c r="NF61" s="20"/>
      <c r="NG61" s="32"/>
      <c r="NH61" s="2"/>
      <c r="NI61" s="93"/>
      <c r="NJ61" s="94"/>
      <c r="NK61" s="94"/>
      <c r="NL61" s="94"/>
      <c r="NM61" s="94"/>
      <c r="NN61" s="94"/>
      <c r="NO61" s="94"/>
      <c r="NP61" s="94"/>
      <c r="NQ61" s="94"/>
      <c r="NR61" s="94"/>
      <c r="NS61" s="94"/>
      <c r="NT61" s="94"/>
      <c r="NU61" s="94"/>
      <c r="NV61" s="94"/>
      <c r="NW61" s="95"/>
    </row>
    <row r="62" spans="1:387" ht="13.5" customHeight="1" x14ac:dyDescent="0.2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3"/>
      <c r="NJ62" s="94"/>
      <c r="NK62" s="94"/>
      <c r="NL62" s="94"/>
      <c r="NM62" s="94"/>
      <c r="NN62" s="94"/>
      <c r="NO62" s="94"/>
      <c r="NP62" s="94"/>
      <c r="NQ62" s="94"/>
      <c r="NR62" s="94"/>
      <c r="NS62" s="94"/>
      <c r="NT62" s="94"/>
      <c r="NU62" s="94"/>
      <c r="NV62" s="94"/>
      <c r="NW62" s="95"/>
    </row>
    <row r="63" spans="1:387" ht="13.5" customHeight="1" x14ac:dyDescent="0.2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89" t="s">
        <v>
32</v>
      </c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3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5"/>
    </row>
    <row r="64" spans="1:387" ht="13.5" customHeight="1" x14ac:dyDescent="0.2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6"/>
      <c r="NJ64" s="97"/>
      <c r="NK64" s="97"/>
      <c r="NL64" s="97"/>
      <c r="NM64" s="97"/>
      <c r="NN64" s="97"/>
      <c r="NO64" s="97"/>
      <c r="NP64" s="97"/>
      <c r="NQ64" s="97"/>
      <c r="NR64" s="97"/>
      <c r="NS64" s="97"/>
      <c r="NT64" s="97"/>
      <c r="NU64" s="97"/>
      <c r="NV64" s="97"/>
      <c r="NW64" s="98"/>
    </row>
    <row r="65" spans="1:387" ht="13.5" customHeight="1" x14ac:dyDescent="0.2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0" t="s">
        <v>
33</v>
      </c>
      <c r="NJ65" s="91"/>
      <c r="NK65" s="91"/>
      <c r="NL65" s="91"/>
      <c r="NM65" s="91"/>
      <c r="NN65" s="91"/>
      <c r="NO65" s="91"/>
      <c r="NP65" s="91"/>
      <c r="NQ65" s="91"/>
      <c r="NR65" s="91"/>
      <c r="NS65" s="91"/>
      <c r="NT65" s="91"/>
      <c r="NU65" s="91"/>
      <c r="NV65" s="91"/>
      <c r="NW65" s="92"/>
    </row>
    <row r="66" spans="1:387" ht="13.5" customHeight="1" x14ac:dyDescent="0.2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3" t="s">
        <v>
140</v>
      </c>
      <c r="NJ66" s="94"/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5"/>
    </row>
    <row r="67" spans="1:387" ht="13.5" customHeight="1" x14ac:dyDescent="0.2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9">
        <f>
データ!DI6</f>
        <v>
306448</v>
      </c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3"/>
      <c r="NJ67" s="94"/>
      <c r="NK67" s="94"/>
      <c r="NL67" s="94"/>
      <c r="NM67" s="94"/>
      <c r="NN67" s="94"/>
      <c r="NO67" s="94"/>
      <c r="NP67" s="94"/>
      <c r="NQ67" s="94"/>
      <c r="NR67" s="94"/>
      <c r="NS67" s="94"/>
      <c r="NT67" s="94"/>
      <c r="NU67" s="94"/>
      <c r="NV67" s="94"/>
      <c r="NW67" s="95"/>
    </row>
    <row r="68" spans="1:387" ht="13.5" customHeight="1" x14ac:dyDescent="0.2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3"/>
      <c r="NJ68" s="94"/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5"/>
    </row>
    <row r="69" spans="1:387" ht="13.5" customHeight="1" x14ac:dyDescent="0.2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3"/>
      <c r="NJ69" s="94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5"/>
    </row>
    <row r="70" spans="1:387" ht="13.5" customHeight="1" x14ac:dyDescent="0.2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3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5"/>
    </row>
    <row r="71" spans="1:387" ht="13.5" customHeight="1" x14ac:dyDescent="0.2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3"/>
      <c r="NJ71" s="94"/>
      <c r="NK71" s="94"/>
      <c r="NL71" s="94"/>
      <c r="NM71" s="94"/>
      <c r="NN71" s="94"/>
      <c r="NO71" s="94"/>
      <c r="NP71" s="94"/>
      <c r="NQ71" s="94"/>
      <c r="NR71" s="94"/>
      <c r="NS71" s="94"/>
      <c r="NT71" s="94"/>
      <c r="NU71" s="94"/>
      <c r="NV71" s="94"/>
      <c r="NW71" s="95"/>
    </row>
    <row r="72" spans="1:387" ht="13.5" customHeight="1" x14ac:dyDescent="0.2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89" t="s">
        <v>
34</v>
      </c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3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5"/>
    </row>
    <row r="73" spans="1:387" ht="13.5" customHeight="1" x14ac:dyDescent="0.2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3"/>
      <c r="NJ73" s="94"/>
      <c r="NK73" s="94"/>
      <c r="NL73" s="94"/>
      <c r="NM73" s="94"/>
      <c r="NN73" s="94"/>
      <c r="NO73" s="94"/>
      <c r="NP73" s="94"/>
      <c r="NQ73" s="94"/>
      <c r="NR73" s="94"/>
      <c r="NS73" s="94"/>
      <c r="NT73" s="94"/>
      <c r="NU73" s="94"/>
      <c r="NV73" s="94"/>
      <c r="NW73" s="95"/>
    </row>
    <row r="74" spans="1:387" ht="13.5" customHeight="1" x14ac:dyDescent="0.2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3"/>
      <c r="NJ74" s="94"/>
      <c r="NK74" s="94"/>
      <c r="NL74" s="94"/>
      <c r="NM74" s="94"/>
      <c r="NN74" s="94"/>
      <c r="NO74" s="94"/>
      <c r="NP74" s="94"/>
      <c r="NQ74" s="94"/>
      <c r="NR74" s="94"/>
      <c r="NS74" s="94"/>
      <c r="NT74" s="94"/>
      <c r="NU74" s="94"/>
      <c r="NV74" s="94"/>
      <c r="NW74" s="95"/>
    </row>
    <row r="75" spans="1:387" ht="13.5" customHeight="1" x14ac:dyDescent="0.2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3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5"/>
    </row>
    <row r="76" spans="1:387" ht="13.5" customHeight="1" x14ac:dyDescent="0.2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6">
        <f>
データ!$B$11</f>
        <v>
41640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>
        <f>
データ!$C$11</f>
        <v>
42005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>
        <f>
データ!$D$11</f>
        <v>
42370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>
        <f>
データ!$E$11</f>
        <v>
42736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>
        <f>
データ!$F$11</f>
        <v>
43101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9">
        <f>
データ!DJ6</f>
        <v>
6313</v>
      </c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6">
        <f>
データ!$B$11</f>
        <v>
41640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>
        <f>
データ!$C$11</f>
        <v>
42005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>
        <f>
データ!$D$11</f>
        <v>
42370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>
        <f>
データ!$E$11</f>
        <v>
42736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>
        <f>
データ!$F$11</f>
        <v>
43101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6">
        <f>
データ!$B$11</f>
        <v>
41640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>
        <f>
データ!$C$11</f>
        <v>
42005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>
        <f>
データ!$D$11</f>
        <v>
42370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>
        <f>
データ!$E$11</f>
        <v>
42736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>
        <f>
データ!$F$11</f>
        <v>
43101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4"/>
      <c r="NA76" s="4"/>
      <c r="NB76" s="4"/>
      <c r="NC76" s="4"/>
      <c r="ND76" s="4"/>
      <c r="NE76" s="4"/>
      <c r="NF76" s="37"/>
      <c r="NG76" s="22"/>
      <c r="NH76" s="2"/>
      <c r="NI76" s="93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5"/>
    </row>
    <row r="77" spans="1:387" ht="13.5" customHeight="1" x14ac:dyDescent="0.2">
      <c r="A77" s="2"/>
      <c r="B77" s="21"/>
      <c r="C77" s="4"/>
      <c r="D77" s="4"/>
      <c r="E77" s="4"/>
      <c r="F77" s="4"/>
      <c r="I77" s="85" t="s">
        <v>
27</v>
      </c>
      <c r="J77" s="85"/>
      <c r="K77" s="85"/>
      <c r="L77" s="85"/>
      <c r="M77" s="85"/>
      <c r="N77" s="85"/>
      <c r="O77" s="85"/>
      <c r="P77" s="85"/>
      <c r="Q77" s="85"/>
      <c r="R77" s="84" t="str">
        <f>
データ!CX7</f>
        <v xml:space="preserve">
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 t="str">
        <f>
データ!CY7</f>
        <v xml:space="preserve">
 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 t="str">
        <f>
データ!CZ7</f>
        <v xml:space="preserve">
 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 t="str">
        <f>
データ!DA7</f>
        <v xml:space="preserve">
 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 t="str">
        <f>
データ!DB7</f>
        <v xml:space="preserve">
 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5" t="s">
        <v>
27</v>
      </c>
      <c r="GL77" s="85"/>
      <c r="GM77" s="85"/>
      <c r="GN77" s="85"/>
      <c r="GO77" s="85"/>
      <c r="GP77" s="85"/>
      <c r="GQ77" s="85"/>
      <c r="GR77" s="85"/>
      <c r="GS77" s="85"/>
      <c r="GT77" s="84" t="str">
        <f>
データ!DK7</f>
        <v xml:space="preserve">
 </v>
      </c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 t="str">
        <f>
データ!DL7</f>
        <v xml:space="preserve">
 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 t="str">
        <f>
データ!DM7</f>
        <v xml:space="preserve">
 </v>
      </c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 t="str">
        <f>
データ!DN7</f>
        <v xml:space="preserve">
 </v>
      </c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 t="str">
        <f>
データ!DO7</f>
        <v xml:space="preserve">
 </v>
      </c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5" t="s">
        <v>
27</v>
      </c>
      <c r="JZ77" s="85"/>
      <c r="KA77" s="85"/>
      <c r="KB77" s="85"/>
      <c r="KC77" s="85"/>
      <c r="KD77" s="85"/>
      <c r="KE77" s="85"/>
      <c r="KF77" s="85"/>
      <c r="KG77" s="85"/>
      <c r="KH77" s="83">
        <f>
データ!DV7</f>
        <v>
60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
データ!DW7</f>
        <v>
51.2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
データ!DX7</f>
        <v>
39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
データ!DY7</f>
        <v>
30.4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
データ!DZ7</f>
        <v>
20.399999999999999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7"/>
      <c r="NG77" s="22"/>
      <c r="NH77" s="2"/>
      <c r="NI77" s="93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5"/>
    </row>
    <row r="78" spans="1:387" ht="13.5" customHeight="1" x14ac:dyDescent="0.2">
      <c r="A78" s="2"/>
      <c r="B78" s="21"/>
      <c r="C78" s="4"/>
      <c r="D78" s="4"/>
      <c r="E78" s="4"/>
      <c r="F78" s="4"/>
      <c r="G78" s="4"/>
      <c r="H78" s="4"/>
      <c r="I78" s="85" t="s">
        <v>
29</v>
      </c>
      <c r="J78" s="85"/>
      <c r="K78" s="85"/>
      <c r="L78" s="85"/>
      <c r="M78" s="85"/>
      <c r="N78" s="85"/>
      <c r="O78" s="85"/>
      <c r="P78" s="85"/>
      <c r="Q78" s="85"/>
      <c r="R78" s="84" t="str">
        <f>
データ!DC7</f>
        <v xml:space="preserve">
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 t="str">
        <f>
データ!DD7</f>
        <v xml:space="preserve">
 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 t="str">
        <f>
データ!DE7</f>
        <v xml:space="preserve">
 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 t="str">
        <f>
データ!DF7</f>
        <v xml:space="preserve">
 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 t="str">
        <f>
データ!DG7</f>
        <v xml:space="preserve">
 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5" t="s">
        <v>
29</v>
      </c>
      <c r="GL78" s="85"/>
      <c r="GM78" s="85"/>
      <c r="GN78" s="85"/>
      <c r="GO78" s="85"/>
      <c r="GP78" s="85"/>
      <c r="GQ78" s="85"/>
      <c r="GR78" s="85"/>
      <c r="GS78" s="85"/>
      <c r="GT78" s="84" t="str">
        <f>
データ!DP7</f>
        <v xml:space="preserve">
 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 t="str">
        <f>
データ!DQ7</f>
        <v xml:space="preserve">
 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 t="str">
        <f>
データ!DR7</f>
        <v xml:space="preserve">
 </v>
      </c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 t="str">
        <f>
データ!DS7</f>
        <v xml:space="preserve">
 </v>
      </c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 t="str">
        <f>
データ!DT7</f>
        <v xml:space="preserve">
 </v>
      </c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5" t="s">
        <v>
29</v>
      </c>
      <c r="JZ78" s="85"/>
      <c r="KA78" s="85"/>
      <c r="KB78" s="85"/>
      <c r="KC78" s="85"/>
      <c r="KD78" s="85"/>
      <c r="KE78" s="85"/>
      <c r="KF78" s="85"/>
      <c r="KG78" s="85"/>
      <c r="KH78" s="83">
        <f>
データ!EA7</f>
        <v>
34.1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
データ!EB7</f>
        <v>
20.3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
データ!EC7</f>
        <v>
44.7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
データ!ED7</f>
        <v>
33.299999999999997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
データ!EE7</f>
        <v>
536.70000000000005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7"/>
      <c r="NG78" s="22"/>
      <c r="NH78" s="2"/>
      <c r="NI78" s="93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5"/>
    </row>
    <row r="79" spans="1:387" ht="13.5" customHeight="1" x14ac:dyDescent="0.2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3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5"/>
    </row>
    <row r="80" spans="1:387" ht="13.5" customHeight="1" x14ac:dyDescent="0.2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3"/>
      <c r="NJ80" s="94"/>
      <c r="NK80" s="94"/>
      <c r="NL80" s="94"/>
      <c r="NM80" s="94"/>
      <c r="NN80" s="94"/>
      <c r="NO80" s="94"/>
      <c r="NP80" s="94"/>
      <c r="NQ80" s="94"/>
      <c r="NR80" s="94"/>
      <c r="NS80" s="94"/>
      <c r="NT80" s="94"/>
      <c r="NU80" s="94"/>
      <c r="NV80" s="94"/>
      <c r="NW80" s="95"/>
    </row>
    <row r="81" spans="1:387" ht="13.5" customHeight="1" x14ac:dyDescent="0.2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3"/>
      <c r="NJ81" s="94"/>
      <c r="NK81" s="94"/>
      <c r="NL81" s="94"/>
      <c r="NM81" s="94"/>
      <c r="NN81" s="94"/>
      <c r="NO81" s="94"/>
      <c r="NP81" s="94"/>
      <c r="NQ81" s="94"/>
      <c r="NR81" s="94"/>
      <c r="NS81" s="94"/>
      <c r="NT81" s="94"/>
      <c r="NU81" s="94"/>
      <c r="NV81" s="94"/>
      <c r="NW81" s="95"/>
    </row>
    <row r="82" spans="1:387" ht="13.5" customHeight="1" x14ac:dyDescent="0.2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6"/>
      <c r="NJ82" s="97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8"/>
    </row>
    <row r="83" spans="1:387" x14ac:dyDescent="0.2">
      <c r="C83" s="2"/>
      <c r="BH83" s="2"/>
      <c r="GR83" s="2"/>
      <c r="IV83" s="2"/>
      <c r="LD83" s="2"/>
    </row>
    <row r="84" spans="1:387" x14ac:dyDescent="0.2">
      <c r="C84" s="2"/>
      <c r="BH84" s="2"/>
      <c r="GR84" s="2"/>
      <c r="IV84" s="2"/>
      <c r="LD84" s="2"/>
    </row>
    <row r="86" spans="1:387" hidden="1" x14ac:dyDescent="0.2">
      <c r="B86" s="38" t="s">
        <v>
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2">
      <c r="B87" s="38" t="s">
        <v>
36</v>
      </c>
      <c r="C87" s="39" t="s">
        <v>
37</v>
      </c>
      <c r="D87" s="39" t="s">
        <v>
38</v>
      </c>
      <c r="E87" s="39" t="s">
        <v>
39</v>
      </c>
      <c r="F87" s="39" t="s">
        <v>
40</v>
      </c>
      <c r="G87" s="39" t="s">
        <v>
41</v>
      </c>
      <c r="H87" s="39" t="s">
        <v>
42</v>
      </c>
      <c r="I87" s="39" t="s">
        <v>
43</v>
      </c>
      <c r="J87" s="39" t="s">
        <v>
44</v>
      </c>
      <c r="K87" s="39" t="s">
        <v>
45</v>
      </c>
      <c r="L87" s="39" t="s">
        <v>
46</v>
      </c>
      <c r="M87" s="39" t="s">
        <v>
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2">
      <c r="B88" s="38" t="str">
        <f>
データ!AI6</f>
        <v>
【112.0】</v>
      </c>
      <c r="C88" s="39" t="str">
        <f>
データ!AT6</f>
        <v>
【19.5】</v>
      </c>
      <c r="D88" s="39" t="str">
        <f>
データ!BE6</f>
        <v>
【4,220】</v>
      </c>
      <c r="E88" s="39" t="str">
        <f>
データ!BP6</f>
        <v>
【22.1】</v>
      </c>
      <c r="F88" s="39" t="str">
        <f>
データ!CA6</f>
        <v>
【32.5】</v>
      </c>
      <c r="G88" s="39" t="str">
        <f>
データ!CL6</f>
        <v>
【△106.0】</v>
      </c>
      <c r="H88" s="39" t="str">
        <f>
データ!CW6</f>
        <v>
【△5,790】</v>
      </c>
      <c r="I88" s="39" t="str">
        <f>
データ!DH6</f>
        <v xml:space="preserve">
 </v>
      </c>
      <c r="J88" s="39" t="s">
        <v>
48</v>
      </c>
      <c r="K88" s="39" t="s">
        <v>
48</v>
      </c>
      <c r="L88" s="39" t="str">
        <f>
データ!DU6</f>
        <v xml:space="preserve">
 </v>
      </c>
      <c r="M88" s="39" t="str">
        <f>
データ!EF6</f>
        <v>
【167.7】</v>
      </c>
      <c r="N88" s="39" t="str">
        <f>
データ!EF6</f>
        <v>
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MMfE3xu9WQunljPQBqsl26oW+F8FtfRVF68yu5miPpSU7MzW+TxKOb/JmabYBxSvFDtgq+h4SyNUhEd3iwda8g==" saltValue="jiwhUGkakMcaYinVdO5ELQ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" x14ac:dyDescent="0.2"/>
  <cols>
    <col min="1" max="1" width="14.6328125" customWidth="1"/>
    <col min="2" max="112" width="11.90625" customWidth="1"/>
    <col min="113" max="114" width="15.453125" customWidth="1"/>
    <col min="115" max="135" width="11.90625" customWidth="1"/>
    <col min="136" max="136" width="10.90625" customWidth="1"/>
    <col min="137" max="146" width="11.90625" customWidth="1"/>
  </cols>
  <sheetData>
    <row r="1" spans="1:146" x14ac:dyDescent="0.2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2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2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25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2">
      <c r="A4" s="42" t="s">
        <v>61</v>
      </c>
      <c r="B4" s="51"/>
      <c r="C4" s="51"/>
      <c r="D4" s="51"/>
      <c r="E4" s="51"/>
      <c r="F4" s="51"/>
      <c r="G4" s="51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6" t="s">
        <v>62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34" t="s">
        <v>63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5" t="s">
        <v>64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6" t="s">
        <v>65</v>
      </c>
      <c r="BG4" s="137"/>
      <c r="BH4" s="137"/>
      <c r="BI4" s="137"/>
      <c r="BJ4" s="137"/>
      <c r="BK4" s="137"/>
      <c r="BL4" s="137"/>
      <c r="BM4" s="137"/>
      <c r="BN4" s="137"/>
      <c r="BO4" s="137"/>
      <c r="BP4" s="138"/>
      <c r="BQ4" s="134" t="s">
        <v>66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 t="s">
        <v>67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68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6" t="s">
        <v>69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8"/>
      <c r="DI4" s="139" t="s">
        <v>70</v>
      </c>
      <c r="DJ4" s="139" t="s">
        <v>71</v>
      </c>
      <c r="DK4" s="134" t="s">
        <v>72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73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74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2">
      <c r="A5" s="42" t="s">
        <v>75</v>
      </c>
      <c r="B5" s="55"/>
      <c r="C5" s="55"/>
      <c r="D5" s="55"/>
      <c r="E5" s="55"/>
      <c r="F5" s="55"/>
      <c r="G5" s="55"/>
      <c r="H5" s="56" t="s">
        <v>76</v>
      </c>
      <c r="I5" s="56" t="s">
        <v>77</v>
      </c>
      <c r="J5" s="56" t="s">
        <v>78</v>
      </c>
      <c r="K5" s="56" t="s">
        <v>79</v>
      </c>
      <c r="L5" s="56" t="s">
        <v>80</v>
      </c>
      <c r="M5" s="56" t="s">
        <v>4</v>
      </c>
      <c r="N5" s="56" t="s">
        <v>5</v>
      </c>
      <c r="O5" s="56" t="s">
        <v>81</v>
      </c>
      <c r="P5" s="56" t="s">
        <v>82</v>
      </c>
      <c r="Q5" s="56" t="s">
        <v>83</v>
      </c>
      <c r="R5" s="56" t="s">
        <v>84</v>
      </c>
      <c r="S5" s="56" t="s">
        <v>85</v>
      </c>
      <c r="T5" s="56" t="s">
        <v>7</v>
      </c>
      <c r="U5" s="56" t="s">
        <v>86</v>
      </c>
      <c r="V5" s="56" t="s">
        <v>87</v>
      </c>
      <c r="W5" s="56" t="s">
        <v>88</v>
      </c>
      <c r="X5" s="56" t="s">
        <v>18</v>
      </c>
      <c r="Y5" s="56" t="s">
        <v>89</v>
      </c>
      <c r="Z5" s="56" t="s">
        <v>90</v>
      </c>
      <c r="AA5" s="56" t="s">
        <v>91</v>
      </c>
      <c r="AB5" s="56" t="s">
        <v>92</v>
      </c>
      <c r="AC5" s="56" t="s">
        <v>93</v>
      </c>
      <c r="AD5" s="56" t="s">
        <v>94</v>
      </c>
      <c r="AE5" s="56" t="s">
        <v>95</v>
      </c>
      <c r="AF5" s="56" t="s">
        <v>96</v>
      </c>
      <c r="AG5" s="56" t="s">
        <v>97</v>
      </c>
      <c r="AH5" s="56" t="s">
        <v>98</v>
      </c>
      <c r="AI5" s="56" t="s">
        <v>99</v>
      </c>
      <c r="AJ5" s="56" t="s">
        <v>89</v>
      </c>
      <c r="AK5" s="56" t="s">
        <v>90</v>
      </c>
      <c r="AL5" s="56" t="s">
        <v>91</v>
      </c>
      <c r="AM5" s="56" t="s">
        <v>92</v>
      </c>
      <c r="AN5" s="56" t="s">
        <v>93</v>
      </c>
      <c r="AO5" s="56" t="s">
        <v>94</v>
      </c>
      <c r="AP5" s="56" t="s">
        <v>95</v>
      </c>
      <c r="AQ5" s="56" t="s">
        <v>96</v>
      </c>
      <c r="AR5" s="56" t="s">
        <v>97</v>
      </c>
      <c r="AS5" s="56" t="s">
        <v>98</v>
      </c>
      <c r="AT5" s="56" t="s">
        <v>99</v>
      </c>
      <c r="AU5" s="56" t="s">
        <v>89</v>
      </c>
      <c r="AV5" s="56" t="s">
        <v>100</v>
      </c>
      <c r="AW5" s="56" t="s">
        <v>101</v>
      </c>
      <c r="AX5" s="56" t="s">
        <v>102</v>
      </c>
      <c r="AY5" s="56" t="s">
        <v>93</v>
      </c>
      <c r="AZ5" s="56" t="s">
        <v>94</v>
      </c>
      <c r="BA5" s="56" t="s">
        <v>95</v>
      </c>
      <c r="BB5" s="56" t="s">
        <v>96</v>
      </c>
      <c r="BC5" s="56" t="s">
        <v>97</v>
      </c>
      <c r="BD5" s="56" t="s">
        <v>98</v>
      </c>
      <c r="BE5" s="56" t="s">
        <v>99</v>
      </c>
      <c r="BF5" s="56" t="s">
        <v>89</v>
      </c>
      <c r="BG5" s="56" t="s">
        <v>100</v>
      </c>
      <c r="BH5" s="56" t="s">
        <v>91</v>
      </c>
      <c r="BI5" s="56" t="s">
        <v>92</v>
      </c>
      <c r="BJ5" s="56" t="s">
        <v>93</v>
      </c>
      <c r="BK5" s="56" t="s">
        <v>94</v>
      </c>
      <c r="BL5" s="56" t="s">
        <v>95</v>
      </c>
      <c r="BM5" s="56" t="s">
        <v>96</v>
      </c>
      <c r="BN5" s="56" t="s">
        <v>97</v>
      </c>
      <c r="BO5" s="56" t="s">
        <v>98</v>
      </c>
      <c r="BP5" s="56" t="s">
        <v>99</v>
      </c>
      <c r="BQ5" s="56" t="s">
        <v>89</v>
      </c>
      <c r="BR5" s="56" t="s">
        <v>90</v>
      </c>
      <c r="BS5" s="56" t="s">
        <v>91</v>
      </c>
      <c r="BT5" s="56" t="s">
        <v>102</v>
      </c>
      <c r="BU5" s="56" t="s">
        <v>93</v>
      </c>
      <c r="BV5" s="56" t="s">
        <v>94</v>
      </c>
      <c r="BW5" s="56" t="s">
        <v>95</v>
      </c>
      <c r="BX5" s="56" t="s">
        <v>96</v>
      </c>
      <c r="BY5" s="56" t="s">
        <v>97</v>
      </c>
      <c r="BZ5" s="56" t="s">
        <v>98</v>
      </c>
      <c r="CA5" s="56" t="s">
        <v>99</v>
      </c>
      <c r="CB5" s="56" t="s">
        <v>89</v>
      </c>
      <c r="CC5" s="56" t="s">
        <v>90</v>
      </c>
      <c r="CD5" s="56" t="s">
        <v>91</v>
      </c>
      <c r="CE5" s="56" t="s">
        <v>92</v>
      </c>
      <c r="CF5" s="56" t="s">
        <v>93</v>
      </c>
      <c r="CG5" s="56" t="s">
        <v>94</v>
      </c>
      <c r="CH5" s="56" t="s">
        <v>95</v>
      </c>
      <c r="CI5" s="56" t="s">
        <v>96</v>
      </c>
      <c r="CJ5" s="56" t="s">
        <v>97</v>
      </c>
      <c r="CK5" s="56" t="s">
        <v>98</v>
      </c>
      <c r="CL5" s="56" t="s">
        <v>99</v>
      </c>
      <c r="CM5" s="56" t="s">
        <v>103</v>
      </c>
      <c r="CN5" s="56" t="s">
        <v>90</v>
      </c>
      <c r="CO5" s="56" t="s">
        <v>91</v>
      </c>
      <c r="CP5" s="56" t="s">
        <v>92</v>
      </c>
      <c r="CQ5" s="56" t="s">
        <v>93</v>
      </c>
      <c r="CR5" s="56" t="s">
        <v>94</v>
      </c>
      <c r="CS5" s="56" t="s">
        <v>95</v>
      </c>
      <c r="CT5" s="56" t="s">
        <v>96</v>
      </c>
      <c r="CU5" s="56" t="s">
        <v>97</v>
      </c>
      <c r="CV5" s="56" t="s">
        <v>98</v>
      </c>
      <c r="CW5" s="56" t="s">
        <v>99</v>
      </c>
      <c r="CX5" s="56" t="s">
        <v>89</v>
      </c>
      <c r="CY5" s="56" t="s">
        <v>90</v>
      </c>
      <c r="CZ5" s="56" t="s">
        <v>91</v>
      </c>
      <c r="DA5" s="56" t="s">
        <v>92</v>
      </c>
      <c r="DB5" s="56" t="s">
        <v>104</v>
      </c>
      <c r="DC5" s="56" t="s">
        <v>94</v>
      </c>
      <c r="DD5" s="56" t="s">
        <v>95</v>
      </c>
      <c r="DE5" s="56" t="s">
        <v>96</v>
      </c>
      <c r="DF5" s="56" t="s">
        <v>97</v>
      </c>
      <c r="DG5" s="56" t="s">
        <v>98</v>
      </c>
      <c r="DH5" s="56" t="s">
        <v>99</v>
      </c>
      <c r="DI5" s="140"/>
      <c r="DJ5" s="140"/>
      <c r="DK5" s="56" t="s">
        <v>89</v>
      </c>
      <c r="DL5" s="56" t="s">
        <v>90</v>
      </c>
      <c r="DM5" s="56" t="s">
        <v>101</v>
      </c>
      <c r="DN5" s="56" t="s">
        <v>102</v>
      </c>
      <c r="DO5" s="56" t="s">
        <v>93</v>
      </c>
      <c r="DP5" s="56" t="s">
        <v>94</v>
      </c>
      <c r="DQ5" s="56" t="s">
        <v>95</v>
      </c>
      <c r="DR5" s="56" t="s">
        <v>96</v>
      </c>
      <c r="DS5" s="56" t="s">
        <v>97</v>
      </c>
      <c r="DT5" s="56" t="s">
        <v>98</v>
      </c>
      <c r="DU5" s="56" t="s">
        <v>35</v>
      </c>
      <c r="DV5" s="56" t="s">
        <v>89</v>
      </c>
      <c r="DW5" s="56" t="s">
        <v>90</v>
      </c>
      <c r="DX5" s="56" t="s">
        <v>91</v>
      </c>
      <c r="DY5" s="56" t="s">
        <v>92</v>
      </c>
      <c r="DZ5" s="56" t="s">
        <v>93</v>
      </c>
      <c r="EA5" s="56" t="s">
        <v>94</v>
      </c>
      <c r="EB5" s="56" t="s">
        <v>95</v>
      </c>
      <c r="EC5" s="56" t="s">
        <v>96</v>
      </c>
      <c r="ED5" s="56" t="s">
        <v>97</v>
      </c>
      <c r="EE5" s="56" t="s">
        <v>98</v>
      </c>
      <c r="EF5" s="56" t="s">
        <v>99</v>
      </c>
      <c r="EG5" s="56" t="s">
        <v>105</v>
      </c>
      <c r="EH5" s="56" t="s">
        <v>106</v>
      </c>
      <c r="EI5" s="56" t="s">
        <v>107</v>
      </c>
      <c r="EJ5" s="56" t="s">
        <v>108</v>
      </c>
      <c r="EK5" s="56" t="s">
        <v>109</v>
      </c>
      <c r="EL5" s="56" t="s">
        <v>110</v>
      </c>
      <c r="EM5" s="56" t="s">
        <v>111</v>
      </c>
      <c r="EN5" s="56" t="s">
        <v>112</v>
      </c>
      <c r="EO5" s="56" t="s">
        <v>113</v>
      </c>
      <c r="EP5" s="56" t="s">
        <v>114</v>
      </c>
    </row>
    <row r="6" spans="1:146" s="66" customFormat="1" x14ac:dyDescent="0.2">
      <c r="A6" s="42" t="s">
        <v>115</v>
      </c>
      <c r="B6" s="57">
        <f>B8</f>
        <v>2018</v>
      </c>
      <c r="C6" s="57">
        <f t="shared" ref="C6:X6" si="2">C8</f>
        <v>133825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東京都御蔵島村</v>
      </c>
      <c r="I6" s="57" t="str">
        <f t="shared" si="2"/>
        <v>御蔵荘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889</v>
      </c>
      <c r="R6" s="60">
        <f t="shared" si="2"/>
        <v>31</v>
      </c>
      <c r="S6" s="61">
        <f t="shared" si="2"/>
        <v>10134</v>
      </c>
      <c r="T6" s="62" t="str">
        <f t="shared" si="2"/>
        <v>導入なし</v>
      </c>
      <c r="U6" s="58">
        <f t="shared" si="2"/>
        <v>0</v>
      </c>
      <c r="V6" s="62" t="str">
        <f t="shared" si="2"/>
        <v>無</v>
      </c>
      <c r="W6" s="63">
        <f t="shared" si="2"/>
        <v>100</v>
      </c>
      <c r="X6" s="62" t="str">
        <f t="shared" si="2"/>
        <v>有</v>
      </c>
      <c r="Y6" s="64">
        <f>IF(Y8="-",NA(),Y8)</f>
        <v>87.5</v>
      </c>
      <c r="Z6" s="64">
        <f t="shared" ref="Z6:AH6" si="3">IF(Z8="-",NA(),Z8)</f>
        <v>87.8</v>
      </c>
      <c r="AA6" s="64">
        <f t="shared" si="3"/>
        <v>91.6</v>
      </c>
      <c r="AB6" s="64">
        <f t="shared" si="3"/>
        <v>89.5</v>
      </c>
      <c r="AC6" s="64">
        <f t="shared" si="3"/>
        <v>78.8</v>
      </c>
      <c r="AD6" s="64">
        <f t="shared" si="3"/>
        <v>91.3</v>
      </c>
      <c r="AE6" s="64">
        <f t="shared" si="3"/>
        <v>91.8</v>
      </c>
      <c r="AF6" s="64">
        <f t="shared" si="3"/>
        <v>93.3</v>
      </c>
      <c r="AG6" s="64">
        <f t="shared" si="3"/>
        <v>94.6</v>
      </c>
      <c r="AH6" s="64">
        <f t="shared" si="3"/>
        <v>97.1</v>
      </c>
      <c r="AI6" s="64" t="str">
        <f>IF(AI8="-","【-】","【"&amp;SUBSTITUTE(TEXT(AI8,"#,##0.0"),"-","△")&amp;"】")</f>
        <v>【112.0】</v>
      </c>
      <c r="AJ6" s="64">
        <f>IF(AJ8="-",NA(),AJ8)</f>
        <v>8.6999999999999993</v>
      </c>
      <c r="AK6" s="64">
        <f t="shared" ref="AK6:AS6" si="4">IF(AK8="-",NA(),AK8)</f>
        <v>56.5</v>
      </c>
      <c r="AL6" s="64">
        <f t="shared" si="4"/>
        <v>8.6999999999999993</v>
      </c>
      <c r="AM6" s="64">
        <f t="shared" si="4"/>
        <v>0.3</v>
      </c>
      <c r="AN6" s="64">
        <f t="shared" si="4"/>
        <v>0.2</v>
      </c>
      <c r="AO6" s="64">
        <f t="shared" si="4"/>
        <v>24.8</v>
      </c>
      <c r="AP6" s="64">
        <f t="shared" si="4"/>
        <v>25.9</v>
      </c>
      <c r="AQ6" s="64">
        <f t="shared" si="4"/>
        <v>25.2</v>
      </c>
      <c r="AR6" s="64">
        <f t="shared" si="4"/>
        <v>27.3</v>
      </c>
      <c r="AS6" s="64">
        <f t="shared" si="4"/>
        <v>30.4</v>
      </c>
      <c r="AT6" s="64" t="str">
        <f>IF(AT8="-","【-】","【"&amp;SUBSTITUTE(TEXT(AT8,"#,##0.0"),"-","△")&amp;"】")</f>
        <v>【19.5】</v>
      </c>
      <c r="AU6" s="59">
        <f>IF(AU8="-",NA(),AU8)</f>
        <v>68</v>
      </c>
      <c r="AV6" s="59">
        <f t="shared" ref="AV6:BD6" si="5">IF(AV8="-",NA(),AV8)</f>
        <v>58</v>
      </c>
      <c r="AW6" s="59">
        <f t="shared" si="5"/>
        <v>48</v>
      </c>
      <c r="AX6" s="59">
        <f t="shared" si="5"/>
        <v>39</v>
      </c>
      <c r="AY6" s="59">
        <f t="shared" si="5"/>
        <v>29</v>
      </c>
      <c r="AZ6" s="59">
        <f t="shared" si="5"/>
        <v>2500</v>
      </c>
      <c r="BA6" s="59">
        <f t="shared" si="5"/>
        <v>2895</v>
      </c>
      <c r="BB6" s="59">
        <f t="shared" si="5"/>
        <v>2798</v>
      </c>
      <c r="BC6" s="59">
        <f t="shared" si="5"/>
        <v>2646</v>
      </c>
      <c r="BD6" s="59">
        <f t="shared" si="5"/>
        <v>3706</v>
      </c>
      <c r="BE6" s="59" t="str">
        <f>IF(BE8="-","【-】","【"&amp;SUBSTITUTE(TEXT(BE8,"#,##0"),"-","△")&amp;"】")</f>
        <v>【4,220】</v>
      </c>
      <c r="BF6" s="64">
        <f>IF(BF8="-",NA(),BF8)</f>
        <v>22.2</v>
      </c>
      <c r="BG6" s="64">
        <f t="shared" ref="BG6:BO6" si="6">IF(BG8="-",NA(),BG8)</f>
        <v>22.3</v>
      </c>
      <c r="BH6" s="64">
        <f t="shared" si="6"/>
        <v>23.2</v>
      </c>
      <c r="BI6" s="64">
        <f t="shared" si="6"/>
        <v>22.3</v>
      </c>
      <c r="BJ6" s="64">
        <f t="shared" si="6"/>
        <v>22.8</v>
      </c>
      <c r="BK6" s="64">
        <f t="shared" si="6"/>
        <v>22.7</v>
      </c>
      <c r="BL6" s="64">
        <f t="shared" si="6"/>
        <v>23.4</v>
      </c>
      <c r="BM6" s="64">
        <f t="shared" si="6"/>
        <v>22.8</v>
      </c>
      <c r="BN6" s="64">
        <f t="shared" si="6"/>
        <v>23.5</v>
      </c>
      <c r="BO6" s="64">
        <f t="shared" si="6"/>
        <v>23.9</v>
      </c>
      <c r="BP6" s="64" t="str">
        <f>IF(BP8="-","【-】","【"&amp;SUBSTITUTE(TEXT(BP8,"#,##0.0"),"-","△")&amp;"】")</f>
        <v>【22.1】</v>
      </c>
      <c r="BQ6" s="64">
        <f>IF(BQ8="-",NA(),BQ8)</f>
        <v>0</v>
      </c>
      <c r="BR6" s="64">
        <f t="shared" ref="BR6:BZ6" si="7">IF(BR8="-",NA(),BR8)</f>
        <v>0</v>
      </c>
      <c r="BS6" s="64">
        <f t="shared" si="7"/>
        <v>0</v>
      </c>
      <c r="BT6" s="64">
        <f t="shared" si="7"/>
        <v>0</v>
      </c>
      <c r="BU6" s="64">
        <f t="shared" si="7"/>
        <v>0</v>
      </c>
      <c r="BV6" s="64">
        <f t="shared" si="7"/>
        <v>35.1</v>
      </c>
      <c r="BW6" s="64">
        <f t="shared" si="7"/>
        <v>35.4</v>
      </c>
      <c r="BX6" s="64">
        <f t="shared" si="7"/>
        <v>37.299999999999997</v>
      </c>
      <c r="BY6" s="64">
        <f t="shared" si="7"/>
        <v>33.799999999999997</v>
      </c>
      <c r="BZ6" s="64">
        <f t="shared" si="7"/>
        <v>35.700000000000003</v>
      </c>
      <c r="CA6" s="64" t="str">
        <f>IF(CA8="-","【-】","【"&amp;SUBSTITUTE(TEXT(CA8,"#,##0.0"),"-","△")&amp;"】")</f>
        <v>【32.5】</v>
      </c>
      <c r="CB6" s="64">
        <f>IF(CB8="-",NA(),CB8)</f>
        <v>-7.3</v>
      </c>
      <c r="CC6" s="64">
        <f t="shared" ref="CC6:CK6" si="8">IF(CC8="-",NA(),CC8)</f>
        <v>-7.2</v>
      </c>
      <c r="CD6" s="64">
        <f t="shared" si="8"/>
        <v>-2.6</v>
      </c>
      <c r="CE6" s="64">
        <f t="shared" si="8"/>
        <v>-6.2</v>
      </c>
      <c r="CF6" s="64">
        <f t="shared" si="8"/>
        <v>-22.9</v>
      </c>
      <c r="CG6" s="64">
        <f t="shared" si="8"/>
        <v>-17.5</v>
      </c>
      <c r="CH6" s="64">
        <f t="shared" si="8"/>
        <v>-15.9</v>
      </c>
      <c r="CI6" s="64">
        <f t="shared" si="8"/>
        <v>-17.7</v>
      </c>
      <c r="CJ6" s="64">
        <f t="shared" si="8"/>
        <v>-33.5</v>
      </c>
      <c r="CK6" s="64">
        <f t="shared" si="8"/>
        <v>-52.5</v>
      </c>
      <c r="CL6" s="64" t="str">
        <f>IF(CL8="-","【-】","【"&amp;SUBSTITUTE(TEXT(CL8,"#,##0.0"),"-","△")&amp;"】")</f>
        <v>【△106.0】</v>
      </c>
      <c r="CM6" s="59">
        <f>IF(CM8="-",NA(),CM8)</f>
        <v>-1514</v>
      </c>
      <c r="CN6" s="59">
        <f t="shared" ref="CN6:CV6" si="9">IF(CN8="-",NA(),CN8)</f>
        <v>-1297</v>
      </c>
      <c r="CO6" s="59">
        <f t="shared" si="9"/>
        <v>20</v>
      </c>
      <c r="CP6" s="59">
        <f t="shared" si="9"/>
        <v>-702</v>
      </c>
      <c r="CQ6" s="59">
        <f t="shared" si="9"/>
        <v>-5548</v>
      </c>
      <c r="CR6" s="59">
        <f t="shared" si="9"/>
        <v>-6167</v>
      </c>
      <c r="CS6" s="59">
        <f t="shared" si="9"/>
        <v>-9455</v>
      </c>
      <c r="CT6" s="59">
        <f t="shared" si="9"/>
        <v>-9799</v>
      </c>
      <c r="CU6" s="59">
        <f t="shared" si="9"/>
        <v>-10359</v>
      </c>
      <c r="CV6" s="59">
        <f t="shared" si="9"/>
        <v>-10539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116</v>
      </c>
      <c r="DI6" s="60">
        <f t="shared" ref="DI6:DJ6" si="10">DI8</f>
        <v>306448</v>
      </c>
      <c r="DJ6" s="60">
        <f t="shared" si="10"/>
        <v>6313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117</v>
      </c>
      <c r="DV6" s="64">
        <f>IF(DV8="-",NA(),DV8)</f>
        <v>60</v>
      </c>
      <c r="DW6" s="64">
        <f t="shared" ref="DW6:EE6" si="11">IF(DW8="-",NA(),DW8)</f>
        <v>51.2</v>
      </c>
      <c r="DX6" s="64">
        <f t="shared" si="11"/>
        <v>39</v>
      </c>
      <c r="DY6" s="64">
        <f t="shared" si="11"/>
        <v>30.4</v>
      </c>
      <c r="DZ6" s="64">
        <f t="shared" si="11"/>
        <v>20.399999999999999</v>
      </c>
      <c r="EA6" s="64">
        <f t="shared" si="11"/>
        <v>34.1</v>
      </c>
      <c r="EB6" s="64">
        <f t="shared" si="11"/>
        <v>20.3</v>
      </c>
      <c r="EC6" s="64">
        <f t="shared" si="11"/>
        <v>44.7</v>
      </c>
      <c r="ED6" s="64">
        <f t="shared" si="11"/>
        <v>33.299999999999997</v>
      </c>
      <c r="EE6" s="64">
        <f t="shared" si="11"/>
        <v>536.70000000000005</v>
      </c>
      <c r="EF6" s="64" t="str">
        <f>IF(EF8="-","【-】","【"&amp;SUBSTITUTE(TEXT(EF8,"#,##0.0"),"-","△")&amp;"】")</f>
        <v>【167.7】</v>
      </c>
      <c r="EG6" s="65">
        <f>IF(EG8="-",NA(),EG8)</f>
        <v>0</v>
      </c>
      <c r="EH6" s="65">
        <f t="shared" ref="EH6:EP6" si="12">IF(EH8="-",NA(),EH8)</f>
        <v>0</v>
      </c>
      <c r="EI6" s="65">
        <f t="shared" si="12"/>
        <v>0</v>
      </c>
      <c r="EJ6" s="65">
        <f t="shared" si="12"/>
        <v>0</v>
      </c>
      <c r="EK6" s="65">
        <f t="shared" si="12"/>
        <v>0</v>
      </c>
      <c r="EL6" s="65">
        <f t="shared" si="12"/>
        <v>0</v>
      </c>
      <c r="EM6" s="65">
        <f t="shared" si="12"/>
        <v>0</v>
      </c>
      <c r="EN6" s="65" t="e">
        <f t="shared" si="12"/>
        <v>#N/A</v>
      </c>
      <c r="EO6" s="65">
        <f t="shared" si="12"/>
        <v>1E-4</v>
      </c>
      <c r="EP6" s="65">
        <f t="shared" si="12"/>
        <v>2.0000000000000001E-4</v>
      </c>
    </row>
    <row r="7" spans="1:146" s="66" customFormat="1" x14ac:dyDescent="0.2">
      <c r="A7" s="42" t="s">
        <v>118</v>
      </c>
      <c r="B7" s="57">
        <f t="shared" ref="B7:X7" si="13">B8</f>
        <v>2018</v>
      </c>
      <c r="C7" s="57">
        <f t="shared" si="13"/>
        <v>133825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東京都　御蔵島村</v>
      </c>
      <c r="I7" s="57" t="str">
        <f t="shared" si="13"/>
        <v>御蔵荘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889</v>
      </c>
      <c r="R7" s="60">
        <f t="shared" si="13"/>
        <v>31</v>
      </c>
      <c r="S7" s="61">
        <f t="shared" si="13"/>
        <v>10134</v>
      </c>
      <c r="T7" s="62" t="str">
        <f t="shared" si="13"/>
        <v>導入なし</v>
      </c>
      <c r="U7" s="58">
        <f t="shared" si="13"/>
        <v>0</v>
      </c>
      <c r="V7" s="62" t="str">
        <f t="shared" si="13"/>
        <v>無</v>
      </c>
      <c r="W7" s="63">
        <f t="shared" si="13"/>
        <v>100</v>
      </c>
      <c r="X7" s="62" t="str">
        <f t="shared" si="13"/>
        <v>有</v>
      </c>
      <c r="Y7" s="64">
        <f>Y8</f>
        <v>87.5</v>
      </c>
      <c r="Z7" s="64">
        <f t="shared" ref="Z7:AH7" si="14">Z8</f>
        <v>87.8</v>
      </c>
      <c r="AA7" s="64">
        <f t="shared" si="14"/>
        <v>91.6</v>
      </c>
      <c r="AB7" s="64">
        <f t="shared" si="14"/>
        <v>89.5</v>
      </c>
      <c r="AC7" s="64">
        <f t="shared" si="14"/>
        <v>78.8</v>
      </c>
      <c r="AD7" s="64">
        <f t="shared" si="14"/>
        <v>91.3</v>
      </c>
      <c r="AE7" s="64">
        <f t="shared" si="14"/>
        <v>91.8</v>
      </c>
      <c r="AF7" s="64">
        <f t="shared" si="14"/>
        <v>93.3</v>
      </c>
      <c r="AG7" s="64">
        <f t="shared" si="14"/>
        <v>94.6</v>
      </c>
      <c r="AH7" s="64">
        <f t="shared" si="14"/>
        <v>97.1</v>
      </c>
      <c r="AI7" s="64"/>
      <c r="AJ7" s="64">
        <f>AJ8</f>
        <v>8.6999999999999993</v>
      </c>
      <c r="AK7" s="64">
        <f t="shared" ref="AK7:AS7" si="15">AK8</f>
        <v>56.5</v>
      </c>
      <c r="AL7" s="64">
        <f t="shared" si="15"/>
        <v>8.6999999999999993</v>
      </c>
      <c r="AM7" s="64">
        <f t="shared" si="15"/>
        <v>0.3</v>
      </c>
      <c r="AN7" s="64">
        <f t="shared" si="15"/>
        <v>0.2</v>
      </c>
      <c r="AO7" s="64">
        <f t="shared" si="15"/>
        <v>24.8</v>
      </c>
      <c r="AP7" s="64">
        <f t="shared" si="15"/>
        <v>25.9</v>
      </c>
      <c r="AQ7" s="64">
        <f t="shared" si="15"/>
        <v>25.2</v>
      </c>
      <c r="AR7" s="64">
        <f t="shared" si="15"/>
        <v>27.3</v>
      </c>
      <c r="AS7" s="64">
        <f t="shared" si="15"/>
        <v>30.4</v>
      </c>
      <c r="AT7" s="64"/>
      <c r="AU7" s="59">
        <f>AU8</f>
        <v>68</v>
      </c>
      <c r="AV7" s="59">
        <f t="shared" ref="AV7:BD7" si="16">AV8</f>
        <v>58</v>
      </c>
      <c r="AW7" s="59">
        <f t="shared" si="16"/>
        <v>48</v>
      </c>
      <c r="AX7" s="59">
        <f t="shared" si="16"/>
        <v>39</v>
      </c>
      <c r="AY7" s="59">
        <f t="shared" si="16"/>
        <v>29</v>
      </c>
      <c r="AZ7" s="59">
        <f t="shared" si="16"/>
        <v>2500</v>
      </c>
      <c r="BA7" s="59">
        <f t="shared" si="16"/>
        <v>2895</v>
      </c>
      <c r="BB7" s="59">
        <f t="shared" si="16"/>
        <v>2798</v>
      </c>
      <c r="BC7" s="59">
        <f t="shared" si="16"/>
        <v>2646</v>
      </c>
      <c r="BD7" s="59">
        <f t="shared" si="16"/>
        <v>3706</v>
      </c>
      <c r="BE7" s="59"/>
      <c r="BF7" s="64">
        <f>BF8</f>
        <v>22.2</v>
      </c>
      <c r="BG7" s="64">
        <f t="shared" ref="BG7:BO7" si="17">BG8</f>
        <v>22.3</v>
      </c>
      <c r="BH7" s="64">
        <f t="shared" si="17"/>
        <v>23.2</v>
      </c>
      <c r="BI7" s="64">
        <f t="shared" si="17"/>
        <v>22.3</v>
      </c>
      <c r="BJ7" s="64">
        <f t="shared" si="17"/>
        <v>22.8</v>
      </c>
      <c r="BK7" s="64">
        <f t="shared" si="17"/>
        <v>22.7</v>
      </c>
      <c r="BL7" s="64">
        <f t="shared" si="17"/>
        <v>23.4</v>
      </c>
      <c r="BM7" s="64">
        <f t="shared" si="17"/>
        <v>22.8</v>
      </c>
      <c r="BN7" s="64">
        <f t="shared" si="17"/>
        <v>23.5</v>
      </c>
      <c r="BO7" s="64">
        <f t="shared" si="17"/>
        <v>23.9</v>
      </c>
      <c r="BP7" s="64"/>
      <c r="BQ7" s="64">
        <f>BQ8</f>
        <v>0</v>
      </c>
      <c r="BR7" s="64">
        <f t="shared" ref="BR7:BZ7" si="18">BR8</f>
        <v>0</v>
      </c>
      <c r="BS7" s="64">
        <f t="shared" si="18"/>
        <v>0</v>
      </c>
      <c r="BT7" s="64">
        <f t="shared" si="18"/>
        <v>0</v>
      </c>
      <c r="BU7" s="64">
        <f t="shared" si="18"/>
        <v>0</v>
      </c>
      <c r="BV7" s="64">
        <f t="shared" si="18"/>
        <v>35.1</v>
      </c>
      <c r="BW7" s="64">
        <f t="shared" si="18"/>
        <v>35.4</v>
      </c>
      <c r="BX7" s="64">
        <f t="shared" si="18"/>
        <v>37.299999999999997</v>
      </c>
      <c r="BY7" s="64">
        <f t="shared" si="18"/>
        <v>33.799999999999997</v>
      </c>
      <c r="BZ7" s="64">
        <f t="shared" si="18"/>
        <v>35.700000000000003</v>
      </c>
      <c r="CA7" s="64"/>
      <c r="CB7" s="64">
        <f>CB8</f>
        <v>-7.3</v>
      </c>
      <c r="CC7" s="64">
        <f t="shared" ref="CC7:CK7" si="19">CC8</f>
        <v>-7.2</v>
      </c>
      <c r="CD7" s="64">
        <f t="shared" si="19"/>
        <v>-2.6</v>
      </c>
      <c r="CE7" s="64">
        <f t="shared" si="19"/>
        <v>-6.2</v>
      </c>
      <c r="CF7" s="64">
        <f t="shared" si="19"/>
        <v>-22.9</v>
      </c>
      <c r="CG7" s="64">
        <f t="shared" si="19"/>
        <v>-17.5</v>
      </c>
      <c r="CH7" s="64">
        <f t="shared" si="19"/>
        <v>-15.9</v>
      </c>
      <c r="CI7" s="64">
        <f t="shared" si="19"/>
        <v>-17.7</v>
      </c>
      <c r="CJ7" s="64">
        <f t="shared" si="19"/>
        <v>-33.5</v>
      </c>
      <c r="CK7" s="64">
        <f t="shared" si="19"/>
        <v>-52.5</v>
      </c>
      <c r="CL7" s="64"/>
      <c r="CM7" s="59">
        <f>CM8</f>
        <v>-1514</v>
      </c>
      <c r="CN7" s="59">
        <f t="shared" ref="CN7:CV7" si="20">CN8</f>
        <v>-1297</v>
      </c>
      <c r="CO7" s="59">
        <f t="shared" si="20"/>
        <v>20</v>
      </c>
      <c r="CP7" s="59">
        <f t="shared" si="20"/>
        <v>-702</v>
      </c>
      <c r="CQ7" s="59">
        <f t="shared" si="20"/>
        <v>-5548</v>
      </c>
      <c r="CR7" s="59">
        <f t="shared" si="20"/>
        <v>-6167</v>
      </c>
      <c r="CS7" s="59">
        <f t="shared" si="20"/>
        <v>-9455</v>
      </c>
      <c r="CT7" s="59">
        <f t="shared" si="20"/>
        <v>-9799</v>
      </c>
      <c r="CU7" s="59">
        <f t="shared" si="20"/>
        <v>-10359</v>
      </c>
      <c r="CV7" s="59">
        <f t="shared" si="20"/>
        <v>-10539</v>
      </c>
      <c r="CW7" s="59"/>
      <c r="CX7" s="64" t="s">
        <v>119</v>
      </c>
      <c r="CY7" s="64" t="s">
        <v>119</v>
      </c>
      <c r="CZ7" s="64" t="s">
        <v>119</v>
      </c>
      <c r="DA7" s="64" t="s">
        <v>119</v>
      </c>
      <c r="DB7" s="64" t="s">
        <v>119</v>
      </c>
      <c r="DC7" s="64" t="s">
        <v>119</v>
      </c>
      <c r="DD7" s="64" t="s">
        <v>119</v>
      </c>
      <c r="DE7" s="64" t="s">
        <v>119</v>
      </c>
      <c r="DF7" s="64" t="s">
        <v>119</v>
      </c>
      <c r="DG7" s="64" t="s">
        <v>116</v>
      </c>
      <c r="DH7" s="64"/>
      <c r="DI7" s="60">
        <f>DI8</f>
        <v>306448</v>
      </c>
      <c r="DJ7" s="60">
        <f>DJ8</f>
        <v>6313</v>
      </c>
      <c r="DK7" s="64" t="s">
        <v>119</v>
      </c>
      <c r="DL7" s="64" t="s">
        <v>119</v>
      </c>
      <c r="DM7" s="64" t="s">
        <v>119</v>
      </c>
      <c r="DN7" s="64" t="s">
        <v>119</v>
      </c>
      <c r="DO7" s="64" t="s">
        <v>119</v>
      </c>
      <c r="DP7" s="64" t="s">
        <v>119</v>
      </c>
      <c r="DQ7" s="64" t="s">
        <v>119</v>
      </c>
      <c r="DR7" s="64" t="s">
        <v>119</v>
      </c>
      <c r="DS7" s="64" t="s">
        <v>119</v>
      </c>
      <c r="DT7" s="64" t="s">
        <v>116</v>
      </c>
      <c r="DU7" s="64"/>
      <c r="DV7" s="64">
        <f>DV8</f>
        <v>60</v>
      </c>
      <c r="DW7" s="64">
        <f t="shared" ref="DW7:EE7" si="21">DW8</f>
        <v>51.2</v>
      </c>
      <c r="DX7" s="64">
        <f t="shared" si="21"/>
        <v>39</v>
      </c>
      <c r="DY7" s="64">
        <f t="shared" si="21"/>
        <v>30.4</v>
      </c>
      <c r="DZ7" s="64">
        <f t="shared" si="21"/>
        <v>20.399999999999999</v>
      </c>
      <c r="EA7" s="64">
        <f t="shared" si="21"/>
        <v>34.1</v>
      </c>
      <c r="EB7" s="64">
        <f t="shared" si="21"/>
        <v>20.3</v>
      </c>
      <c r="EC7" s="64">
        <f t="shared" si="21"/>
        <v>44.7</v>
      </c>
      <c r="ED7" s="64">
        <f t="shared" si="21"/>
        <v>33.299999999999997</v>
      </c>
      <c r="EE7" s="64">
        <f t="shared" si="21"/>
        <v>536.70000000000005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2">
      <c r="A8" s="42"/>
      <c r="B8" s="67">
        <v>2018</v>
      </c>
      <c r="C8" s="67">
        <v>133825</v>
      </c>
      <c r="D8" s="67">
        <v>47</v>
      </c>
      <c r="E8" s="67">
        <v>11</v>
      </c>
      <c r="F8" s="67">
        <v>1</v>
      </c>
      <c r="G8" s="67">
        <v>1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8" t="s">
        <v>127</v>
      </c>
      <c r="Q8" s="69">
        <v>889</v>
      </c>
      <c r="R8" s="69">
        <v>31</v>
      </c>
      <c r="S8" s="70">
        <v>10134</v>
      </c>
      <c r="T8" s="71" t="s">
        <v>128</v>
      </c>
      <c r="U8" s="68">
        <v>0</v>
      </c>
      <c r="V8" s="71" t="s">
        <v>129</v>
      </c>
      <c r="W8" s="72">
        <v>100</v>
      </c>
      <c r="X8" s="71" t="s">
        <v>130</v>
      </c>
      <c r="Y8" s="73">
        <v>87.5</v>
      </c>
      <c r="Z8" s="73">
        <v>87.8</v>
      </c>
      <c r="AA8" s="73">
        <v>91.6</v>
      </c>
      <c r="AB8" s="73">
        <v>89.5</v>
      </c>
      <c r="AC8" s="73">
        <v>78.8</v>
      </c>
      <c r="AD8" s="73">
        <v>91.3</v>
      </c>
      <c r="AE8" s="73">
        <v>91.8</v>
      </c>
      <c r="AF8" s="73">
        <v>93.3</v>
      </c>
      <c r="AG8" s="73">
        <v>94.6</v>
      </c>
      <c r="AH8" s="73">
        <v>97.1</v>
      </c>
      <c r="AI8" s="73">
        <v>112</v>
      </c>
      <c r="AJ8" s="73">
        <v>8.6999999999999993</v>
      </c>
      <c r="AK8" s="73">
        <v>56.5</v>
      </c>
      <c r="AL8" s="73">
        <v>8.6999999999999993</v>
      </c>
      <c r="AM8" s="73">
        <v>0.3</v>
      </c>
      <c r="AN8" s="73">
        <v>0.2</v>
      </c>
      <c r="AO8" s="73">
        <v>24.8</v>
      </c>
      <c r="AP8" s="73">
        <v>25.9</v>
      </c>
      <c r="AQ8" s="73">
        <v>25.2</v>
      </c>
      <c r="AR8" s="73">
        <v>27.3</v>
      </c>
      <c r="AS8" s="73">
        <v>30.4</v>
      </c>
      <c r="AT8" s="73">
        <v>19.5</v>
      </c>
      <c r="AU8" s="74">
        <v>68</v>
      </c>
      <c r="AV8" s="74">
        <v>58</v>
      </c>
      <c r="AW8" s="74">
        <v>48</v>
      </c>
      <c r="AX8" s="74">
        <v>39</v>
      </c>
      <c r="AY8" s="74">
        <v>29</v>
      </c>
      <c r="AZ8" s="74">
        <v>2500</v>
      </c>
      <c r="BA8" s="74">
        <v>2895</v>
      </c>
      <c r="BB8" s="74">
        <v>2798</v>
      </c>
      <c r="BC8" s="74">
        <v>2646</v>
      </c>
      <c r="BD8" s="74">
        <v>3706</v>
      </c>
      <c r="BE8" s="74">
        <v>4220</v>
      </c>
      <c r="BF8" s="73">
        <v>22.2</v>
      </c>
      <c r="BG8" s="73">
        <v>22.3</v>
      </c>
      <c r="BH8" s="73">
        <v>23.2</v>
      </c>
      <c r="BI8" s="73">
        <v>22.3</v>
      </c>
      <c r="BJ8" s="73">
        <v>22.8</v>
      </c>
      <c r="BK8" s="73">
        <v>22.7</v>
      </c>
      <c r="BL8" s="73">
        <v>23.4</v>
      </c>
      <c r="BM8" s="73">
        <v>22.8</v>
      </c>
      <c r="BN8" s="73">
        <v>23.5</v>
      </c>
      <c r="BO8" s="73">
        <v>23.9</v>
      </c>
      <c r="BP8" s="73">
        <v>22.1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35.1</v>
      </c>
      <c r="BW8" s="73">
        <v>35.4</v>
      </c>
      <c r="BX8" s="73">
        <v>37.299999999999997</v>
      </c>
      <c r="BY8" s="73">
        <v>33.799999999999997</v>
      </c>
      <c r="BZ8" s="73">
        <v>35.700000000000003</v>
      </c>
      <c r="CA8" s="73">
        <v>32.5</v>
      </c>
      <c r="CB8" s="73">
        <v>-7.3</v>
      </c>
      <c r="CC8" s="73">
        <v>-7.2</v>
      </c>
      <c r="CD8" s="73">
        <v>-2.6</v>
      </c>
      <c r="CE8" s="75">
        <v>-6.2</v>
      </c>
      <c r="CF8" s="75">
        <v>-22.9</v>
      </c>
      <c r="CG8" s="73">
        <v>-17.5</v>
      </c>
      <c r="CH8" s="73">
        <v>-15.9</v>
      </c>
      <c r="CI8" s="73">
        <v>-17.7</v>
      </c>
      <c r="CJ8" s="73">
        <v>-33.5</v>
      </c>
      <c r="CK8" s="73">
        <v>-52.5</v>
      </c>
      <c r="CL8" s="73">
        <v>-106</v>
      </c>
      <c r="CM8" s="74">
        <v>-1514</v>
      </c>
      <c r="CN8" s="74">
        <v>-1297</v>
      </c>
      <c r="CO8" s="74">
        <v>20</v>
      </c>
      <c r="CP8" s="74">
        <v>-702</v>
      </c>
      <c r="CQ8" s="74">
        <v>-5548</v>
      </c>
      <c r="CR8" s="74">
        <v>-6167</v>
      </c>
      <c r="CS8" s="74">
        <v>-9455</v>
      </c>
      <c r="CT8" s="74">
        <v>-9799</v>
      </c>
      <c r="CU8" s="74">
        <v>-10359</v>
      </c>
      <c r="CV8" s="74">
        <v>-10539</v>
      </c>
      <c r="CW8" s="74">
        <v>-5790</v>
      </c>
      <c r="CX8" s="73" t="s">
        <v>131</v>
      </c>
      <c r="CY8" s="73" t="s">
        <v>131</v>
      </c>
      <c r="CZ8" s="73" t="s">
        <v>131</v>
      </c>
      <c r="DA8" s="73" t="s">
        <v>131</v>
      </c>
      <c r="DB8" s="73" t="s">
        <v>131</v>
      </c>
      <c r="DC8" s="73" t="s">
        <v>131</v>
      </c>
      <c r="DD8" s="73" t="s">
        <v>131</v>
      </c>
      <c r="DE8" s="73" t="s">
        <v>131</v>
      </c>
      <c r="DF8" s="73" t="s">
        <v>131</v>
      </c>
      <c r="DG8" s="73" t="s">
        <v>131</v>
      </c>
      <c r="DH8" s="73" t="s">
        <v>131</v>
      </c>
      <c r="DI8" s="69">
        <v>306448</v>
      </c>
      <c r="DJ8" s="69">
        <v>6313</v>
      </c>
      <c r="DK8" s="73" t="s">
        <v>131</v>
      </c>
      <c r="DL8" s="73" t="s">
        <v>131</v>
      </c>
      <c r="DM8" s="73" t="s">
        <v>131</v>
      </c>
      <c r="DN8" s="73" t="s">
        <v>131</v>
      </c>
      <c r="DO8" s="73" t="s">
        <v>131</v>
      </c>
      <c r="DP8" s="73" t="s">
        <v>131</v>
      </c>
      <c r="DQ8" s="73" t="s">
        <v>131</v>
      </c>
      <c r="DR8" s="73" t="s">
        <v>131</v>
      </c>
      <c r="DS8" s="73" t="s">
        <v>131</v>
      </c>
      <c r="DT8" s="73" t="s">
        <v>131</v>
      </c>
      <c r="DU8" s="73" t="s">
        <v>131</v>
      </c>
      <c r="DV8" s="73">
        <v>60</v>
      </c>
      <c r="DW8" s="73">
        <v>51.2</v>
      </c>
      <c r="DX8" s="73">
        <v>39</v>
      </c>
      <c r="DY8" s="73">
        <v>30.4</v>
      </c>
      <c r="DZ8" s="73">
        <v>20.399999999999999</v>
      </c>
      <c r="EA8" s="73">
        <v>34.1</v>
      </c>
      <c r="EB8" s="73">
        <v>20.3</v>
      </c>
      <c r="EC8" s="73">
        <v>44.7</v>
      </c>
      <c r="ED8" s="73">
        <v>33.299999999999997</v>
      </c>
      <c r="EE8" s="73">
        <v>536.70000000000005</v>
      </c>
      <c r="EF8" s="73">
        <v>167.7</v>
      </c>
      <c r="EG8" s="71">
        <v>0</v>
      </c>
      <c r="EH8" s="76">
        <v>0</v>
      </c>
      <c r="EI8" s="76">
        <v>0</v>
      </c>
      <c r="EJ8" s="76">
        <v>0</v>
      </c>
      <c r="EK8" s="76">
        <v>0</v>
      </c>
      <c r="EL8" s="76">
        <v>0</v>
      </c>
      <c r="EM8" s="76">
        <v>0</v>
      </c>
      <c r="EN8" s="76" t="s">
        <v>131</v>
      </c>
      <c r="EO8" s="76">
        <v>1E-4</v>
      </c>
      <c r="EP8" s="76">
        <v>2.0000000000000001E-4</v>
      </c>
    </row>
    <row r="9" spans="1:146" x14ac:dyDescent="0.2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2">
      <c r="A10" s="81"/>
      <c r="B10" s="81" t="s">
        <v>132</v>
      </c>
      <c r="C10" s="81" t="s">
        <v>133</v>
      </c>
      <c r="D10" s="81" t="s">
        <v>134</v>
      </c>
      <c r="E10" s="81" t="s">
        <v>135</v>
      </c>
      <c r="F10" s="81" t="s">
        <v>136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2">
      <c r="A11" s="81" t="s">
        <v>52</v>
      </c>
      <c r="B11" s="82">
        <f>DATEVALUE($B$6-4&amp;"年1月1日")</f>
        <v>41640</v>
      </c>
      <c r="C11" s="82">
        <f>DATEVALUE($B$6-3&amp;"年1月1日")</f>
        <v>42005</v>
      </c>
      <c r="D11" s="82">
        <f>DATEVALUE($B$6-2&amp;"年1月1日")</f>
        <v>42370</v>
      </c>
      <c r="E11" s="82">
        <f>DATEVALUE($B$6-1&amp;"年1月1日")</f>
        <v>42736</v>
      </c>
      <c r="F11" s="82">
        <f>DATEVALUE($B$6&amp;"年1月1日")</f>
        <v>43101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2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2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2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2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2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2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2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2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2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2020-02-05T10:21:41Z</cp:lastPrinted>
  <dcterms:created xsi:type="dcterms:W3CDTF">2019-12-05T07:18:17Z</dcterms:created>
  <dcterms:modified xsi:type="dcterms:W3CDTF">2020-02-05T10:32:47Z</dcterms:modified>
  <cp:category/>
</cp:coreProperties>
</file>