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adwn001\共有\01_各課\04_住民課\04_浄化槽係\yuuko\5 都提出物\H31 R1\R2.1.28　経営比較分析表の分析\提出\"/>
    </mc:Choice>
  </mc:AlternateContent>
  <workbookProtection workbookAlgorithmName="SHA-512" workbookHashValue="VqbMPbiIIu1sNTrGXUpv4rS2KCUNAGuaj9SISFKJ8+vg6UtG4elrajsvE0UlItTbx5NynflxuFfZG8NMRabJVg==" workbookSaltValue="Hw+IKFcVeGw+daVHaC0Ugw==" workbookSpinCount="100000" lockStructure="1"/>
  <bookViews>
    <workbookView xWindow="0" yWindow="0" windowWidth="20490" windowHeight="753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AD10" i="4"/>
  <c r="P10" i="4"/>
  <c r="I10" i="4"/>
  <c r="B10" i="4"/>
  <c r="AT8" i="4"/>
  <c r="AL8" i="4"/>
  <c r="W8" i="4"/>
  <c r="P8" i="4"/>
  <c r="I8" i="4"/>
  <c r="C10" i="5" l="1"/>
  <c r="D10" i="5"/>
  <c r="B10" i="5"/>
</calcChain>
</file>

<file path=xl/sharedStrings.xml><?xml version="1.0" encoding="utf-8"?>
<sst xmlns="http://schemas.openxmlformats.org/spreadsheetml/2006/main" count="239" uniqueCount="113">
  <si>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</si>
  <si>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</si>
  <si>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</si>
  <si>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</si>
  <si>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</si>
  <si>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</si>
  <si>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</si>
  <si>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</si>
  <si>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</si>
  <si>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</si>
  <si>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</si>
  <si>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</si>
  <si>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</si>
  <si>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</si>
  <si>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</si>
  <si>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</si>
  <si>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</si>
  <si>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</si>
  <si>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</si>
  <si>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</si>
  <si>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</si>
  <si>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</si>
  <si>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</si>
  <si>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</si>
  <si>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</si>
  <si>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</si>
  <si>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</si>
  <si>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</si>
  <si>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</si>
  <si>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</si>
  <si>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</si>
  <si>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</si>
  <si>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</si>
  <si>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</si>
  <si>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</si>
  <si>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</si>
  <si>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</si>
  <si>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</si>
  <si>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</si>
  <si>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</si>
  <si>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</si>
  <si>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</si>
  <si>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</si>
  <si>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</si>
  <si>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</si>
  <si>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</si>
  <si>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</si>
  <si>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</si>
  <si>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</si>
  <si>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</si>
  <si>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</si>
  <si>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</si>
  <si>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</si>
  <si>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</si>
  <si>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</si>
  <si>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</si>
  <si>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</si>
  <si>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</si>
  <si>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</si>
  <si>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</si>
  <si>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</si>
  <si>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</si>
  <si>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</si>
  <si>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</si>
  <si>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</si>
  <si>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</si>
  <si>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</si>
  <si>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</si>
  <si>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</si>
  <si>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</si>
  <si>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</si>
  <si>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</si>
  <si>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</si>
  <si>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</si>
  <si>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</si>
  <si>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</si>
  <si>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</si>
  <si>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</si>
  <si>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</si>
  <si>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</si>
  <si>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</si>
  <si>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</si>
  <si>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</si>
  <si>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</si>
  <si>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</si>
  <si>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</si>
  <si>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</si>
  <si>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</si>
  <si>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</si>
  <si>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</si>
  <si>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</si>
  <si>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</si>
  <si>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</si>
  <si>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</si>
  <si>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</si>
  <si>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</si>
  <si>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</si>
  <si>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東京都　八丈町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</si>
  <si>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</si>
  <si>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</si>
  <si>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</si>
  <si>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</si>
  <si>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</si>
  <si>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</si>
  <si>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</si>
  <si>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</si>
  <si>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</si>
  <si>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</si>
  <si>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</si>
  <si>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</si>
  <si>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平成２４年度から開始された事業であり、現状では老朽化は見られない。</t>
    <rPh sb="0" eb="2">
      <t>ヘイセイ</t>
    </rPh>
    <rPh sb="4" eb="6">
      <t>ネンド</t>
    </rPh>
    <rPh sb="8" eb="10">
      <t>カイシ</t>
    </rPh>
    <rPh sb="13" eb="15">
      <t>ジギョウ</t>
    </rPh>
    <rPh sb="19" eb="21">
      <t>ゲンジョウ</t>
    </rPh>
    <rPh sb="23" eb="26">
      <t>ロウキュウカ</t>
    </rPh>
    <rPh sb="27" eb="28">
      <t>ミ</t>
    </rPh>
    <phoneticPr fontId="15"/>
  </si>
  <si>
    <t>現状では老朽化は見られないものの、設置年度がまとまっているため、将来的にも改修時期が重なり費用がかさむことが推測される。老朽化や改修を見据えた事業運用や、料金改定を検討していく。
併せて、浄化槽設置率を向上させるため、適切な設置に努めていく。</t>
    <rPh sb="0" eb="2">
      <t>ゲンジョウ</t>
    </rPh>
    <rPh sb="4" eb="7">
      <t>ロウキュウカ</t>
    </rPh>
    <rPh sb="8" eb="9">
      <t>ミ</t>
    </rPh>
    <rPh sb="17" eb="19">
      <t>セッチ</t>
    </rPh>
    <rPh sb="19" eb="21">
      <t>ネンド</t>
    </rPh>
    <rPh sb="32" eb="34">
      <t>ショウライ</t>
    </rPh>
    <rPh sb="34" eb="35">
      <t>テキ</t>
    </rPh>
    <rPh sb="37" eb="39">
      <t>カイシュウ</t>
    </rPh>
    <rPh sb="39" eb="41">
      <t>ジキ</t>
    </rPh>
    <rPh sb="42" eb="43">
      <t>カサ</t>
    </rPh>
    <rPh sb="45" eb="47">
      <t>ヒヨウ</t>
    </rPh>
    <rPh sb="54" eb="56">
      <t>スイソク</t>
    </rPh>
    <rPh sb="60" eb="63">
      <t>ロウキュウカ</t>
    </rPh>
    <rPh sb="64" eb="66">
      <t>カイシュウ</t>
    </rPh>
    <rPh sb="67" eb="69">
      <t>ミス</t>
    </rPh>
    <rPh sb="71" eb="73">
      <t>ジギョウ</t>
    </rPh>
    <rPh sb="73" eb="75">
      <t>ウンヨウ</t>
    </rPh>
    <rPh sb="77" eb="79">
      <t>リョウキン</t>
    </rPh>
    <rPh sb="79" eb="81">
      <t>カイテイ</t>
    </rPh>
    <rPh sb="82" eb="84">
      <t>ケントウ</t>
    </rPh>
    <rPh sb="90" eb="91">
      <t>アワ</t>
    </rPh>
    <rPh sb="94" eb="97">
      <t>ジョウカソウ</t>
    </rPh>
    <rPh sb="97" eb="99">
      <t>セッチ</t>
    </rPh>
    <rPh sb="99" eb="100">
      <t>リツ</t>
    </rPh>
    <rPh sb="101" eb="103">
      <t>コウジョウ</t>
    </rPh>
    <phoneticPr fontId="15"/>
  </si>
  <si>
    <t>①収益的収支比率は、5.62％減少となったが、一般会計からの繰入に大きく依存しているため、今後は経営改善に向けた取り組みが必要である。
④企業債残高対事業規模比率については、事業開始年度（平成２４年度）より減少傾向にあるものの、類似団体に比べ高い比率となっている。今後も合併処理浄化槽の整備を継続していくため、現状のように平均値を上回って推移すると思われる。
⑤経費回収率は、前年度に比べ5.42％増加しているが、平均値を大きく下回っている。事業経営を考慮すると料金改定の検討が必要であるが、増額すると浄化槽転換への個人負担額が増加し、浄化槽整備の鈍化も懸念される。
⑥汚水処理原価および⑦施設利用率については、高齢者のみの世帯など、汚泥の処理量が極端に少ないなどのケースが見受けられ、水道使用量も少量のためと分析している。</t>
    <rPh sb="69" eb="71">
      <t>キギョウ</t>
    </rPh>
    <rPh sb="71" eb="72">
      <t>サイ</t>
    </rPh>
    <rPh sb="72" eb="74">
      <t>ザンダカ</t>
    </rPh>
    <rPh sb="74" eb="75">
      <t>タイ</t>
    </rPh>
    <rPh sb="75" eb="77">
      <t>ジギョウ</t>
    </rPh>
    <rPh sb="77" eb="79">
      <t>キボ</t>
    </rPh>
    <rPh sb="79" eb="81">
      <t>ヒリツ</t>
    </rPh>
    <rPh sb="87" eb="89">
      <t>ジギョウ</t>
    </rPh>
    <rPh sb="89" eb="91">
      <t>カイシ</t>
    </rPh>
    <rPh sb="91" eb="93">
      <t>ネンド</t>
    </rPh>
    <rPh sb="94" eb="96">
      <t>ヘイセイ</t>
    </rPh>
    <rPh sb="98" eb="100">
      <t>ネンド</t>
    </rPh>
    <rPh sb="103" eb="105">
      <t>ゲンショウ</t>
    </rPh>
    <rPh sb="105" eb="107">
      <t>ケイコウ</t>
    </rPh>
    <rPh sb="114" eb="116">
      <t>ルイジ</t>
    </rPh>
    <rPh sb="116" eb="118">
      <t>ダンタイ</t>
    </rPh>
    <rPh sb="119" eb="120">
      <t>クラ</t>
    </rPh>
    <rPh sb="121" eb="122">
      <t>タカ</t>
    </rPh>
    <rPh sb="123" eb="125">
      <t>ヒリツ</t>
    </rPh>
    <rPh sb="132" eb="134">
      <t>コンゴ</t>
    </rPh>
    <rPh sb="135" eb="137">
      <t>ガッペイ</t>
    </rPh>
    <rPh sb="137" eb="139">
      <t>ショリ</t>
    </rPh>
    <rPh sb="139" eb="142">
      <t>ジョウカソウ</t>
    </rPh>
    <rPh sb="143" eb="145">
      <t>セイビ</t>
    </rPh>
    <rPh sb="146" eb="148">
      <t>ケイゾク</t>
    </rPh>
    <rPh sb="155" eb="157">
      <t>ゲンジョウ</t>
    </rPh>
    <rPh sb="161" eb="164">
      <t>ヘイキンチ</t>
    </rPh>
    <rPh sb="165" eb="167">
      <t>ウワマワ</t>
    </rPh>
    <rPh sb="169" eb="171">
      <t>スイイ</t>
    </rPh>
    <rPh sb="174" eb="175">
      <t>オモ</t>
    </rPh>
    <rPh sb="181" eb="183">
      <t>ケイヒ</t>
    </rPh>
    <rPh sb="183" eb="185">
      <t>カイシュウ</t>
    </rPh>
    <rPh sb="185" eb="186">
      <t>リツ</t>
    </rPh>
    <rPh sb="188" eb="191">
      <t>ゼンネンド</t>
    </rPh>
    <rPh sb="192" eb="193">
      <t>クラ</t>
    </rPh>
    <rPh sb="199" eb="201">
      <t>ゾウカ</t>
    </rPh>
    <rPh sb="207" eb="210">
      <t>ヘイキンチ</t>
    </rPh>
    <rPh sb="211" eb="212">
      <t>オオ</t>
    </rPh>
    <rPh sb="214" eb="216">
      <t>シタマワ</t>
    </rPh>
    <rPh sb="221" eb="223">
      <t>ジギョウ</t>
    </rPh>
    <rPh sb="223" eb="225">
      <t>ケイエイ</t>
    </rPh>
    <rPh sb="226" eb="228">
      <t>コウリョ</t>
    </rPh>
    <rPh sb="231" eb="233">
      <t>リョウキン</t>
    </rPh>
    <rPh sb="233" eb="235">
      <t>カイテイ</t>
    </rPh>
    <rPh sb="236" eb="238">
      <t>ケントウ</t>
    </rPh>
    <rPh sb="239" eb="241">
      <t>ヒツヨウ</t>
    </rPh>
    <rPh sb="246" eb="248">
      <t>ゾウガク</t>
    </rPh>
    <rPh sb="251" eb="254">
      <t>ジョウカソウ</t>
    </rPh>
    <rPh sb="254" eb="256">
      <t>テンカン</t>
    </rPh>
    <rPh sb="258" eb="260">
      <t>コジン</t>
    </rPh>
    <rPh sb="260" eb="262">
      <t>フタン</t>
    </rPh>
    <rPh sb="262" eb="263">
      <t>ガク</t>
    </rPh>
    <rPh sb="264" eb="266">
      <t>ゾウカ</t>
    </rPh>
    <rPh sb="268" eb="271">
      <t>ジョウカソウ</t>
    </rPh>
    <rPh sb="271" eb="273">
      <t>セイビ</t>
    </rPh>
    <rPh sb="274" eb="276">
      <t>ドンカ</t>
    </rPh>
    <rPh sb="277" eb="279">
      <t>ケネン</t>
    </rPh>
    <rPh sb="285" eb="287">
      <t>オスイ</t>
    </rPh>
    <rPh sb="287" eb="289">
      <t>ショリ</t>
    </rPh>
    <rPh sb="289" eb="291">
      <t>ゲンカ</t>
    </rPh>
    <rPh sb="295" eb="297">
      <t>シセツ</t>
    </rPh>
    <rPh sb="297" eb="300">
      <t>リヨウリツ</t>
    </rPh>
    <rPh sb="306" eb="309">
      <t>コウレイシャ</t>
    </rPh>
    <rPh sb="312" eb="314">
      <t>セタイ</t>
    </rPh>
    <rPh sb="317" eb="319">
      <t>オデイ</t>
    </rPh>
    <rPh sb="320" eb="322">
      <t>ショリ</t>
    </rPh>
    <rPh sb="322" eb="323">
      <t>リョウ</t>
    </rPh>
    <rPh sb="324" eb="326">
      <t>キョクタン</t>
    </rPh>
    <rPh sb="327" eb="328">
      <t>スク</t>
    </rPh>
    <rPh sb="337" eb="339">
      <t>ミウ</t>
    </rPh>
    <rPh sb="343" eb="345">
      <t>スイドウ</t>
    </rPh>
    <rPh sb="355" eb="357">
      <t>ブンセキ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</si>
</sst>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D-410A-A787-23C5261BC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ED-410A-A787-23C5261BC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33.159999999999997</c:v>
                </c:pt>
                <c:pt idx="1">
                  <c:v>30.83</c:v>
                </c:pt>
                <c:pt idx="2">
                  <c:v>30.17</c:v>
                </c:pt>
                <c:pt idx="3">
                  <c:v>32.29</c:v>
                </c:pt>
                <c:pt idx="4">
                  <c:v>33.33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1-449B-9F3E-5D2E826B5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59.08</c:v>
                </c:pt>
                <c:pt idx="1">
                  <c:v>58.25</c:v>
                </c:pt>
                <c:pt idx="2">
                  <c:v>61.55</c:v>
                </c:pt>
                <c:pt idx="3">
                  <c:v>57.22</c:v>
                </c:pt>
                <c:pt idx="4">
                  <c:v>54.93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01-449B-9F3E-5D2E826B5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D-470A-A4DD-D9261BEB5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77.12</c:v>
                </c:pt>
                <c:pt idx="1">
                  <c:v>68.150000000000006</c:v>
                </c:pt>
                <c:pt idx="2">
                  <c:v>67.489999999999995</c:v>
                </c:pt>
                <c:pt idx="3">
                  <c:v>67.290000000000006</c:v>
                </c:pt>
                <c:pt idx="4">
                  <c:v>65.569999999999993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4D-470A-A4DD-D9261BEB5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88.37</c:v>
                </c:pt>
                <c:pt idx="2">
                  <c:v>97.03</c:v>
                </c:pt>
                <c:pt idx="3">
                  <c:v>93.39</c:v>
                </c:pt>
                <c:pt idx="4">
                  <c:v>87.77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B-42AB-9A3A-6B8131B81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B-42AB-9A3A-6B8131B81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4E-4D25-B2C9-D78A62693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4E-4D25-B2C9-D78A62693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A-4753-B618-FEA55BF16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DA-4753-B618-FEA55BF16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2-48AB-8C65-268742393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22-48AB-8C65-268742393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3-4891-A612-202DE01DA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E3-4891-A612-202DE01DA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1376.37</c:v>
                </c:pt>
                <c:pt idx="1">
                  <c:v>1421.69</c:v>
                </c:pt>
                <c:pt idx="2">
                  <c:v>1277.57</c:v>
                </c:pt>
                <c:pt idx="3">
                  <c:v>1193.22</c:v>
                </c:pt>
                <c:pt idx="4">
                  <c:v>1175.5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2-43AF-ACB1-4C957E4BE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416.91</c:v>
                </c:pt>
                <c:pt idx="1">
                  <c:v>392.19</c:v>
                </c:pt>
                <c:pt idx="2">
                  <c:v>413.5</c:v>
                </c:pt>
                <c:pt idx="3">
                  <c:v>407.42</c:v>
                </c:pt>
                <c:pt idx="4">
                  <c:v>386.46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92-43AF-ACB1-4C957E4BE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17.48</c:v>
                </c:pt>
                <c:pt idx="1">
                  <c:v>17.48</c:v>
                </c:pt>
                <c:pt idx="2">
                  <c:v>30.07</c:v>
                </c:pt>
                <c:pt idx="3">
                  <c:v>31.23</c:v>
                </c:pt>
                <c:pt idx="4">
                  <c:v>36.65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5-4DA2-A9FB-E7575F945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57.93</c:v>
                </c:pt>
                <c:pt idx="1">
                  <c:v>57.03</c:v>
                </c:pt>
                <c:pt idx="2">
                  <c:v>55.84</c:v>
                </c:pt>
                <c:pt idx="3">
                  <c:v>57.08</c:v>
                </c:pt>
                <c:pt idx="4">
                  <c:v>55.85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85-4DA2-A9FB-E7575F945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3021.23</c:v>
                </c:pt>
                <c:pt idx="1">
                  <c:v>3747.85</c:v>
                </c:pt>
                <c:pt idx="2">
                  <c:v>2339.54</c:v>
                </c:pt>
                <c:pt idx="3">
                  <c:v>2309.4499999999998</c:v>
                </c:pt>
                <c:pt idx="4">
                  <c:v>1969.55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2-4D7C-A829-1BB7773F7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276.93</c:v>
                </c:pt>
                <c:pt idx="1">
                  <c:v>283.73</c:v>
                </c:pt>
                <c:pt idx="2">
                  <c:v>287.57</c:v>
                </c:pt>
                <c:pt idx="3">
                  <c:v>286.86</c:v>
                </c:pt>
                <c:pt idx="4">
                  <c:v>287.91000000000003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B2-4D7C-A829-1BB7773F7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【325.02】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
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
データ!H6</f>
        <v>
東京都　八丈町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
1</v>
      </c>
      <c r="C7" s="44"/>
      <c r="D7" s="44"/>
      <c r="E7" s="44"/>
      <c r="F7" s="44"/>
      <c r="G7" s="44"/>
      <c r="H7" s="44"/>
      <c r="I7" s="44" t="s">
        <v>
2</v>
      </c>
      <c r="J7" s="44"/>
      <c r="K7" s="44"/>
      <c r="L7" s="44"/>
      <c r="M7" s="44"/>
      <c r="N7" s="44"/>
      <c r="O7" s="44"/>
      <c r="P7" s="44" t="s">
        <v>
3</v>
      </c>
      <c r="Q7" s="44"/>
      <c r="R7" s="44"/>
      <c r="S7" s="44"/>
      <c r="T7" s="44"/>
      <c r="U7" s="44"/>
      <c r="V7" s="44"/>
      <c r="W7" s="44" t="s">
        <v>
4</v>
      </c>
      <c r="X7" s="44"/>
      <c r="Y7" s="44"/>
      <c r="Z7" s="44"/>
      <c r="AA7" s="44"/>
      <c r="AB7" s="44"/>
      <c r="AC7" s="44"/>
      <c r="AD7" s="44" t="s">
        <v>
5</v>
      </c>
      <c r="AE7" s="44"/>
      <c r="AF7" s="44"/>
      <c r="AG7" s="44"/>
      <c r="AH7" s="44"/>
      <c r="AI7" s="44"/>
      <c r="AJ7" s="44"/>
      <c r="AK7" s="3"/>
      <c r="AL7" s="44" t="s">
        <v>
6</v>
      </c>
      <c r="AM7" s="44"/>
      <c r="AN7" s="44"/>
      <c r="AO7" s="44"/>
      <c r="AP7" s="44"/>
      <c r="AQ7" s="44"/>
      <c r="AR7" s="44"/>
      <c r="AS7" s="44"/>
      <c r="AT7" s="44" t="s">
        <v>
7</v>
      </c>
      <c r="AU7" s="44"/>
      <c r="AV7" s="44"/>
      <c r="AW7" s="44"/>
      <c r="AX7" s="44"/>
      <c r="AY7" s="44"/>
      <c r="AZ7" s="44"/>
      <c r="BA7" s="44"/>
      <c r="BB7" s="44" t="s">
        <v>
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
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
データ!I6</f>
        <v>
法非適用</v>
      </c>
      <c r="C8" s="48"/>
      <c r="D8" s="48"/>
      <c r="E8" s="48"/>
      <c r="F8" s="48"/>
      <c r="G8" s="48"/>
      <c r="H8" s="48"/>
      <c r="I8" s="48" t="str">
        <f>
データ!J6</f>
        <v>
下水道事業</v>
      </c>
      <c r="J8" s="48"/>
      <c r="K8" s="48"/>
      <c r="L8" s="48"/>
      <c r="M8" s="48"/>
      <c r="N8" s="48"/>
      <c r="O8" s="48"/>
      <c r="P8" s="48" t="str">
        <f>
データ!K6</f>
        <v>
特定地域生活排水処理</v>
      </c>
      <c r="Q8" s="48"/>
      <c r="R8" s="48"/>
      <c r="S8" s="48"/>
      <c r="T8" s="48"/>
      <c r="U8" s="48"/>
      <c r="V8" s="48"/>
      <c r="W8" s="48" t="str">
        <f>
データ!L6</f>
        <v>
K3</v>
      </c>
      <c r="X8" s="48"/>
      <c r="Y8" s="48"/>
      <c r="Z8" s="48"/>
      <c r="AA8" s="48"/>
      <c r="AB8" s="48"/>
      <c r="AC8" s="48"/>
      <c r="AD8" s="49" t="str">
        <f>
データ!$M$6</f>
        <v>
非設置</v>
      </c>
      <c r="AE8" s="49"/>
      <c r="AF8" s="49"/>
      <c r="AG8" s="49"/>
      <c r="AH8" s="49"/>
      <c r="AI8" s="49"/>
      <c r="AJ8" s="49"/>
      <c r="AK8" s="3"/>
      <c r="AL8" s="50">
        <f>
データ!S6</f>
        <v>
7465</v>
      </c>
      <c r="AM8" s="50"/>
      <c r="AN8" s="50"/>
      <c r="AO8" s="50"/>
      <c r="AP8" s="50"/>
      <c r="AQ8" s="50"/>
      <c r="AR8" s="50"/>
      <c r="AS8" s="50"/>
      <c r="AT8" s="45">
        <f>
データ!T6</f>
        <v>
72.23</v>
      </c>
      <c r="AU8" s="45"/>
      <c r="AV8" s="45"/>
      <c r="AW8" s="45"/>
      <c r="AX8" s="45"/>
      <c r="AY8" s="45"/>
      <c r="AZ8" s="45"/>
      <c r="BA8" s="45"/>
      <c r="BB8" s="45">
        <f>
データ!U6</f>
        <v>
103.35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
10</v>
      </c>
      <c r="BM8" s="47"/>
      <c r="BN8" s="7" t="s">
        <v>
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
12</v>
      </c>
      <c r="C9" s="44"/>
      <c r="D9" s="44"/>
      <c r="E9" s="44"/>
      <c r="F9" s="44"/>
      <c r="G9" s="44"/>
      <c r="H9" s="44"/>
      <c r="I9" s="44" t="s">
        <v>
13</v>
      </c>
      <c r="J9" s="44"/>
      <c r="K9" s="44"/>
      <c r="L9" s="44"/>
      <c r="M9" s="44"/>
      <c r="N9" s="44"/>
      <c r="O9" s="44"/>
      <c r="P9" s="44" t="s">
        <v>
14</v>
      </c>
      <c r="Q9" s="44"/>
      <c r="R9" s="44"/>
      <c r="S9" s="44"/>
      <c r="T9" s="44"/>
      <c r="U9" s="44"/>
      <c r="V9" s="44"/>
      <c r="W9" s="44" t="s">
        <v>
15</v>
      </c>
      <c r="X9" s="44"/>
      <c r="Y9" s="44"/>
      <c r="Z9" s="44"/>
      <c r="AA9" s="44"/>
      <c r="AB9" s="44"/>
      <c r="AC9" s="44"/>
      <c r="AD9" s="44" t="s">
        <v>
16</v>
      </c>
      <c r="AE9" s="44"/>
      <c r="AF9" s="44"/>
      <c r="AG9" s="44"/>
      <c r="AH9" s="44"/>
      <c r="AI9" s="44"/>
      <c r="AJ9" s="44"/>
      <c r="AK9" s="3"/>
      <c r="AL9" s="44" t="s">
        <v>
17</v>
      </c>
      <c r="AM9" s="44"/>
      <c r="AN9" s="44"/>
      <c r="AO9" s="44"/>
      <c r="AP9" s="44"/>
      <c r="AQ9" s="44"/>
      <c r="AR9" s="44"/>
      <c r="AS9" s="44"/>
      <c r="AT9" s="44" t="s">
        <v>
18</v>
      </c>
      <c r="AU9" s="44"/>
      <c r="AV9" s="44"/>
      <c r="AW9" s="44"/>
      <c r="AX9" s="44"/>
      <c r="AY9" s="44"/>
      <c r="AZ9" s="44"/>
      <c r="BA9" s="44"/>
      <c r="BB9" s="44" t="s">
        <v>
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
20</v>
      </c>
      <c r="BM9" s="52"/>
      <c r="BN9" s="10" t="s">
        <v>
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
データ!N6</f>
        <v>
-</v>
      </c>
      <c r="C10" s="45"/>
      <c r="D10" s="45"/>
      <c r="E10" s="45"/>
      <c r="F10" s="45"/>
      <c r="G10" s="45"/>
      <c r="H10" s="45"/>
      <c r="I10" s="45" t="str">
        <f>
データ!O6</f>
        <v>
該当数値なし</v>
      </c>
      <c r="J10" s="45"/>
      <c r="K10" s="45"/>
      <c r="L10" s="45"/>
      <c r="M10" s="45"/>
      <c r="N10" s="45"/>
      <c r="O10" s="45"/>
      <c r="P10" s="45">
        <f>
データ!P6</f>
        <v>
8.0299999999999994</v>
      </c>
      <c r="Q10" s="45"/>
      <c r="R10" s="45"/>
      <c r="S10" s="45"/>
      <c r="T10" s="45"/>
      <c r="U10" s="45"/>
      <c r="V10" s="45"/>
      <c r="W10" s="45">
        <f>
データ!Q6</f>
        <v>
100</v>
      </c>
      <c r="X10" s="45"/>
      <c r="Y10" s="45"/>
      <c r="Z10" s="45"/>
      <c r="AA10" s="45"/>
      <c r="AB10" s="45"/>
      <c r="AC10" s="45"/>
      <c r="AD10" s="50">
        <f>
データ!R6</f>
        <v>
2500</v>
      </c>
      <c r="AE10" s="50"/>
      <c r="AF10" s="50"/>
      <c r="AG10" s="50"/>
      <c r="AH10" s="50"/>
      <c r="AI10" s="50"/>
      <c r="AJ10" s="50"/>
      <c r="AK10" s="2"/>
      <c r="AL10" s="50">
        <f>
データ!V6</f>
        <v>
591</v>
      </c>
      <c r="AM10" s="50"/>
      <c r="AN10" s="50"/>
      <c r="AO10" s="50"/>
      <c r="AP10" s="50"/>
      <c r="AQ10" s="50"/>
      <c r="AR10" s="50"/>
      <c r="AS10" s="50"/>
      <c r="AT10" s="45">
        <f>
データ!W6</f>
        <v>
69.09</v>
      </c>
      <c r="AU10" s="45"/>
      <c r="AV10" s="45"/>
      <c r="AW10" s="45"/>
      <c r="AX10" s="45"/>
      <c r="AY10" s="45"/>
      <c r="AZ10" s="45"/>
      <c r="BA10" s="45"/>
      <c r="BB10" s="45">
        <f>
データ!X6</f>
        <v>
8.5500000000000007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
22</v>
      </c>
      <c r="BM10" s="69"/>
      <c r="BN10" s="13" t="s">
        <v>
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
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
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
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
112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
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
110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
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
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
111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
30</v>
      </c>
    </row>
    <row r="84" spans="1:78" x14ac:dyDescent="0.15">
      <c r="C84" s="2"/>
    </row>
    <row r="85" spans="1:78" hidden="1" x14ac:dyDescent="0.15">
      <c r="B85" s="26" t="s">
        <v>
31</v>
      </c>
      <c r="C85" s="26"/>
      <c r="D85" s="26"/>
      <c r="E85" s="26" t="s">
        <v>
32</v>
      </c>
      <c r="F85" s="26" t="s">
        <v>
33</v>
      </c>
      <c r="G85" s="26" t="s">
        <v>
34</v>
      </c>
      <c r="H85" s="26" t="s">
        <v>
35</v>
      </c>
      <c r="I85" s="26" t="s">
        <v>
36</v>
      </c>
      <c r="J85" s="26" t="s">
        <v>
37</v>
      </c>
      <c r="K85" s="26" t="s">
        <v>
38</v>
      </c>
      <c r="L85" s="26" t="s">
        <v>
39</v>
      </c>
      <c r="M85" s="26" t="s">
        <v>
40</v>
      </c>
      <c r="N85" s="26" t="s">
        <v>
41</v>
      </c>
      <c r="O85" s="26" t="s">
        <v>
42</v>
      </c>
    </row>
    <row r="86" spans="1:78" hidden="1" x14ac:dyDescent="0.15">
      <c r="B86" s="26"/>
      <c r="C86" s="26"/>
      <c r="D86" s="26"/>
      <c r="E86" s="26" t="str">
        <f>
データ!AI6</f>
        <v/>
      </c>
      <c r="F86" s="26" t="s">
        <v>
43</v>
      </c>
      <c r="G86" s="26" t="s">
        <v>
43</v>
      </c>
      <c r="H86" s="26" t="str">
        <f>
データ!BP6</f>
        <v>
【325.02】</v>
      </c>
      <c r="I86" s="26" t="str">
        <f>
データ!CA6</f>
        <v>
【60.61】</v>
      </c>
      <c r="J86" s="26" t="str">
        <f>
データ!CL6</f>
        <v>
【270.94】</v>
      </c>
      <c r="K86" s="26" t="str">
        <f>
データ!CW6</f>
        <v>
【57.80】</v>
      </c>
      <c r="L86" s="26" t="str">
        <f>
データ!DH6</f>
        <v>
【78.90】</v>
      </c>
      <c r="M86" s="26" t="s">
        <v>
43</v>
      </c>
      <c r="N86" s="26" t="s">
        <v>
43</v>
      </c>
      <c r="O86" s="26" t="str">
        <f>
データ!EO6</f>
        <v>
【-】</v>
      </c>
    </row>
  </sheetData>
  <sheetProtection algorithmName="SHA-512" hashValue="Ztq0ymINp6lVH57LDAlEmfdCgZxfy8CkEBDRUV0ubHvQT/nt+9BUOqk9rVQOlxIcTFJpeULyTX5TsudEtJfGAQ==" saltValue="ugnn8EFpRxi00Si6UOVKR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55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134015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東京都　八丈町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8.0299999999999994</v>
      </c>
      <c r="Q6" s="34">
        <f t="shared" si="3"/>
        <v>100</v>
      </c>
      <c r="R6" s="34">
        <f t="shared" si="3"/>
        <v>2500</v>
      </c>
      <c r="S6" s="34">
        <f t="shared" si="3"/>
        <v>7465</v>
      </c>
      <c r="T6" s="34">
        <f t="shared" si="3"/>
        <v>72.23</v>
      </c>
      <c r="U6" s="34">
        <f t="shared" si="3"/>
        <v>103.35</v>
      </c>
      <c r="V6" s="34">
        <f t="shared" si="3"/>
        <v>591</v>
      </c>
      <c r="W6" s="34">
        <f t="shared" si="3"/>
        <v>69.09</v>
      </c>
      <c r="X6" s="34">
        <f t="shared" si="3"/>
        <v>8.5500000000000007</v>
      </c>
      <c r="Y6" s="35">
        <f>IF(Y7="",NA(),Y7)</f>
        <v>100</v>
      </c>
      <c r="Z6" s="35">
        <f t="shared" ref="Z6:AH6" si="4">IF(Z7="",NA(),Z7)</f>
        <v>88.37</v>
      </c>
      <c r="AA6" s="35">
        <f t="shared" si="4"/>
        <v>97.03</v>
      </c>
      <c r="AB6" s="35">
        <f t="shared" si="4"/>
        <v>93.39</v>
      </c>
      <c r="AC6" s="35">
        <f t="shared" si="4"/>
        <v>87.77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1376.37</v>
      </c>
      <c r="BG6" s="35">
        <f t="shared" ref="BG6:BO6" si="7">IF(BG7="",NA(),BG7)</f>
        <v>1421.69</v>
      </c>
      <c r="BH6" s="35">
        <f t="shared" si="7"/>
        <v>1277.57</v>
      </c>
      <c r="BI6" s="35">
        <f t="shared" si="7"/>
        <v>1193.22</v>
      </c>
      <c r="BJ6" s="35">
        <f t="shared" si="7"/>
        <v>1175.5</v>
      </c>
      <c r="BK6" s="35">
        <f t="shared" si="7"/>
        <v>416.91</v>
      </c>
      <c r="BL6" s="35">
        <f t="shared" si="7"/>
        <v>392.19</v>
      </c>
      <c r="BM6" s="35">
        <f t="shared" si="7"/>
        <v>413.5</v>
      </c>
      <c r="BN6" s="35">
        <f t="shared" si="7"/>
        <v>407.42</v>
      </c>
      <c r="BO6" s="35">
        <f t="shared" si="7"/>
        <v>386.46</v>
      </c>
      <c r="BP6" s="34" t="str">
        <f>IF(BP7="","",IF(BP7="-","【-】","【"&amp;SUBSTITUTE(TEXT(BP7,"#,##0.00"),"-","△")&amp;"】"))</f>
        <v>【325.02】</v>
      </c>
      <c r="BQ6" s="35">
        <f>IF(BQ7="",NA(),BQ7)</f>
        <v>17.48</v>
      </c>
      <c r="BR6" s="35">
        <f t="shared" ref="BR6:BZ6" si="8">IF(BR7="",NA(),BR7)</f>
        <v>17.48</v>
      </c>
      <c r="BS6" s="35">
        <f t="shared" si="8"/>
        <v>30.07</v>
      </c>
      <c r="BT6" s="35">
        <f t="shared" si="8"/>
        <v>31.23</v>
      </c>
      <c r="BU6" s="35">
        <f t="shared" si="8"/>
        <v>36.65</v>
      </c>
      <c r="BV6" s="35">
        <f t="shared" si="8"/>
        <v>57.93</v>
      </c>
      <c r="BW6" s="35">
        <f t="shared" si="8"/>
        <v>57.03</v>
      </c>
      <c r="BX6" s="35">
        <f t="shared" si="8"/>
        <v>55.84</v>
      </c>
      <c r="BY6" s="35">
        <f t="shared" si="8"/>
        <v>57.08</v>
      </c>
      <c r="BZ6" s="35">
        <f t="shared" si="8"/>
        <v>55.85</v>
      </c>
      <c r="CA6" s="34" t="str">
        <f>IF(CA7="","",IF(CA7="-","【-】","【"&amp;SUBSTITUTE(TEXT(CA7,"#,##0.00"),"-","△")&amp;"】"))</f>
        <v>【60.61】</v>
      </c>
      <c r="CB6" s="35">
        <f>IF(CB7="",NA(),CB7)</f>
        <v>3021.23</v>
      </c>
      <c r="CC6" s="35">
        <f t="shared" ref="CC6:CK6" si="9">IF(CC7="",NA(),CC7)</f>
        <v>3747.85</v>
      </c>
      <c r="CD6" s="35">
        <f t="shared" si="9"/>
        <v>2339.54</v>
      </c>
      <c r="CE6" s="35">
        <f t="shared" si="9"/>
        <v>2309.4499999999998</v>
      </c>
      <c r="CF6" s="35">
        <f t="shared" si="9"/>
        <v>1969.55</v>
      </c>
      <c r="CG6" s="35">
        <f t="shared" si="9"/>
        <v>276.93</v>
      </c>
      <c r="CH6" s="35">
        <f t="shared" si="9"/>
        <v>283.73</v>
      </c>
      <c r="CI6" s="35">
        <f t="shared" si="9"/>
        <v>287.57</v>
      </c>
      <c r="CJ6" s="35">
        <f t="shared" si="9"/>
        <v>286.86</v>
      </c>
      <c r="CK6" s="35">
        <f t="shared" si="9"/>
        <v>287.91000000000003</v>
      </c>
      <c r="CL6" s="34" t="str">
        <f>IF(CL7="","",IF(CL7="-","【-】","【"&amp;SUBSTITUTE(TEXT(CL7,"#,##0.00"),"-","△")&amp;"】"))</f>
        <v>【270.94】</v>
      </c>
      <c r="CM6" s="35">
        <f>IF(CM7="",NA(),CM7)</f>
        <v>33.159999999999997</v>
      </c>
      <c r="CN6" s="35">
        <f t="shared" ref="CN6:CV6" si="10">IF(CN7="",NA(),CN7)</f>
        <v>30.83</v>
      </c>
      <c r="CO6" s="35">
        <f t="shared" si="10"/>
        <v>30.17</v>
      </c>
      <c r="CP6" s="35">
        <f t="shared" si="10"/>
        <v>32.29</v>
      </c>
      <c r="CQ6" s="35">
        <f t="shared" si="10"/>
        <v>33.33</v>
      </c>
      <c r="CR6" s="35">
        <f t="shared" si="10"/>
        <v>59.08</v>
      </c>
      <c r="CS6" s="35">
        <f t="shared" si="10"/>
        <v>58.25</v>
      </c>
      <c r="CT6" s="35">
        <f t="shared" si="10"/>
        <v>61.55</v>
      </c>
      <c r="CU6" s="35">
        <f t="shared" si="10"/>
        <v>57.22</v>
      </c>
      <c r="CV6" s="35">
        <f t="shared" si="10"/>
        <v>54.93</v>
      </c>
      <c r="CW6" s="34" t="str">
        <f>IF(CW7="","",IF(CW7="-","【-】","【"&amp;SUBSTITUTE(TEXT(CW7,"#,##0.00"),"-","△")&amp;"】"))</f>
        <v>【57.80】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77.12</v>
      </c>
      <c r="DD6" s="35">
        <f t="shared" si="11"/>
        <v>68.150000000000006</v>
      </c>
      <c r="DE6" s="35">
        <f t="shared" si="11"/>
        <v>67.489999999999995</v>
      </c>
      <c r="DF6" s="35">
        <f t="shared" si="11"/>
        <v>67.290000000000006</v>
      </c>
      <c r="DG6" s="35">
        <f t="shared" si="11"/>
        <v>65.569999999999993</v>
      </c>
      <c r="DH6" s="34" t="str">
        <f>IF(DH7="","",IF(DH7="-","【-】","【"&amp;SUBSTITUTE(TEXT(DH7,"#,##0.00"),"-","△")&amp;"】"))</f>
        <v>【78.90】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2018</v>
      </c>
      <c r="C7" s="37">
        <v>134015</v>
      </c>
      <c r="D7" s="37">
        <v>47</v>
      </c>
      <c r="E7" s="37">
        <v>18</v>
      </c>
      <c r="F7" s="37">
        <v>0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8.0299999999999994</v>
      </c>
      <c r="Q7" s="38">
        <v>100</v>
      </c>
      <c r="R7" s="38">
        <v>2500</v>
      </c>
      <c r="S7" s="38">
        <v>7465</v>
      </c>
      <c r="T7" s="38">
        <v>72.23</v>
      </c>
      <c r="U7" s="38">
        <v>103.35</v>
      </c>
      <c r="V7" s="38">
        <v>591</v>
      </c>
      <c r="W7" s="38">
        <v>69.09</v>
      </c>
      <c r="X7" s="38">
        <v>8.5500000000000007</v>
      </c>
      <c r="Y7" s="38">
        <v>100</v>
      </c>
      <c r="Z7" s="38">
        <v>88.37</v>
      </c>
      <c r="AA7" s="38">
        <v>97.03</v>
      </c>
      <c r="AB7" s="38">
        <v>93.39</v>
      </c>
      <c r="AC7" s="38">
        <v>87.77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1376.37</v>
      </c>
      <c r="BG7" s="38">
        <v>1421.69</v>
      </c>
      <c r="BH7" s="38">
        <v>1277.57</v>
      </c>
      <c r="BI7" s="38">
        <v>1193.22</v>
      </c>
      <c r="BJ7" s="38">
        <v>1175.5</v>
      </c>
      <c r="BK7" s="38">
        <v>416.91</v>
      </c>
      <c r="BL7" s="38">
        <v>392.19</v>
      </c>
      <c r="BM7" s="38">
        <v>413.5</v>
      </c>
      <c r="BN7" s="38">
        <v>407.42</v>
      </c>
      <c r="BO7" s="38">
        <v>386.46</v>
      </c>
      <c r="BP7" s="38">
        <v>325.02</v>
      </c>
      <c r="BQ7" s="38">
        <v>17.48</v>
      </c>
      <c r="BR7" s="38">
        <v>17.48</v>
      </c>
      <c r="BS7" s="38">
        <v>30.07</v>
      </c>
      <c r="BT7" s="38">
        <v>31.23</v>
      </c>
      <c r="BU7" s="38">
        <v>36.65</v>
      </c>
      <c r="BV7" s="38">
        <v>57.93</v>
      </c>
      <c r="BW7" s="38">
        <v>57.03</v>
      </c>
      <c r="BX7" s="38">
        <v>55.84</v>
      </c>
      <c r="BY7" s="38">
        <v>57.08</v>
      </c>
      <c r="BZ7" s="38">
        <v>55.85</v>
      </c>
      <c r="CA7" s="38">
        <v>60.61</v>
      </c>
      <c r="CB7" s="38">
        <v>3021.23</v>
      </c>
      <c r="CC7" s="38">
        <v>3747.85</v>
      </c>
      <c r="CD7" s="38">
        <v>2339.54</v>
      </c>
      <c r="CE7" s="38">
        <v>2309.4499999999998</v>
      </c>
      <c r="CF7" s="38">
        <v>1969.55</v>
      </c>
      <c r="CG7" s="38">
        <v>276.93</v>
      </c>
      <c r="CH7" s="38">
        <v>283.73</v>
      </c>
      <c r="CI7" s="38">
        <v>287.57</v>
      </c>
      <c r="CJ7" s="38">
        <v>286.86</v>
      </c>
      <c r="CK7" s="38">
        <v>287.91000000000003</v>
      </c>
      <c r="CL7" s="38">
        <v>270.94</v>
      </c>
      <c r="CM7" s="38">
        <v>33.159999999999997</v>
      </c>
      <c r="CN7" s="38">
        <v>30.83</v>
      </c>
      <c r="CO7" s="38">
        <v>30.17</v>
      </c>
      <c r="CP7" s="38">
        <v>32.29</v>
      </c>
      <c r="CQ7" s="38">
        <v>33.33</v>
      </c>
      <c r="CR7" s="38">
        <v>59.08</v>
      </c>
      <c r="CS7" s="38">
        <v>58.25</v>
      </c>
      <c r="CT7" s="38">
        <v>61.55</v>
      </c>
      <c r="CU7" s="38">
        <v>57.22</v>
      </c>
      <c r="CV7" s="38">
        <v>54.93</v>
      </c>
      <c r="CW7" s="38">
        <v>57.8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77.12</v>
      </c>
      <c r="DD7" s="38">
        <v>68.150000000000006</v>
      </c>
      <c r="DE7" s="38">
        <v>67.489999999999995</v>
      </c>
      <c r="DF7" s="38">
        <v>67.290000000000006</v>
      </c>
      <c r="DG7" s="38">
        <v>65.569999999999993</v>
      </c>
      <c r="DH7" s="38">
        <v>78.900000000000006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103</v>
      </c>
      <c r="EF7" s="38" t="s">
        <v>103</v>
      </c>
      <c r="EG7" s="38" t="s">
        <v>103</v>
      </c>
      <c r="EH7" s="38" t="s">
        <v>103</v>
      </c>
      <c r="EI7" s="38" t="s">
        <v>103</v>
      </c>
      <c r="EJ7" s="38" t="s">
        <v>103</v>
      </c>
      <c r="EK7" s="38" t="s">
        <v>103</v>
      </c>
      <c r="EL7" s="38" t="s">
        <v>103</v>
      </c>
      <c r="EM7" s="38" t="s">
        <v>103</v>
      </c>
      <c r="EN7" s="38" t="s">
        <v>103</v>
      </c>
      <c r="EO7" s="38" t="s">
        <v>103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八丈町役場</cp:lastModifiedBy>
  <cp:lastPrinted>2020-01-28T00:09:55Z</cp:lastPrinted>
  <dcterms:created xsi:type="dcterms:W3CDTF">2019-12-05T05:28:58Z</dcterms:created>
  <dcterms:modified xsi:type="dcterms:W3CDTF">2020-01-28T00:13:30Z</dcterms:modified>
  <cp:category/>
</cp:coreProperties>
</file>