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Public\Documents\01　zaisei（川上用）R1.6.27版\⑧　公営企業関係\31　公営企業関係\31-5　経営比較分析\"/>
    </mc:Choice>
  </mc:AlternateContent>
  <workbookProtection workbookAlgorithmName="SHA-512" workbookHashValue="j822qEd4va6+DDgohKbohIFkKASqiPwH1RMu+K2PQczJQFXseSFJqmmvzeZTiBvKgCzRFWe1yrPA9POSiLAIOw==" workbookSaltValue="Gf7YhugaPvR6qySqNJhkoA=="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<sst xmlns="http://schemas.openxmlformats.org/spreadsheetml/2006/main" count="239" uniqueCount="113">
  <si>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</si>
  <si>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</si>
  <si>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</si>
  <si>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</si>
  <si>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</si>
  <si>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</si>
  <si>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</si>
  <si>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</si>
  <si>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</si>
  <si>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</si>
  <si>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</si>
  <si>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</si>
  <si>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</si>
  <si>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</si>
  <si>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</si>
  <si>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</si>
  <si>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</si>
  <si>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</si>
  <si>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</si>
  <si>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</si>
  <si>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</si>
  <si>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</si>
  <si>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</si>
  <si>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</si>
  <si>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</si>
  <si>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</si>
  <si>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</si>
  <si>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</si>
  <si>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</si>
  <si>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</si>
  <si>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</si>
  <si>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</si>
  <si>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</si>
  <si>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</si>
  <si>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</si>
  <si>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</si>
  <si>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</si>
  <si>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</si>
  <si>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</si>
  <si>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</si>
  <si>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</si>
  <si>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</si>
  <si>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</si>
  <si>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</si>
  <si>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</si>
  <si>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</si>
  <si>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</si>
  <si>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</si>
  <si>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</si>
  <si>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</si>
  <si>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</si>
  <si>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</si>
  <si>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</si>
  <si>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</si>
  <si>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</si>
  <si>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</si>
  <si>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</si>
  <si>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</si>
  <si>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</si>
  <si>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</si>
  <si>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</si>
  <si>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</si>
  <si>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</si>
  <si>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</si>
  <si>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</si>
  <si>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</si>
  <si>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</si>
  <si>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</si>
  <si>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</si>
  <si>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</si>
  <si>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</si>
  <si>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</si>
  <si>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</si>
  <si>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</si>
  <si>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</si>
  <si>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</si>
  <si>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</si>
  <si>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</si>
  <si>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</si>
  <si>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</si>
  <si>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</si>
  <si>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</si>
  <si>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</si>
  <si>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</si>
  <si>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</si>
  <si>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</si>
  <si>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</si>
  <si>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</si>
  <si>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</si>
  <si>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</si>
  <si>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</si>
  <si>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</si>
  <si>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</si>
  <si>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</si>
  <si>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</si>
  <si>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</si>
  <si>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</si>
  <si>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</si>
  <si>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</si>
  <si>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</si>
  <si>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</si>
  <si>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</si>
  <si>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</si>
  <si>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</si>
  <si>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</si>
  <si>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</si>
  <si>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</si>
  <si>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</si>
  <si>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</si>
  <si>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</si>
  <si>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人設置の浄化槽については適切な管理が行われていない事例が多かったことから、市町村設置型の浄化槽事業として、平成16年に小笠原村浄化槽条例を施行し、平成17年5月に本事業を開始した。個人設置の浄化槽については順次村に移管を進め、平成22年度には、浄化槽の移管についてはほぼ終了している。
　事業開始後に新設した浄化槽の更新は、当分の間発生しないが、適切な維持管理に努めるとともに、移管を受けた浄化槽については、計画的に更新を実施していく。</t>
    <phoneticPr fontId="4"/>
  </si>
  <si>
    <t>　小笠原村では「汚水の適正処理、環境保全」を目標に生活排水処理施設整備を推進しており、世界自然遺産である小笠原諸島の公共水域保全に大きく貢献している。
　しかしながら、本事業については、処理区域内人口が200人程度、年間の使用料収入は460万円程度という非常に小さい事業規模のため、汚水処理費用を使用料収入のみで賄うことは現実的ではなく、一般会計からの繰入に頼らざるを得ない経営環境となっている。
　このような状況のなか、複数回にわたる使用料改定の実施や、性能規定・複数年契約の包括委託の導入など経営の健全化に努めている。また、平成28年度に策定した「小笠原村下水道事業経営戦略」の見直しや、公営企業法適用に向けて準備を進めていく。</t>
    <rPh sb="105" eb="107">
      <t>テイド</t>
    </rPh>
    <rPh sb="211" eb="213">
      <t>フクスウ</t>
    </rPh>
    <rPh sb="213" eb="214">
      <t>カイ</t>
    </rPh>
    <rPh sb="218" eb="220">
      <t>シヨウ</t>
    </rPh>
    <rPh sb="220" eb="221">
      <t>リョウ</t>
    </rPh>
    <rPh sb="221" eb="223">
      <t>カイテイ</t>
    </rPh>
    <rPh sb="224" eb="226">
      <t>ジッシ</t>
    </rPh>
    <rPh sb="228" eb="230">
      <t>セイノウ</t>
    </rPh>
    <rPh sb="230" eb="232">
      <t>キテイ</t>
    </rPh>
    <rPh sb="233" eb="235">
      <t>フクスウ</t>
    </rPh>
    <rPh sb="235" eb="236">
      <t>ネン</t>
    </rPh>
    <rPh sb="236" eb="238">
      <t>ケイヤク</t>
    </rPh>
    <rPh sb="239" eb="241">
      <t>ホウカツ</t>
    </rPh>
    <rPh sb="241" eb="243">
      <t>イタク</t>
    </rPh>
    <rPh sb="244" eb="246">
      <t>ドウニュウ</t>
    </rPh>
    <rPh sb="271" eb="273">
      <t>サクテイ</t>
    </rPh>
    <rPh sb="291" eb="293">
      <t>ミナオ</t>
    </rPh>
    <rPh sb="296" eb="298">
      <t>コウエイ</t>
    </rPh>
    <rPh sb="298" eb="300">
      <t>キギョウ</t>
    </rPh>
    <rPh sb="300" eb="301">
      <t>ホウ</t>
    </rPh>
    <rPh sb="301" eb="303">
      <t>テキヨウ</t>
    </rPh>
    <rPh sb="304" eb="305">
      <t>ム</t>
    </rPh>
    <rPh sb="307" eb="309">
      <t>ジュンビ</t>
    </rPh>
    <rPh sb="310" eb="311">
      <t>スス</t>
    </rPh>
    <phoneticPr fontId="4"/>
  </si>
  <si>
    <t>　本事業の特徴は処理区域内人口が220人程度という事業規模が小さいことに加え、本土から1,000㎞の超遠隔離島という地理的条件、台風等の厳しい自然条件が重なり、企業会計として収支のバランスをとることが困難な状況となっている。
　このような経営環境の中、経営健全化の一環として平成25～27年度の3か年をかけた料金改定の実施や、平成27年度から行っているコミュニティプラントの施設維持管理業務と合わせた性能規定・複数年契約による包括委託契約について、平成30年度より簡易水道施設も含めることにより、効率性を向上させた。
　また、節水努力が反映される料金体系とする、基本料金を廃止する水道料金改定に合わせ、下水道使用料改定を実施したことにより、①収益的収支比率は改善している。一方⑤経費回収率、⑥汚水処理原価については汚水処理費の増加により悪化した。
　④企業債残高対事業規模比率については類似団体平均値と比較し高い値となっているが、処理区域内人口は増加傾向にあり収入増が見込め、地方債残高は平成28年をピークに減少していくため、比率についても減少傾向が見込まれる。
　⑦施設利用率が類似団体平均値と比較して低いのは処理区域の特徴として、民宿・アパート等の建築割合が高いことが影響していると考えられる。なお、処理区域内は全て水栓便所設置済みのため⑧水洗化率は100％となっている。</t>
    <rPh sb="20" eb="22">
      <t>テイド</t>
    </rPh>
    <rPh sb="124" eb="125">
      <t>ナカ</t>
    </rPh>
    <rPh sb="163" eb="165">
      <t>ヘイセイ</t>
    </rPh>
    <rPh sb="167" eb="169">
      <t>ネンド</t>
    </rPh>
    <rPh sb="171" eb="172">
      <t>オコナ</t>
    </rPh>
    <rPh sb="215" eb="217">
      <t>イタク</t>
    </rPh>
    <rPh sb="217" eb="219">
      <t>ケイヤク</t>
    </rPh>
    <rPh sb="224" eb="226">
      <t>ヘイセイ</t>
    </rPh>
    <rPh sb="228" eb="229">
      <t>ネン</t>
    </rPh>
    <rPh sb="229" eb="230">
      <t>ド</t>
    </rPh>
    <rPh sb="232" eb="234">
      <t>カンイ</t>
    </rPh>
    <rPh sb="234" eb="236">
      <t>スイドウ</t>
    </rPh>
    <rPh sb="236" eb="238">
      <t>シセツ</t>
    </rPh>
    <rPh sb="239" eb="240">
      <t>フク</t>
    </rPh>
    <rPh sb="301" eb="304">
      <t>ゲスイドウ</t>
    </rPh>
    <rPh sb="304" eb="306">
      <t>シヨウ</t>
    </rPh>
    <rPh sb="306" eb="307">
      <t>リョウ</t>
    </rPh>
    <rPh sb="307" eb="309">
      <t>カイテイ</t>
    </rPh>
    <rPh sb="310" eb="312">
      <t>ジッシ</t>
    </rPh>
    <rPh sb="329" eb="331">
      <t>カイゼン</t>
    </rPh>
    <rPh sb="336" eb="338">
      <t>イッポウ</t>
    </rPh>
    <rPh sb="339" eb="341">
      <t>ケイヒ</t>
    </rPh>
    <rPh sb="341" eb="343">
      <t>カイシュウ</t>
    </rPh>
    <rPh sb="343" eb="344">
      <t>リツ</t>
    </rPh>
    <rPh sb="346" eb="348">
      <t>オスイ</t>
    </rPh>
    <rPh sb="348" eb="350">
      <t>ショリ</t>
    </rPh>
    <rPh sb="350" eb="352">
      <t>ゲンカ</t>
    </rPh>
    <rPh sb="359" eb="361">
      <t>ショリ</t>
    </rPh>
    <rPh sb="361" eb="362">
      <t>ヒ</t>
    </rPh>
    <rPh sb="363" eb="365">
      <t>ゾウカ</t>
    </rPh>
    <rPh sb="406" eb="407">
      <t>アタイ</t>
    </rPh>
    <rPh sb="463" eb="465">
      <t>ヒリツ</t>
    </rPh>
    <rPh sb="470" eb="472">
      <t>ゲンショウ</t>
    </rPh>
    <rPh sb="472" eb="474">
      <t>ケイコウ</t>
    </rPh>
    <rPh sb="475" eb="477">
      <t>ミコ</t>
    </rPh>
    <rPh sb="552" eb="554">
      <t>ショリ</t>
    </rPh>
    <rPh sb="554" eb="557">
      <t>クイキナイ</t>
    </rPh>
    <rPh sb="558" eb="559">
      <t>スベ</t>
    </rPh>
    <rPh sb="560" eb="562">
      <t>スイセン</t>
    </rPh>
    <rPh sb="562" eb="564">
      <t>ベンジョ</t>
    </rPh>
    <rPh sb="564" eb="566">
      <t>セッチ</t>
    </rPh>
    <rPh sb="566" eb="567">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</si>
</sst>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B-4412-B717-566D8568A0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67B-4412-B717-566D8568A0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36.08</c:v>
                </c:pt>
                <c:pt idx="1">
                  <c:v>36.81</c:v>
                </c:pt>
                <c:pt idx="2">
                  <c:v>38.409999999999997</c:v>
                </c:pt>
                <c:pt idx="3">
                  <c:v>37.200000000000003</c:v>
                </c:pt>
                <c:pt idx="4">
                  <c:v>38.46</c:v>
                </c:pt>
              </c:numCache>
            </c:numRef>
          </c:val>
          <c:extLst>
            <c:ext xmlns:c16="http://schemas.microsoft.com/office/drawing/2014/chart" uri="{C3380CC4-5D6E-409C-BE32-E72D297353CC}">
              <c16:uniqueId val="{00000000-CEC1-493F-843A-153506A22B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CEC1-493F-843A-153506A22B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80.77</c:v>
                </c:pt>
                <c:pt idx="1">
                  <c:v>87.18</c:v>
                </c:pt>
                <c:pt idx="2">
                  <c:v>87.25</c:v>
                </c:pt>
                <c:pt idx="3">
                  <c:v>79.11</c:v>
                </c:pt>
                <c:pt idx="4">
                  <c:v>100</c:v>
                </c:pt>
              </c:numCache>
            </c:numRef>
          </c:val>
          <c:extLst>
            <c:ext xmlns:c16="http://schemas.microsoft.com/office/drawing/2014/chart" uri="{C3380CC4-5D6E-409C-BE32-E72D297353CC}">
              <c16:uniqueId val="{00000000-5980-4FAD-ADCE-72F2AAEF6C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5980-4FAD-ADCE-72F2AAEF6C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74.33</c:v>
                </c:pt>
                <c:pt idx="1">
                  <c:v>80.8</c:v>
                </c:pt>
                <c:pt idx="2">
                  <c:v>87.3</c:v>
                </c:pt>
                <c:pt idx="3">
                  <c:v>68.23</c:v>
                </c:pt>
                <c:pt idx="4">
                  <c:v>77.34</c:v>
                </c:pt>
              </c:numCache>
            </c:numRef>
          </c:val>
          <c:extLst>
            <c:ext xmlns:c16="http://schemas.microsoft.com/office/drawing/2014/chart" uri="{C3380CC4-5D6E-409C-BE32-E72D297353CC}">
              <c16:uniqueId val="{00000000-8EF3-420F-946F-B5A5DD3983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3-420F-946F-B5A5DD3983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A0-4654-887B-B9E7C7A93C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0-4654-887B-B9E7C7A93C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B-4BC4-A416-9ACE51331A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B-4BC4-A416-9ACE51331A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C-4465-8908-9898EE22EF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C-4465-8908-9898EE22EF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A0-4C57-887F-B051E6492D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A0-4C57-887F-B051E6492D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622.25</c:v>
                </c:pt>
                <c:pt idx="1">
                  <c:v>965.45</c:v>
                </c:pt>
                <c:pt idx="2">
                  <c:v>1046.01</c:v>
                </c:pt>
                <c:pt idx="3">
                  <c:v>926.42</c:v>
                </c:pt>
                <c:pt idx="4">
                  <c:v>779.27</c:v>
                </c:pt>
              </c:numCache>
            </c:numRef>
          </c:val>
          <c:extLst>
            <c:ext xmlns:c16="http://schemas.microsoft.com/office/drawing/2014/chart" uri="{C3380CC4-5D6E-409C-BE32-E72D297353CC}">
              <c16:uniqueId val="{00000000-B9BE-4A95-8092-AF4AD999E4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B9BE-4A95-8092-AF4AD999E4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41.1</c:v>
                </c:pt>
                <c:pt idx="1">
                  <c:v>53.37</c:v>
                </c:pt>
                <c:pt idx="2">
                  <c:v>58.47</c:v>
                </c:pt>
                <c:pt idx="3">
                  <c:v>53.19</c:v>
                </c:pt>
                <c:pt idx="4">
                  <c:v>51.84</c:v>
                </c:pt>
              </c:numCache>
            </c:numRef>
          </c:val>
          <c:extLst>
            <c:ext xmlns:c16="http://schemas.microsoft.com/office/drawing/2014/chart" uri="{C3380CC4-5D6E-409C-BE32-E72D297353CC}">
              <c16:uniqueId val="{00000000-9E10-44E1-BE25-8BF5EEBDD05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9E10-44E1-BE25-8BF5EEBDD05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468.92</c:v>
                </c:pt>
                <c:pt idx="1">
                  <c:v>355.67</c:v>
                </c:pt>
                <c:pt idx="2">
                  <c:v>335.48</c:v>
                </c:pt>
                <c:pt idx="3">
                  <c:v>361.3</c:v>
                </c:pt>
                <c:pt idx="4">
                  <c:v>375.55</c:v>
                </c:pt>
              </c:numCache>
            </c:numRef>
          </c:val>
          <c:extLst>
            <c:ext xmlns:c16="http://schemas.microsoft.com/office/drawing/2014/chart" uri="{C3380CC4-5D6E-409C-BE32-E72D297353CC}">
              <c16:uniqueId val="{00000000-CBAB-4855-A1E9-3CD1769113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CBAB-4855-A1E9-3CD1769113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13"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小笠原村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特定地域生活排水処理</v>
      </c>
      <c r="Q8" s="48"/>
      <c r="R8" s="48"/>
      <c r="S8" s="48"/>
      <c r="T8" s="48"/>
      <c r="U8" s="48"/>
      <c r="V8" s="48"/>
      <c r="W8" s="48" t="str">
        <f>
データ!L6</f>
        <v>
K3</v>
      </c>
      <c r="X8" s="48"/>
      <c r="Y8" s="48"/>
      <c r="Z8" s="48"/>
      <c r="AA8" s="48"/>
      <c r="AB8" s="48"/>
      <c r="AC8" s="48"/>
      <c r="AD8" s="49" t="str">
        <f>
データ!$M$6</f>
        <v>
非設置</v>
      </c>
      <c r="AE8" s="49"/>
      <c r="AF8" s="49"/>
      <c r="AG8" s="49"/>
      <c r="AH8" s="49"/>
      <c r="AI8" s="49"/>
      <c r="AJ8" s="49"/>
      <c r="AK8" s="3"/>
      <c r="AL8" s="50">
        <f>
データ!S6</f>
        <v>
2625</v>
      </c>
      <c r="AM8" s="50"/>
      <c r="AN8" s="50"/>
      <c r="AO8" s="50"/>
      <c r="AP8" s="50"/>
      <c r="AQ8" s="50"/>
      <c r="AR8" s="50"/>
      <c r="AS8" s="50"/>
      <c r="AT8" s="45">
        <f>
データ!T6</f>
        <v>
106.78</v>
      </c>
      <c r="AU8" s="45"/>
      <c r="AV8" s="45"/>
      <c r="AW8" s="45"/>
      <c r="AX8" s="45"/>
      <c r="AY8" s="45"/>
      <c r="AZ8" s="45"/>
      <c r="BA8" s="45"/>
      <c r="BB8" s="45">
        <f>
データ!U6</f>
        <v>
24.58</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7.61</v>
      </c>
      <c r="Q10" s="45"/>
      <c r="R10" s="45"/>
      <c r="S10" s="45"/>
      <c r="T10" s="45"/>
      <c r="U10" s="45"/>
      <c r="V10" s="45"/>
      <c r="W10" s="45">
        <f>
データ!Q6</f>
        <v>
100</v>
      </c>
      <c r="X10" s="45"/>
      <c r="Y10" s="45"/>
      <c r="Z10" s="45"/>
      <c r="AA10" s="45"/>
      <c r="AB10" s="45"/>
      <c r="AC10" s="45"/>
      <c r="AD10" s="50">
        <f>
データ!R6</f>
        <v>
2970</v>
      </c>
      <c r="AE10" s="50"/>
      <c r="AF10" s="50"/>
      <c r="AG10" s="50"/>
      <c r="AH10" s="50"/>
      <c r="AI10" s="50"/>
      <c r="AJ10" s="50"/>
      <c r="AK10" s="2"/>
      <c r="AL10" s="50">
        <f>
データ!V6</f>
        <v>
199</v>
      </c>
      <c r="AM10" s="50"/>
      <c r="AN10" s="50"/>
      <c r="AO10" s="50"/>
      <c r="AP10" s="50"/>
      <c r="AQ10" s="50"/>
      <c r="AR10" s="50"/>
      <c r="AS10" s="50"/>
      <c r="AT10" s="45">
        <f>
データ!W6</f>
        <v>
43.5</v>
      </c>
      <c r="AU10" s="45"/>
      <c r="AV10" s="45"/>
      <c r="AW10" s="45"/>
      <c r="AX10" s="45"/>
      <c r="AY10" s="45"/>
      <c r="AZ10" s="45"/>
      <c r="BA10" s="45"/>
      <c r="BB10" s="45">
        <f>
データ!X6</f>
        <v>
4.57</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【325.02】</v>
      </c>
      <c r="I86" s="26" t="str">
        <f>
データ!CA6</f>
        <v>
【60.61】</v>
      </c>
      <c r="J86" s="26" t="str">
        <f>
データ!CL6</f>
        <v>
【270.94】</v>
      </c>
      <c r="K86" s="26" t="str">
        <f>
データ!CW6</f>
        <v>
【57.80】</v>
      </c>
      <c r="L86" s="26" t="str">
        <f>
データ!DH6</f>
        <v>
【78.90】</v>
      </c>
      <c r="M86" s="26" t="s">
        <v>
43</v>
      </c>
      <c r="N86" s="26" t="s">
        <v>
43</v>
      </c>
      <c r="O86" s="26" t="str">
        <f>
データ!EO6</f>
        <v>
【-】</v>
      </c>
    </row>
  </sheetData>
  <sheetProtection algorithmName="SHA-512" hashValue="0i0PN/SdRfCRpJbozekG4yuWtuXoxP75Y50JPRJ/+HmNmw82qyLj7p8tZ+8pa7uURJjKMwLNWGi4lUtIq3y4Yw==" saltValue="0sYwtf1vc/GqxCO2BY+5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134210</v>
      </c>
      <c r="D6" s="33">
        <f t="shared" si="3"/>
        <v>47</v>
      </c>
      <c r="E6" s="33">
        <f t="shared" si="3"/>
        <v>18</v>
      </c>
      <c r="F6" s="33">
        <f t="shared" si="3"/>
        <v>0</v>
      </c>
      <c r="G6" s="33">
        <f t="shared" si="3"/>
        <v>0</v>
      </c>
      <c r="H6" s="33" t="str">
        <f t="shared" si="3"/>
        <v>東京都　小笠原村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7.61</v>
      </c>
      <c r="Q6" s="34">
        <f t="shared" si="3"/>
        <v>100</v>
      </c>
      <c r="R6" s="34">
        <f t="shared" si="3"/>
        <v>2970</v>
      </c>
      <c r="S6" s="34">
        <f t="shared" si="3"/>
        <v>2625</v>
      </c>
      <c r="T6" s="34">
        <f t="shared" si="3"/>
        <v>106.78</v>
      </c>
      <c r="U6" s="34">
        <f t="shared" si="3"/>
        <v>24.58</v>
      </c>
      <c r="V6" s="34">
        <f t="shared" si="3"/>
        <v>199</v>
      </c>
      <c r="W6" s="34">
        <f t="shared" si="3"/>
        <v>43.5</v>
      </c>
      <c r="X6" s="34">
        <f t="shared" si="3"/>
        <v>4.57</v>
      </c>
      <c r="Y6" s="35">
        <f>IF(Y7="",NA(),Y7)</f>
        <v>74.33</v>
      </c>
      <c r="Z6" s="35">
        <f t="shared" ref="Z6:AH6" si="4">IF(Z7="",NA(),Z7)</f>
        <v>80.8</v>
      </c>
      <c r="AA6" s="35">
        <f t="shared" si="4"/>
        <v>87.3</v>
      </c>
      <c r="AB6" s="35">
        <f t="shared" si="4"/>
        <v>68.23</v>
      </c>
      <c r="AC6" s="35">
        <f t="shared" si="4"/>
        <v>77.34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622.25</v>
      </c>
      <c r="BG6" s="35">
        <f t="shared" ref="BG6:BO6" si="7">IF(BG7="",NA(),BG7)</f>
        <v>965.45</v>
      </c>
      <c r="BH6" s="35">
        <f t="shared" si="7"/>
        <v>1046.01</v>
      </c>
      <c r="BI6" s="35">
        <f t="shared" si="7"/>
        <v>926.42</v>
      </c>
      <c r="BJ6" s="35">
        <f t="shared" si="7"/>
        <v>779.27</v>
      </c>
      <c r="BK6" s="35">
        <f t="shared" si="7"/>
        <v>416.91</v>
      </c>
      <c r="BL6" s="35">
        <f t="shared" si="7"/>
        <v>392.19</v>
      </c>
      <c r="BM6" s="35">
        <f t="shared" si="7"/>
        <v>413.5</v>
      </c>
      <c r="BN6" s="35">
        <f t="shared" si="7"/>
        <v>407.42</v>
      </c>
      <c r="BO6" s="35">
        <f t="shared" si="7"/>
        <v>386.46</v>
      </c>
      <c r="BP6" s="34" t="str">
        <f>IF(BP7="","",IF(BP7="-","【-】","【"&amp;SUBSTITUTE(TEXT(BP7,"#,##0.00"),"-","△")&amp;"】"))</f>
        <v>【325.02】</v>
      </c>
      <c r="BQ6" s="35">
        <f>IF(BQ7="",NA(),BQ7)</f>
        <v>41.1</v>
      </c>
      <c r="BR6" s="35">
        <f t="shared" ref="BR6:BZ6" si="8">IF(BR7="",NA(),BR7)</f>
        <v>53.37</v>
      </c>
      <c r="BS6" s="35">
        <f t="shared" si="8"/>
        <v>58.47</v>
      </c>
      <c r="BT6" s="35">
        <f t="shared" si="8"/>
        <v>53.19</v>
      </c>
      <c r="BU6" s="35">
        <f t="shared" si="8"/>
        <v>51.84</v>
      </c>
      <c r="BV6" s="35">
        <f t="shared" si="8"/>
        <v>57.93</v>
      </c>
      <c r="BW6" s="35">
        <f t="shared" si="8"/>
        <v>57.03</v>
      </c>
      <c r="BX6" s="35">
        <f t="shared" si="8"/>
        <v>55.84</v>
      </c>
      <c r="BY6" s="35">
        <f t="shared" si="8"/>
        <v>57.08</v>
      </c>
      <c r="BZ6" s="35">
        <f t="shared" si="8"/>
        <v>55.85</v>
      </c>
      <c r="CA6" s="34" t="str">
        <f>IF(CA7="","",IF(CA7="-","【-】","【"&amp;SUBSTITUTE(TEXT(CA7,"#,##0.00"),"-","△")&amp;"】"))</f>
        <v>【60.61】</v>
      </c>
      <c r="CB6" s="35">
        <f>IF(CB7="",NA(),CB7)</f>
        <v>468.92</v>
      </c>
      <c r="CC6" s="35">
        <f t="shared" ref="CC6:CK6" si="9">IF(CC7="",NA(),CC7)</f>
        <v>355.67</v>
      </c>
      <c r="CD6" s="35">
        <f t="shared" si="9"/>
        <v>335.48</v>
      </c>
      <c r="CE6" s="35">
        <f t="shared" si="9"/>
        <v>361.3</v>
      </c>
      <c r="CF6" s="35">
        <f t="shared" si="9"/>
        <v>375.55</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36.08</v>
      </c>
      <c r="CN6" s="35">
        <f t="shared" ref="CN6:CV6" si="10">IF(CN7="",NA(),CN7)</f>
        <v>36.81</v>
      </c>
      <c r="CO6" s="35">
        <f t="shared" si="10"/>
        <v>38.409999999999997</v>
      </c>
      <c r="CP6" s="35">
        <f t="shared" si="10"/>
        <v>37.200000000000003</v>
      </c>
      <c r="CQ6" s="35">
        <f t="shared" si="10"/>
        <v>38.46</v>
      </c>
      <c r="CR6" s="35">
        <f t="shared" si="10"/>
        <v>59.08</v>
      </c>
      <c r="CS6" s="35">
        <f t="shared" si="10"/>
        <v>58.25</v>
      </c>
      <c r="CT6" s="35">
        <f t="shared" si="10"/>
        <v>61.55</v>
      </c>
      <c r="CU6" s="35">
        <f t="shared" si="10"/>
        <v>57.22</v>
      </c>
      <c r="CV6" s="35">
        <f t="shared" si="10"/>
        <v>54.93</v>
      </c>
      <c r="CW6" s="34" t="str">
        <f>IF(CW7="","",IF(CW7="-","【-】","【"&amp;SUBSTITUTE(TEXT(CW7,"#,##0.00"),"-","△")&amp;"】"))</f>
        <v>【57.80】</v>
      </c>
      <c r="CX6" s="35">
        <f>IF(CX7="",NA(),CX7)</f>
        <v>80.77</v>
      </c>
      <c r="CY6" s="35">
        <f t="shared" ref="CY6:DG6" si="11">IF(CY7="",NA(),CY7)</f>
        <v>87.18</v>
      </c>
      <c r="CZ6" s="35">
        <f t="shared" si="11"/>
        <v>87.25</v>
      </c>
      <c r="DA6" s="35">
        <f t="shared" si="11"/>
        <v>79.11</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134210</v>
      </c>
      <c r="D7" s="37">
        <v>47</v>
      </c>
      <c r="E7" s="37">
        <v>18</v>
      </c>
      <c r="F7" s="37">
        <v>0</v>
      </c>
      <c r="G7" s="37">
        <v>0</v>
      </c>
      <c r="H7" s="37" t="s">
        <v>97</v>
      </c>
      <c r="I7" s="37" t="s">
        <v>98</v>
      </c>
      <c r="J7" s="37" t="s">
        <v>99</v>
      </c>
      <c r="K7" s="37" t="s">
        <v>100</v>
      </c>
      <c r="L7" s="37" t="s">
        <v>101</v>
      </c>
      <c r="M7" s="37" t="s">
        <v>102</v>
      </c>
      <c r="N7" s="38" t="s">
        <v>103</v>
      </c>
      <c r="O7" s="38" t="s">
        <v>104</v>
      </c>
      <c r="P7" s="38">
        <v>7.61</v>
      </c>
      <c r="Q7" s="38">
        <v>100</v>
      </c>
      <c r="R7" s="38">
        <v>2970</v>
      </c>
      <c r="S7" s="38">
        <v>2625</v>
      </c>
      <c r="T7" s="38">
        <v>106.78</v>
      </c>
      <c r="U7" s="38">
        <v>24.58</v>
      </c>
      <c r="V7" s="38">
        <v>199</v>
      </c>
      <c r="W7" s="38">
        <v>43.5</v>
      </c>
      <c r="X7" s="38">
        <v>4.57</v>
      </c>
      <c r="Y7" s="38">
        <v>74.33</v>
      </c>
      <c r="Z7" s="38">
        <v>80.8</v>
      </c>
      <c r="AA7" s="38">
        <v>87.3</v>
      </c>
      <c r="AB7" s="38">
        <v>68.23</v>
      </c>
      <c r="AC7" s="38">
        <v>77.34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622.25</v>
      </c>
      <c r="BG7" s="38">
        <v>965.45</v>
      </c>
      <c r="BH7" s="38">
        <v>1046.01</v>
      </c>
      <c r="BI7" s="38">
        <v>926.42</v>
      </c>
      <c r="BJ7" s="38">
        <v>779.27</v>
      </c>
      <c r="BK7" s="38">
        <v>416.91</v>
      </c>
      <c r="BL7" s="38">
        <v>392.19</v>
      </c>
      <c r="BM7" s="38">
        <v>413.5</v>
      </c>
      <c r="BN7" s="38">
        <v>407.42</v>
      </c>
      <c r="BO7" s="38">
        <v>386.46</v>
      </c>
      <c r="BP7" s="38">
        <v>325.02</v>
      </c>
      <c r="BQ7" s="38">
        <v>41.1</v>
      </c>
      <c r="BR7" s="38">
        <v>53.37</v>
      </c>
      <c r="BS7" s="38">
        <v>58.47</v>
      </c>
      <c r="BT7" s="38">
        <v>53.19</v>
      </c>
      <c r="BU7" s="38">
        <v>51.84</v>
      </c>
      <c r="BV7" s="38">
        <v>57.93</v>
      </c>
      <c r="BW7" s="38">
        <v>57.03</v>
      </c>
      <c r="BX7" s="38">
        <v>55.84</v>
      </c>
      <c r="BY7" s="38">
        <v>57.08</v>
      </c>
      <c r="BZ7" s="38">
        <v>55.85</v>
      </c>
      <c r="CA7" s="38">
        <v>60.61</v>
      </c>
      <c r="CB7" s="38">
        <v>468.92</v>
      </c>
      <c r="CC7" s="38">
        <v>355.67</v>
      </c>
      <c r="CD7" s="38">
        <v>335.48</v>
      </c>
      <c r="CE7" s="38">
        <v>361.3</v>
      </c>
      <c r="CF7" s="38">
        <v>375.55</v>
      </c>
      <c r="CG7" s="38">
        <v>276.93</v>
      </c>
      <c r="CH7" s="38">
        <v>283.73</v>
      </c>
      <c r="CI7" s="38">
        <v>287.57</v>
      </c>
      <c r="CJ7" s="38">
        <v>286.86</v>
      </c>
      <c r="CK7" s="38">
        <v>287.91000000000003</v>
      </c>
      <c r="CL7" s="38">
        <v>270.94</v>
      </c>
      <c r="CM7" s="38">
        <v>36.08</v>
      </c>
      <c r="CN7" s="38">
        <v>36.81</v>
      </c>
      <c r="CO7" s="38">
        <v>38.409999999999997</v>
      </c>
      <c r="CP7" s="38">
        <v>37.200000000000003</v>
      </c>
      <c r="CQ7" s="38">
        <v>38.46</v>
      </c>
      <c r="CR7" s="38">
        <v>59.08</v>
      </c>
      <c r="CS7" s="38">
        <v>58.25</v>
      </c>
      <c r="CT7" s="38">
        <v>61.55</v>
      </c>
      <c r="CU7" s="38">
        <v>57.22</v>
      </c>
      <c r="CV7" s="38">
        <v>54.93</v>
      </c>
      <c r="CW7" s="38">
        <v>57.8</v>
      </c>
      <c r="CX7" s="38">
        <v>80.77</v>
      </c>
      <c r="CY7" s="38">
        <v>87.18</v>
      </c>
      <c r="CZ7" s="38">
        <v>87.25</v>
      </c>
      <c r="DA7" s="38">
        <v>79.11</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2020-01-26T06:47:23Z</cp:lastPrinted>
  <dcterms:created xsi:type="dcterms:W3CDTF">2019-12-05T05:28:59Z</dcterms:created>
  <dcterms:modified xsi:type="dcterms:W3CDTF">2020-01-26T23:22:43Z</dcterms:modified>
  <cp:category/>
</cp:coreProperties>
</file>