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5360" windowHeight="7632" tabRatio="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BE34" i="10"/>
  <c r="AM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<sst xmlns="http://schemas.openxmlformats.org/spreadsheetml/2006/main" count="1082" uniqueCount="580">
  <si>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</si>
  <si>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</si>
  <si>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</si>
  <si>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</si>
  <si>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</si>
  <si>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</si>
  <si>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</si>
  <si>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</si>
  <si>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</si>
  <si>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</si>
  <si>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</si>
  <si>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</si>
  <si>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</si>
  <si>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</si>
  <si>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</si>
  <si>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</si>
  <si>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</si>
  <si>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</si>
  <si>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</si>
  <si>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</si>
  <si>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</si>
  <si>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</si>
  <si>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</si>
  <si>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</si>
  <si>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</si>
  <si>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</si>
  <si>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</si>
  <si>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</si>
  <si>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</si>
  <si>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</si>
  <si>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</si>
  <si>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</si>
  <si>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</si>
  <si>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</si>
  <si>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</si>
  <si>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</si>
  <si>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</si>
  <si>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</si>
  <si>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</si>
  <si>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</si>
  <si>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</si>
  <si>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</si>
  <si>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</si>
  <si>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</si>
  <si>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</si>
  <si>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</si>
  <si>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</si>
  <si>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</si>
  <si>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</si>
  <si>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</si>
  <si>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</si>
  <si>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</si>
  <si>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</si>
  <si>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</si>
  <si>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</si>
  <si>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</si>
  <si>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</si>
  <si>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</si>
  <si>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</si>
  <si>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</si>
  <si>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</si>
  <si>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</si>
  <si>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</si>
  <si>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</si>
  <si>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</si>
  <si>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</si>
  <si>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</si>
  <si>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</si>
  <si>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</si>
  <si>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</si>
  <si>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</si>
  <si>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</si>
  <si>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</si>
  <si>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</si>
  <si>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</si>
  <si>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</si>
  <si>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</si>
  <si>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</si>
  <si>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</si>
  <si>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</si>
  <si>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</si>
  <si>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</si>
  <si>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</si>
  <si>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</si>
  <si>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</si>
  <si>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</si>
  <si>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</si>
  <si>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</si>
  <si>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</si>
  <si>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</si>
  <si>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</si>
  <si>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</si>
  <si>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</si>
  <si>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</si>
  <si>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</si>
  <si>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</si>
  <si>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</si>
  <si>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</si>
  <si>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</si>
  <si>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</si>
  <si>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</si>
  <si>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</si>
  <si>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</si>
  <si>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</si>
  <si>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</si>
  <si>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</si>
  <si>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</si>
  <si>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</si>
  <si>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</si>
  <si>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</si>
  <si>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</si>
  <si>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</si>
  <si>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</si>
  <si>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</si>
  <si>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</si>
  <si>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</si>
  <si>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</si>
  <si>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</si>
  <si>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</si>
  <si>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</si>
  <si>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</si>
  <si>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</si>
  <si>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</si>
  <si>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</si>
  <si>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</si>
  <si>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</si>
  <si>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</si>
  <si>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</si>
  <si>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</si>
  <si>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</si>
  <si>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</si>
  <si>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</si>
  <si>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</si>
  <si>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</si>
  <si>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</si>
  <si>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</si>
  <si>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</si>
  <si>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</si>
  <si>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</si>
  <si>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</si>
  <si>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</si>
  <si>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</si>
  <si>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</si>
  <si>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</si>
  <si>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</si>
  <si>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</si>
  <si>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</si>
  <si>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</si>
  <si>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</si>
  <si>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</si>
  <si>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</si>
  <si>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</si>
  <si>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</si>
  <si>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</si>
  <si>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</si>
  <si>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</si>
  <si>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</si>
  <si>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</si>
  <si>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</si>
  <si>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</si>
  <si>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</si>
  <si>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</si>
  <si>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</si>
  <si>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</si>
  <si>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</si>
  <si>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</si>
  <si>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</si>
  <si>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</si>
  <si>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</si>
  <si>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</si>
  <si>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</si>
  <si>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</si>
  <si>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</si>
  <si>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</si>
  <si>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</si>
  <si>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</si>
  <si>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</si>
  <si>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</si>
  <si>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</si>
  <si>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</si>
  <si>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</si>
  <si>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</si>
  <si>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</si>
  <si>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</si>
  <si>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</si>
  <si>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</si>
  <si>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</si>
  <si>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</si>
  <si>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</si>
  <si>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</si>
  <si>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</si>
  <si>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</si>
  <si>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</si>
  <si>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</si>
  <si>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</si>
  <si>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</si>
  <si>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</si>
  <si>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</si>
  <si>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</si>
  <si>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</si>
  <si>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</si>
  <si>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</si>
  <si>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</si>
  <si>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</si>
  <si>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</si>
  <si>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</si>
  <si>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</si>
  <si>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</si>
  <si>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</si>
  <si>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</si>
  <si>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</si>
  <si>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</si>
  <si>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</si>
  <si>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東京都杉並区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</si>
  <si>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</si>
  <si>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</si>
  <si>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</si>
  <si>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</si>
  <si>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</si>
  <si>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</si>
  <si>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</si>
  <si>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</si>
  <si>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</si>
  <si>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</si>
  <si>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</si>
  <si>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</si>
  <si>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</si>
  <si>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</si>
  <si>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</si>
  <si>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</si>
  <si>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</si>
  <si>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</si>
  <si>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</si>
  <si>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</si>
  <si>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</si>
  <si>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</si>
  <si>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</si>
  <si>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</si>
  <si>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</si>
  <si>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</si>
  <si>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</si>
  <si>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</si>
  <si>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</si>
  <si>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</si>
  <si>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</si>
  <si>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</si>
  <si>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</si>
  <si>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</si>
  <si>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</si>
  <si>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</si>
  <si>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</si>
  <si>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</si>
  <si>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</si>
  <si>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</si>
  <si>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</si>
  <si>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</si>
  <si>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</si>
  <si>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</si>
  <si>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</si>
  <si>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</si>
  <si>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</si>
  <si>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</si>
  <si>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</si>
  <si>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</si>
  <si>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</si>
  <si>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</si>
  <si>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</si>
  <si>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</si>
  <si>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</si>
  <si>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</si>
  <si>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</si>
  <si>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</si>
  <si>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</si>
  <si>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</si>
  <si>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</si>
  <si>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</si>
  <si>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</si>
  <si>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</si>
  <si>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</si>
  <si>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</si>
  <si>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</si>
  <si>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</si>
  <si>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</si>
  <si>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</si>
  <si>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</si>
  <si>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</si>
  <si>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</si>
  <si>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</si>
  <si>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</si>
  <si>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</si>
  <si>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</si>
  <si>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</si>
  <si>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</si>
  <si>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</si>
  <si>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</si>
  <si>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</si>
  <si>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</si>
  <si>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</si>
  <si>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</si>
  <si>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</si>
  <si>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</si>
  <si>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</si>
  <si>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</si>
  <si>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</si>
  <si>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</si>
  <si>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</si>
  <si>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</si>
  <si>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</si>
  <si>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</si>
  <si>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</si>
  <si>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</si>
  <si>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</si>
  <si>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</si>
  <si>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</si>
  <si>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</si>
  <si>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</si>
  <si>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</si>
  <si>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</si>
  <si>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</si>
  <si>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</si>
  <si>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</si>
  <si>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</si>
  <si>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</si>
  <si>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</si>
  <si>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</si>
  <si>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</si>
  <si>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</si>
  <si>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</si>
  <si>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</si>
  <si>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</si>
  <si>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</si>
  <si>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</si>
  <si>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</si>
  <si>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</si>
  <si>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</si>
  <si>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</si>
  <si>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</si>
  <si>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</si>
  <si>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</si>
  <si>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</si>
  <si>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</si>
  <si>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</si>
  <si>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</si>
  <si>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</si>
  <si>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</si>
  <si>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</si>
  <si>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</si>
  <si>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</si>
  <si>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</si>
  <si>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</si>
  <si>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</si>
  <si>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</si>
  <si>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</si>
  <si>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</si>
  <si>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</si>
  <si>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</si>
  <si>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</si>
  <si>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</si>
  <si>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</si>
  <si>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</si>
  <si>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</si>
  <si>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</si>
  <si>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</si>
  <si>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</si>
  <si>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東京都杉並区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</si>
  <si>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</si>
  <si>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</si>
  <si>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</si>
  <si>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</si>
  <si>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</si>
  <si>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</si>
  <si>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</si>
  <si>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</si>
  <si>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</si>
  <si>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</si>
  <si>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</si>
  <si>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</si>
  <si>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</si>
  <si>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</si>
  <si>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</si>
  <si>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</si>
  <si>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</si>
  <si>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</si>
  <si>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</si>
  <si>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</si>
  <si>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</si>
  <si>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</si>
  <si>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</si>
  <si>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</si>
  <si>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</si>
  <si>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</si>
  <si>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</si>
  <si>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</si>
  <si>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</si>
  <si>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</si>
  <si>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</si>
  <si>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</si>
  <si>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</si>
  <si>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</si>
  <si>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</si>
  <si>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</si>
  <si>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</si>
  <si>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</si>
  <si>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</si>
  <si>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</si>
  <si>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</si>
  <si>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</si>
  <si>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</si>
  <si>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</si>
  <si>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</si>
  <si>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</si>
  <si>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</si>
  <si>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</si>
  <si>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</si>
  <si>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</si>
  <si>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</si>
  <si>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</si>
  <si>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</si>
  <si>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</si>
  <si>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</si>
  <si>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</si>
  <si>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</si>
  <si>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</si>
  <si>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</si>
  <si>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</si>
  <si>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</si>
  <si>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</si>
  <si>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</si>
  <si>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</si>
  <si>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</si>
  <si>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</si>
  <si>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</si>
  <si>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</si>
  <si>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</si>
  <si>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</si>
  <si>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</si>
  <si>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</si>
  <si>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</si>
  <si>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</si>
  <si>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</si>
  <si>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</si>
  <si>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</si>
  <si>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</si>
  <si>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</si>
  <si>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</si>
  <si>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</si>
  <si>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</si>
  <si>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</si>
  <si>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</si>
  <si>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</si>
  <si>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</si>
  <si>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</si>
  <si>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</si>
  <si>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</si>
  <si>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</si>
  <si>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</si>
  <si>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</si>
  <si>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</si>
  <si>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</si>
  <si>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</si>
  <si>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</si>
  <si>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</si>
  <si>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</si>
  <si>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</si>
  <si>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</si>
  <si>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</si>
  <si>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</si>
  <si>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</si>
  <si>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</si>
  <si>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</si>
  <si>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</si>
  <si>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</si>
  <si>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</si>
  <si>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</si>
  <si>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</si>
  <si>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</si>
  <si>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</si>
  <si>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</si>
  <si>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</si>
  <si>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</si>
  <si>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</si>
  <si>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</si>
  <si>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</si>
  <si>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</si>
  <si>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</si>
  <si>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</si>
  <si>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</si>
  <si>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</si>
  <si>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</si>
  <si>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</si>
  <si>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</si>
  <si>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</si>
  <si>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</si>
  <si>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</si>
  <si>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</si>
  <si>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</si>
  <si>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</si>
  <si>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</si>
  <si>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</si>
  <si>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</si>
  <si>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</si>
  <si>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</si>
  <si>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</si>
  <si>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</si>
  <si>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</si>
  <si>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</si>
  <si>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</si>
  <si>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</si>
  <si>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</si>
  <si>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</si>
  <si>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</si>
  <si>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</si>
  <si>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</si>
  <si>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</si>
  <si>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</si>
  <si>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</si>
  <si>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</si>
  <si>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</si>
  <si>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</si>
  <si>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</si>
  <si>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</si>
  <si>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</si>
  <si>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</si>
  <si>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</si>
  <si>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</si>
  <si>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</si>
  <si>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</si>
  <si>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</si>
  <si>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</si>
  <si>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</si>
  <si>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</si>
  <si>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</si>
  <si>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</si>
  <si>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</si>
  <si>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</si>
  <si>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</si>
  <si>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</si>
  <si>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</si>
  <si>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</si>
  <si>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</si>
  <si>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</si>
  <si>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</si>
  <si>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</si>
  <si>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</si>
  <si>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</si>
  <si>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</si>
  <si>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</si>
  <si>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</si>
  <si>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</si>
  <si>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</si>
  <si>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</si>
  <si>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</si>
  <si>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</si>
  <si>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</si>
  <si>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介護保険事業会計</t>
  </si>
  <si>
    <t>国民健康保険事業会計</t>
  </si>
  <si>
    <t>後期高齢者医療事業会計</t>
  </si>
  <si>
    <t>用地会計</t>
  </si>
  <si>
    <t>その他会計（赤字）</t>
  </si>
  <si>
    <t>その他会計（黒字）</t>
  </si>
  <si>
    <t>H25末</t>
    <phoneticPr fontId="5"/>
  </si>
  <si>
    <t>H26末</t>
    <phoneticPr fontId="5"/>
  </si>
  <si>
    <t>H27末</t>
    <phoneticPr fontId="5"/>
  </si>
  <si>
    <t>H28末</t>
    <phoneticPr fontId="5"/>
  </si>
  <si>
    <t>H29末</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</si>
  <si>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</si>
  <si>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</si>
  <si>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</si>
  <si>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</si>
  <si>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</si>
  <si>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</si>
  <si>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</si>
  <si>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</si>
  <si>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</si>
  <si>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</si>
  <si>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</si>
  <si>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</si>
  <si>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</si>
  <si>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基金と区債をバランスよく活用した行政運営に努めている結果、将来負担比率は連続して生じていない一方で、昭和30年代から40年代にかけて整備された施設を多く保有するため、有形固定資産減価償却率は類似団体よりも高くなっている。
　引き続き杉並区区立施設再編整備計画に基づき、区民ニーズに的確に応えながら、施設の適正化を図っていく。</t>
    <phoneticPr fontId="5"/>
  </si>
  <si>
    <t>　将来負担比率について、一般会計等が負担する将来の負担額よりも、将来負担額に充当可能な財源の額が上回るため、将来負担比率は連続して生じていない。
　また、実質公債費比率は、18年度から21年度まで区債の発行を抑制したことや27年度の区債の一部繰上償還などにより、早期健全化基準を大幅に下回っている。
　施設の老朽改築等への対応により、区債発行額は増傾向にあるが、今後も必要な経費の精査を行いつつ、区債発行額の抑制に努め、財政の健全性を確保していく。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</si>
</sst>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5"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AABC-4A97-92D8-A4474447E8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32788</c:v>
                </c:pt>
                <c:pt idx="1">
                  <c:v>27861</c:v>
                </c:pt>
                <c:pt idx="2">
                  <c:v>48188</c:v>
                </c:pt>
                <c:pt idx="3">
                  <c:v>42280</c:v>
                </c:pt>
                <c:pt idx="4">
                  <c:v>41824</c:v>
                </c:pt>
              </c:numCache>
            </c:numRef>
          </c:val>
          <c:smooth val="0"/>
          <c:extLst>
            <c:ext xmlns:c16="http://schemas.microsoft.com/office/drawing/2014/chart" uri="{C3380CC4-5D6E-409C-BE32-E72D297353CC}">
              <c16:uniqueId val="{00000001-AABC-4A97-92D8-A4474447E8CC}"/>
            </c:ext>
          </c:extLst>
        </c:ser>
        <c:dLbls>
          <c:showLegendKey val="0"/>
          <c:showVal val="0"/>
          <c:showCatName val="0"/>
          <c:showSerName val="0"/>
          <c:showPercent val="0"/>
          <c:showBubbleSize val="0"/>
        </c:dLbls>
        <c:marker val="1"/>
        <c:smooth val="0"/>
        <c:axId val="1200669152"/>
        <c:axId val="1200662624"/>
      </c:lineChart>
      <c:catAx>
        <c:axId val="120066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662624"/>
        <c:crosses val="autoZero"/>
        <c:auto val="1"/>
        <c:lblAlgn val="ctr"/>
        <c:lblOffset val="100"/>
        <c:tickLblSkip val="1"/>
        <c:tickMarkSkip val="1"/>
        <c:noMultiLvlLbl val="0"/>
      </c:catAx>
      <c:valAx>
        <c:axId val="12006626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66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5.87</c:v>
                </c:pt>
                <c:pt idx="1">
                  <c:v>5.99</c:v>
                </c:pt>
                <c:pt idx="2">
                  <c:v>5.93</c:v>
                </c:pt>
                <c:pt idx="3">
                  <c:v>7.57</c:v>
                </c:pt>
                <c:pt idx="4">
                  <c:v>6.3</c:v>
                </c:pt>
              </c:numCache>
            </c:numRef>
          </c:val>
          <c:extLst>
            <c:ext xmlns:c16="http://schemas.microsoft.com/office/drawing/2014/chart" uri="{C3380CC4-5D6E-409C-BE32-E72D297353CC}">
              <c16:uniqueId val="{00000000-809B-4596-84AB-2B0E31B629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27.06</c:v>
                </c:pt>
                <c:pt idx="1">
                  <c:v>29.1</c:v>
                </c:pt>
                <c:pt idx="2">
                  <c:v>30.87</c:v>
                </c:pt>
                <c:pt idx="3">
                  <c:v>31.52</c:v>
                </c:pt>
                <c:pt idx="4">
                  <c:v>35.06</c:v>
                </c:pt>
              </c:numCache>
            </c:numRef>
          </c:val>
          <c:extLst>
            <c:ext xmlns:c16="http://schemas.microsoft.com/office/drawing/2014/chart" uri="{C3380CC4-5D6E-409C-BE32-E72D297353CC}">
              <c16:uniqueId val="{00000001-809B-4596-84AB-2B0E31B62906}"/>
            </c:ext>
          </c:extLst>
        </c:ser>
        <c:dLbls>
          <c:showLegendKey val="0"/>
          <c:showVal val="0"/>
          <c:showCatName val="0"/>
          <c:showSerName val="0"/>
          <c:showPercent val="0"/>
          <c:showBubbleSize val="0"/>
        </c:dLbls>
        <c:gapWidth val="250"/>
        <c:overlap val="100"/>
        <c:axId val="1200671872"/>
        <c:axId val="120065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3.05</c:v>
                </c:pt>
                <c:pt idx="1">
                  <c:v>4.0599999999999996</c:v>
                </c:pt>
                <c:pt idx="2">
                  <c:v>2.25</c:v>
                </c:pt>
                <c:pt idx="3">
                  <c:v>1.74</c:v>
                </c:pt>
                <c:pt idx="4">
                  <c:v>3.94</c:v>
                </c:pt>
              </c:numCache>
            </c:numRef>
          </c:val>
          <c:smooth val="0"/>
          <c:extLst>
            <c:ext xmlns:c16="http://schemas.microsoft.com/office/drawing/2014/chart" uri="{C3380CC4-5D6E-409C-BE32-E72D297353CC}">
              <c16:uniqueId val="{00000002-809B-4596-84AB-2B0E31B62906}"/>
            </c:ext>
          </c:extLst>
        </c:ser>
        <c:dLbls>
          <c:showLegendKey val="0"/>
          <c:showVal val="0"/>
          <c:showCatName val="0"/>
          <c:showSerName val="0"/>
          <c:showPercent val="0"/>
          <c:showBubbleSize val="0"/>
        </c:dLbls>
        <c:marker val="1"/>
        <c:smooth val="0"/>
        <c:axId val="1200671872"/>
        <c:axId val="1200659360"/>
      </c:lineChart>
      <c:catAx>
        <c:axId val="120067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659360"/>
        <c:crosses val="autoZero"/>
        <c:auto val="1"/>
        <c:lblAlgn val="ctr"/>
        <c:lblOffset val="100"/>
        <c:tickLblSkip val="1"/>
        <c:tickMarkSkip val="1"/>
        <c:noMultiLvlLbl val="0"/>
      </c:catAx>
      <c:valAx>
        <c:axId val="120065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67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0.06</c:v>
                </c:pt>
                <c:pt idx="4">
                  <c:v>#N/A</c:v>
                </c:pt>
                <c:pt idx="5">
                  <c:v>0.05</c:v>
                </c:pt>
                <c:pt idx="6">
                  <c:v>#N/A</c:v>
                </c:pt>
                <c:pt idx="7">
                  <c:v>0.03</c:v>
                </c:pt>
                <c:pt idx="8">
                  <c:v>0</c:v>
                </c:pt>
                <c:pt idx="9">
                  <c:v>0</c:v>
                </c:pt>
              </c:numCache>
            </c:numRef>
          </c:val>
          <c:extLst>
            <c:ext xmlns:c16="http://schemas.microsoft.com/office/drawing/2014/chart" uri="{C3380CC4-5D6E-409C-BE32-E72D297353CC}">
              <c16:uniqueId val="{00000000-AAF1-4A45-93EC-739F5EDC01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F1-4A45-93EC-739F5EDC01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F1-4A45-93EC-739F5EDC01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F1-4A45-93EC-739F5EDC011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F1-4A45-93EC-739F5EDC011D}"/>
            </c:ext>
          </c:extLst>
        </c:ser>
        <c:ser>
          <c:idx val="5"/>
          <c:order val="5"/>
          <c:tx>
            <c:strRef>
              <c:f>データシート!$A$32</c:f>
              <c:strCache>
                <c:ptCount val="1"/>
                <c:pt idx="0">
                  <c:v>用地会計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AF1-4A45-93EC-739F5EDC011D}"/>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0.44</c:v>
                </c:pt>
                <c:pt idx="4">
                  <c:v>#N/A</c:v>
                </c:pt>
                <c:pt idx="5">
                  <c:v>0.25</c:v>
                </c:pt>
                <c:pt idx="6">
                  <c:v>#N/A</c:v>
                </c:pt>
                <c:pt idx="7">
                  <c:v>0.2</c:v>
                </c:pt>
                <c:pt idx="8">
                  <c:v>#N/A</c:v>
                </c:pt>
                <c:pt idx="9">
                  <c:v>0.15</c:v>
                </c:pt>
              </c:numCache>
            </c:numRef>
          </c:val>
          <c:extLst>
            <c:ext xmlns:c16="http://schemas.microsoft.com/office/drawing/2014/chart" uri="{C3380CC4-5D6E-409C-BE32-E72D297353CC}">
              <c16:uniqueId val="{00000006-AAF1-4A45-93EC-739F5EDC011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0.63</c:v>
                </c:pt>
                <c:pt idx="2">
                  <c:v>#N/A</c:v>
                </c:pt>
                <c:pt idx="3">
                  <c:v>0.69</c:v>
                </c:pt>
                <c:pt idx="4">
                  <c:v>#N/A</c:v>
                </c:pt>
                <c:pt idx="5">
                  <c:v>1.2</c:v>
                </c:pt>
                <c:pt idx="6">
                  <c:v>#N/A</c:v>
                </c:pt>
                <c:pt idx="7">
                  <c:v>0.93</c:v>
                </c:pt>
                <c:pt idx="8">
                  <c:v>#N/A</c:v>
                </c:pt>
                <c:pt idx="9">
                  <c:v>0.17</c:v>
                </c:pt>
              </c:numCache>
            </c:numRef>
          </c:val>
          <c:extLst>
            <c:ext xmlns:c16="http://schemas.microsoft.com/office/drawing/2014/chart" uri="{C3380CC4-5D6E-409C-BE32-E72D297353CC}">
              <c16:uniqueId val="{00000007-AAF1-4A45-93EC-739F5EDC011D}"/>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1.18</c:v>
                </c:pt>
                <c:pt idx="2">
                  <c:v>#N/A</c:v>
                </c:pt>
                <c:pt idx="3">
                  <c:v>0.82</c:v>
                </c:pt>
                <c:pt idx="4">
                  <c:v>#N/A</c:v>
                </c:pt>
                <c:pt idx="5">
                  <c:v>1.35</c:v>
                </c:pt>
                <c:pt idx="6">
                  <c:v>#N/A</c:v>
                </c:pt>
                <c:pt idx="7">
                  <c:v>1.54</c:v>
                </c:pt>
                <c:pt idx="8">
                  <c:v>#N/A</c:v>
                </c:pt>
                <c:pt idx="9">
                  <c:v>1.32</c:v>
                </c:pt>
              </c:numCache>
            </c:numRef>
          </c:val>
          <c:extLst>
            <c:ext xmlns:c16="http://schemas.microsoft.com/office/drawing/2014/chart" uri="{C3380CC4-5D6E-409C-BE32-E72D297353CC}">
              <c16:uniqueId val="{00000008-AAF1-4A45-93EC-739F5EDC01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5.79</c:v>
                </c:pt>
                <c:pt idx="2">
                  <c:v>#N/A</c:v>
                </c:pt>
                <c:pt idx="3">
                  <c:v>5.92</c:v>
                </c:pt>
                <c:pt idx="4">
                  <c:v>#N/A</c:v>
                </c:pt>
                <c:pt idx="5">
                  <c:v>5.87</c:v>
                </c:pt>
                <c:pt idx="6">
                  <c:v>#N/A</c:v>
                </c:pt>
                <c:pt idx="7">
                  <c:v>7.53</c:v>
                </c:pt>
                <c:pt idx="8">
                  <c:v>#N/A</c:v>
                </c:pt>
                <c:pt idx="9">
                  <c:v>6.29</c:v>
                </c:pt>
              </c:numCache>
            </c:numRef>
          </c:val>
          <c:extLst>
            <c:ext xmlns:c16="http://schemas.microsoft.com/office/drawing/2014/chart" uri="{C3380CC4-5D6E-409C-BE32-E72D297353CC}">
              <c16:uniqueId val="{00000009-AAF1-4A45-93EC-739F5EDC011D}"/>
            </c:ext>
          </c:extLst>
        </c:ser>
        <c:dLbls>
          <c:showLegendKey val="0"/>
          <c:showVal val="0"/>
          <c:showCatName val="0"/>
          <c:showSerName val="0"/>
          <c:showPercent val="0"/>
          <c:showBubbleSize val="0"/>
        </c:dLbls>
        <c:gapWidth val="150"/>
        <c:overlap val="100"/>
        <c:axId val="1200663712"/>
        <c:axId val="1200657184"/>
      </c:barChart>
      <c:catAx>
        <c:axId val="120066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657184"/>
        <c:crosses val="autoZero"/>
        <c:auto val="1"/>
        <c:lblAlgn val="ctr"/>
        <c:lblOffset val="100"/>
        <c:tickLblSkip val="1"/>
        <c:tickMarkSkip val="1"/>
        <c:noMultiLvlLbl val="0"/>
      </c:catAx>
      <c:valAx>
        <c:axId val="120065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66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9641</c:v>
                </c:pt>
                <c:pt idx="5">
                  <c:v>10291</c:v>
                </c:pt>
                <c:pt idx="8">
                  <c:v>9937</c:v>
                </c:pt>
                <c:pt idx="11">
                  <c:v>9701</c:v>
                </c:pt>
                <c:pt idx="14">
                  <c:v>9525</c:v>
                </c:pt>
              </c:numCache>
            </c:numRef>
          </c:val>
          <c:extLst>
            <c:ext xmlns:c16="http://schemas.microsoft.com/office/drawing/2014/chart" uri="{C3380CC4-5D6E-409C-BE32-E72D297353CC}">
              <c16:uniqueId val="{00000000-87A3-4C13-9F17-DBE96D002F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A3-4C13-9F17-DBE96D002F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925</c:v>
                </c:pt>
                <c:pt idx="3">
                  <c:v>748</c:v>
                </c:pt>
                <c:pt idx="6">
                  <c:v>1878</c:v>
                </c:pt>
                <c:pt idx="9">
                  <c:v>823</c:v>
                </c:pt>
                <c:pt idx="12">
                  <c:v>656</c:v>
                </c:pt>
              </c:numCache>
            </c:numRef>
          </c:val>
          <c:extLst>
            <c:ext xmlns:c16="http://schemas.microsoft.com/office/drawing/2014/chart" uri="{C3380CC4-5D6E-409C-BE32-E72D297353CC}">
              <c16:uniqueId val="{00000002-87A3-4C13-9F17-DBE96D002F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260</c:v>
                </c:pt>
                <c:pt idx="3">
                  <c:v>246</c:v>
                </c:pt>
                <c:pt idx="6">
                  <c:v>146</c:v>
                </c:pt>
                <c:pt idx="9">
                  <c:v>125</c:v>
                </c:pt>
                <c:pt idx="12">
                  <c:v>138</c:v>
                </c:pt>
              </c:numCache>
            </c:numRef>
          </c:val>
          <c:extLst>
            <c:ext xmlns:c16="http://schemas.microsoft.com/office/drawing/2014/chart" uri="{C3380CC4-5D6E-409C-BE32-E72D297353CC}">
              <c16:uniqueId val="{00000003-87A3-4C13-9F17-DBE96D002F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A3-4C13-9F17-DBE96D002F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64</c:v>
                </c:pt>
                <c:pt idx="3">
                  <c:v>67</c:v>
                </c:pt>
                <c:pt idx="6">
                  <c:v>77</c:v>
                </c:pt>
                <c:pt idx="9">
                  <c:v>146</c:v>
                </c:pt>
                <c:pt idx="12">
                  <c:v>194</c:v>
                </c:pt>
              </c:numCache>
            </c:numRef>
          </c:val>
          <c:extLst>
            <c:ext xmlns:c16="http://schemas.microsoft.com/office/drawing/2014/chart" uri="{C3380CC4-5D6E-409C-BE32-E72D297353CC}">
              <c16:uniqueId val="{00000005-87A3-4C13-9F17-DBE96D002F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A3-4C13-9F17-DBE96D002F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1788</c:v>
                </c:pt>
                <c:pt idx="3">
                  <c:v>1927</c:v>
                </c:pt>
                <c:pt idx="6">
                  <c:v>1447</c:v>
                </c:pt>
                <c:pt idx="9">
                  <c:v>1523</c:v>
                </c:pt>
                <c:pt idx="12">
                  <c:v>1658</c:v>
                </c:pt>
              </c:numCache>
            </c:numRef>
          </c:val>
          <c:extLst>
            <c:ext xmlns:c16="http://schemas.microsoft.com/office/drawing/2014/chart" uri="{C3380CC4-5D6E-409C-BE32-E72D297353CC}">
              <c16:uniqueId val="{00000007-87A3-4C13-9F17-DBE96D002F8D}"/>
            </c:ext>
          </c:extLst>
        </c:ser>
        <c:dLbls>
          <c:showLegendKey val="0"/>
          <c:showVal val="0"/>
          <c:showCatName val="0"/>
          <c:showSerName val="0"/>
          <c:showPercent val="0"/>
          <c:showBubbleSize val="0"/>
        </c:dLbls>
        <c:gapWidth val="100"/>
        <c:overlap val="100"/>
        <c:axId val="1200666976"/>
        <c:axId val="120066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-6604</c:v>
                </c:pt>
                <c:pt idx="2">
                  <c:v>#N/A</c:v>
                </c:pt>
                <c:pt idx="3">
                  <c:v>#N/A</c:v>
                </c:pt>
                <c:pt idx="4">
                  <c:v>-7303</c:v>
                </c:pt>
                <c:pt idx="5">
                  <c:v>#N/A</c:v>
                </c:pt>
                <c:pt idx="6">
                  <c:v>#N/A</c:v>
                </c:pt>
                <c:pt idx="7">
                  <c:v>-6389</c:v>
                </c:pt>
                <c:pt idx="8">
                  <c:v>#N/A</c:v>
                </c:pt>
                <c:pt idx="9">
                  <c:v>#N/A</c:v>
                </c:pt>
                <c:pt idx="10">
                  <c:v>-7084</c:v>
                </c:pt>
                <c:pt idx="11">
                  <c:v>#N/A</c:v>
                </c:pt>
                <c:pt idx="12">
                  <c:v>#N/A</c:v>
                </c:pt>
                <c:pt idx="13">
                  <c:v>-6879</c:v>
                </c:pt>
                <c:pt idx="14">
                  <c:v>#N/A</c:v>
                </c:pt>
              </c:numCache>
            </c:numRef>
          </c:val>
          <c:smooth val="0"/>
          <c:extLst>
            <c:ext xmlns:c16="http://schemas.microsoft.com/office/drawing/2014/chart" uri="{C3380CC4-5D6E-409C-BE32-E72D297353CC}">
              <c16:uniqueId val="{00000008-87A3-4C13-9F17-DBE96D002F8D}"/>
            </c:ext>
          </c:extLst>
        </c:ser>
        <c:dLbls>
          <c:showLegendKey val="0"/>
          <c:showVal val="0"/>
          <c:showCatName val="0"/>
          <c:showSerName val="0"/>
          <c:showPercent val="0"/>
          <c:showBubbleSize val="0"/>
        </c:dLbls>
        <c:marker val="1"/>
        <c:smooth val="0"/>
        <c:axId val="1200666976"/>
        <c:axId val="1200665888"/>
      </c:lineChart>
      <c:catAx>
        <c:axId val="12006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665888"/>
        <c:crosses val="autoZero"/>
        <c:auto val="1"/>
        <c:lblAlgn val="ctr"/>
        <c:lblOffset val="100"/>
        <c:tickLblSkip val="1"/>
        <c:tickMarkSkip val="1"/>
        <c:noMultiLvlLbl val="0"/>
      </c:catAx>
      <c:valAx>
        <c:axId val="120066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6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120335</c:v>
                </c:pt>
                <c:pt idx="5">
                  <c:v>111781</c:v>
                </c:pt>
                <c:pt idx="8">
                  <c:v>104247</c:v>
                </c:pt>
                <c:pt idx="11">
                  <c:v>96235</c:v>
                </c:pt>
                <c:pt idx="14">
                  <c:v>88014</c:v>
                </c:pt>
              </c:numCache>
            </c:numRef>
          </c:val>
          <c:extLst>
            <c:ext xmlns:c16="http://schemas.microsoft.com/office/drawing/2014/chart" uri="{C3380CC4-5D6E-409C-BE32-E72D297353CC}">
              <c16:uniqueId val="{00000000-1E96-4C89-B993-8534CF7B5F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549</c:v>
                </c:pt>
                <c:pt idx="5">
                  <c:v>377</c:v>
                </c:pt>
                <c:pt idx="8">
                  <c:v>1373</c:v>
                </c:pt>
                <c:pt idx="11">
                  <c:v>486</c:v>
                </c:pt>
                <c:pt idx="14">
                  <c:v>1213</c:v>
                </c:pt>
              </c:numCache>
            </c:numRef>
          </c:val>
          <c:extLst>
            <c:ext xmlns:c16="http://schemas.microsoft.com/office/drawing/2014/chart" uri="{C3380CC4-5D6E-409C-BE32-E72D297353CC}">
              <c16:uniqueId val="{00000001-1E96-4C89-B993-8534CF7B5F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42496</c:v>
                </c:pt>
                <c:pt idx="5">
                  <c:v>46759</c:v>
                </c:pt>
                <c:pt idx="8">
                  <c:v>48645</c:v>
                </c:pt>
                <c:pt idx="11">
                  <c:v>52306</c:v>
                </c:pt>
                <c:pt idx="14">
                  <c:v>58457</c:v>
                </c:pt>
              </c:numCache>
            </c:numRef>
          </c:val>
          <c:extLst>
            <c:ext xmlns:c16="http://schemas.microsoft.com/office/drawing/2014/chart" uri="{C3380CC4-5D6E-409C-BE32-E72D297353CC}">
              <c16:uniqueId val="{00000002-1E96-4C89-B993-8534CF7B5F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96-4C89-B993-8534CF7B5F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96-4C89-B993-8534CF7B5F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96-4C89-B993-8534CF7B5F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30041</c:v>
                </c:pt>
                <c:pt idx="3">
                  <c:v>28429</c:v>
                </c:pt>
                <c:pt idx="6">
                  <c:v>27087</c:v>
                </c:pt>
                <c:pt idx="9">
                  <c:v>26713</c:v>
                </c:pt>
                <c:pt idx="12">
                  <c:v>26124</c:v>
                </c:pt>
              </c:numCache>
            </c:numRef>
          </c:val>
          <c:extLst>
            <c:ext xmlns:c16="http://schemas.microsoft.com/office/drawing/2014/chart" uri="{C3380CC4-5D6E-409C-BE32-E72D297353CC}">
              <c16:uniqueId val="{00000006-1E96-4C89-B993-8534CF7B5F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1470</c:v>
                </c:pt>
                <c:pt idx="3">
                  <c:v>1377</c:v>
                </c:pt>
                <c:pt idx="6">
                  <c:v>1481</c:v>
                </c:pt>
                <c:pt idx="9">
                  <c:v>1728</c:v>
                </c:pt>
                <c:pt idx="12">
                  <c:v>1716</c:v>
                </c:pt>
              </c:numCache>
            </c:numRef>
          </c:val>
          <c:extLst>
            <c:ext xmlns:c16="http://schemas.microsoft.com/office/drawing/2014/chart" uri="{C3380CC4-5D6E-409C-BE32-E72D297353CC}">
              <c16:uniqueId val="{00000007-1E96-4C89-B993-8534CF7B5F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E96-4C89-B993-8534CF7B5F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16039</c:v>
                </c:pt>
                <c:pt idx="3">
                  <c:v>15472</c:v>
                </c:pt>
                <c:pt idx="6">
                  <c:v>14424</c:v>
                </c:pt>
                <c:pt idx="9">
                  <c:v>10877</c:v>
                </c:pt>
                <c:pt idx="12">
                  <c:v>14299</c:v>
                </c:pt>
              </c:numCache>
            </c:numRef>
          </c:val>
          <c:extLst>
            <c:ext xmlns:c16="http://schemas.microsoft.com/office/drawing/2014/chart" uri="{C3380CC4-5D6E-409C-BE32-E72D297353CC}">
              <c16:uniqueId val="{00000009-1E96-4C89-B993-8534CF7B5F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23070</c:v>
                </c:pt>
                <c:pt idx="3">
                  <c:v>21972</c:v>
                </c:pt>
                <c:pt idx="6">
                  <c:v>27955</c:v>
                </c:pt>
                <c:pt idx="9">
                  <c:v>30088</c:v>
                </c:pt>
                <c:pt idx="12">
                  <c:v>32239</c:v>
                </c:pt>
              </c:numCache>
            </c:numRef>
          </c:val>
          <c:extLst>
            <c:ext xmlns:c16="http://schemas.microsoft.com/office/drawing/2014/chart" uri="{C3380CC4-5D6E-409C-BE32-E72D297353CC}">
              <c16:uniqueId val="{0000000A-1E96-4C89-B993-8534CF7B5F58}"/>
            </c:ext>
          </c:extLst>
        </c:ser>
        <c:dLbls>
          <c:showLegendKey val="0"/>
          <c:showVal val="0"/>
          <c:showCatName val="0"/>
          <c:showSerName val="0"/>
          <c:showPercent val="0"/>
          <c:showBubbleSize val="0"/>
        </c:dLbls>
        <c:gapWidth val="100"/>
        <c:overlap val="100"/>
        <c:axId val="1200657728"/>
        <c:axId val="120066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96-4C89-B993-8534CF7B5F58}"/>
            </c:ext>
          </c:extLst>
        </c:ser>
        <c:dLbls>
          <c:showLegendKey val="0"/>
          <c:showVal val="0"/>
          <c:showCatName val="0"/>
          <c:showSerName val="0"/>
          <c:showPercent val="0"/>
          <c:showBubbleSize val="0"/>
        </c:dLbls>
        <c:marker val="1"/>
        <c:smooth val="0"/>
        <c:axId val="1200657728"/>
        <c:axId val="1200663168"/>
      </c:lineChart>
      <c:catAx>
        <c:axId val="120065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663168"/>
        <c:crosses val="autoZero"/>
        <c:auto val="1"/>
        <c:lblAlgn val="ctr"/>
        <c:lblOffset val="100"/>
        <c:tickLblSkip val="1"/>
        <c:tickMarkSkip val="1"/>
        <c:noMultiLvlLbl val="0"/>
      </c:catAx>
      <c:valAx>
        <c:axId val="120066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65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36354</c:v>
                </c:pt>
                <c:pt idx="1">
                  <c:v>36584</c:v>
                </c:pt>
                <c:pt idx="2">
                  <c:v>42501</c:v>
                </c:pt>
              </c:numCache>
            </c:numRef>
          </c:val>
          <c:extLst>
            <c:ext xmlns:c16="http://schemas.microsoft.com/office/drawing/2014/chart" uri="{C3380CC4-5D6E-409C-BE32-E72D297353CC}">
              <c16:uniqueId val="{00000000-AB37-4A48-B8BA-2B2901B0AA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c:v>
                </c:pt>
                <c:pt idx="1">
                  <c:v>16</c:v>
                </c:pt>
                <c:pt idx="2">
                  <c:v>16</c:v>
                </c:pt>
              </c:numCache>
            </c:numRef>
          </c:val>
          <c:extLst>
            <c:ext xmlns:c16="http://schemas.microsoft.com/office/drawing/2014/chart" uri="{C3380CC4-5D6E-409C-BE32-E72D297353CC}">
              <c16:uniqueId val="{00000001-AB37-4A48-B8BA-2B2901B0AA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8044</c:v>
                </c:pt>
                <c:pt idx="1">
                  <c:v>12267</c:v>
                </c:pt>
                <c:pt idx="2">
                  <c:v>10427</c:v>
                </c:pt>
              </c:numCache>
            </c:numRef>
          </c:val>
          <c:extLst>
            <c:ext xmlns:c16="http://schemas.microsoft.com/office/drawing/2014/chart" uri="{C3380CC4-5D6E-409C-BE32-E72D297353CC}">
              <c16:uniqueId val="{00000002-AB37-4A48-B8BA-2B2901B0AACF}"/>
            </c:ext>
          </c:extLst>
        </c:ser>
        <c:dLbls>
          <c:showLegendKey val="0"/>
          <c:showVal val="0"/>
          <c:showCatName val="0"/>
          <c:showSerName val="0"/>
          <c:showPercent val="0"/>
          <c:showBubbleSize val="0"/>
        </c:dLbls>
        <c:gapWidth val="120"/>
        <c:overlap val="100"/>
        <c:axId val="1200666432"/>
        <c:axId val="1200667520"/>
      </c:barChart>
      <c:catAx>
        <c:axId val="12006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0667520"/>
        <c:crosses val="autoZero"/>
        <c:auto val="1"/>
        <c:lblAlgn val="ctr"/>
        <c:lblOffset val="100"/>
        <c:tickLblSkip val="1"/>
        <c:tickMarkSkip val="1"/>
        <c:noMultiLvlLbl val="0"/>
      </c:catAx>
      <c:valAx>
        <c:axId val="1200667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06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{59E97424-F93A-4BA4-8024-8B4A0C09CFC1}</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9E7-471B-9E48-CFBBF494B9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{3D044DF2-91D9-47BE-83AE-AA594E30CDE0}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7-471B-9E48-CFBBF494B9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{4EE437FA-DDA0-402B-A5F0-3F32EE021C85}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7-471B-9E48-CFBBF494B9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{AC339B05-EDC3-428F-8422-E97FC9A894E3}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7-471B-9E48-CFBBF494B9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{329060E0-FDFB-41A8-B616-E4E0DF5973D2}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7-471B-9E48-CFBBF494B95F}"/>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{3146E1D7-4F28-4D56-A771-87AB08B6A281}</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9E7-471B-9E48-CFBBF494B95F}"/>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{1B53670E-81F0-4885-BF2B-E441F941A2CD}</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9E7-471B-9E48-CFBBF494B95F}"/>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{715EC6F1-D3D6-47C0-9B2A-3FB7B6DBEABF}</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9E7-471B-9E48-CFBBF494B95F}"/>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{6DB7EACC-E47E-405C-AB1A-E390EDDA5F4B}</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9E7-471B-9E48-CFBBF494B9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62.1</c:v>
                </c:pt>
                <c:pt idx="16">
                  <c:v>63.1</c:v>
                </c:pt>
                <c:pt idx="24">
                  <c:v>62.7</c:v>
                </c:pt>
                <c:pt idx="32">
                  <c:v>62.3</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19E7-471B-9E48-CFBBF494B95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{348FE979-C996-46EE-9A91-4B74DCB556EE}</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9E7-471B-9E48-CFBBF494B9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{F2F0CE91-A14C-486F-A5F0-CD10AE04C025}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7-471B-9E48-CFBBF494B9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{75A1DCA8-6CF3-494D-BA1B-ED6754B35488}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7-471B-9E48-CFBBF494B9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{2A564BA6-2292-4BD4-A29E-FF581D54679C}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7-471B-9E48-CFBBF494B9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{2B195B77-427C-464C-B618-CF7872B4BDF9}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7-471B-9E48-CFBBF494B95F}"/>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{009CC4CF-7F5A-4F93-9391-C421B0F2DD6E}</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9E7-471B-9E48-CFBBF494B95F}"/>
                </c:ext>
              </c:extLst>
            </c:dLbl>
            <c:dLbl>
              <c:idx val="16"/>
              <c:layout>
                <c:manualLayout>
                  <c:x val="-3.4800596313723474E-2"/>
                  <c:y val="-6.4739042105865174E-2"/>
                </c:manualLayout>
              </c:layout>
              <c:tx>
                <c:strRef>
                  <c:f>[1]公会計指標分析・財政指標組合せ分析表!$CF$50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{9BDB07C6-1AD4-4737-B4A9-E80B0322F389}</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9E7-471B-9E48-CFBBF494B95F}"/>
                </c:ext>
              </c:extLst>
            </c:dLbl>
            <c:dLbl>
              <c:idx val="24"/>
              <c:layout>
                <c:manualLayout>
                  <c:x val="-2.948980462542115E-2"/>
                  <c:y val="-6.4739042105865174E-2"/>
                </c:manualLayout>
              </c:layout>
              <c:tx>
                <c:strRef>
                  <c:f>[1]公会計指標分析・財政指標組合せ分析表!$CN$50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{72332131-5EF2-4EB3-883B-F35A76F42350}</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9E7-471B-9E48-CFBBF494B95F}"/>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{68FC2DFC-1F74-4651-AEBF-7F9AB06B6907}</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9E7-471B-9E48-CFBBF494B9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60.2</c:v>
                </c:pt>
                <c:pt idx="16">
                  <c:v>56.8</c:v>
                </c:pt>
                <c:pt idx="24">
                  <c:v>56.9</c:v>
                </c:pt>
                <c:pt idx="32">
                  <c:v>57.7</c:v>
                </c:pt>
              </c:numCache>
            </c:numRef>
          </c:xVal>
          <c:yVal>
            <c:numRef>
              <c:f>[1]公会計指標分析・財政指標組合せ分析表!$BP$55:$DC$55</c:f>
              <c:numCache>
                <c:formatCode>General</c:formatCode>
                <c:ptCount val="40"/>
                <c:pt idx="8">
                  <c:v>0</c:v>
                </c:pt>
                <c:pt idx="16">
                  <c:v>0</c:v>
                </c:pt>
                <c:pt idx="24">
                  <c:v>0</c:v>
                </c:pt>
                <c:pt idx="32">
                  <c:v>0</c:v>
                </c:pt>
              </c:numCache>
            </c:numRef>
          </c:yVal>
          <c:smooth val="0"/>
          <c:extLst>
            <c:ext xmlns:c16="http://schemas.microsoft.com/office/drawing/2014/chart" uri="{C3380CC4-5D6E-409C-BE32-E72D297353CC}">
              <c16:uniqueId val="{00000013-19E7-471B-9E48-CFBBF494B95F}"/>
            </c:ext>
          </c:extLst>
        </c:ser>
        <c:dLbls>
          <c:showLegendKey val="0"/>
          <c:showVal val="1"/>
          <c:showCatName val="0"/>
          <c:showSerName val="0"/>
          <c:showPercent val="0"/>
          <c:showBubbleSize val="0"/>
        </c:dLbls>
        <c:axId val="1477709232"/>
        <c:axId val="1477707600"/>
      </c:scatterChart>
      <c:valAx>
        <c:axId val="1477709232"/>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7707600"/>
        <c:crosses val="autoZero"/>
        <c:crossBetween val="midCat"/>
      </c:valAx>
      <c:valAx>
        <c:axId val="1477707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7709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{85250027-DC33-4CD3-B5B6-E9F6E88CFC1C}</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303-4131-AC7C-EC7C816368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{2779CF27-65CD-4EBB-9F6A-B23D1DA3E776}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03-4131-AC7C-EC7C816368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{9FBA1A71-FB18-4062-8766-97B9A0514F55}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03-4131-AC7C-EC7C816368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{3AAA50B6-B660-4294-BDA0-6BB513B23F96}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03-4131-AC7C-EC7C816368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{35A3A913-38C9-4A27-BF6C-41F19AE8DE49}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03-4131-AC7C-EC7C816368BF}"/>
                </c:ext>
              </c:extLst>
            </c:dLbl>
            <c:dLbl>
              <c:idx val="8"/>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{E0C96E0E-7AFD-4F4B-9099-3F8D99027D32}</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303-4131-AC7C-EC7C816368BF}"/>
                </c:ext>
              </c:extLst>
            </c:dLbl>
            <c:dLbl>
              <c:idx val="16"/>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{BA479A1F-2D25-4AFA-B771-730322D1CE75}</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303-4131-AC7C-EC7C816368BF}"/>
                </c:ext>
              </c:extLst>
            </c:dLbl>
            <c:dLbl>
              <c:idx val="24"/>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{03DB7D8A-33A1-453A-B33F-017C688699CE}</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303-4131-AC7C-EC7C816368BF}"/>
                </c:ext>
              </c:extLst>
            </c:dLbl>
            <c:dLbl>
              <c:idx val="32"/>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{802AB565-A3C3-4058-A016-2116CED085B2}</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303-4131-AC7C-EC7C816368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-6.2</c:v>
                </c:pt>
                <c:pt idx="8">
                  <c:v>-6.4</c:v>
                </c:pt>
                <c:pt idx="16">
                  <c:v>-6.4</c:v>
                </c:pt>
                <c:pt idx="24">
                  <c:v>-6.4</c:v>
                </c:pt>
                <c:pt idx="32">
                  <c:v>-6.2</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303-4131-AC7C-EC7C816368BF}"/>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{A91A8F96-34EE-4CF7-AD0A-823315CAFBA2}</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303-4131-AC7C-EC7C816368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{F814A4B5-CB19-44A1-8178-ADA10CC7BC90}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03-4131-AC7C-EC7C816368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{5FEDB0CF-615D-48B4-B4EA-AA7A5B146054}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03-4131-AC7C-EC7C816368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{F97AE16B-2A66-48C2-9ECC-EEA07DF5ED6B}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03-4131-AC7C-EC7C816368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{CCDD6519-DCE1-47EE-A9C8-04C765D940D7}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03-4131-AC7C-EC7C816368BF}"/>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{B91DF5EA-808D-4C70-B067-2823D11E90D5}</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303-4131-AC7C-EC7C816368BF}"/>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{0B146030-DF45-42F3-B76F-6A8FFBC4FC02}</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303-4131-AC7C-EC7C816368BF}"/>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{48785173-DCB0-4CE8-B7B5-B57BF28ADAA3}</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303-4131-AC7C-EC7C816368BF}"/>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{E0679305-9158-413A-9367-D1A1F966981E}</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303-4131-AC7C-EC7C816368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-1.8</c:v>
                </c:pt>
                <c:pt idx="8">
                  <c:v>-2.2999999999999998</c:v>
                </c:pt>
                <c:pt idx="16">
                  <c:v>-2.8</c:v>
                </c:pt>
                <c:pt idx="24">
                  <c:v>-3.2</c:v>
                </c:pt>
                <c:pt idx="32">
                  <c:v>-3.4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03-4131-AC7C-EC7C816368BF}"/>
            </c:ext>
          </c:extLst>
        </c:ser>
        <c:dLbls>
          <c:showLegendKey val="0"/>
          <c:showVal val="1"/>
          <c:showCatName val="0"/>
          <c:showSerName val="0"/>
          <c:showPercent val="0"/>
          <c:showBubbleSize val="0"/>
        </c:dLbls>
        <c:axId val="1477705968"/>
        <c:axId val="1477706512"/>
      </c:scatterChart>
      <c:valAx>
        <c:axId val="1477705968"/>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7706512"/>
        <c:crosses val="autoZero"/>
        <c:crossBetween val="midCat"/>
      </c:valAx>
      <c:valAx>
        <c:axId val="14777065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7705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当区が保有する施設の多くは昭和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年代にかけて整備されており、有形固定資産減価償却率については、比較的高い水準にある。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区は、「杉並区区立施設再編整備計画」に基づき、施設の更新や施設移転後の跡地の有効活用に関する取組を計画的に進めている。今後、施設の長寿命化を視野に、中・長期的な視点から適切な施設の維持・管理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138430</xdr:rowOff>
    </xdr:from>
    <xdr:to>
      <xdr:col>23</xdr:col>
      <xdr:colOff>136525</xdr:colOff>
      <xdr:row>28</xdr:row>
      <xdr:rowOff>68580</xdr:rowOff>
    </xdr:to>
    <xdr:sp macro="" textlink="">
      <xdr:nvSpPr>
        <xdr:cNvPr id="88" name="楕円 87"/>
        <xdr:cNvSpPr/>
      </xdr:nvSpPr>
      <xdr:spPr>
        <a:xfrm>
          <a:off x="4711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161307</xdr:rowOff>
    </xdr:from>
    <xdr:ext cx="405111" cy="259045"/>
    <xdr:sp macro="" textlink="">
      <xdr:nvSpPr>
        <xdr:cNvPr id="89" name="有形固定資産減価償却率該当値テキスト"/>
        <xdr:cNvSpPr txBox="1"/>
      </xdr:nvSpPr>
      <xdr:spPr>
        <a:xfrm>
          <a:off x="4813300"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90" name="楕円 89"/>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3387</xdr:rowOff>
    </xdr:from>
    <xdr:to>
      <xdr:col>23</xdr:col>
      <xdr:colOff>85725</xdr:colOff>
      <xdr:row>28</xdr:row>
      <xdr:rowOff>17780</xdr:rowOff>
    </xdr:to>
    <xdr:cxnSp macro="">
      <xdr:nvCxnSpPr>
        <xdr:cNvPr id="91" name="直線コネクタ 90"/>
        <xdr:cNvCxnSpPr/>
      </xdr:nvCxnSpPr>
      <xdr:spPr>
        <a:xfrm>
          <a:off x="4051300" y="557551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109643</xdr:rowOff>
    </xdr:from>
    <xdr:to>
      <xdr:col>15</xdr:col>
      <xdr:colOff>187325</xdr:colOff>
      <xdr:row>28</xdr:row>
      <xdr:rowOff>39793</xdr:rowOff>
    </xdr:to>
    <xdr:sp macro="" textlink="">
      <xdr:nvSpPr>
        <xdr:cNvPr id="92" name="楕円 91"/>
        <xdr:cNvSpPr/>
      </xdr:nvSpPr>
      <xdr:spPr>
        <a:xfrm>
          <a:off x="32385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160443</xdr:rowOff>
    </xdr:from>
    <xdr:to>
      <xdr:col>19</xdr:col>
      <xdr:colOff>136525</xdr:colOff>
      <xdr:row>28</xdr:row>
      <xdr:rowOff>3387</xdr:rowOff>
    </xdr:to>
    <xdr:cxnSp macro="">
      <xdr:nvCxnSpPr>
        <xdr:cNvPr id="93" name="直線コネクタ 92"/>
        <xdr:cNvCxnSpPr/>
      </xdr:nvCxnSpPr>
      <xdr:spPr>
        <a:xfrm>
          <a:off x="3289300" y="556111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94" name="楕円 93"/>
        <xdr:cNvSpPr/>
      </xdr:nvSpPr>
      <xdr:spPr>
        <a:xfrm>
          <a:off x="2476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160443</xdr:rowOff>
    </xdr:from>
    <xdr:to>
      <xdr:col>15</xdr:col>
      <xdr:colOff>136525</xdr:colOff>
      <xdr:row>28</xdr:row>
      <xdr:rowOff>24977</xdr:rowOff>
    </xdr:to>
    <xdr:cxnSp macro="">
      <xdr:nvCxnSpPr>
        <xdr:cNvPr id="95" name="直線コネクタ 94"/>
        <xdr:cNvCxnSpPr/>
      </xdr:nvCxnSpPr>
      <xdr:spPr>
        <a:xfrm flipV="1">
          <a:off x="2527300" y="556111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135272</xdr:rowOff>
    </xdr:from>
    <xdr:ext cx="405111" cy="259045"/>
    <xdr:sp macro="" textlink="">
      <xdr:nvSpPr>
        <xdr:cNvPr id="98" name="n_3aveValue有形固定資産減価償却率"/>
        <xdr:cNvSpPr txBox="1"/>
      </xdr:nvSpPr>
      <xdr:spPr>
        <a:xfrm>
          <a:off x="2324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99" name="n_1mainValue有形固定資産減価償却率"/>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56320</xdr:rowOff>
    </xdr:from>
    <xdr:ext cx="405111" cy="259045"/>
    <xdr:sp macro="" textlink="">
      <xdr:nvSpPr>
        <xdr:cNvPr id="100" name="n_2mainValue有形固定資産減価償却率"/>
        <xdr:cNvSpPr txBox="1"/>
      </xdr:nvSpPr>
      <xdr:spPr>
        <a:xfrm>
          <a:off x="3086744" y="528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101" name="n_3mainValue有形固定資産減価償却率"/>
        <xdr:cNvSpPr txBox="1"/>
      </xdr:nvSpPr>
      <xdr:spPr>
        <a:xfrm>
          <a:off x="2324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4" name="正方形/長方形 103"/>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区債の発行精査や基金への確実な積立て、効率的な予算執行などにより、中長期の財政の健全性が確保されている。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33" name="債務償還比率平均値テキスト"/>
        <xdr:cNvSpPr txBox="1"/>
      </xdr:nvSpPr>
      <xdr:spPr>
        <a:xfrm>
          <a:off x="14846300" y="6607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57582</xdr:rowOff>
    </xdr:from>
    <xdr:to>
      <xdr:col>76</xdr:col>
      <xdr:colOff>73025</xdr:colOff>
      <xdr:row>31</xdr:row>
      <xdr:rowOff>159182</xdr:rowOff>
    </xdr:to>
    <xdr:sp macro="" textlink="">
      <xdr:nvSpPr>
        <xdr:cNvPr id="141" name="楕円 140"/>
        <xdr:cNvSpPr/>
      </xdr:nvSpPr>
      <xdr:spPr>
        <a:xfrm>
          <a:off x="14744700" y="61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80459</xdr:rowOff>
    </xdr:from>
    <xdr:ext cx="405111" cy="259045"/>
    <xdr:sp macro="" textlink="">
      <xdr:nvSpPr>
        <xdr:cNvPr id="142" name="債務償還比率該当値テキスト"/>
        <xdr:cNvSpPr txBox="1"/>
      </xdr:nvSpPr>
      <xdr:spPr>
        <a:xfrm>
          <a:off x="14846300" y="599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115900</xdr:rowOff>
    </xdr:from>
    <xdr:to>
      <xdr:col>72</xdr:col>
      <xdr:colOff>123825</xdr:colOff>
      <xdr:row>31</xdr:row>
      <xdr:rowOff>46050</xdr:rowOff>
    </xdr:to>
    <xdr:sp macro="" textlink="">
      <xdr:nvSpPr>
        <xdr:cNvPr id="143" name="楕円 142"/>
        <xdr:cNvSpPr/>
      </xdr:nvSpPr>
      <xdr:spPr>
        <a:xfrm>
          <a:off x="14033500" y="60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166700</xdr:rowOff>
    </xdr:from>
    <xdr:to>
      <xdr:col>76</xdr:col>
      <xdr:colOff>22225</xdr:colOff>
      <xdr:row>31</xdr:row>
      <xdr:rowOff>108382</xdr:rowOff>
    </xdr:to>
    <xdr:cxnSp macro="">
      <xdr:nvCxnSpPr>
        <xdr:cNvPr id="144" name="直線コネクタ 143"/>
        <xdr:cNvCxnSpPr/>
      </xdr:nvCxnSpPr>
      <xdr:spPr>
        <a:xfrm>
          <a:off x="14084300" y="6081725"/>
          <a:ext cx="711200" cy="1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34</xdr:row>
      <xdr:rowOff>121302</xdr:rowOff>
    </xdr:from>
    <xdr:ext cx="340478" cy="259045"/>
    <xdr:sp macro="" textlink="">
      <xdr:nvSpPr>
        <xdr:cNvPr id="145" name="n_1aveValue債務償還比率"/>
        <xdr:cNvSpPr txBox="1"/>
      </xdr:nvSpPr>
      <xdr:spPr>
        <a:xfrm>
          <a:off x="13901361" y="672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62577</xdr:rowOff>
    </xdr:from>
    <xdr:ext cx="405111" cy="259045"/>
    <xdr:sp macro="" textlink="">
      <xdr:nvSpPr>
        <xdr:cNvPr id="146" name="n_1mainValue債務償還比率"/>
        <xdr:cNvSpPr txBox="1"/>
      </xdr:nvSpPr>
      <xdr:spPr>
        <a:xfrm>
          <a:off x="13869044" y="58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139700</xdr:rowOff>
    </xdr:from>
    <xdr:to>
      <xdr:col>24</xdr:col>
      <xdr:colOff>114300</xdr:colOff>
      <xdr:row>34</xdr:row>
      <xdr:rowOff>69850</xdr:rowOff>
    </xdr:to>
    <xdr:sp macro="" textlink="">
      <xdr:nvSpPr>
        <xdr:cNvPr id="72" name="楕円 71"/>
        <xdr:cNvSpPr/>
      </xdr:nvSpPr>
      <xdr:spPr>
        <a:xfrm>
          <a:off x="4584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54627</xdr:rowOff>
    </xdr:from>
    <xdr:ext cx="405111" cy="259045"/>
    <xdr:sp macro="" textlink="">
      <xdr:nvSpPr>
        <xdr:cNvPr id="73" name="【道路】&#10;有形固定資産減価償却率該当値テキスト"/>
        <xdr:cNvSpPr txBox="1"/>
      </xdr:nvSpPr>
      <xdr:spPr>
        <a:xfrm>
          <a:off x="4673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129903</xdr:rowOff>
    </xdr:from>
    <xdr:to>
      <xdr:col>20</xdr:col>
      <xdr:colOff>38100</xdr:colOff>
      <xdr:row>34</xdr:row>
      <xdr:rowOff>60053</xdr:rowOff>
    </xdr:to>
    <xdr:sp macro="" textlink="">
      <xdr:nvSpPr>
        <xdr:cNvPr id="74" name="楕円 73"/>
        <xdr:cNvSpPr/>
      </xdr:nvSpPr>
      <xdr:spPr>
        <a:xfrm>
          <a:off x="3746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9253</xdr:rowOff>
    </xdr:from>
    <xdr:to>
      <xdr:col>24</xdr:col>
      <xdr:colOff>63500</xdr:colOff>
      <xdr:row>34</xdr:row>
      <xdr:rowOff>19050</xdr:rowOff>
    </xdr:to>
    <xdr:cxnSp macro="">
      <xdr:nvCxnSpPr>
        <xdr:cNvPr id="75" name="直線コネクタ 74"/>
        <xdr:cNvCxnSpPr/>
      </xdr:nvCxnSpPr>
      <xdr:spPr>
        <a:xfrm>
          <a:off x="3797300" y="58385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123372</xdr:rowOff>
    </xdr:from>
    <xdr:to>
      <xdr:col>15</xdr:col>
      <xdr:colOff>101600</xdr:colOff>
      <xdr:row>34</xdr:row>
      <xdr:rowOff>53522</xdr:rowOff>
    </xdr:to>
    <xdr:sp macro="" textlink="">
      <xdr:nvSpPr>
        <xdr:cNvPr id="76" name="楕円 75"/>
        <xdr:cNvSpPr/>
      </xdr:nvSpPr>
      <xdr:spPr>
        <a:xfrm>
          <a:off x="2857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2722</xdr:rowOff>
    </xdr:from>
    <xdr:to>
      <xdr:col>19</xdr:col>
      <xdr:colOff>177800</xdr:colOff>
      <xdr:row>34</xdr:row>
      <xdr:rowOff>9253</xdr:rowOff>
    </xdr:to>
    <xdr:cxnSp macro="">
      <xdr:nvCxnSpPr>
        <xdr:cNvPr id="77" name="直線コネクタ 76"/>
        <xdr:cNvCxnSpPr/>
      </xdr:nvCxnSpPr>
      <xdr:spPr>
        <a:xfrm>
          <a:off x="2908300" y="58320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142966</xdr:rowOff>
    </xdr:from>
    <xdr:to>
      <xdr:col>10</xdr:col>
      <xdr:colOff>165100</xdr:colOff>
      <xdr:row>34</xdr:row>
      <xdr:rowOff>73116</xdr:rowOff>
    </xdr:to>
    <xdr:sp macro="" textlink="">
      <xdr:nvSpPr>
        <xdr:cNvPr id="78" name="楕円 77"/>
        <xdr:cNvSpPr/>
      </xdr:nvSpPr>
      <xdr:spPr>
        <a:xfrm>
          <a:off x="1968500" y="58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2722</xdr:rowOff>
    </xdr:from>
    <xdr:to>
      <xdr:col>15</xdr:col>
      <xdr:colOff>50800</xdr:colOff>
      <xdr:row>34</xdr:row>
      <xdr:rowOff>22316</xdr:rowOff>
    </xdr:to>
    <xdr:cxnSp macro="">
      <xdr:nvCxnSpPr>
        <xdr:cNvPr id="79" name="直線コネクタ 78"/>
        <xdr:cNvCxnSpPr/>
      </xdr:nvCxnSpPr>
      <xdr:spPr>
        <a:xfrm flipV="1">
          <a:off x="2019300" y="58320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80"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81"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16890</xdr:rowOff>
    </xdr:from>
    <xdr:ext cx="405111" cy="259045"/>
    <xdr:sp macro="" textlink="">
      <xdr:nvSpPr>
        <xdr:cNvPr id="82" name="n_3aveValue【道路】&#10;有形固定資産減価償却率"/>
        <xdr:cNvSpPr txBox="1"/>
      </xdr:nvSpPr>
      <xdr:spPr>
        <a:xfrm>
          <a:off x="1816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76580</xdr:rowOff>
    </xdr:from>
    <xdr:ext cx="405111" cy="259045"/>
    <xdr:sp macro="" textlink="">
      <xdr:nvSpPr>
        <xdr:cNvPr id="83" name="n_1mainValue【道路】&#10;有形固定資産減価償却率"/>
        <xdr:cNvSpPr txBox="1"/>
      </xdr:nvSpPr>
      <xdr:spPr>
        <a:xfrm>
          <a:off x="35820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70049</xdr:rowOff>
    </xdr:from>
    <xdr:ext cx="405111" cy="259045"/>
    <xdr:sp macro="" textlink="">
      <xdr:nvSpPr>
        <xdr:cNvPr id="84" name="n_2mainValue【道路】&#10;有形固定資産減価償却率"/>
        <xdr:cNvSpPr txBox="1"/>
      </xdr:nvSpPr>
      <xdr:spPr>
        <a:xfrm>
          <a:off x="2705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89643</xdr:rowOff>
    </xdr:from>
    <xdr:ext cx="405111" cy="259045"/>
    <xdr:sp macro="" textlink="">
      <xdr:nvSpPr>
        <xdr:cNvPr id="85" name="n_3mainValue【道路】&#10;有形固定資産減価償却率"/>
        <xdr:cNvSpPr txBox="1"/>
      </xdr:nvSpPr>
      <xdr:spPr>
        <a:xfrm>
          <a:off x="1816744" y="55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77825</xdr:rowOff>
    </xdr:from>
    <xdr:to>
      <xdr:col>55</xdr:col>
      <xdr:colOff>50800</xdr:colOff>
      <xdr:row>42</xdr:row>
      <xdr:rowOff>7975</xdr:rowOff>
    </xdr:to>
    <xdr:sp macro="" textlink="">
      <xdr:nvSpPr>
        <xdr:cNvPr id="124" name="楕円 123"/>
        <xdr:cNvSpPr/>
      </xdr:nvSpPr>
      <xdr:spPr>
        <a:xfrm>
          <a:off x="10426700" y="71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125"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77216</xdr:rowOff>
    </xdr:from>
    <xdr:to>
      <xdr:col>50</xdr:col>
      <xdr:colOff>165100</xdr:colOff>
      <xdr:row>42</xdr:row>
      <xdr:rowOff>7366</xdr:rowOff>
    </xdr:to>
    <xdr:sp macro="" textlink="">
      <xdr:nvSpPr>
        <xdr:cNvPr id="126" name="楕円 125"/>
        <xdr:cNvSpPr/>
      </xdr:nvSpPr>
      <xdr:spPr>
        <a:xfrm>
          <a:off x="9588500" y="7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128016</xdr:rowOff>
    </xdr:from>
    <xdr:to>
      <xdr:col>55</xdr:col>
      <xdr:colOff>0</xdr:colOff>
      <xdr:row>41</xdr:row>
      <xdr:rowOff>128625</xdr:rowOff>
    </xdr:to>
    <xdr:cxnSp macro="">
      <xdr:nvCxnSpPr>
        <xdr:cNvPr id="127" name="直線コネクタ 126"/>
        <xdr:cNvCxnSpPr/>
      </xdr:nvCxnSpPr>
      <xdr:spPr>
        <a:xfrm>
          <a:off x="9639300" y="7157466"/>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76378</xdr:rowOff>
    </xdr:from>
    <xdr:to>
      <xdr:col>46</xdr:col>
      <xdr:colOff>38100</xdr:colOff>
      <xdr:row>42</xdr:row>
      <xdr:rowOff>6528</xdr:rowOff>
    </xdr:to>
    <xdr:sp macro="" textlink="">
      <xdr:nvSpPr>
        <xdr:cNvPr id="128" name="楕円 127"/>
        <xdr:cNvSpPr/>
      </xdr:nvSpPr>
      <xdr:spPr>
        <a:xfrm>
          <a:off x="8699500" y="71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127178</xdr:rowOff>
    </xdr:from>
    <xdr:to>
      <xdr:col>50</xdr:col>
      <xdr:colOff>114300</xdr:colOff>
      <xdr:row>41</xdr:row>
      <xdr:rowOff>128016</xdr:rowOff>
    </xdr:to>
    <xdr:cxnSp macro="">
      <xdr:nvCxnSpPr>
        <xdr:cNvPr id="129" name="直線コネクタ 128"/>
        <xdr:cNvCxnSpPr/>
      </xdr:nvCxnSpPr>
      <xdr:spPr>
        <a:xfrm>
          <a:off x="8750300" y="715662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75540</xdr:rowOff>
    </xdr:from>
    <xdr:to>
      <xdr:col>41</xdr:col>
      <xdr:colOff>101600</xdr:colOff>
      <xdr:row>42</xdr:row>
      <xdr:rowOff>5690</xdr:rowOff>
    </xdr:to>
    <xdr:sp macro="" textlink="">
      <xdr:nvSpPr>
        <xdr:cNvPr id="130" name="楕円 129"/>
        <xdr:cNvSpPr/>
      </xdr:nvSpPr>
      <xdr:spPr>
        <a:xfrm>
          <a:off x="7810500" y="71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126340</xdr:rowOff>
    </xdr:from>
    <xdr:to>
      <xdr:col>45</xdr:col>
      <xdr:colOff>177800</xdr:colOff>
      <xdr:row>41</xdr:row>
      <xdr:rowOff>127178</xdr:rowOff>
    </xdr:to>
    <xdr:cxnSp macro="">
      <xdr:nvCxnSpPr>
        <xdr:cNvPr id="131" name="直線コネクタ 130"/>
        <xdr:cNvCxnSpPr/>
      </xdr:nvCxnSpPr>
      <xdr:spPr>
        <a:xfrm>
          <a:off x="7861300" y="715579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3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169943</xdr:rowOff>
    </xdr:from>
    <xdr:ext cx="469744" cy="259045"/>
    <xdr:sp macro="" textlink="">
      <xdr:nvSpPr>
        <xdr:cNvPr id="135" name="n_1mainValue【道路】&#10;一人当たり延長"/>
        <xdr:cNvSpPr txBox="1"/>
      </xdr:nvSpPr>
      <xdr:spPr>
        <a:xfrm>
          <a:off x="9391727" y="71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169105</xdr:rowOff>
    </xdr:from>
    <xdr:ext cx="469744" cy="259045"/>
    <xdr:sp macro="" textlink="">
      <xdr:nvSpPr>
        <xdr:cNvPr id="136" name="n_2mainValue【道路】&#10;一人当たり延長"/>
        <xdr:cNvSpPr txBox="1"/>
      </xdr:nvSpPr>
      <xdr:spPr>
        <a:xfrm>
          <a:off x="8515427" y="71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168267</xdr:rowOff>
    </xdr:from>
    <xdr:ext cx="469744" cy="259045"/>
    <xdr:sp macro="" textlink="">
      <xdr:nvSpPr>
        <xdr:cNvPr id="137" name="n_3mainValue【道路】&#10;一人当たり延長"/>
        <xdr:cNvSpPr txBox="1"/>
      </xdr:nvSpPr>
      <xdr:spPr>
        <a:xfrm>
          <a:off x="7626427" y="71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69"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79" name="楕円 178"/>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84381</xdr:rowOff>
    </xdr:from>
    <xdr:ext cx="405111" cy="259045"/>
    <xdr:sp macro="" textlink="">
      <xdr:nvSpPr>
        <xdr:cNvPr id="180" name="【橋りょう・トンネル】&#10;有形固定資産減価償却率該当値テキスト"/>
        <xdr:cNvSpPr txBox="1"/>
      </xdr:nvSpPr>
      <xdr:spPr>
        <a:xfrm>
          <a:off x="46736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81" name="楕円 180"/>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11430</xdr:rowOff>
    </xdr:to>
    <xdr:cxnSp macro="">
      <xdr:nvCxnSpPr>
        <xdr:cNvPr id="182" name="直線コネクタ 181"/>
        <xdr:cNvCxnSpPr/>
      </xdr:nvCxnSpPr>
      <xdr:spPr>
        <a:xfrm flipV="1">
          <a:off x="3797300" y="104437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83" name="楕円 182"/>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11430</xdr:rowOff>
    </xdr:to>
    <xdr:cxnSp macro="">
      <xdr:nvCxnSpPr>
        <xdr:cNvPr id="184" name="直線コネクタ 183"/>
        <xdr:cNvCxnSpPr/>
      </xdr:nvCxnSpPr>
      <xdr:spPr>
        <a:xfrm>
          <a:off x="2908300" y="104666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5" name="楕円 184"/>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61</xdr:row>
      <xdr:rowOff>8165</xdr:rowOff>
    </xdr:to>
    <xdr:cxnSp macro="">
      <xdr:nvCxnSpPr>
        <xdr:cNvPr id="186" name="直線コネクタ 185"/>
        <xdr:cNvCxnSpPr/>
      </xdr:nvCxnSpPr>
      <xdr:spPr>
        <a:xfrm>
          <a:off x="2019300" y="10378440"/>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88"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89" name="n_3aveValue【橋りょう・トンネ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90" name="n_1main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91"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158767</xdr:rowOff>
    </xdr:from>
    <xdr:ext cx="405111" cy="259045"/>
    <xdr:sp macro="" textlink="">
      <xdr:nvSpPr>
        <xdr:cNvPr id="192" name="n_3mainValue【橋りょう・トンネル】&#10;有形固定資産減価償却率"/>
        <xdr:cNvSpPr txBox="1"/>
      </xdr:nvSpPr>
      <xdr:spPr>
        <a:xfrm>
          <a:off x="1816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21"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121694</xdr:rowOff>
    </xdr:from>
    <xdr:to>
      <xdr:col>55</xdr:col>
      <xdr:colOff>50800</xdr:colOff>
      <xdr:row>64</xdr:row>
      <xdr:rowOff>51844</xdr:rowOff>
    </xdr:to>
    <xdr:sp macro="" textlink="">
      <xdr:nvSpPr>
        <xdr:cNvPr id="231" name="楕円 230"/>
        <xdr:cNvSpPr/>
      </xdr:nvSpPr>
      <xdr:spPr>
        <a:xfrm>
          <a:off x="10426700" y="10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36621</xdr:rowOff>
    </xdr:from>
    <xdr:ext cx="469744" cy="259045"/>
    <xdr:sp macro="" textlink="">
      <xdr:nvSpPr>
        <xdr:cNvPr id="232" name="【橋りょう・トンネル】&#10;一人当たり有形固定資産（償却資産）額該当値テキスト"/>
        <xdr:cNvSpPr txBox="1"/>
      </xdr:nvSpPr>
      <xdr:spPr>
        <a:xfrm>
          <a:off x="10515600" y="1083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122433</xdr:rowOff>
    </xdr:from>
    <xdr:to>
      <xdr:col>50</xdr:col>
      <xdr:colOff>165100</xdr:colOff>
      <xdr:row>64</xdr:row>
      <xdr:rowOff>52583</xdr:rowOff>
    </xdr:to>
    <xdr:sp macro="" textlink="">
      <xdr:nvSpPr>
        <xdr:cNvPr id="233" name="楕円 232"/>
        <xdr:cNvSpPr/>
      </xdr:nvSpPr>
      <xdr:spPr>
        <a:xfrm>
          <a:off x="9588500" y="10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1044</xdr:rowOff>
    </xdr:from>
    <xdr:to>
      <xdr:col>55</xdr:col>
      <xdr:colOff>0</xdr:colOff>
      <xdr:row>64</xdr:row>
      <xdr:rowOff>1783</xdr:rowOff>
    </xdr:to>
    <xdr:cxnSp macro="">
      <xdr:nvCxnSpPr>
        <xdr:cNvPr id="234" name="直線コネクタ 233"/>
        <xdr:cNvCxnSpPr/>
      </xdr:nvCxnSpPr>
      <xdr:spPr>
        <a:xfrm flipV="1">
          <a:off x="9639300" y="10973844"/>
          <a:ext cx="8382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123682</xdr:rowOff>
    </xdr:from>
    <xdr:to>
      <xdr:col>46</xdr:col>
      <xdr:colOff>38100</xdr:colOff>
      <xdr:row>64</xdr:row>
      <xdr:rowOff>53832</xdr:rowOff>
    </xdr:to>
    <xdr:sp macro="" textlink="">
      <xdr:nvSpPr>
        <xdr:cNvPr id="235" name="楕円 234"/>
        <xdr:cNvSpPr/>
      </xdr:nvSpPr>
      <xdr:spPr>
        <a:xfrm>
          <a:off x="8699500" y="10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1783</xdr:rowOff>
    </xdr:from>
    <xdr:to>
      <xdr:col>50</xdr:col>
      <xdr:colOff>114300</xdr:colOff>
      <xdr:row>64</xdr:row>
      <xdr:rowOff>3032</xdr:rowOff>
    </xdr:to>
    <xdr:cxnSp macro="">
      <xdr:nvCxnSpPr>
        <xdr:cNvPr id="236" name="直線コネクタ 235"/>
        <xdr:cNvCxnSpPr/>
      </xdr:nvCxnSpPr>
      <xdr:spPr>
        <a:xfrm flipV="1">
          <a:off x="8750300" y="1097458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129009</xdr:rowOff>
    </xdr:from>
    <xdr:to>
      <xdr:col>41</xdr:col>
      <xdr:colOff>101600</xdr:colOff>
      <xdr:row>64</xdr:row>
      <xdr:rowOff>59159</xdr:rowOff>
    </xdr:to>
    <xdr:sp macro="" textlink="">
      <xdr:nvSpPr>
        <xdr:cNvPr id="237" name="楕円 236"/>
        <xdr:cNvSpPr/>
      </xdr:nvSpPr>
      <xdr:spPr>
        <a:xfrm>
          <a:off x="7810500" y="10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3032</xdr:rowOff>
    </xdr:from>
    <xdr:to>
      <xdr:col>45</xdr:col>
      <xdr:colOff>177800</xdr:colOff>
      <xdr:row>64</xdr:row>
      <xdr:rowOff>8359</xdr:rowOff>
    </xdr:to>
    <xdr:cxnSp macro="">
      <xdr:nvCxnSpPr>
        <xdr:cNvPr id="238" name="直線コネクタ 237"/>
        <xdr:cNvCxnSpPr/>
      </xdr:nvCxnSpPr>
      <xdr:spPr>
        <a:xfrm flipV="1">
          <a:off x="7861300" y="10975832"/>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39"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40"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41"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43710</xdr:rowOff>
    </xdr:from>
    <xdr:ext cx="469744" cy="259045"/>
    <xdr:sp macro="" textlink="">
      <xdr:nvSpPr>
        <xdr:cNvPr id="242" name="n_1mainValue【橋りょう・トンネル】&#10;一人当たり有形固定資産（償却資産）額"/>
        <xdr:cNvSpPr txBox="1"/>
      </xdr:nvSpPr>
      <xdr:spPr>
        <a:xfrm>
          <a:off x="9391728" y="110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44959</xdr:rowOff>
    </xdr:from>
    <xdr:ext cx="469744" cy="259045"/>
    <xdr:sp macro="" textlink="">
      <xdr:nvSpPr>
        <xdr:cNvPr id="243" name="n_2mainValue【橋りょう・トンネル】&#10;一人当たり有形固定資産（償却資産）額"/>
        <xdr:cNvSpPr txBox="1"/>
      </xdr:nvSpPr>
      <xdr:spPr>
        <a:xfrm>
          <a:off x="8515428" y="11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50286</xdr:rowOff>
    </xdr:from>
    <xdr:ext cx="469744" cy="259045"/>
    <xdr:sp macro="" textlink="">
      <xdr:nvSpPr>
        <xdr:cNvPr id="244" name="n_3mainValue【橋りょう・トンネル】&#10;一人当たり有形固定資産（償却資産）額"/>
        <xdr:cNvSpPr txBox="1"/>
      </xdr:nvSpPr>
      <xdr:spPr>
        <a:xfrm>
          <a:off x="7626428" y="110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72" name="【公営住宅】&#10;有形固定資産減価償却率平均値テキスト"/>
        <xdr:cNvSpPr txBox="1"/>
      </xdr:nvSpPr>
      <xdr:spPr>
        <a:xfrm>
          <a:off x="4673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82" name="楕円 281"/>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283" name="【公営住宅】&#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165608</xdr:rowOff>
    </xdr:from>
    <xdr:to>
      <xdr:col>20</xdr:col>
      <xdr:colOff>38100</xdr:colOff>
      <xdr:row>82</xdr:row>
      <xdr:rowOff>95758</xdr:rowOff>
    </xdr:to>
    <xdr:sp macro="" textlink="">
      <xdr:nvSpPr>
        <xdr:cNvPr id="284" name="楕円 283"/>
        <xdr:cNvSpPr/>
      </xdr:nvSpPr>
      <xdr:spPr>
        <a:xfrm>
          <a:off x="3746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44958</xdr:rowOff>
    </xdr:to>
    <xdr:cxnSp macro="">
      <xdr:nvCxnSpPr>
        <xdr:cNvPr id="285" name="直線コネクタ 284"/>
        <xdr:cNvCxnSpPr/>
      </xdr:nvCxnSpPr>
      <xdr:spPr>
        <a:xfrm flipV="1">
          <a:off x="3797300" y="1403985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86" name="楕円 285"/>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44958</xdr:rowOff>
    </xdr:from>
    <xdr:to>
      <xdr:col>19</xdr:col>
      <xdr:colOff>177800</xdr:colOff>
      <xdr:row>82</xdr:row>
      <xdr:rowOff>95250</xdr:rowOff>
    </xdr:to>
    <xdr:cxnSp macro="">
      <xdr:nvCxnSpPr>
        <xdr:cNvPr id="287" name="直線コネクタ 286"/>
        <xdr:cNvCxnSpPr/>
      </xdr:nvCxnSpPr>
      <xdr:spPr>
        <a:xfrm flipV="1">
          <a:off x="2908300" y="141038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88" name="楕円 287"/>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83</xdr:row>
      <xdr:rowOff>38100</xdr:rowOff>
    </xdr:to>
    <xdr:cxnSp macro="">
      <xdr:nvCxnSpPr>
        <xdr:cNvPr id="289" name="直線コネクタ 288"/>
        <xdr:cNvCxnSpPr/>
      </xdr:nvCxnSpPr>
      <xdr:spPr>
        <a:xfrm flipV="1">
          <a:off x="2019300" y="14154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90" name="n_1ave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91" name="n_2aveValue【公営住宅】&#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92"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112285</xdr:rowOff>
    </xdr:from>
    <xdr:ext cx="405111" cy="259045"/>
    <xdr:sp macro="" textlink="">
      <xdr:nvSpPr>
        <xdr:cNvPr id="293" name="n_1mainValue【公営住宅】&#10;有形固定資産減価償却率"/>
        <xdr:cNvSpPr txBox="1"/>
      </xdr:nvSpPr>
      <xdr:spPr>
        <a:xfrm>
          <a:off x="3582044" y="1382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94" name="n_2mainValue【公営住宅】&#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295" name="n_3mainValue【公営住宅】&#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26"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36" name="楕円 335"/>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113047</xdr:rowOff>
    </xdr:from>
    <xdr:ext cx="469744" cy="259045"/>
    <xdr:sp macro="" textlink="">
      <xdr:nvSpPr>
        <xdr:cNvPr id="337" name="【公営住宅】&#10;一人当たり面積該当値テキスト"/>
        <xdr:cNvSpPr txBox="1"/>
      </xdr:nvSpPr>
      <xdr:spPr>
        <a:xfrm>
          <a:off x="10515600"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88537</xdr:rowOff>
    </xdr:from>
    <xdr:to>
      <xdr:col>50</xdr:col>
      <xdr:colOff>165100</xdr:colOff>
      <xdr:row>86</xdr:row>
      <xdr:rowOff>18687</xdr:rowOff>
    </xdr:to>
    <xdr:sp macro="" textlink="">
      <xdr:nvSpPr>
        <xdr:cNvPr id="338" name="楕円 337"/>
        <xdr:cNvSpPr/>
      </xdr:nvSpPr>
      <xdr:spPr>
        <a:xfrm>
          <a:off x="9588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139337</xdr:rowOff>
    </xdr:from>
    <xdr:to>
      <xdr:col>55</xdr:col>
      <xdr:colOff>0</xdr:colOff>
      <xdr:row>85</xdr:row>
      <xdr:rowOff>140970</xdr:rowOff>
    </xdr:to>
    <xdr:cxnSp macro="">
      <xdr:nvCxnSpPr>
        <xdr:cNvPr id="339" name="直線コネクタ 338"/>
        <xdr:cNvCxnSpPr/>
      </xdr:nvCxnSpPr>
      <xdr:spPr>
        <a:xfrm>
          <a:off x="9639300" y="147125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40" name="楕円 339"/>
        <xdr:cNvSpPr/>
      </xdr:nvSpPr>
      <xdr:spPr>
        <a:xfrm>
          <a:off x="869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127907</xdr:rowOff>
    </xdr:from>
    <xdr:to>
      <xdr:col>50</xdr:col>
      <xdr:colOff>114300</xdr:colOff>
      <xdr:row>85</xdr:row>
      <xdr:rowOff>139337</xdr:rowOff>
    </xdr:to>
    <xdr:cxnSp macro="">
      <xdr:nvCxnSpPr>
        <xdr:cNvPr id="341" name="直線コネクタ 340"/>
        <xdr:cNvCxnSpPr/>
      </xdr:nvCxnSpPr>
      <xdr:spPr>
        <a:xfrm>
          <a:off x="8750300" y="1470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73842</xdr:rowOff>
    </xdr:from>
    <xdr:to>
      <xdr:col>41</xdr:col>
      <xdr:colOff>101600</xdr:colOff>
      <xdr:row>86</xdr:row>
      <xdr:rowOff>3992</xdr:rowOff>
    </xdr:to>
    <xdr:sp macro="" textlink="">
      <xdr:nvSpPr>
        <xdr:cNvPr id="342" name="楕円 341"/>
        <xdr:cNvSpPr/>
      </xdr:nvSpPr>
      <xdr:spPr>
        <a:xfrm>
          <a:off x="781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85</xdr:row>
      <xdr:rowOff>127907</xdr:rowOff>
    </xdr:to>
    <xdr:cxnSp macro="">
      <xdr:nvCxnSpPr>
        <xdr:cNvPr id="343" name="直線コネクタ 342"/>
        <xdr:cNvCxnSpPr/>
      </xdr:nvCxnSpPr>
      <xdr:spPr>
        <a:xfrm>
          <a:off x="7861300" y="1469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44"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5"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46" name="n_3aveValue【公営住宅】&#10;一人当たり面積"/>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35214</xdr:rowOff>
    </xdr:from>
    <xdr:ext cx="469744" cy="259045"/>
    <xdr:sp macro="" textlink="">
      <xdr:nvSpPr>
        <xdr:cNvPr id="347" name="n_1mainValue【公営住宅】&#10;一人当たり面積"/>
        <xdr:cNvSpPr txBox="1"/>
      </xdr:nvSpPr>
      <xdr:spPr>
        <a:xfrm>
          <a:off x="9391727" y="144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348" name="n_2mainValue【公営住宅】&#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20519</xdr:rowOff>
    </xdr:from>
    <xdr:ext cx="469744" cy="259045"/>
    <xdr:sp macro="" textlink="">
      <xdr:nvSpPr>
        <xdr:cNvPr id="349" name="n_3mainValue【公営住宅】&#10;一人当たり面積"/>
        <xdr:cNvSpPr txBox="1"/>
      </xdr:nvSpPr>
      <xdr:spPr>
        <a:xfrm>
          <a:off x="7626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89"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399" name="楕円 398"/>
        <xdr:cNvSpPr/>
      </xdr:nvSpPr>
      <xdr:spPr>
        <a:xfrm>
          <a:off x="16268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54119</xdr:rowOff>
    </xdr:from>
    <xdr:ext cx="405111" cy="259045"/>
    <xdr:sp macro="" textlink="">
      <xdr:nvSpPr>
        <xdr:cNvPr id="400" name="【認定こども園・幼稚園・保育所】&#10;有形固定資産減価償却率該当値テキスト"/>
        <xdr:cNvSpPr txBox="1"/>
      </xdr:nvSpPr>
      <xdr:spPr>
        <a:xfrm>
          <a:off x="16357600"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01" name="楕円 400"/>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126492</xdr:rowOff>
    </xdr:to>
    <xdr:cxnSp macro="">
      <xdr:nvCxnSpPr>
        <xdr:cNvPr id="402" name="直線コネクタ 401"/>
        <xdr:cNvCxnSpPr/>
      </xdr:nvCxnSpPr>
      <xdr:spPr>
        <a:xfrm>
          <a:off x="15481300" y="647700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03" name="楕円 402"/>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133350</xdr:rowOff>
    </xdr:to>
    <xdr:cxnSp macro="">
      <xdr:nvCxnSpPr>
        <xdr:cNvPr id="404" name="直線コネクタ 403"/>
        <xdr:cNvCxnSpPr/>
      </xdr:nvCxnSpPr>
      <xdr:spPr>
        <a:xfrm>
          <a:off x="14592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112268</xdr:rowOff>
    </xdr:from>
    <xdr:to>
      <xdr:col>72</xdr:col>
      <xdr:colOff>38100</xdr:colOff>
      <xdr:row>36</xdr:row>
      <xdr:rowOff>42418</xdr:rowOff>
    </xdr:to>
    <xdr:sp macro="" textlink="">
      <xdr:nvSpPr>
        <xdr:cNvPr id="405" name="楕円 404"/>
        <xdr:cNvSpPr/>
      </xdr:nvSpPr>
      <xdr:spPr>
        <a:xfrm>
          <a:off x="13652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163068</xdr:rowOff>
    </xdr:from>
    <xdr:to>
      <xdr:col>76</xdr:col>
      <xdr:colOff>114300</xdr:colOff>
      <xdr:row>37</xdr:row>
      <xdr:rowOff>110490</xdr:rowOff>
    </xdr:to>
    <xdr:cxnSp macro="">
      <xdr:nvCxnSpPr>
        <xdr:cNvPr id="406" name="直線コネクタ 405"/>
        <xdr:cNvCxnSpPr/>
      </xdr:nvCxnSpPr>
      <xdr:spPr>
        <a:xfrm>
          <a:off x="13703300" y="616381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0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40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3827</xdr:rowOff>
    </xdr:from>
    <xdr:ext cx="405111" cy="259045"/>
    <xdr:sp macro="" textlink="">
      <xdr:nvSpPr>
        <xdr:cNvPr id="409" name="n_3aveValue【認定こども園・幼稚園・保育所】&#10;有形固定資産減価償却率"/>
        <xdr:cNvSpPr txBox="1"/>
      </xdr:nvSpPr>
      <xdr:spPr>
        <a:xfrm>
          <a:off x="13500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410" name="n_1mainValue【認定こども園・幼稚園・保育所】&#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411" name="n_2mainValue【認定こども園・幼稚園・保育所】&#10;有形固定資産減価償却率"/>
        <xdr:cNvSpPr txBox="1"/>
      </xdr:nvSpPr>
      <xdr:spPr>
        <a:xfrm>
          <a:off x="14389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58945</xdr:rowOff>
    </xdr:from>
    <xdr:ext cx="405111" cy="259045"/>
    <xdr:sp macro="" textlink="">
      <xdr:nvSpPr>
        <xdr:cNvPr id="412" name="n_3mainValue【認定こども園・幼稚園・保育所】&#10;有形固定資産減価償却率"/>
        <xdr:cNvSpPr txBox="1"/>
      </xdr:nvSpPr>
      <xdr:spPr>
        <a:xfrm>
          <a:off x="13500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39"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49" name="楕円 448"/>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50"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137414</xdr:rowOff>
    </xdr:from>
    <xdr:to>
      <xdr:col>112</xdr:col>
      <xdr:colOff>38100</xdr:colOff>
      <xdr:row>40</xdr:row>
      <xdr:rowOff>67564</xdr:rowOff>
    </xdr:to>
    <xdr:sp macro="" textlink="">
      <xdr:nvSpPr>
        <xdr:cNvPr id="451" name="楕円 450"/>
        <xdr:cNvSpPr/>
      </xdr:nvSpPr>
      <xdr:spPr>
        <a:xfrm>
          <a:off x="21272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16764</xdr:rowOff>
    </xdr:to>
    <xdr:cxnSp macro="">
      <xdr:nvCxnSpPr>
        <xdr:cNvPr id="452" name="直線コネクタ 451"/>
        <xdr:cNvCxnSpPr/>
      </xdr:nvCxnSpPr>
      <xdr:spPr>
        <a:xfrm flipV="1">
          <a:off x="21323300" y="6865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53" name="楕円 452"/>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xdr:rowOff>
    </xdr:from>
    <xdr:to>
      <xdr:col>111</xdr:col>
      <xdr:colOff>177800</xdr:colOff>
      <xdr:row>40</xdr:row>
      <xdr:rowOff>21336</xdr:rowOff>
    </xdr:to>
    <xdr:cxnSp macro="">
      <xdr:nvCxnSpPr>
        <xdr:cNvPr id="454" name="直線コネクタ 453"/>
        <xdr:cNvCxnSpPr/>
      </xdr:nvCxnSpPr>
      <xdr:spPr>
        <a:xfrm flipV="1">
          <a:off x="20434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55" name="楕円 454"/>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25908</xdr:rowOff>
    </xdr:to>
    <xdr:cxnSp macro="">
      <xdr:nvCxnSpPr>
        <xdr:cNvPr id="456" name="直線コネクタ 455"/>
        <xdr:cNvCxnSpPr/>
      </xdr:nvCxnSpPr>
      <xdr:spPr>
        <a:xfrm flipV="1">
          <a:off x="19545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57"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58"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59" name="n_3aveValue【認定こども園・幼稚園・保育所】&#10;一人当たり面積"/>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58691</xdr:rowOff>
    </xdr:from>
    <xdr:ext cx="469744" cy="259045"/>
    <xdr:sp macro="" textlink="">
      <xdr:nvSpPr>
        <xdr:cNvPr id="460" name="n_1main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63263</xdr:rowOff>
    </xdr:from>
    <xdr:ext cx="469744" cy="259045"/>
    <xdr:sp macro="" textlink="">
      <xdr:nvSpPr>
        <xdr:cNvPr id="461" name="n_2mainValue【認定こども園・幼稚園・保育所】&#10;一人当たり面積"/>
        <xdr:cNvSpPr txBox="1"/>
      </xdr:nvSpPr>
      <xdr:spPr>
        <a:xfrm>
          <a:off x="20199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93235</xdr:rowOff>
    </xdr:from>
    <xdr:ext cx="469744" cy="259045"/>
    <xdr:sp macro="" textlink="">
      <xdr:nvSpPr>
        <xdr:cNvPr id="462" name="n_3mainValue【認定こども園・幼稚園・保育所】&#10;一人当たり面積"/>
        <xdr:cNvSpPr txBox="1"/>
      </xdr:nvSpPr>
      <xdr:spPr>
        <a:xfrm>
          <a:off x="19310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89" name="直線コネクタ 488"/>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0"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1" name="直線コネクタ 490"/>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92"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93" name="直線コネクタ 492"/>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94"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95" name="フローチャート: 判断 494"/>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96" name="フローチャート: 判断 495"/>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98" name="フローチャート: 判断 497"/>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504" name="楕円 503"/>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505"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114119</xdr:rowOff>
    </xdr:from>
    <xdr:to>
      <xdr:col>81</xdr:col>
      <xdr:colOff>101600</xdr:colOff>
      <xdr:row>58</xdr:row>
      <xdr:rowOff>44269</xdr:rowOff>
    </xdr:to>
    <xdr:sp macro="" textlink="">
      <xdr:nvSpPr>
        <xdr:cNvPr id="506" name="楕円 505"/>
        <xdr:cNvSpPr/>
      </xdr:nvSpPr>
      <xdr:spPr>
        <a:xfrm>
          <a:off x="15430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164919</xdr:rowOff>
    </xdr:from>
    <xdr:to>
      <xdr:col>85</xdr:col>
      <xdr:colOff>127000</xdr:colOff>
      <xdr:row>58</xdr:row>
      <xdr:rowOff>94706</xdr:rowOff>
    </xdr:to>
    <xdr:cxnSp macro="">
      <xdr:nvCxnSpPr>
        <xdr:cNvPr id="507" name="直線コネクタ 506"/>
        <xdr:cNvCxnSpPr/>
      </xdr:nvCxnSpPr>
      <xdr:spPr>
        <a:xfrm>
          <a:off x="15481300" y="9937569"/>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08" name="楕円 507"/>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164919</xdr:rowOff>
    </xdr:to>
    <xdr:cxnSp macro="">
      <xdr:nvCxnSpPr>
        <xdr:cNvPr id="509" name="直線コネクタ 508"/>
        <xdr:cNvCxnSpPr/>
      </xdr:nvCxnSpPr>
      <xdr:spPr>
        <a:xfrm>
          <a:off x="14592300" y="98983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510" name="楕円 509"/>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125730</xdr:rowOff>
    </xdr:to>
    <xdr:cxnSp macro="">
      <xdr:nvCxnSpPr>
        <xdr:cNvPr id="511" name="直線コネクタ 510"/>
        <xdr:cNvCxnSpPr/>
      </xdr:nvCxnSpPr>
      <xdr:spPr>
        <a:xfrm>
          <a:off x="13703300" y="98200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72951</xdr:rowOff>
    </xdr:from>
    <xdr:ext cx="405111" cy="259045"/>
    <xdr:sp macro="" textlink="">
      <xdr:nvSpPr>
        <xdr:cNvPr id="512" name="n_1aveValue【学校施設】&#10;有形固定資産減価償却率"/>
        <xdr:cNvSpPr txBox="1"/>
      </xdr:nvSpPr>
      <xdr:spPr>
        <a:xfrm>
          <a:off x="15266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13" name="n_2aveValue【学校施設】&#10;有形固定資産減価償却率"/>
        <xdr:cNvSpPr txBox="1"/>
      </xdr:nvSpPr>
      <xdr:spPr>
        <a:xfrm>
          <a:off x="14389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118671</xdr:rowOff>
    </xdr:from>
    <xdr:ext cx="405111" cy="259045"/>
    <xdr:sp macro="" textlink="">
      <xdr:nvSpPr>
        <xdr:cNvPr id="514" name="n_3aveValue【学校施設】&#10;有形固定資産減価償却率"/>
        <xdr:cNvSpPr txBox="1"/>
      </xdr:nvSpPr>
      <xdr:spPr>
        <a:xfrm>
          <a:off x="13500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60796</xdr:rowOff>
    </xdr:from>
    <xdr:ext cx="405111" cy="259045"/>
    <xdr:sp macro="" textlink="">
      <xdr:nvSpPr>
        <xdr:cNvPr id="515" name="n_1mainValue【学校施設】&#10;有形固定資産減価償却率"/>
        <xdr:cNvSpPr txBox="1"/>
      </xdr:nvSpPr>
      <xdr:spPr>
        <a:xfrm>
          <a:off x="15266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16"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517" name="n_3mainValue【学校施設】&#10;有形固定資産減価償却率"/>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2" name="直線コネクタ 541"/>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5"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547" name="【学校施設】&#10;一人当たり面積平均値テキスト"/>
        <xdr:cNvSpPr txBox="1"/>
      </xdr:nvSpPr>
      <xdr:spPr>
        <a:xfrm>
          <a:off x="22199600" y="1049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57" name="楕円 556"/>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558" name="【学校施設】&#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1270</xdr:rowOff>
    </xdr:from>
    <xdr:to>
      <xdr:col>112</xdr:col>
      <xdr:colOff>38100</xdr:colOff>
      <xdr:row>63</xdr:row>
      <xdr:rowOff>102870</xdr:rowOff>
    </xdr:to>
    <xdr:sp macro="" textlink="">
      <xdr:nvSpPr>
        <xdr:cNvPr id="559" name="楕円 558"/>
        <xdr:cNvSpPr/>
      </xdr:nvSpPr>
      <xdr:spPr>
        <a:xfrm>
          <a:off x="21272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52070</xdr:rowOff>
    </xdr:to>
    <xdr:cxnSp macro="">
      <xdr:nvCxnSpPr>
        <xdr:cNvPr id="560" name="直線コネクタ 559"/>
        <xdr:cNvCxnSpPr/>
      </xdr:nvCxnSpPr>
      <xdr:spPr>
        <a:xfrm flipV="1">
          <a:off x="21323300" y="108394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61" name="楕円 560"/>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52070</xdr:rowOff>
    </xdr:to>
    <xdr:cxnSp macro="">
      <xdr:nvCxnSpPr>
        <xdr:cNvPr id="562" name="直線コネクタ 561"/>
        <xdr:cNvCxnSpPr/>
      </xdr:nvCxnSpPr>
      <xdr:spPr>
        <a:xfrm>
          <a:off x="20434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128270</xdr:rowOff>
    </xdr:from>
    <xdr:to>
      <xdr:col>102</xdr:col>
      <xdr:colOff>165100</xdr:colOff>
      <xdr:row>63</xdr:row>
      <xdr:rowOff>58420</xdr:rowOff>
    </xdr:to>
    <xdr:sp macro="" textlink="">
      <xdr:nvSpPr>
        <xdr:cNvPr id="563" name="楕円 562"/>
        <xdr:cNvSpPr/>
      </xdr:nvSpPr>
      <xdr:spPr>
        <a:xfrm>
          <a:off x="19494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38100</xdr:rowOff>
    </xdr:to>
    <xdr:cxnSp macro="">
      <xdr:nvCxnSpPr>
        <xdr:cNvPr id="564" name="直線コネクタ 563"/>
        <xdr:cNvCxnSpPr/>
      </xdr:nvCxnSpPr>
      <xdr:spPr>
        <a:xfrm>
          <a:off x="19545300" y="10808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565"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66"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67"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93997</xdr:rowOff>
    </xdr:from>
    <xdr:ext cx="469744" cy="259045"/>
    <xdr:sp macro="" textlink="">
      <xdr:nvSpPr>
        <xdr:cNvPr id="568" name="n_1mainValue【学校施設】&#10;一人当たり面積"/>
        <xdr:cNvSpPr txBox="1"/>
      </xdr:nvSpPr>
      <xdr:spPr>
        <a:xfrm>
          <a:off x="21075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69" name="n_2mainValue【学校施設】&#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49547</xdr:rowOff>
    </xdr:from>
    <xdr:ext cx="469744" cy="259045"/>
    <xdr:sp macro="" textlink="">
      <xdr:nvSpPr>
        <xdr:cNvPr id="570" name="n_3mainValue【学校施設】&#10;一人当たり面積"/>
        <xdr:cNvSpPr txBox="1"/>
      </xdr:nvSpPr>
      <xdr:spPr>
        <a:xfrm>
          <a:off x="19310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6" name="直線コネクタ 59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00" name="直線コネクタ 59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0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2" name="フローチャート: 判断 60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3" name="フローチャート: 判断 60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4" name="フローチャート: 判断 60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54248</xdr:rowOff>
    </xdr:from>
    <xdr:to>
      <xdr:col>85</xdr:col>
      <xdr:colOff>177800</xdr:colOff>
      <xdr:row>81</xdr:row>
      <xdr:rowOff>155848</xdr:rowOff>
    </xdr:to>
    <xdr:sp macro="" textlink="">
      <xdr:nvSpPr>
        <xdr:cNvPr id="611" name="楕円 610"/>
        <xdr:cNvSpPr/>
      </xdr:nvSpPr>
      <xdr:spPr>
        <a:xfrm>
          <a:off x="16268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32675</xdr:rowOff>
    </xdr:from>
    <xdr:ext cx="405111" cy="259045"/>
    <xdr:sp macro="" textlink="">
      <xdr:nvSpPr>
        <xdr:cNvPr id="612" name="【児童館】&#10;有形固定資産減価償却率該当値テキスト"/>
        <xdr:cNvSpPr txBox="1"/>
      </xdr:nvSpPr>
      <xdr:spPr>
        <a:xfrm>
          <a:off x="16357600"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613" name="楕円 612"/>
        <xdr:cNvSpPr/>
      </xdr:nvSpPr>
      <xdr:spPr>
        <a:xfrm>
          <a:off x="1543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105048</xdr:rowOff>
    </xdr:from>
    <xdr:to>
      <xdr:col>85</xdr:col>
      <xdr:colOff>127000</xdr:colOff>
      <xdr:row>81</xdr:row>
      <xdr:rowOff>134438</xdr:rowOff>
    </xdr:to>
    <xdr:cxnSp macro="">
      <xdr:nvCxnSpPr>
        <xdr:cNvPr id="614" name="直線コネクタ 613"/>
        <xdr:cNvCxnSpPr/>
      </xdr:nvCxnSpPr>
      <xdr:spPr>
        <a:xfrm flipV="1">
          <a:off x="15481300" y="139924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615" name="楕円 614"/>
        <xdr:cNvSpPr/>
      </xdr:nvSpPr>
      <xdr:spPr>
        <a:xfrm>
          <a:off x="14541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81</xdr:row>
      <xdr:rowOff>134438</xdr:rowOff>
    </xdr:to>
    <xdr:cxnSp macro="">
      <xdr:nvCxnSpPr>
        <xdr:cNvPr id="616" name="直線コネクタ 615"/>
        <xdr:cNvCxnSpPr/>
      </xdr:nvCxnSpPr>
      <xdr:spPr>
        <a:xfrm>
          <a:off x="14592300" y="13995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65677</xdr:rowOff>
    </xdr:from>
    <xdr:to>
      <xdr:col>72</xdr:col>
      <xdr:colOff>38100</xdr:colOff>
      <xdr:row>81</xdr:row>
      <xdr:rowOff>167277</xdr:rowOff>
    </xdr:to>
    <xdr:sp macro="" textlink="">
      <xdr:nvSpPr>
        <xdr:cNvPr id="617" name="楕円 616"/>
        <xdr:cNvSpPr/>
      </xdr:nvSpPr>
      <xdr:spPr>
        <a:xfrm>
          <a:off x="13652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108313</xdr:rowOff>
    </xdr:from>
    <xdr:to>
      <xdr:col>76</xdr:col>
      <xdr:colOff>114300</xdr:colOff>
      <xdr:row>81</xdr:row>
      <xdr:rowOff>116477</xdr:rowOff>
    </xdr:to>
    <xdr:cxnSp macro="">
      <xdr:nvCxnSpPr>
        <xdr:cNvPr id="618" name="直線コネクタ 617"/>
        <xdr:cNvCxnSpPr/>
      </xdr:nvCxnSpPr>
      <xdr:spPr>
        <a:xfrm flipV="1">
          <a:off x="13703300" y="139957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619"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620"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21"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4915</xdr:rowOff>
    </xdr:from>
    <xdr:ext cx="405111" cy="259045"/>
    <xdr:sp macro="" textlink="">
      <xdr:nvSpPr>
        <xdr:cNvPr id="622" name="n_1mainValue【児童館】&#10;有形固定資産減価償却率"/>
        <xdr:cNvSpPr txBox="1"/>
      </xdr:nvSpPr>
      <xdr:spPr>
        <a:xfrm>
          <a:off x="152660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150240</xdr:rowOff>
    </xdr:from>
    <xdr:ext cx="405111" cy="259045"/>
    <xdr:sp macro="" textlink="">
      <xdr:nvSpPr>
        <xdr:cNvPr id="623" name="n_2mainValue【児童館】&#10;有形固定資産減価償却率"/>
        <xdr:cNvSpPr txBox="1"/>
      </xdr:nvSpPr>
      <xdr:spPr>
        <a:xfrm>
          <a:off x="14389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158404</xdr:rowOff>
    </xdr:from>
    <xdr:ext cx="405111" cy="259045"/>
    <xdr:sp macro="" textlink="">
      <xdr:nvSpPr>
        <xdr:cNvPr id="624" name="n_3mainValue【児童館】&#10;有形固定資産減価償却率"/>
        <xdr:cNvSpPr txBox="1"/>
      </xdr:nvSpPr>
      <xdr:spPr>
        <a:xfrm>
          <a:off x="13500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50" name="直線コネクタ 649"/>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51"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2" name="直線コネクタ 651"/>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3"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4" name="直線コネクタ 653"/>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55"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6" name="フローチャート: 判断 655"/>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9" name="フローチャート: 判断 658"/>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665" name="楕円 664"/>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666" name="【児童館】&#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3629</xdr:rowOff>
    </xdr:from>
    <xdr:to>
      <xdr:col>112</xdr:col>
      <xdr:colOff>38100</xdr:colOff>
      <xdr:row>82</xdr:row>
      <xdr:rowOff>105229</xdr:rowOff>
    </xdr:to>
    <xdr:sp macro="" textlink="">
      <xdr:nvSpPr>
        <xdr:cNvPr id="667" name="楕円 666"/>
        <xdr:cNvSpPr/>
      </xdr:nvSpPr>
      <xdr:spPr>
        <a:xfrm>
          <a:off x="21272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54429</xdr:rowOff>
    </xdr:from>
    <xdr:to>
      <xdr:col>116</xdr:col>
      <xdr:colOff>63500</xdr:colOff>
      <xdr:row>82</xdr:row>
      <xdr:rowOff>70757</xdr:rowOff>
    </xdr:to>
    <xdr:cxnSp macro="">
      <xdr:nvCxnSpPr>
        <xdr:cNvPr id="668" name="直線コネクタ 667"/>
        <xdr:cNvCxnSpPr/>
      </xdr:nvCxnSpPr>
      <xdr:spPr>
        <a:xfrm>
          <a:off x="21323300" y="141133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3629</xdr:rowOff>
    </xdr:from>
    <xdr:to>
      <xdr:col>107</xdr:col>
      <xdr:colOff>101600</xdr:colOff>
      <xdr:row>82</xdr:row>
      <xdr:rowOff>105229</xdr:rowOff>
    </xdr:to>
    <xdr:sp macro="" textlink="">
      <xdr:nvSpPr>
        <xdr:cNvPr id="669" name="楕円 668"/>
        <xdr:cNvSpPr/>
      </xdr:nvSpPr>
      <xdr:spPr>
        <a:xfrm>
          <a:off x="20383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54429</xdr:rowOff>
    </xdr:from>
    <xdr:to>
      <xdr:col>111</xdr:col>
      <xdr:colOff>177800</xdr:colOff>
      <xdr:row>82</xdr:row>
      <xdr:rowOff>54429</xdr:rowOff>
    </xdr:to>
    <xdr:cxnSp macro="">
      <xdr:nvCxnSpPr>
        <xdr:cNvPr id="670" name="直線コネクタ 669"/>
        <xdr:cNvCxnSpPr/>
      </xdr:nvCxnSpPr>
      <xdr:spPr>
        <a:xfrm>
          <a:off x="20434300" y="14113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71" name="楕円 670"/>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54429</xdr:rowOff>
    </xdr:to>
    <xdr:cxnSp macro="">
      <xdr:nvCxnSpPr>
        <xdr:cNvPr id="672" name="直線コネクタ 671"/>
        <xdr:cNvCxnSpPr/>
      </xdr:nvCxnSpPr>
      <xdr:spPr>
        <a:xfrm>
          <a:off x="19545300" y="140970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121756</xdr:rowOff>
    </xdr:from>
    <xdr:ext cx="469744" cy="259045"/>
    <xdr:sp macro="" textlink="">
      <xdr:nvSpPr>
        <xdr:cNvPr id="676" name="n_1mainValue【児童館】&#10;一人当たり面積"/>
        <xdr:cNvSpPr txBox="1"/>
      </xdr:nvSpPr>
      <xdr:spPr>
        <a:xfrm>
          <a:off x="21075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121756</xdr:rowOff>
    </xdr:from>
    <xdr:ext cx="469744" cy="259045"/>
    <xdr:sp macro="" textlink="">
      <xdr:nvSpPr>
        <xdr:cNvPr id="677" name="n_2mainValue【児童館】&#10;一人当たり面積"/>
        <xdr:cNvSpPr txBox="1"/>
      </xdr:nvSpPr>
      <xdr:spPr>
        <a:xfrm>
          <a:off x="201994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678"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年度に工事履歴や路面性状調査を実施し、効率的な維持管理手法を実施していくため「道路舗装白書」を取りまとめており、この中で設定した修繕実施基準に基づいて工事を実施していく。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橋梁については、平成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現状や将来予測、これまでに実施した定期点検結果を分析し、課題を整理するとともに、今後のあり方を取りまとめた「橋梁白書」を作成した。今後、橋梁の長寿命化に向けた修繕や耐震補強を計画的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保育園・子供園については、築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年を超える施設が多くあり、老朽化した施設について計画的に改築を進めるとともに、保育需要の高まりに対応するため、必要な施設の効率的・効果的な整備を促進していく。平成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年度は、阿佐谷南保育園の移転整備等の取組を進めた。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区立小・中学校については、現在でも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校近くが築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年を経過しており、これを含めて今後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年間では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校以上が、老朽化に伴う改築時期を迎える。児童・生徒数の動向を見据えつつ、施設の長寿命化の対応と合わせて計画的かつ効率的・効果的な改築を進めていく。平成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年度は、桃井第二小学校の改築や高円寺地域小中一貫教育校の整備等の取組を進めた。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91694</xdr:rowOff>
    </xdr:from>
    <xdr:to>
      <xdr:col>24</xdr:col>
      <xdr:colOff>114300</xdr:colOff>
      <xdr:row>37</xdr:row>
      <xdr:rowOff>21844</xdr:rowOff>
    </xdr:to>
    <xdr:sp macro="" textlink="">
      <xdr:nvSpPr>
        <xdr:cNvPr id="69" name="楕円 68"/>
        <xdr:cNvSpPr/>
      </xdr:nvSpPr>
      <xdr:spPr>
        <a:xfrm>
          <a:off x="4584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114571</xdr:rowOff>
    </xdr:from>
    <xdr:ext cx="405111" cy="259045"/>
    <xdr:sp macro="" textlink="">
      <xdr:nvSpPr>
        <xdr:cNvPr id="70" name="【図書館】&#10;有形固定資産減価償却率該当値テキスト"/>
        <xdr:cNvSpPr txBox="1"/>
      </xdr:nvSpPr>
      <xdr:spPr>
        <a:xfrm>
          <a:off x="4673600" y="611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137414</xdr:rowOff>
    </xdr:from>
    <xdr:to>
      <xdr:col>20</xdr:col>
      <xdr:colOff>38100</xdr:colOff>
      <xdr:row>37</xdr:row>
      <xdr:rowOff>67564</xdr:rowOff>
    </xdr:to>
    <xdr:sp macro="" textlink="">
      <xdr:nvSpPr>
        <xdr:cNvPr id="71" name="楕円 70"/>
        <xdr:cNvSpPr/>
      </xdr:nvSpPr>
      <xdr:spPr>
        <a:xfrm>
          <a:off x="3746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142494</xdr:rowOff>
    </xdr:from>
    <xdr:to>
      <xdr:col>24</xdr:col>
      <xdr:colOff>63500</xdr:colOff>
      <xdr:row>37</xdr:row>
      <xdr:rowOff>16764</xdr:rowOff>
    </xdr:to>
    <xdr:cxnSp macro="">
      <xdr:nvCxnSpPr>
        <xdr:cNvPr id="72" name="直線コネクタ 71"/>
        <xdr:cNvCxnSpPr/>
      </xdr:nvCxnSpPr>
      <xdr:spPr>
        <a:xfrm flipV="1">
          <a:off x="3797300" y="63146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xdr:rowOff>
    </xdr:from>
    <xdr:to>
      <xdr:col>15</xdr:col>
      <xdr:colOff>101600</xdr:colOff>
      <xdr:row>37</xdr:row>
      <xdr:rowOff>108712</xdr:rowOff>
    </xdr:to>
    <xdr:sp macro="" textlink="">
      <xdr:nvSpPr>
        <xdr:cNvPr id="73" name="楕円 72"/>
        <xdr:cNvSpPr/>
      </xdr:nvSpPr>
      <xdr:spPr>
        <a:xfrm>
          <a:off x="2857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xdr:rowOff>
    </xdr:from>
    <xdr:to>
      <xdr:col>19</xdr:col>
      <xdr:colOff>177800</xdr:colOff>
      <xdr:row>37</xdr:row>
      <xdr:rowOff>57912</xdr:rowOff>
    </xdr:to>
    <xdr:cxnSp macro="">
      <xdr:nvCxnSpPr>
        <xdr:cNvPr id="74" name="直線コネクタ 73"/>
        <xdr:cNvCxnSpPr/>
      </xdr:nvCxnSpPr>
      <xdr:spPr>
        <a:xfrm flipV="1">
          <a:off x="2908300" y="63604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39116</xdr:rowOff>
    </xdr:from>
    <xdr:to>
      <xdr:col>10</xdr:col>
      <xdr:colOff>165100</xdr:colOff>
      <xdr:row>37</xdr:row>
      <xdr:rowOff>140716</xdr:rowOff>
    </xdr:to>
    <xdr:sp macro="" textlink="">
      <xdr:nvSpPr>
        <xdr:cNvPr id="75" name="楕円 74"/>
        <xdr:cNvSpPr/>
      </xdr:nvSpPr>
      <xdr:spPr>
        <a:xfrm>
          <a:off x="1968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57912</xdr:rowOff>
    </xdr:from>
    <xdr:to>
      <xdr:col>15</xdr:col>
      <xdr:colOff>50800</xdr:colOff>
      <xdr:row>37</xdr:row>
      <xdr:rowOff>89916</xdr:rowOff>
    </xdr:to>
    <xdr:cxnSp macro="">
      <xdr:nvCxnSpPr>
        <xdr:cNvPr id="76" name="直線コネクタ 75"/>
        <xdr:cNvCxnSpPr/>
      </xdr:nvCxnSpPr>
      <xdr:spPr>
        <a:xfrm flipV="1">
          <a:off x="2019300" y="640156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8" name="n_2aveValue【図書館】&#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84091</xdr:rowOff>
    </xdr:from>
    <xdr:ext cx="405111" cy="259045"/>
    <xdr:sp macro="" textlink="">
      <xdr:nvSpPr>
        <xdr:cNvPr id="80" name="n_1mainValue【図書館】&#10;有形固定資産減価償却率"/>
        <xdr:cNvSpPr txBox="1"/>
      </xdr:nvSpPr>
      <xdr:spPr>
        <a:xfrm>
          <a:off x="35820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125239</xdr:rowOff>
    </xdr:from>
    <xdr:ext cx="405111" cy="259045"/>
    <xdr:sp macro="" textlink="">
      <xdr:nvSpPr>
        <xdr:cNvPr id="81" name="n_2mainValue【図書館】&#10;有形固定資産減価償却率"/>
        <xdr:cNvSpPr txBox="1"/>
      </xdr:nvSpPr>
      <xdr:spPr>
        <a:xfrm>
          <a:off x="2705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157243</xdr:rowOff>
    </xdr:from>
    <xdr:ext cx="405111" cy="259045"/>
    <xdr:sp macro="" textlink="">
      <xdr:nvSpPr>
        <xdr:cNvPr id="82" name="n_3mainValue【図書館】&#10;有形固定資産減価償却率"/>
        <xdr:cNvSpPr txBox="1"/>
      </xdr:nvSpPr>
      <xdr:spPr>
        <a:xfrm>
          <a:off x="18167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19" name="楕円 118"/>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0"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21" name="楕円 120"/>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22" name="直線コネクタ 121"/>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23" name="楕円 122"/>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149352</xdr:rowOff>
    </xdr:to>
    <xdr:cxnSp macro="">
      <xdr:nvCxnSpPr>
        <xdr:cNvPr id="124" name="直線コネクタ 123"/>
        <xdr:cNvCxnSpPr/>
      </xdr:nvCxnSpPr>
      <xdr:spPr>
        <a:xfrm>
          <a:off x="8750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楕円 124"/>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26" name="直線コネクタ 125"/>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27"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29" name="n_3aveValue【図書館】&#10;一人当たり面積"/>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30"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1"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32" name="n_3mainValue【図書館】&#10;一人当たり面積"/>
        <xdr:cNvSpPr txBox="1"/>
      </xdr:nvSpPr>
      <xdr:spPr>
        <a:xfrm>
          <a:off x="7626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60" name="【体育館・プール】&#10;有形固定資産減価償却率平均値テキスト"/>
        <xdr:cNvSpPr txBox="1"/>
      </xdr:nvSpPr>
      <xdr:spPr>
        <a:xfrm>
          <a:off x="4673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70" name="楕円 169"/>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71"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58928</xdr:rowOff>
    </xdr:from>
    <xdr:to>
      <xdr:col>20</xdr:col>
      <xdr:colOff>38100</xdr:colOff>
      <xdr:row>61</xdr:row>
      <xdr:rowOff>160528</xdr:rowOff>
    </xdr:to>
    <xdr:sp macro="" textlink="">
      <xdr:nvSpPr>
        <xdr:cNvPr id="172" name="楕円 171"/>
        <xdr:cNvSpPr/>
      </xdr:nvSpPr>
      <xdr:spPr>
        <a:xfrm>
          <a:off x="3746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109728</xdr:rowOff>
    </xdr:from>
    <xdr:to>
      <xdr:col>24</xdr:col>
      <xdr:colOff>63500</xdr:colOff>
      <xdr:row>61</xdr:row>
      <xdr:rowOff>125730</xdr:rowOff>
    </xdr:to>
    <xdr:cxnSp macro="">
      <xdr:nvCxnSpPr>
        <xdr:cNvPr id="173" name="直線コネクタ 172"/>
        <xdr:cNvCxnSpPr/>
      </xdr:nvCxnSpPr>
      <xdr:spPr>
        <a:xfrm>
          <a:off x="3797300" y="1056817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74" name="楕円 173"/>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109728</xdr:rowOff>
    </xdr:from>
    <xdr:to>
      <xdr:col>19</xdr:col>
      <xdr:colOff>177800</xdr:colOff>
      <xdr:row>61</xdr:row>
      <xdr:rowOff>160020</xdr:rowOff>
    </xdr:to>
    <xdr:cxnSp macro="">
      <xdr:nvCxnSpPr>
        <xdr:cNvPr id="175" name="直線コネクタ 174"/>
        <xdr:cNvCxnSpPr/>
      </xdr:nvCxnSpPr>
      <xdr:spPr>
        <a:xfrm flipV="1">
          <a:off x="2908300" y="105681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95504</xdr:rowOff>
    </xdr:from>
    <xdr:to>
      <xdr:col>10</xdr:col>
      <xdr:colOff>165100</xdr:colOff>
      <xdr:row>62</xdr:row>
      <xdr:rowOff>25654</xdr:rowOff>
    </xdr:to>
    <xdr:sp macro="" textlink="">
      <xdr:nvSpPr>
        <xdr:cNvPr id="176" name="楕円 175"/>
        <xdr:cNvSpPr/>
      </xdr:nvSpPr>
      <xdr:spPr>
        <a:xfrm>
          <a:off x="1968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146304</xdr:rowOff>
    </xdr:from>
    <xdr:to>
      <xdr:col>15</xdr:col>
      <xdr:colOff>50800</xdr:colOff>
      <xdr:row>61</xdr:row>
      <xdr:rowOff>160020</xdr:rowOff>
    </xdr:to>
    <xdr:cxnSp macro="">
      <xdr:nvCxnSpPr>
        <xdr:cNvPr id="177" name="直線コネクタ 176"/>
        <xdr:cNvCxnSpPr/>
      </xdr:nvCxnSpPr>
      <xdr:spPr>
        <a:xfrm>
          <a:off x="2019300" y="106047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8"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9"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80"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151655</xdr:rowOff>
    </xdr:from>
    <xdr:ext cx="405111" cy="259045"/>
    <xdr:sp macro="" textlink="">
      <xdr:nvSpPr>
        <xdr:cNvPr id="181" name="n_1mainValue【体育館・プール】&#10;有形固定資産減価償却率"/>
        <xdr:cNvSpPr txBox="1"/>
      </xdr:nvSpPr>
      <xdr:spPr>
        <a:xfrm>
          <a:off x="3582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82" name="n_2mainValue【体育館・プー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16781</xdr:rowOff>
    </xdr:from>
    <xdr:ext cx="405111" cy="259045"/>
    <xdr:sp macro="" textlink="">
      <xdr:nvSpPr>
        <xdr:cNvPr id="183" name="n_3mainValue【体育館・プール】&#10;有形固定資産減価償却率"/>
        <xdr:cNvSpPr txBox="1"/>
      </xdr:nvSpPr>
      <xdr:spPr>
        <a:xfrm>
          <a:off x="1816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74947</xdr:rowOff>
    </xdr:from>
    <xdr:ext cx="469744" cy="259045"/>
    <xdr:sp macro="" textlink="">
      <xdr:nvSpPr>
        <xdr:cNvPr id="212" name="【体育館・プール】&#10;一人当たり面積平均値テキスト"/>
        <xdr:cNvSpPr txBox="1"/>
      </xdr:nvSpPr>
      <xdr:spPr>
        <a:xfrm>
          <a:off x="105156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2" name="楕円 221"/>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96537</xdr:rowOff>
    </xdr:from>
    <xdr:ext cx="469744" cy="259045"/>
    <xdr:sp macro="" textlink="">
      <xdr:nvSpPr>
        <xdr:cNvPr id="223" name="【体育館・プール】&#10;一人当たり面積該当値テキスト"/>
        <xdr:cNvSpPr txBox="1"/>
      </xdr:nvSpPr>
      <xdr:spPr>
        <a:xfrm>
          <a:off x="10515600" y="105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24" name="楕円 223"/>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91440</xdr:rowOff>
    </xdr:to>
    <xdr:cxnSp macro="">
      <xdr:nvCxnSpPr>
        <xdr:cNvPr id="225" name="直線コネクタ 224"/>
        <xdr:cNvCxnSpPr/>
      </xdr:nvCxnSpPr>
      <xdr:spPr>
        <a:xfrm flipV="1">
          <a:off x="9639300" y="10690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33020</xdr:rowOff>
    </xdr:from>
    <xdr:to>
      <xdr:col>46</xdr:col>
      <xdr:colOff>38100</xdr:colOff>
      <xdr:row>62</xdr:row>
      <xdr:rowOff>134620</xdr:rowOff>
    </xdr:to>
    <xdr:sp macro="" textlink="">
      <xdr:nvSpPr>
        <xdr:cNvPr id="226" name="楕円 225"/>
        <xdr:cNvSpPr/>
      </xdr:nvSpPr>
      <xdr:spPr>
        <a:xfrm>
          <a:off x="869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83820</xdr:rowOff>
    </xdr:from>
    <xdr:to>
      <xdr:col>50</xdr:col>
      <xdr:colOff>114300</xdr:colOff>
      <xdr:row>62</xdr:row>
      <xdr:rowOff>91440</xdr:rowOff>
    </xdr:to>
    <xdr:cxnSp macro="">
      <xdr:nvCxnSpPr>
        <xdr:cNvPr id="227" name="直線コネクタ 226"/>
        <xdr:cNvCxnSpPr/>
      </xdr:nvCxnSpPr>
      <xdr:spPr>
        <a:xfrm>
          <a:off x="8750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28" name="楕円 227"/>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83820</xdr:rowOff>
    </xdr:from>
    <xdr:to>
      <xdr:col>45</xdr:col>
      <xdr:colOff>177800</xdr:colOff>
      <xdr:row>62</xdr:row>
      <xdr:rowOff>106680</xdr:rowOff>
    </xdr:to>
    <xdr:cxnSp macro="">
      <xdr:nvCxnSpPr>
        <xdr:cNvPr id="229" name="直線コネクタ 228"/>
        <xdr:cNvCxnSpPr/>
      </xdr:nvCxnSpPr>
      <xdr:spPr>
        <a:xfrm flipV="1">
          <a:off x="7861300" y="10713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31"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32"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33"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125747</xdr:rowOff>
    </xdr:from>
    <xdr:ext cx="469744" cy="259045"/>
    <xdr:sp macro="" textlink="">
      <xdr:nvSpPr>
        <xdr:cNvPr id="234" name="n_2mainValue【体育館・プール】&#10;一人当たり面積"/>
        <xdr:cNvSpPr txBox="1"/>
      </xdr:nvSpPr>
      <xdr:spPr>
        <a:xfrm>
          <a:off x="8515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35"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67"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77" name="楕円 276"/>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78" name="【福祉施設】&#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79" name="楕円 278"/>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26670</xdr:rowOff>
    </xdr:to>
    <xdr:cxnSp macro="">
      <xdr:nvCxnSpPr>
        <xdr:cNvPr id="280" name="直線コネクタ 279"/>
        <xdr:cNvCxnSpPr/>
      </xdr:nvCxnSpPr>
      <xdr:spPr>
        <a:xfrm flipV="1">
          <a:off x="3797300" y="13845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47716</xdr:rowOff>
    </xdr:from>
    <xdr:to>
      <xdr:col>15</xdr:col>
      <xdr:colOff>101600</xdr:colOff>
      <xdr:row>81</xdr:row>
      <xdr:rowOff>149316</xdr:rowOff>
    </xdr:to>
    <xdr:sp macro="" textlink="">
      <xdr:nvSpPr>
        <xdr:cNvPr id="281" name="楕円 280"/>
        <xdr:cNvSpPr/>
      </xdr:nvSpPr>
      <xdr:spPr>
        <a:xfrm>
          <a:off x="2857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98516</xdr:rowOff>
    </xdr:to>
    <xdr:cxnSp macro="">
      <xdr:nvCxnSpPr>
        <xdr:cNvPr id="282" name="直線コネクタ 281"/>
        <xdr:cNvCxnSpPr/>
      </xdr:nvCxnSpPr>
      <xdr:spPr>
        <a:xfrm flipV="1">
          <a:off x="2908300" y="139141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283" name="楕円 282"/>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98516</xdr:rowOff>
    </xdr:from>
    <xdr:to>
      <xdr:col>15</xdr:col>
      <xdr:colOff>50800</xdr:colOff>
      <xdr:row>81</xdr:row>
      <xdr:rowOff>118111</xdr:rowOff>
    </xdr:to>
    <xdr:cxnSp macro="">
      <xdr:nvCxnSpPr>
        <xdr:cNvPr id="284" name="直線コネクタ 283"/>
        <xdr:cNvCxnSpPr/>
      </xdr:nvCxnSpPr>
      <xdr:spPr>
        <a:xfrm flipV="1">
          <a:off x="2019300" y="139859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85" name="n_1ave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86"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4915</xdr:rowOff>
    </xdr:from>
    <xdr:ext cx="405111" cy="259045"/>
    <xdr:sp macro="" textlink="">
      <xdr:nvSpPr>
        <xdr:cNvPr id="287" name="n_3aveValue【福祉施設】&#10;有形固定資産減価償却率"/>
        <xdr:cNvSpPr txBox="1"/>
      </xdr:nvSpPr>
      <xdr:spPr>
        <a:xfrm>
          <a:off x="1816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88"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165843</xdr:rowOff>
    </xdr:from>
    <xdr:ext cx="405111" cy="259045"/>
    <xdr:sp macro="" textlink="">
      <xdr:nvSpPr>
        <xdr:cNvPr id="289" name="n_2mainValue【福祉施設】&#10;有形固定資産減価償却率"/>
        <xdr:cNvSpPr txBox="1"/>
      </xdr:nvSpPr>
      <xdr:spPr>
        <a:xfrm>
          <a:off x="2705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290" name="n_3mainValue【福祉施設】&#10;有形固定資産減価償却率"/>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1"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31" name="楕円 330"/>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104520</xdr:rowOff>
    </xdr:from>
    <xdr:ext cx="469744" cy="259045"/>
    <xdr:sp macro="" textlink="">
      <xdr:nvSpPr>
        <xdr:cNvPr id="332" name="【福祉施設】&#10;一人当たり面積該当値テキスト"/>
        <xdr:cNvSpPr txBox="1"/>
      </xdr:nvSpPr>
      <xdr:spPr>
        <a:xfrm>
          <a:off x="10515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122827</xdr:rowOff>
    </xdr:from>
    <xdr:to>
      <xdr:col>50</xdr:col>
      <xdr:colOff>165100</xdr:colOff>
      <xdr:row>86</xdr:row>
      <xdr:rowOff>52977</xdr:rowOff>
    </xdr:to>
    <xdr:sp macro="" textlink="">
      <xdr:nvSpPr>
        <xdr:cNvPr id="333" name="楕円 332"/>
        <xdr:cNvSpPr/>
      </xdr:nvSpPr>
      <xdr:spPr>
        <a:xfrm>
          <a:off x="9588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5443</xdr:rowOff>
    </xdr:to>
    <xdr:cxnSp macro="">
      <xdr:nvCxnSpPr>
        <xdr:cNvPr id="334" name="直線コネクタ 333"/>
        <xdr:cNvCxnSpPr/>
      </xdr:nvCxnSpPr>
      <xdr:spPr>
        <a:xfrm>
          <a:off x="9639300" y="147468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6894</xdr:rowOff>
    </xdr:from>
    <xdr:to>
      <xdr:col>46</xdr:col>
      <xdr:colOff>38100</xdr:colOff>
      <xdr:row>86</xdr:row>
      <xdr:rowOff>108494</xdr:rowOff>
    </xdr:to>
    <xdr:sp macro="" textlink="">
      <xdr:nvSpPr>
        <xdr:cNvPr id="335" name="楕円 334"/>
        <xdr:cNvSpPr/>
      </xdr:nvSpPr>
      <xdr:spPr>
        <a:xfrm>
          <a:off x="8699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57694</xdr:rowOff>
    </xdr:to>
    <xdr:cxnSp macro="">
      <xdr:nvCxnSpPr>
        <xdr:cNvPr id="336" name="直線コネクタ 335"/>
        <xdr:cNvCxnSpPr/>
      </xdr:nvCxnSpPr>
      <xdr:spPr>
        <a:xfrm flipV="1">
          <a:off x="8750300" y="147468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37" name="楕円 336"/>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57694</xdr:rowOff>
    </xdr:from>
    <xdr:to>
      <xdr:col>45</xdr:col>
      <xdr:colOff>177800</xdr:colOff>
      <xdr:row>86</xdr:row>
      <xdr:rowOff>57694</xdr:rowOff>
    </xdr:to>
    <xdr:cxnSp macro="">
      <xdr:nvCxnSpPr>
        <xdr:cNvPr id="338" name="直線コネクタ 337"/>
        <xdr:cNvCxnSpPr/>
      </xdr:nvCxnSpPr>
      <xdr:spPr>
        <a:xfrm>
          <a:off x="7861300" y="1480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39"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40"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41"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44104</xdr:rowOff>
    </xdr:from>
    <xdr:ext cx="469744" cy="259045"/>
    <xdr:sp macro="" textlink="">
      <xdr:nvSpPr>
        <xdr:cNvPr id="342" name="n_1mainValue【福祉施設】&#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99621</xdr:rowOff>
    </xdr:from>
    <xdr:ext cx="469744" cy="259045"/>
    <xdr:sp macro="" textlink="">
      <xdr:nvSpPr>
        <xdr:cNvPr id="343" name="n_2mainValue【福祉施設】&#10;一人当たり面積"/>
        <xdr:cNvSpPr txBox="1"/>
      </xdr:nvSpPr>
      <xdr:spPr>
        <a:xfrm>
          <a:off x="8515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44" name="n_3mainValue【福祉施設】&#10;一人当たり面積"/>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72"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52832</xdr:rowOff>
    </xdr:from>
    <xdr:to>
      <xdr:col>24</xdr:col>
      <xdr:colOff>114300</xdr:colOff>
      <xdr:row>105</xdr:row>
      <xdr:rowOff>154432</xdr:rowOff>
    </xdr:to>
    <xdr:sp macro="" textlink="">
      <xdr:nvSpPr>
        <xdr:cNvPr id="382" name="楕円 381"/>
        <xdr:cNvSpPr/>
      </xdr:nvSpPr>
      <xdr:spPr>
        <a:xfrm>
          <a:off x="45847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31259</xdr:rowOff>
    </xdr:from>
    <xdr:ext cx="405111" cy="259045"/>
    <xdr:sp macro="" textlink="">
      <xdr:nvSpPr>
        <xdr:cNvPr id="383" name="【市民会館】&#10;有形固定資産減価償却率該当値テキスト"/>
        <xdr:cNvSpPr txBox="1"/>
      </xdr:nvSpPr>
      <xdr:spPr>
        <a:xfrm>
          <a:off x="4673600" y="1803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84" name="楕円 383"/>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103632</xdr:rowOff>
    </xdr:from>
    <xdr:to>
      <xdr:col>24</xdr:col>
      <xdr:colOff>63500</xdr:colOff>
      <xdr:row>105</xdr:row>
      <xdr:rowOff>167639</xdr:rowOff>
    </xdr:to>
    <xdr:cxnSp macro="">
      <xdr:nvCxnSpPr>
        <xdr:cNvPr id="385" name="直線コネクタ 384"/>
        <xdr:cNvCxnSpPr/>
      </xdr:nvCxnSpPr>
      <xdr:spPr>
        <a:xfrm flipV="1">
          <a:off x="3797300" y="1810588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153415</xdr:rowOff>
    </xdr:from>
    <xdr:to>
      <xdr:col>15</xdr:col>
      <xdr:colOff>101600</xdr:colOff>
      <xdr:row>103</xdr:row>
      <xdr:rowOff>83565</xdr:rowOff>
    </xdr:to>
    <xdr:sp macro="" textlink="">
      <xdr:nvSpPr>
        <xdr:cNvPr id="386" name="楕円 385"/>
        <xdr:cNvSpPr/>
      </xdr:nvSpPr>
      <xdr:spPr>
        <a:xfrm>
          <a:off x="2857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32765</xdr:rowOff>
    </xdr:from>
    <xdr:to>
      <xdr:col>19</xdr:col>
      <xdr:colOff>177800</xdr:colOff>
      <xdr:row>105</xdr:row>
      <xdr:rowOff>167639</xdr:rowOff>
    </xdr:to>
    <xdr:cxnSp macro="">
      <xdr:nvCxnSpPr>
        <xdr:cNvPr id="387" name="直線コネクタ 386"/>
        <xdr:cNvCxnSpPr/>
      </xdr:nvCxnSpPr>
      <xdr:spPr>
        <a:xfrm>
          <a:off x="2908300" y="17692115"/>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32258</xdr:rowOff>
    </xdr:from>
    <xdr:to>
      <xdr:col>10</xdr:col>
      <xdr:colOff>165100</xdr:colOff>
      <xdr:row>103</xdr:row>
      <xdr:rowOff>133858</xdr:rowOff>
    </xdr:to>
    <xdr:sp macro="" textlink="">
      <xdr:nvSpPr>
        <xdr:cNvPr id="388" name="楕円 387"/>
        <xdr:cNvSpPr/>
      </xdr:nvSpPr>
      <xdr:spPr>
        <a:xfrm>
          <a:off x="1968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32765</xdr:rowOff>
    </xdr:from>
    <xdr:to>
      <xdr:col>15</xdr:col>
      <xdr:colOff>50800</xdr:colOff>
      <xdr:row>103</xdr:row>
      <xdr:rowOff>83058</xdr:rowOff>
    </xdr:to>
    <xdr:cxnSp macro="">
      <xdr:nvCxnSpPr>
        <xdr:cNvPr id="389" name="直線コネクタ 388"/>
        <xdr:cNvCxnSpPr/>
      </xdr:nvCxnSpPr>
      <xdr:spPr>
        <a:xfrm flipV="1">
          <a:off x="2019300" y="176921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90"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91"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92"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393" name="n_1mainValue【市民会館】&#10;有形固定資産減価償却率"/>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100092</xdr:rowOff>
    </xdr:from>
    <xdr:ext cx="405111" cy="259045"/>
    <xdr:sp macro="" textlink="">
      <xdr:nvSpPr>
        <xdr:cNvPr id="394" name="n_2mainValue【市民会館】&#10;有形固定資産減価償却率"/>
        <xdr:cNvSpPr txBox="1"/>
      </xdr:nvSpPr>
      <xdr:spPr>
        <a:xfrm>
          <a:off x="2705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150385</xdr:rowOff>
    </xdr:from>
    <xdr:ext cx="405111" cy="259045"/>
    <xdr:sp macro="" textlink="">
      <xdr:nvSpPr>
        <xdr:cNvPr id="395" name="n_3mainValue【市民会館】&#10;有形固定資産減価償却率"/>
        <xdr:cNvSpPr txBox="1"/>
      </xdr:nvSpPr>
      <xdr:spPr>
        <a:xfrm>
          <a:off x="1816744"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34" name="楕円 433"/>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35"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36" name="楕円 435"/>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37" name="直線コネクタ 436"/>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71120</xdr:rowOff>
    </xdr:from>
    <xdr:to>
      <xdr:col>46</xdr:col>
      <xdr:colOff>38100</xdr:colOff>
      <xdr:row>109</xdr:row>
      <xdr:rowOff>1270</xdr:rowOff>
    </xdr:to>
    <xdr:sp macro="" textlink="">
      <xdr:nvSpPr>
        <xdr:cNvPr id="438" name="楕円 437"/>
        <xdr:cNvSpPr/>
      </xdr:nvSpPr>
      <xdr:spPr>
        <a:xfrm>
          <a:off x="8699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121920</xdr:rowOff>
    </xdr:to>
    <xdr:cxnSp macro="">
      <xdr:nvCxnSpPr>
        <xdr:cNvPr id="439" name="直線コネクタ 438"/>
        <xdr:cNvCxnSpPr/>
      </xdr:nvCxnSpPr>
      <xdr:spPr>
        <a:xfrm flipV="1">
          <a:off x="8750300" y="18569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40" name="楕円 439"/>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121920</xdr:rowOff>
    </xdr:from>
    <xdr:to>
      <xdr:col>45</xdr:col>
      <xdr:colOff>177800</xdr:colOff>
      <xdr:row>108</xdr:row>
      <xdr:rowOff>121920</xdr:rowOff>
    </xdr:to>
    <xdr:cxnSp macro="">
      <xdr:nvCxnSpPr>
        <xdr:cNvPr id="441" name="直線コネクタ 440"/>
        <xdr:cNvCxnSpPr/>
      </xdr:nvCxnSpPr>
      <xdr:spPr>
        <a:xfrm>
          <a:off x="7861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42"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43"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44"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45"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163847</xdr:rowOff>
    </xdr:from>
    <xdr:ext cx="469744" cy="259045"/>
    <xdr:sp macro="" textlink="">
      <xdr:nvSpPr>
        <xdr:cNvPr id="446" name="n_2mainValue【市民会館】&#10;一人当たり面積"/>
        <xdr:cNvSpPr txBox="1"/>
      </xdr:nvSpPr>
      <xdr:spPr>
        <a:xfrm>
          <a:off x="8515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47"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28718</xdr:rowOff>
    </xdr:from>
    <xdr:ext cx="534377" cy="259045"/>
    <xdr:sp macro="" textlink="">
      <xdr:nvSpPr>
        <xdr:cNvPr id="520" name="【一般廃棄物処理施設】&#10;一人当たり有形固定資産（償却資産）額平均値テキスト"/>
        <xdr:cNvSpPr txBox="1"/>
      </xdr:nvSpPr>
      <xdr:spPr>
        <a:xfrm>
          <a:off x="22199600" y="637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8858</xdr:rowOff>
    </xdr:from>
    <xdr:to>
      <xdr:col>116</xdr:col>
      <xdr:colOff>114300</xdr:colOff>
      <xdr:row>38</xdr:row>
      <xdr:rowOff>110458</xdr:rowOff>
    </xdr:to>
    <xdr:sp macro="" textlink="">
      <xdr:nvSpPr>
        <xdr:cNvPr id="529" name="楕円 528"/>
        <xdr:cNvSpPr/>
      </xdr:nvSpPr>
      <xdr:spPr>
        <a:xfrm>
          <a:off x="221107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158735</xdr:rowOff>
    </xdr:from>
    <xdr:ext cx="534377" cy="259045"/>
    <xdr:sp macro="" textlink="">
      <xdr:nvSpPr>
        <xdr:cNvPr id="530" name="【一般廃棄物処理施設】&#10;一人当たり有形固定資産（償却資産）額該当値テキスト"/>
        <xdr:cNvSpPr txBox="1"/>
      </xdr:nvSpPr>
      <xdr:spPr>
        <a:xfrm>
          <a:off x="22199600" y="65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5832</xdr:rowOff>
    </xdr:from>
    <xdr:to>
      <xdr:col>112</xdr:col>
      <xdr:colOff>38100</xdr:colOff>
      <xdr:row>38</xdr:row>
      <xdr:rowOff>107432</xdr:rowOff>
    </xdr:to>
    <xdr:sp macro="" textlink="">
      <xdr:nvSpPr>
        <xdr:cNvPr id="531" name="楕円 530"/>
        <xdr:cNvSpPr/>
      </xdr:nvSpPr>
      <xdr:spPr>
        <a:xfrm>
          <a:off x="21272500" y="65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56632</xdr:rowOff>
    </xdr:from>
    <xdr:to>
      <xdr:col>116</xdr:col>
      <xdr:colOff>63500</xdr:colOff>
      <xdr:row>38</xdr:row>
      <xdr:rowOff>59658</xdr:rowOff>
    </xdr:to>
    <xdr:cxnSp macro="">
      <xdr:nvCxnSpPr>
        <xdr:cNvPr id="532" name="直線コネクタ 531"/>
        <xdr:cNvCxnSpPr/>
      </xdr:nvCxnSpPr>
      <xdr:spPr>
        <a:xfrm>
          <a:off x="21323300" y="6571732"/>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16101</xdr:rowOff>
    </xdr:from>
    <xdr:to>
      <xdr:col>107</xdr:col>
      <xdr:colOff>101600</xdr:colOff>
      <xdr:row>38</xdr:row>
      <xdr:rowOff>117701</xdr:rowOff>
    </xdr:to>
    <xdr:sp macro="" textlink="">
      <xdr:nvSpPr>
        <xdr:cNvPr id="533" name="楕円 532"/>
        <xdr:cNvSpPr/>
      </xdr:nvSpPr>
      <xdr:spPr>
        <a:xfrm>
          <a:off x="20383500" y="65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56632</xdr:rowOff>
    </xdr:from>
    <xdr:to>
      <xdr:col>111</xdr:col>
      <xdr:colOff>177800</xdr:colOff>
      <xdr:row>38</xdr:row>
      <xdr:rowOff>66901</xdr:rowOff>
    </xdr:to>
    <xdr:cxnSp macro="">
      <xdr:nvCxnSpPr>
        <xdr:cNvPr id="534" name="直線コネクタ 533"/>
        <xdr:cNvCxnSpPr/>
      </xdr:nvCxnSpPr>
      <xdr:spPr>
        <a:xfrm flipV="1">
          <a:off x="20434300" y="6571732"/>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35"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36"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98559</xdr:rowOff>
    </xdr:from>
    <xdr:ext cx="534377" cy="259045"/>
    <xdr:sp macro="" textlink="">
      <xdr:nvSpPr>
        <xdr:cNvPr id="537" name="n_1mainValue【一般廃棄物処理施設】&#10;一人当たり有形固定資産（償却資産）額"/>
        <xdr:cNvSpPr txBox="1"/>
      </xdr:nvSpPr>
      <xdr:spPr>
        <a:xfrm>
          <a:off x="21043411" y="66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108828</xdr:rowOff>
    </xdr:from>
    <xdr:ext cx="534377" cy="259045"/>
    <xdr:sp macro="" textlink="">
      <xdr:nvSpPr>
        <xdr:cNvPr id="538" name="n_2mainValue【一般廃棄物処理施設】&#10;一人当たり有形固定資産（償却資産）額"/>
        <xdr:cNvSpPr txBox="1"/>
      </xdr:nvSpPr>
      <xdr:spPr>
        <a:xfrm>
          <a:off x="20167111" y="66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9" name="テキスト ボックス 54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1" name="テキスト ボックス 5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9" name="テキスト ボックス 55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63" name="直線コネクタ 562"/>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64"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65" name="直線コネクタ 564"/>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66"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67" name="直線コネクタ 566"/>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568"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69" name="フローチャート: 判断 568"/>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70" name="フローチャート: 判断 569"/>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71" name="フローチャート: 判断 570"/>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72" name="フローチャート: 判断 571"/>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78" name="楕円 577"/>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79" name="【保健センター・保健所】&#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580" name="楕円 579"/>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38100</xdr:rowOff>
    </xdr:to>
    <xdr:cxnSp macro="">
      <xdr:nvCxnSpPr>
        <xdr:cNvPr id="581" name="直線コネクタ 580"/>
        <xdr:cNvCxnSpPr/>
      </xdr:nvCxnSpPr>
      <xdr:spPr>
        <a:xfrm flipV="1">
          <a:off x="15481300" y="104717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582" name="楕円 581"/>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139065</xdr:rowOff>
    </xdr:to>
    <xdr:cxnSp macro="">
      <xdr:nvCxnSpPr>
        <xdr:cNvPr id="583" name="直線コネクタ 582"/>
        <xdr:cNvCxnSpPr/>
      </xdr:nvCxnSpPr>
      <xdr:spPr>
        <a:xfrm flipV="1">
          <a:off x="14592300" y="1049655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584" name="楕円 583"/>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139065</xdr:rowOff>
    </xdr:from>
    <xdr:to>
      <xdr:col>76</xdr:col>
      <xdr:colOff>114300</xdr:colOff>
      <xdr:row>62</xdr:row>
      <xdr:rowOff>15240</xdr:rowOff>
    </xdr:to>
    <xdr:cxnSp macro="">
      <xdr:nvCxnSpPr>
        <xdr:cNvPr id="585" name="直線コネクタ 584"/>
        <xdr:cNvCxnSpPr/>
      </xdr:nvCxnSpPr>
      <xdr:spPr>
        <a:xfrm flipV="1">
          <a:off x="13703300" y="105975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86"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87"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88" name="n_3aveValue【保健センター・保健所】&#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105427</xdr:rowOff>
    </xdr:from>
    <xdr:ext cx="405111" cy="259045"/>
    <xdr:sp macro="" textlink="">
      <xdr:nvSpPr>
        <xdr:cNvPr id="589" name="n_1mainValue【保健センター・保健所】&#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34942</xdr:rowOff>
    </xdr:from>
    <xdr:ext cx="405111" cy="259045"/>
    <xdr:sp macro="" textlink="">
      <xdr:nvSpPr>
        <xdr:cNvPr id="590" name="n_2mainValue【保健センター・保健所】&#10;有形固定資産減価償却率"/>
        <xdr:cNvSpPr txBox="1"/>
      </xdr:nvSpPr>
      <xdr:spPr>
        <a:xfrm>
          <a:off x="14389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82567</xdr:rowOff>
    </xdr:from>
    <xdr:ext cx="405111" cy="259045"/>
    <xdr:sp macro="" textlink="">
      <xdr:nvSpPr>
        <xdr:cNvPr id="591" name="n_3mainValue【保健センター・保健所】&#10;有形固定資産減価償却率"/>
        <xdr:cNvSpPr txBox="1"/>
      </xdr:nvSpPr>
      <xdr:spPr>
        <a:xfrm>
          <a:off x="135007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2" name="直線コネクタ 6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3" name="テキスト ボックス 6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4" name="直線コネクタ 6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5" name="テキスト ボックス 6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6" name="直線コネクタ 6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7" name="テキスト ボックス 6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8" name="直線コネクタ 6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9" name="テキスト ボックス 6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0" name="直線コネクタ 6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1" name="テキスト ボックス 6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2" name="直線コネクタ 6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3" name="テキスト ボックス 6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617" name="直線コネクタ 61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1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19" name="直線コネクタ 61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62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621" name="直線コネクタ 62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622"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23" name="フローチャート: 判断 62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624" name="フローチャート: 判断 62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625" name="フローチャート: 判断 62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26" name="フローチャート: 判断 62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632" name="楕円 631"/>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102705</xdr:rowOff>
    </xdr:from>
    <xdr:ext cx="469744" cy="259045"/>
    <xdr:sp macro="" textlink="">
      <xdr:nvSpPr>
        <xdr:cNvPr id="633" name="【保健センター・保健所】&#10;一人当たり面積該当値テキスト"/>
        <xdr:cNvSpPr txBox="1"/>
      </xdr:nvSpPr>
      <xdr:spPr>
        <a:xfrm>
          <a:off x="22199600" y="105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634" name="楕円 633"/>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635" name="直線コネクタ 634"/>
        <xdr:cNvCxnSpPr/>
      </xdr:nvCxnSpPr>
      <xdr:spPr>
        <a:xfrm>
          <a:off x="21323300" y="1076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636" name="楕円 635"/>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163285</xdr:rowOff>
    </xdr:to>
    <xdr:cxnSp macro="">
      <xdr:nvCxnSpPr>
        <xdr:cNvPr id="637" name="直線コネクタ 636"/>
        <xdr:cNvCxnSpPr/>
      </xdr:nvCxnSpPr>
      <xdr:spPr>
        <a:xfrm flipV="1">
          <a:off x="20434300" y="10760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638" name="楕円 637"/>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639" name="直線コネクタ 638"/>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640"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41" name="n_2aveValue【保健センター・保健所】&#10;一人当たり面積"/>
        <xdr:cNvSpPr txBox="1"/>
      </xdr:nvSpPr>
      <xdr:spPr>
        <a:xfrm>
          <a:off x="20199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642" name="n_3aveValue【保健センター・保健所】&#10;一人当たり面積"/>
        <xdr:cNvSpPr txBox="1"/>
      </xdr:nvSpPr>
      <xdr:spPr>
        <a:xfrm>
          <a:off x="19310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26505</xdr:rowOff>
    </xdr:from>
    <xdr:ext cx="469744" cy="259045"/>
    <xdr:sp macro="" textlink="">
      <xdr:nvSpPr>
        <xdr:cNvPr id="643" name="n_1mainValue【保健センター・保健所】&#10;一人当たり面積"/>
        <xdr:cNvSpPr txBox="1"/>
      </xdr:nvSpPr>
      <xdr:spPr>
        <a:xfrm>
          <a:off x="21075727"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59162</xdr:rowOff>
    </xdr:from>
    <xdr:ext cx="469744" cy="259045"/>
    <xdr:sp macro="" textlink="">
      <xdr:nvSpPr>
        <xdr:cNvPr id="644" name="n_2mainValue【保健センター・保健所】&#10;一人当たり面積"/>
        <xdr:cNvSpPr txBox="1"/>
      </xdr:nvSpPr>
      <xdr:spPr>
        <a:xfrm>
          <a:off x="2019942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59162</xdr:rowOff>
    </xdr:from>
    <xdr:ext cx="469744" cy="259045"/>
    <xdr:sp macro="" textlink="">
      <xdr:nvSpPr>
        <xdr:cNvPr id="645" name="n_3mainValue【保健センター・保健所】&#10;一人当たり面積"/>
        <xdr:cNvSpPr txBox="1"/>
      </xdr:nvSpPr>
      <xdr:spPr>
        <a:xfrm>
          <a:off x="19310427" y="1051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7" name="正方形/長方形 64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8" name="正方形/長方形 64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49" name="正方形/長方形 64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0" name="正方形/長方形 64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3" name="正方形/長方形 65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4" name="正方形/長方形 65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5" name="正方形/長方形 65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6" name="正方形/長方形 65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7" name="テキスト ボックス 67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81" name="直線コネクタ 68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8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83" name="直線コネクタ 68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8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85" name="直線コネクタ 68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86"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87" name="フローチャート: 判断 68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88" name="フローチャート: 判断 68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89" name="フローチャート: 判断 68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90" name="フローチャート: 判断 68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23495</xdr:rowOff>
    </xdr:from>
    <xdr:to>
      <xdr:col>85</xdr:col>
      <xdr:colOff>177800</xdr:colOff>
      <xdr:row>103</xdr:row>
      <xdr:rowOff>125095</xdr:rowOff>
    </xdr:to>
    <xdr:sp macro="" textlink="">
      <xdr:nvSpPr>
        <xdr:cNvPr id="696" name="楕円 695"/>
        <xdr:cNvSpPr/>
      </xdr:nvSpPr>
      <xdr:spPr>
        <a:xfrm>
          <a:off x="162687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1922</xdr:rowOff>
    </xdr:from>
    <xdr:ext cx="405111" cy="259045"/>
    <xdr:sp macro="" textlink="">
      <xdr:nvSpPr>
        <xdr:cNvPr id="697" name="【庁舎】&#10;有形固定資産減価償却率該当値テキスト"/>
        <xdr:cNvSpPr txBox="1"/>
      </xdr:nvSpPr>
      <xdr:spPr>
        <a:xfrm>
          <a:off x="16357600"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698" name="楕円 697"/>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74295</xdr:rowOff>
    </xdr:from>
    <xdr:to>
      <xdr:col>85</xdr:col>
      <xdr:colOff>127000</xdr:colOff>
      <xdr:row>103</xdr:row>
      <xdr:rowOff>104775</xdr:rowOff>
    </xdr:to>
    <xdr:cxnSp macro="">
      <xdr:nvCxnSpPr>
        <xdr:cNvPr id="699" name="直線コネクタ 698"/>
        <xdr:cNvCxnSpPr/>
      </xdr:nvCxnSpPr>
      <xdr:spPr>
        <a:xfrm flipV="1">
          <a:off x="15481300" y="177336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700" name="楕円 699"/>
        <xdr:cNvSpPr/>
      </xdr:nvSpPr>
      <xdr:spPr>
        <a:xfrm>
          <a:off x="14541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104775</xdr:rowOff>
    </xdr:to>
    <xdr:cxnSp macro="">
      <xdr:nvCxnSpPr>
        <xdr:cNvPr id="701" name="直線コネクタ 700"/>
        <xdr:cNvCxnSpPr/>
      </xdr:nvCxnSpPr>
      <xdr:spPr>
        <a:xfrm>
          <a:off x="14592300" y="17697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702" name="楕円 701"/>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38100</xdr:rowOff>
    </xdr:from>
    <xdr:to>
      <xdr:col>76</xdr:col>
      <xdr:colOff>114300</xdr:colOff>
      <xdr:row>103</xdr:row>
      <xdr:rowOff>110489</xdr:rowOff>
    </xdr:to>
    <xdr:cxnSp macro="">
      <xdr:nvCxnSpPr>
        <xdr:cNvPr id="703" name="直線コネクタ 702"/>
        <xdr:cNvCxnSpPr/>
      </xdr:nvCxnSpPr>
      <xdr:spPr>
        <a:xfrm flipV="1">
          <a:off x="13703300" y="176974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704"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705" name="n_2aveValue【庁舎】&#10;有形固定資産減価償却率"/>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70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146702</xdr:rowOff>
    </xdr:from>
    <xdr:ext cx="405111" cy="259045"/>
    <xdr:sp macro="" textlink="">
      <xdr:nvSpPr>
        <xdr:cNvPr id="707" name="n_1mainValue【庁舎】&#10;有形固定資産減価償却率"/>
        <xdr:cNvSpPr txBox="1"/>
      </xdr:nvSpPr>
      <xdr:spPr>
        <a:xfrm>
          <a:off x="15266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708" name="n_2mainValue【庁舎】&#10;有形固定資産減価償却率"/>
        <xdr:cNvSpPr txBox="1"/>
      </xdr:nvSpPr>
      <xdr:spPr>
        <a:xfrm>
          <a:off x="14389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152416</xdr:rowOff>
    </xdr:from>
    <xdr:ext cx="405111" cy="259045"/>
    <xdr:sp macro="" textlink="">
      <xdr:nvSpPr>
        <xdr:cNvPr id="709" name="n_3mainValue【庁舎】&#10;有形固定資産減価償却率"/>
        <xdr:cNvSpPr txBox="1"/>
      </xdr:nvSpPr>
      <xdr:spPr>
        <a:xfrm>
          <a:off x="13500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35" name="直線コネクタ 734"/>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6"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7" name="直線コネクタ 73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38"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39" name="直線コネクタ 73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40" name="【庁舎】&#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41" name="フローチャート: 判断 74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42" name="フローチャート: 判断 741"/>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43" name="フローチャート: 判断 742"/>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44" name="フローチャート: 判断 743"/>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50" name="楕円 749"/>
        <xdr:cNvSpPr/>
      </xdr:nvSpPr>
      <xdr:spPr>
        <a:xfrm>
          <a:off x="22110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157315</xdr:rowOff>
    </xdr:from>
    <xdr:ext cx="469744" cy="259045"/>
    <xdr:sp macro="" textlink="">
      <xdr:nvSpPr>
        <xdr:cNvPr id="751" name="【庁舎】&#10;一人当たり面積該当値テキスト"/>
        <xdr:cNvSpPr txBox="1"/>
      </xdr:nvSpPr>
      <xdr:spPr>
        <a:xfrm>
          <a:off x="22199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52" name="楕円 751"/>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58238</xdr:rowOff>
    </xdr:to>
    <xdr:cxnSp macro="">
      <xdr:nvCxnSpPr>
        <xdr:cNvPr id="753" name="直線コネクタ 752"/>
        <xdr:cNvCxnSpPr/>
      </xdr:nvCxnSpPr>
      <xdr:spPr>
        <a:xfrm>
          <a:off x="21323300" y="18400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54" name="楕円 753"/>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64770</xdr:rowOff>
    </xdr:to>
    <xdr:cxnSp macro="">
      <xdr:nvCxnSpPr>
        <xdr:cNvPr id="755" name="直線コネクタ 754"/>
        <xdr:cNvCxnSpPr/>
      </xdr:nvCxnSpPr>
      <xdr:spPr>
        <a:xfrm flipV="1">
          <a:off x="20434300" y="18400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6" name="楕円 755"/>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757" name="直線コネクタ 756"/>
        <xdr:cNvCxnSpPr/>
      </xdr:nvCxnSpPr>
      <xdr:spPr>
        <a:xfrm>
          <a:off x="19545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56985</xdr:rowOff>
    </xdr:from>
    <xdr:ext cx="469744" cy="259045"/>
    <xdr:sp macro="" textlink="">
      <xdr:nvSpPr>
        <xdr:cNvPr id="758" name="n_1ave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759"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60"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61"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62"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63" name="n_3mainValue【庁舎】&#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図書館については、中央図書館の大規模改修や永福図書館の移転改築のほか、高円寺図書館の移転改築に向けた検討を進めた。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年度に永福体育館の移転改修工事が完了するなど、老朽化した体育館の改築を進めてきたことにより、他の施設類型や類似団体と比較して有形固定資産減価償却率は低い水準となっている。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そのほか、区民集会所や区民会館、高齢者施設などについても、「杉並区区立施設再編整備計画」に基づき、施設の更新、複合化・多機能化、長寿命化などを計画的に進めていく。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40481</xdr:rowOff>
    </xdr:from>
    <xdr:to>
      <xdr:col>23</xdr:col>
      <xdr:colOff>133350</xdr:colOff>
      <xdr:row>42</xdr:row>
      <xdr:rowOff>40481</xdr:rowOff>
    </xdr:to>
    <xdr:cxnSp macro="">
      <xdr:nvCxnSpPr>
        <xdr:cNvPr id="73" name="直線コネクタ 72"/>
        <xdr:cNvCxnSpPr/>
      </xdr:nvCxnSpPr>
      <xdr:spPr>
        <a:xfrm>
          <a:off x="4114800" y="72413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40481</xdr:rowOff>
    </xdr:from>
    <xdr:to>
      <xdr:col>19</xdr:col>
      <xdr:colOff>133350</xdr:colOff>
      <xdr:row>42</xdr:row>
      <xdr:rowOff>55563</xdr:rowOff>
    </xdr:to>
    <xdr:cxnSp macro="">
      <xdr:nvCxnSpPr>
        <xdr:cNvPr id="76" name="直線コネクタ 75"/>
        <xdr:cNvCxnSpPr/>
      </xdr:nvCxnSpPr>
      <xdr:spPr>
        <a:xfrm flipV="1">
          <a:off x="3225800" y="724138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55563</xdr:rowOff>
    </xdr:from>
    <xdr:to>
      <xdr:col>15</xdr:col>
      <xdr:colOff>82550</xdr:colOff>
      <xdr:row>42</xdr:row>
      <xdr:rowOff>70644</xdr:rowOff>
    </xdr:to>
    <xdr:cxnSp macro="">
      <xdr:nvCxnSpPr>
        <xdr:cNvPr id="79" name="直線コネクタ 78"/>
        <xdr:cNvCxnSpPr/>
      </xdr:nvCxnSpPr>
      <xdr:spPr>
        <a:xfrm flipV="1">
          <a:off x="2336800" y="725646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70644</xdr:rowOff>
    </xdr:from>
    <xdr:to>
      <xdr:col>11</xdr:col>
      <xdr:colOff>31750</xdr:colOff>
      <xdr:row>42</xdr:row>
      <xdr:rowOff>70644</xdr:rowOff>
    </xdr:to>
    <xdr:cxnSp macro="">
      <xdr:nvCxnSpPr>
        <xdr:cNvPr id="82" name="直線コネクタ 81"/>
        <xdr:cNvCxnSpPr/>
      </xdr:nvCxnSpPr>
      <xdr:spPr>
        <a:xfrm>
          <a:off x="1447800" y="7271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161131</xdr:rowOff>
    </xdr:from>
    <xdr:to>
      <xdr:col>23</xdr:col>
      <xdr:colOff>184150</xdr:colOff>
      <xdr:row>42</xdr:row>
      <xdr:rowOff>91281</xdr:rowOff>
    </xdr:to>
    <xdr:sp macro="" textlink="">
      <xdr:nvSpPr>
        <xdr:cNvPr id="92" name="楕円 91"/>
        <xdr:cNvSpPr/>
      </xdr:nvSpPr>
      <xdr:spPr>
        <a:xfrm>
          <a:off x="4902200" y="71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6208</xdr:rowOff>
    </xdr:from>
    <xdr:ext cx="762000" cy="259045"/>
    <xdr:sp macro="" textlink="">
      <xdr:nvSpPr>
        <xdr:cNvPr id="93" name="財政力該当値テキスト"/>
        <xdr:cNvSpPr txBox="1"/>
      </xdr:nvSpPr>
      <xdr:spPr>
        <a:xfrm>
          <a:off x="5041900" y="70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161131</xdr:rowOff>
    </xdr:from>
    <xdr:to>
      <xdr:col>19</xdr:col>
      <xdr:colOff>184150</xdr:colOff>
      <xdr:row>42</xdr:row>
      <xdr:rowOff>91281</xdr:rowOff>
    </xdr:to>
    <xdr:sp macro="" textlink="">
      <xdr:nvSpPr>
        <xdr:cNvPr id="94" name="楕円 93"/>
        <xdr:cNvSpPr/>
      </xdr:nvSpPr>
      <xdr:spPr>
        <a:xfrm>
          <a:off x="4064000" y="71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101458</xdr:rowOff>
    </xdr:from>
    <xdr:ext cx="736600" cy="259045"/>
    <xdr:sp macro="" textlink="">
      <xdr:nvSpPr>
        <xdr:cNvPr id="95" name="テキスト ボックス 94"/>
        <xdr:cNvSpPr txBox="1"/>
      </xdr:nvSpPr>
      <xdr:spPr>
        <a:xfrm>
          <a:off x="3733800" y="695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4763</xdr:rowOff>
    </xdr:from>
    <xdr:to>
      <xdr:col>15</xdr:col>
      <xdr:colOff>133350</xdr:colOff>
      <xdr:row>42</xdr:row>
      <xdr:rowOff>106363</xdr:rowOff>
    </xdr:to>
    <xdr:sp macro="" textlink="">
      <xdr:nvSpPr>
        <xdr:cNvPr id="96" name="楕円 95"/>
        <xdr:cNvSpPr/>
      </xdr:nvSpPr>
      <xdr:spPr>
        <a:xfrm>
          <a:off x="3175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116540</xdr:rowOff>
    </xdr:from>
    <xdr:ext cx="762000" cy="259045"/>
    <xdr:sp macro="" textlink="">
      <xdr:nvSpPr>
        <xdr:cNvPr id="97" name="テキスト ボックス 96"/>
        <xdr:cNvSpPr txBox="1"/>
      </xdr:nvSpPr>
      <xdr:spPr>
        <a:xfrm>
          <a:off x="2844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19844</xdr:rowOff>
    </xdr:from>
    <xdr:to>
      <xdr:col>11</xdr:col>
      <xdr:colOff>82550</xdr:colOff>
      <xdr:row>42</xdr:row>
      <xdr:rowOff>121444</xdr:rowOff>
    </xdr:to>
    <xdr:sp macro="" textlink="">
      <xdr:nvSpPr>
        <xdr:cNvPr id="98" name="楕円 97"/>
        <xdr:cNvSpPr/>
      </xdr:nvSpPr>
      <xdr:spPr>
        <a:xfrm>
          <a:off x="2286000" y="72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131621</xdr:rowOff>
    </xdr:from>
    <xdr:ext cx="762000" cy="259045"/>
    <xdr:sp macro="" textlink="">
      <xdr:nvSpPr>
        <xdr:cNvPr id="99" name="テキスト ボックス 98"/>
        <xdr:cNvSpPr txBox="1"/>
      </xdr:nvSpPr>
      <xdr:spPr>
        <a:xfrm>
          <a:off x="1955800" y="69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19844</xdr:rowOff>
    </xdr:from>
    <xdr:to>
      <xdr:col>7</xdr:col>
      <xdr:colOff>31750</xdr:colOff>
      <xdr:row>42</xdr:row>
      <xdr:rowOff>121444</xdr:rowOff>
    </xdr:to>
    <xdr:sp macro="" textlink="">
      <xdr:nvSpPr>
        <xdr:cNvPr id="100" name="楕円 99"/>
        <xdr:cNvSpPr/>
      </xdr:nvSpPr>
      <xdr:spPr>
        <a:xfrm>
          <a:off x="1397000" y="72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131621</xdr:rowOff>
    </xdr:from>
    <xdr:ext cx="762000" cy="259045"/>
    <xdr:sp macro="" textlink="">
      <xdr:nvSpPr>
        <xdr:cNvPr id="101" name="テキスト ボックス 100"/>
        <xdr:cNvSpPr txBox="1"/>
      </xdr:nvSpPr>
      <xdr:spPr>
        <a:xfrm>
          <a:off x="1066800" y="69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143002</xdr:rowOff>
    </xdr:to>
    <xdr:cxnSp macro="">
      <xdr:nvCxnSpPr>
        <xdr:cNvPr id="134" name="直線コネクタ 133"/>
        <xdr:cNvCxnSpPr/>
      </xdr:nvCxnSpPr>
      <xdr:spPr>
        <a:xfrm flipV="1">
          <a:off x="4114800" y="112003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65</xdr:row>
      <xdr:rowOff>143002</xdr:rowOff>
    </xdr:to>
    <xdr:cxnSp macro="">
      <xdr:nvCxnSpPr>
        <xdr:cNvPr id="137" name="直線コネクタ 136"/>
        <xdr:cNvCxnSpPr/>
      </xdr:nvCxnSpPr>
      <xdr:spPr>
        <a:xfrm>
          <a:off x="3225800" y="112196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65</xdr:row>
      <xdr:rowOff>75438</xdr:rowOff>
    </xdr:to>
    <xdr:cxnSp macro="">
      <xdr:nvCxnSpPr>
        <xdr:cNvPr id="140" name="直線コネクタ 139"/>
        <xdr:cNvCxnSpPr/>
      </xdr:nvCxnSpPr>
      <xdr:spPr>
        <a:xfrm>
          <a:off x="2336800" y="110073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44196</xdr:rowOff>
    </xdr:to>
    <xdr:cxnSp macro="">
      <xdr:nvCxnSpPr>
        <xdr:cNvPr id="143" name="直線コネクタ 142"/>
        <xdr:cNvCxnSpPr/>
      </xdr:nvCxnSpPr>
      <xdr:spPr>
        <a:xfrm flipV="1">
          <a:off x="1447800" y="1100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3" name="楕円 152"/>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4"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5" name="楕円 154"/>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6" name="テキスト ボックス 155"/>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7" name="楕円 156"/>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8" name="テキスト ボックス 157"/>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9" name="楕円 158"/>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60" name="テキスト ボックス 159"/>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61" name="楕円 160"/>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62" name="テキスト ボックス 16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92511</xdr:rowOff>
    </xdr:from>
    <xdr:to>
      <xdr:col>23</xdr:col>
      <xdr:colOff>133350</xdr:colOff>
      <xdr:row>81</xdr:row>
      <xdr:rowOff>97216</xdr:rowOff>
    </xdr:to>
    <xdr:cxnSp macro="">
      <xdr:nvCxnSpPr>
        <xdr:cNvPr id="195" name="直線コネクタ 194"/>
        <xdr:cNvCxnSpPr/>
      </xdr:nvCxnSpPr>
      <xdr:spPr>
        <a:xfrm flipV="1">
          <a:off x="4114800" y="13979961"/>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77288</xdr:rowOff>
    </xdr:from>
    <xdr:ext cx="762000" cy="259045"/>
    <xdr:sp macro="" textlink="">
      <xdr:nvSpPr>
        <xdr:cNvPr id="196" name="人件費・物件費等の状況平均値テキスト"/>
        <xdr:cNvSpPr txBox="1"/>
      </xdr:nvSpPr>
      <xdr:spPr>
        <a:xfrm>
          <a:off x="5041900" y="13964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97216</xdr:rowOff>
    </xdr:from>
    <xdr:to>
      <xdr:col>19</xdr:col>
      <xdr:colOff>133350</xdr:colOff>
      <xdr:row>81</xdr:row>
      <xdr:rowOff>101188</xdr:rowOff>
    </xdr:to>
    <xdr:cxnSp macro="">
      <xdr:nvCxnSpPr>
        <xdr:cNvPr id="198" name="直線コネクタ 197"/>
        <xdr:cNvCxnSpPr/>
      </xdr:nvCxnSpPr>
      <xdr:spPr>
        <a:xfrm flipV="1">
          <a:off x="3225800" y="13984666"/>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101188</xdr:rowOff>
    </xdr:from>
    <xdr:to>
      <xdr:col>15</xdr:col>
      <xdr:colOff>82550</xdr:colOff>
      <xdr:row>81</xdr:row>
      <xdr:rowOff>103307</xdr:rowOff>
    </xdr:to>
    <xdr:cxnSp macro="">
      <xdr:nvCxnSpPr>
        <xdr:cNvPr id="201" name="直線コネクタ 200"/>
        <xdr:cNvCxnSpPr/>
      </xdr:nvCxnSpPr>
      <xdr:spPr>
        <a:xfrm flipV="1">
          <a:off x="2336800" y="13988638"/>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101893</xdr:rowOff>
    </xdr:from>
    <xdr:to>
      <xdr:col>11</xdr:col>
      <xdr:colOff>31750</xdr:colOff>
      <xdr:row>81</xdr:row>
      <xdr:rowOff>103307</xdr:rowOff>
    </xdr:to>
    <xdr:cxnSp macro="">
      <xdr:nvCxnSpPr>
        <xdr:cNvPr id="204" name="直線コネクタ 203"/>
        <xdr:cNvCxnSpPr/>
      </xdr:nvCxnSpPr>
      <xdr:spPr>
        <a:xfrm>
          <a:off x="1447800" y="13989343"/>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41711</xdr:rowOff>
    </xdr:from>
    <xdr:to>
      <xdr:col>23</xdr:col>
      <xdr:colOff>184150</xdr:colOff>
      <xdr:row>81</xdr:row>
      <xdr:rowOff>143311</xdr:rowOff>
    </xdr:to>
    <xdr:sp macro="" textlink="">
      <xdr:nvSpPr>
        <xdr:cNvPr id="214" name="楕円 213"/>
        <xdr:cNvSpPr/>
      </xdr:nvSpPr>
      <xdr:spPr>
        <a:xfrm>
          <a:off x="4902200" y="13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134438</xdr:rowOff>
    </xdr:from>
    <xdr:ext cx="762000" cy="259045"/>
    <xdr:sp macro="" textlink="">
      <xdr:nvSpPr>
        <xdr:cNvPr id="215" name="人件費・物件費等の状況該当値テキスト"/>
        <xdr:cNvSpPr txBox="1"/>
      </xdr:nvSpPr>
      <xdr:spPr>
        <a:xfrm>
          <a:off x="5041900" y="1385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46416</xdr:rowOff>
    </xdr:from>
    <xdr:to>
      <xdr:col>19</xdr:col>
      <xdr:colOff>184150</xdr:colOff>
      <xdr:row>81</xdr:row>
      <xdr:rowOff>148016</xdr:rowOff>
    </xdr:to>
    <xdr:sp macro="" textlink="">
      <xdr:nvSpPr>
        <xdr:cNvPr id="216" name="楕円 215"/>
        <xdr:cNvSpPr/>
      </xdr:nvSpPr>
      <xdr:spPr>
        <a:xfrm>
          <a:off x="4064000" y="139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158193</xdr:rowOff>
    </xdr:from>
    <xdr:ext cx="736600" cy="259045"/>
    <xdr:sp macro="" textlink="">
      <xdr:nvSpPr>
        <xdr:cNvPr id="217" name="テキスト ボックス 216"/>
        <xdr:cNvSpPr txBox="1"/>
      </xdr:nvSpPr>
      <xdr:spPr>
        <a:xfrm>
          <a:off x="3733800" y="1370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50388</xdr:rowOff>
    </xdr:from>
    <xdr:to>
      <xdr:col>15</xdr:col>
      <xdr:colOff>133350</xdr:colOff>
      <xdr:row>81</xdr:row>
      <xdr:rowOff>151988</xdr:rowOff>
    </xdr:to>
    <xdr:sp macro="" textlink="">
      <xdr:nvSpPr>
        <xdr:cNvPr id="218" name="楕円 217"/>
        <xdr:cNvSpPr/>
      </xdr:nvSpPr>
      <xdr:spPr>
        <a:xfrm>
          <a:off x="3175000" y="139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162165</xdr:rowOff>
    </xdr:from>
    <xdr:ext cx="762000" cy="259045"/>
    <xdr:sp macro="" textlink="">
      <xdr:nvSpPr>
        <xdr:cNvPr id="219" name="テキスト ボックス 218"/>
        <xdr:cNvSpPr txBox="1"/>
      </xdr:nvSpPr>
      <xdr:spPr>
        <a:xfrm>
          <a:off x="2844800" y="137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52507</xdr:rowOff>
    </xdr:from>
    <xdr:to>
      <xdr:col>11</xdr:col>
      <xdr:colOff>82550</xdr:colOff>
      <xdr:row>81</xdr:row>
      <xdr:rowOff>154107</xdr:rowOff>
    </xdr:to>
    <xdr:sp macro="" textlink="">
      <xdr:nvSpPr>
        <xdr:cNvPr id="220" name="楕円 219"/>
        <xdr:cNvSpPr/>
      </xdr:nvSpPr>
      <xdr:spPr>
        <a:xfrm>
          <a:off x="2286000" y="139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164284</xdr:rowOff>
    </xdr:from>
    <xdr:ext cx="762000" cy="259045"/>
    <xdr:sp macro="" textlink="">
      <xdr:nvSpPr>
        <xdr:cNvPr id="221" name="テキスト ボックス 220"/>
        <xdr:cNvSpPr txBox="1"/>
      </xdr:nvSpPr>
      <xdr:spPr>
        <a:xfrm>
          <a:off x="1955800" y="1370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51093</xdr:rowOff>
    </xdr:from>
    <xdr:to>
      <xdr:col>7</xdr:col>
      <xdr:colOff>31750</xdr:colOff>
      <xdr:row>81</xdr:row>
      <xdr:rowOff>152693</xdr:rowOff>
    </xdr:to>
    <xdr:sp macro="" textlink="">
      <xdr:nvSpPr>
        <xdr:cNvPr id="222" name="楕円 221"/>
        <xdr:cNvSpPr/>
      </xdr:nvSpPr>
      <xdr:spPr>
        <a:xfrm>
          <a:off x="1397000" y="139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162870</xdr:rowOff>
    </xdr:from>
    <xdr:ext cx="762000" cy="259045"/>
    <xdr:sp macro="" textlink="">
      <xdr:nvSpPr>
        <xdr:cNvPr id="223" name="テキスト ボックス 222"/>
        <xdr:cNvSpPr txBox="1"/>
      </xdr:nvSpPr>
      <xdr:spPr>
        <a:xfrm>
          <a:off x="1066800" y="137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86</xdr:row>
      <xdr:rowOff>101600</xdr:rowOff>
    </xdr:to>
    <xdr:cxnSp macro="">
      <xdr:nvCxnSpPr>
        <xdr:cNvPr id="257" name="直線コネクタ 256"/>
        <xdr:cNvCxnSpPr/>
      </xdr:nvCxnSpPr>
      <xdr:spPr>
        <a:xfrm flipV="1">
          <a:off x="16179800" y="14564784"/>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101600</xdr:rowOff>
    </xdr:to>
    <xdr:cxnSp macro="">
      <xdr:nvCxnSpPr>
        <xdr:cNvPr id="260" name="直線コネクタ 259"/>
        <xdr:cNvCxnSpPr/>
      </xdr:nvCxnSpPr>
      <xdr:spPr>
        <a:xfrm>
          <a:off x="15290800" y="146452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71966</xdr:rowOff>
    </xdr:to>
    <xdr:cxnSp macro="">
      <xdr:nvCxnSpPr>
        <xdr:cNvPr id="263" name="直線コネクタ 262"/>
        <xdr:cNvCxnSpPr/>
      </xdr:nvCxnSpPr>
      <xdr:spPr>
        <a:xfrm>
          <a:off x="14401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84</xdr:row>
      <xdr:rowOff>82550</xdr:rowOff>
    </xdr:to>
    <xdr:cxnSp macro="">
      <xdr:nvCxnSpPr>
        <xdr:cNvPr id="266" name="直線コネクタ 265"/>
        <xdr:cNvCxnSpPr/>
      </xdr:nvCxnSpPr>
      <xdr:spPr>
        <a:xfrm>
          <a:off x="13512800" y="14041966"/>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3" name="テキスト ボックス 282"/>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4" name="楕円 283"/>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18643</xdr:rowOff>
    </xdr:from>
    <xdr:ext cx="762000" cy="259045"/>
    <xdr:sp macro="" textlink="">
      <xdr:nvSpPr>
        <xdr:cNvPr id="285" name="テキスト ボックス 284"/>
        <xdr:cNvSpPr txBox="1"/>
      </xdr:nvSpPr>
      <xdr:spPr>
        <a:xfrm>
          <a:off x="131318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158931</xdr:rowOff>
    </xdr:to>
    <xdr:cxnSp macro="">
      <xdr:nvCxnSpPr>
        <xdr:cNvPr id="322" name="直線コネクタ 321"/>
        <xdr:cNvCxnSpPr/>
      </xdr:nvCxnSpPr>
      <xdr:spPr>
        <a:xfrm flipV="1">
          <a:off x="16179800" y="102675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136813</xdr:rowOff>
    </xdr:from>
    <xdr:ext cx="762000" cy="259045"/>
    <xdr:sp macro="" textlink="">
      <xdr:nvSpPr>
        <xdr:cNvPr id="323" name="定員管理の状況平均値テキスト"/>
        <xdr:cNvSpPr txBox="1"/>
      </xdr:nvSpPr>
      <xdr:spPr>
        <a:xfrm>
          <a:off x="17106900" y="1025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157783</xdr:rowOff>
    </xdr:from>
    <xdr:to>
      <xdr:col>77</xdr:col>
      <xdr:colOff>44450</xdr:colOff>
      <xdr:row>59</xdr:row>
      <xdr:rowOff>158931</xdr:rowOff>
    </xdr:to>
    <xdr:cxnSp macro="">
      <xdr:nvCxnSpPr>
        <xdr:cNvPr id="325" name="直線コネクタ 324"/>
        <xdr:cNvCxnSpPr/>
      </xdr:nvCxnSpPr>
      <xdr:spPr>
        <a:xfrm>
          <a:off x="15290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157783</xdr:rowOff>
    </xdr:from>
    <xdr:to>
      <xdr:col>72</xdr:col>
      <xdr:colOff>203200</xdr:colOff>
      <xdr:row>59</xdr:row>
      <xdr:rowOff>164677</xdr:rowOff>
    </xdr:to>
    <xdr:cxnSp macro="">
      <xdr:nvCxnSpPr>
        <xdr:cNvPr id="328" name="直線コネクタ 327"/>
        <xdr:cNvCxnSpPr/>
      </xdr:nvCxnSpPr>
      <xdr:spPr>
        <a:xfrm flipV="1">
          <a:off x="14401800" y="102733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164677</xdr:rowOff>
    </xdr:from>
    <xdr:to>
      <xdr:col>68</xdr:col>
      <xdr:colOff>152400</xdr:colOff>
      <xdr:row>60</xdr:row>
      <xdr:rowOff>4717</xdr:rowOff>
    </xdr:to>
    <xdr:cxnSp macro="">
      <xdr:nvCxnSpPr>
        <xdr:cNvPr id="331" name="直線コネクタ 330"/>
        <xdr:cNvCxnSpPr/>
      </xdr:nvCxnSpPr>
      <xdr:spPr>
        <a:xfrm flipV="1">
          <a:off x="13512800" y="1028022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41" name="楕円 340"/>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22514</xdr:rowOff>
    </xdr:from>
    <xdr:ext cx="762000" cy="259045"/>
    <xdr:sp macro="" textlink="">
      <xdr:nvSpPr>
        <xdr:cNvPr id="342" name="定員管理の状況該当値テキスト"/>
        <xdr:cNvSpPr txBox="1"/>
      </xdr:nvSpPr>
      <xdr:spPr>
        <a:xfrm>
          <a:off x="17106900" y="101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3" name="楕円 342"/>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4" name="テキスト ボックス 343"/>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106983</xdr:rowOff>
    </xdr:from>
    <xdr:to>
      <xdr:col>73</xdr:col>
      <xdr:colOff>44450</xdr:colOff>
      <xdr:row>60</xdr:row>
      <xdr:rowOff>37133</xdr:rowOff>
    </xdr:to>
    <xdr:sp macro="" textlink="">
      <xdr:nvSpPr>
        <xdr:cNvPr id="345" name="楕円 344"/>
        <xdr:cNvSpPr/>
      </xdr:nvSpPr>
      <xdr:spPr>
        <a:xfrm>
          <a:off x="15240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47310</xdr:rowOff>
    </xdr:from>
    <xdr:ext cx="762000" cy="259045"/>
    <xdr:sp macro="" textlink="">
      <xdr:nvSpPr>
        <xdr:cNvPr id="346" name="テキスト ボックス 345"/>
        <xdr:cNvSpPr txBox="1"/>
      </xdr:nvSpPr>
      <xdr:spPr>
        <a:xfrm>
          <a:off x="14909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7" name="楕円 346"/>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8" name="テキスト ボックス 347"/>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49" name="楕円 348"/>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65694</xdr:rowOff>
    </xdr:from>
    <xdr:ext cx="762000" cy="259045"/>
    <xdr:sp macro="" textlink="">
      <xdr:nvSpPr>
        <xdr:cNvPr id="350" name="テキスト ボックス 349"/>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99483</xdr:rowOff>
    </xdr:from>
    <xdr:to>
      <xdr:col>81</xdr:col>
      <xdr:colOff>44450</xdr:colOff>
      <xdr:row>35</xdr:row>
      <xdr:rowOff>139700</xdr:rowOff>
    </xdr:to>
    <xdr:cxnSp macro="">
      <xdr:nvCxnSpPr>
        <xdr:cNvPr id="381" name="直線コネクタ 380"/>
        <xdr:cNvCxnSpPr/>
      </xdr:nvCxnSpPr>
      <xdr:spPr>
        <a:xfrm>
          <a:off x="16179800" y="61002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99483</xdr:rowOff>
    </xdr:to>
    <xdr:cxnSp macro="">
      <xdr:nvCxnSpPr>
        <xdr:cNvPr id="384" name="直線コネクタ 383"/>
        <xdr:cNvCxnSpPr/>
      </xdr:nvCxnSpPr>
      <xdr:spPr>
        <a:xfrm>
          <a:off x="15290800" y="61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99483</xdr:rowOff>
    </xdr:from>
    <xdr:to>
      <xdr:col>72</xdr:col>
      <xdr:colOff>203200</xdr:colOff>
      <xdr:row>35</xdr:row>
      <xdr:rowOff>99483</xdr:rowOff>
    </xdr:to>
    <xdr:cxnSp macro="">
      <xdr:nvCxnSpPr>
        <xdr:cNvPr id="387" name="直線コネクタ 386"/>
        <xdr:cNvCxnSpPr/>
      </xdr:nvCxnSpPr>
      <xdr:spPr>
        <a:xfrm>
          <a:off x="14401800" y="61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99483</xdr:rowOff>
    </xdr:from>
    <xdr:to>
      <xdr:col>68</xdr:col>
      <xdr:colOff>152400</xdr:colOff>
      <xdr:row>35</xdr:row>
      <xdr:rowOff>139700</xdr:rowOff>
    </xdr:to>
    <xdr:cxnSp macro="">
      <xdr:nvCxnSpPr>
        <xdr:cNvPr id="390" name="直線コネクタ 389"/>
        <xdr:cNvCxnSpPr/>
      </xdr:nvCxnSpPr>
      <xdr:spPr>
        <a:xfrm flipV="1">
          <a:off x="13512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400" name="楕円 399"/>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401"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48683</xdr:rowOff>
    </xdr:from>
    <xdr:to>
      <xdr:col>77</xdr:col>
      <xdr:colOff>95250</xdr:colOff>
      <xdr:row>35</xdr:row>
      <xdr:rowOff>150283</xdr:rowOff>
    </xdr:to>
    <xdr:sp macro="" textlink="">
      <xdr:nvSpPr>
        <xdr:cNvPr id="402" name="楕円 401"/>
        <xdr:cNvSpPr/>
      </xdr:nvSpPr>
      <xdr:spPr>
        <a:xfrm>
          <a:off x="16129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160460</xdr:rowOff>
    </xdr:from>
    <xdr:ext cx="736600" cy="259045"/>
    <xdr:sp macro="" textlink="">
      <xdr:nvSpPr>
        <xdr:cNvPr id="403" name="テキスト ボックス 402"/>
        <xdr:cNvSpPr txBox="1"/>
      </xdr:nvSpPr>
      <xdr:spPr>
        <a:xfrm>
          <a:off x="15798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48683</xdr:rowOff>
    </xdr:from>
    <xdr:to>
      <xdr:col>73</xdr:col>
      <xdr:colOff>44450</xdr:colOff>
      <xdr:row>35</xdr:row>
      <xdr:rowOff>150283</xdr:rowOff>
    </xdr:to>
    <xdr:sp macro="" textlink="">
      <xdr:nvSpPr>
        <xdr:cNvPr id="404" name="楕円 403"/>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160460</xdr:rowOff>
    </xdr:from>
    <xdr:ext cx="762000" cy="259045"/>
    <xdr:sp macro="" textlink="">
      <xdr:nvSpPr>
        <xdr:cNvPr id="405" name="テキスト ボックス 404"/>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48683</xdr:rowOff>
    </xdr:from>
    <xdr:to>
      <xdr:col>68</xdr:col>
      <xdr:colOff>203200</xdr:colOff>
      <xdr:row>35</xdr:row>
      <xdr:rowOff>150283</xdr:rowOff>
    </xdr:to>
    <xdr:sp macro="" textlink="">
      <xdr:nvSpPr>
        <xdr:cNvPr id="406" name="楕円 405"/>
        <xdr:cNvSpPr/>
      </xdr:nvSpPr>
      <xdr:spPr>
        <a:xfrm>
          <a:off x="14351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160460</xdr:rowOff>
    </xdr:from>
    <xdr:ext cx="762000" cy="259045"/>
    <xdr:sp macro="" textlink="">
      <xdr:nvSpPr>
        <xdr:cNvPr id="407" name="テキスト ボックス 406"/>
        <xdr:cNvSpPr txBox="1"/>
      </xdr:nvSpPr>
      <xdr:spPr>
        <a:xfrm>
          <a:off x="14020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88900</xdr:rowOff>
    </xdr:from>
    <xdr:to>
      <xdr:col>64</xdr:col>
      <xdr:colOff>152400</xdr:colOff>
      <xdr:row>36</xdr:row>
      <xdr:rowOff>19050</xdr:rowOff>
    </xdr:to>
    <xdr:sp macro="" textlink="">
      <xdr:nvSpPr>
        <xdr:cNvPr id="408" name="楕円 407"/>
        <xdr:cNvSpPr/>
      </xdr:nvSpPr>
      <xdr:spPr>
        <a:xfrm>
          <a:off x="13462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29227</xdr:rowOff>
    </xdr:from>
    <xdr:ext cx="762000" cy="259045"/>
    <xdr:sp macro="" textlink="">
      <xdr:nvSpPr>
        <xdr:cNvPr id="409" name="テキスト ボックス 408"/>
        <xdr:cNvSpPr txBox="1"/>
      </xdr:nvSpPr>
      <xdr:spPr>
        <a:xfrm>
          <a:off x="13131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44450</xdr:rowOff>
    </xdr:to>
    <xdr:cxnSp macro="">
      <xdr:nvCxnSpPr>
        <xdr:cNvPr id="66" name="直線コネクタ 65"/>
        <xdr:cNvCxnSpPr/>
      </xdr:nvCxnSpPr>
      <xdr:spPr>
        <a:xfrm flipV="1">
          <a:off x="3987800" y="661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39</xdr:row>
      <xdr:rowOff>120650</xdr:rowOff>
    </xdr:to>
    <xdr:cxnSp macro="">
      <xdr:nvCxnSpPr>
        <xdr:cNvPr id="69" name="直線コネクタ 68"/>
        <xdr:cNvCxnSpPr/>
      </xdr:nvCxnSpPr>
      <xdr:spPr>
        <a:xfrm flipV="1">
          <a:off x="3098800" y="673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44450</xdr:rowOff>
    </xdr:from>
    <xdr:to>
      <xdr:col>15</xdr:col>
      <xdr:colOff>98425</xdr:colOff>
      <xdr:row>39</xdr:row>
      <xdr:rowOff>120650</xdr:rowOff>
    </xdr:to>
    <xdr:cxnSp macro="">
      <xdr:nvCxnSpPr>
        <xdr:cNvPr id="72" name="直線コネクタ 71"/>
        <xdr:cNvCxnSpPr/>
      </xdr:nvCxnSpPr>
      <xdr:spPr>
        <a:xfrm>
          <a:off x="2209800" y="673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44450</xdr:rowOff>
    </xdr:from>
    <xdr:to>
      <xdr:col>11</xdr:col>
      <xdr:colOff>9525</xdr:colOff>
      <xdr:row>40</xdr:row>
      <xdr:rowOff>63500</xdr:rowOff>
    </xdr:to>
    <xdr:cxnSp macro="">
      <xdr:nvCxnSpPr>
        <xdr:cNvPr id="75" name="直線コネクタ 74"/>
        <xdr:cNvCxnSpPr/>
      </xdr:nvCxnSpPr>
      <xdr:spPr>
        <a:xfrm flipV="1">
          <a:off x="1320800" y="673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69850</xdr:rowOff>
    </xdr:from>
    <xdr:to>
      <xdr:col>15</xdr:col>
      <xdr:colOff>149225</xdr:colOff>
      <xdr:row>40</xdr:row>
      <xdr:rowOff>0</xdr:rowOff>
    </xdr:to>
    <xdr:sp macro="" textlink="">
      <xdr:nvSpPr>
        <xdr:cNvPr id="89" name="楕円 88"/>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156227</xdr:rowOff>
    </xdr:from>
    <xdr:ext cx="762000" cy="259045"/>
    <xdr:sp macro="" textlink="">
      <xdr:nvSpPr>
        <xdr:cNvPr id="90" name="テキスト ボックス 89"/>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xdr:rowOff>
    </xdr:from>
    <xdr:to>
      <xdr:col>6</xdr:col>
      <xdr:colOff>171450</xdr:colOff>
      <xdr:row>40</xdr:row>
      <xdr:rowOff>114300</xdr:rowOff>
    </xdr:to>
    <xdr:sp macro="" textlink="">
      <xdr:nvSpPr>
        <xdr:cNvPr id="93" name="楕円 92"/>
        <xdr:cNvSpPr/>
      </xdr:nvSpPr>
      <xdr:spPr>
        <a:xfrm>
          <a:off x="1270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99077</xdr:rowOff>
    </xdr:from>
    <xdr:ext cx="762000" cy="259045"/>
    <xdr:sp macro="" textlink="">
      <xdr:nvSpPr>
        <xdr:cNvPr id="94" name="テキスト ボックス 93"/>
        <xdr:cNvSpPr txBox="1"/>
      </xdr:nvSpPr>
      <xdr:spPr>
        <a:xfrm>
          <a:off x="939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14</xdr:row>
      <xdr:rowOff>127000</xdr:rowOff>
    </xdr:to>
    <xdr:cxnSp macro="">
      <xdr:nvCxnSpPr>
        <xdr:cNvPr id="127" name="直線コネクタ 126"/>
        <xdr:cNvCxnSpPr/>
      </xdr:nvCxnSpPr>
      <xdr:spPr>
        <a:xfrm flipV="1">
          <a:off x="15671800" y="250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139700</xdr:rowOff>
    </xdr:to>
    <xdr:cxnSp macro="">
      <xdr:nvCxnSpPr>
        <xdr:cNvPr id="130" name="直線コネクタ 129"/>
        <xdr:cNvCxnSpPr/>
      </xdr:nvCxnSpPr>
      <xdr:spPr>
        <a:xfrm flipV="1">
          <a:off x="14782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139700</xdr:rowOff>
    </xdr:to>
    <xdr:cxnSp macro="">
      <xdr:nvCxnSpPr>
        <xdr:cNvPr id="133" name="直線コネクタ 132"/>
        <xdr:cNvCxnSpPr/>
      </xdr:nvCxnSpPr>
      <xdr:spPr>
        <a:xfrm>
          <a:off x="13893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76200</xdr:rowOff>
    </xdr:to>
    <xdr:cxnSp macro="">
      <xdr:nvCxnSpPr>
        <xdr:cNvPr id="136" name="直線コネクタ 135"/>
        <xdr:cNvCxnSpPr/>
      </xdr:nvCxnSpPr>
      <xdr:spPr>
        <a:xfrm flipV="1">
          <a:off x="13004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6" name="楕円 145"/>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1" name="テキスト ボックス 150"/>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90" name="直線コネクタ 189"/>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127000</xdr:rowOff>
    </xdr:to>
    <xdr:cxnSp macro="">
      <xdr:nvCxnSpPr>
        <xdr:cNvPr id="193" name="直線コネクタ 192"/>
        <xdr:cNvCxnSpPr/>
      </xdr:nvCxnSpPr>
      <xdr:spPr>
        <a:xfrm>
          <a:off x="3098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69850</xdr:rowOff>
    </xdr:to>
    <xdr:cxnSp macro="">
      <xdr:nvCxnSpPr>
        <xdr:cNvPr id="196" name="直線コネクタ 195"/>
        <xdr:cNvCxnSpPr/>
      </xdr:nvCxnSpPr>
      <xdr:spPr>
        <a:xfrm>
          <a:off x="2209800" y="9722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121557</xdr:rowOff>
    </xdr:to>
    <xdr:cxnSp macro="">
      <xdr:nvCxnSpPr>
        <xdr:cNvPr id="199" name="直線コネクタ 198"/>
        <xdr:cNvCxnSpPr/>
      </xdr:nvCxnSpPr>
      <xdr:spPr>
        <a:xfrm>
          <a:off x="1320800" y="9515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5" name="楕円 214"/>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16" name="テキスト ボックス 215"/>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107950</xdr:rowOff>
    </xdr:from>
    <xdr:to>
      <xdr:col>82</xdr:col>
      <xdr:colOff>107950</xdr:colOff>
      <xdr:row>61</xdr:row>
      <xdr:rowOff>12700</xdr:rowOff>
    </xdr:to>
    <xdr:cxnSp macro="">
      <xdr:nvCxnSpPr>
        <xdr:cNvPr id="251" name="直線コネクタ 250"/>
        <xdr:cNvCxnSpPr/>
      </xdr:nvCxnSpPr>
      <xdr:spPr>
        <a:xfrm>
          <a:off x="15671800" y="10394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107950</xdr:rowOff>
    </xdr:from>
    <xdr:to>
      <xdr:col>78</xdr:col>
      <xdr:colOff>69850</xdr:colOff>
      <xdr:row>61</xdr:row>
      <xdr:rowOff>31750</xdr:rowOff>
    </xdr:to>
    <xdr:cxnSp macro="">
      <xdr:nvCxnSpPr>
        <xdr:cNvPr id="254" name="直線コネクタ 253"/>
        <xdr:cNvCxnSpPr/>
      </xdr:nvCxnSpPr>
      <xdr:spPr>
        <a:xfrm flipV="1">
          <a:off x="14782800" y="10394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146050</xdr:rowOff>
    </xdr:from>
    <xdr:to>
      <xdr:col>73</xdr:col>
      <xdr:colOff>180975</xdr:colOff>
      <xdr:row>61</xdr:row>
      <xdr:rowOff>31750</xdr:rowOff>
    </xdr:to>
    <xdr:cxnSp macro="">
      <xdr:nvCxnSpPr>
        <xdr:cNvPr id="257" name="直線コネクタ 256"/>
        <xdr:cNvCxnSpPr/>
      </xdr:nvCxnSpPr>
      <xdr:spPr>
        <a:xfrm>
          <a:off x="13893800" y="1043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60</xdr:row>
      <xdr:rowOff>146050</xdr:rowOff>
    </xdr:to>
    <xdr:cxnSp macro="">
      <xdr:nvCxnSpPr>
        <xdr:cNvPr id="260" name="直線コネクタ 259"/>
        <xdr:cNvCxnSpPr/>
      </xdr:nvCxnSpPr>
      <xdr:spPr>
        <a:xfrm>
          <a:off x="13004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133350</xdr:rowOff>
    </xdr:from>
    <xdr:to>
      <xdr:col>82</xdr:col>
      <xdr:colOff>158750</xdr:colOff>
      <xdr:row>61</xdr:row>
      <xdr:rowOff>63500</xdr:rowOff>
    </xdr:to>
    <xdr:sp macro="" textlink="">
      <xdr:nvSpPr>
        <xdr:cNvPr id="270" name="楕円 269"/>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105427</xdr:rowOff>
    </xdr:from>
    <xdr:ext cx="762000" cy="259045"/>
    <xdr:sp macro="" textlink="">
      <xdr:nvSpPr>
        <xdr:cNvPr id="271" name="その他該当値テキスト"/>
        <xdr:cNvSpPr txBox="1"/>
      </xdr:nvSpPr>
      <xdr:spPr>
        <a:xfrm>
          <a:off x="165989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57150</xdr:rowOff>
    </xdr:from>
    <xdr:to>
      <xdr:col>78</xdr:col>
      <xdr:colOff>120650</xdr:colOff>
      <xdr:row>60</xdr:row>
      <xdr:rowOff>158750</xdr:rowOff>
    </xdr:to>
    <xdr:sp macro="" textlink="">
      <xdr:nvSpPr>
        <xdr:cNvPr id="272" name="楕円 271"/>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143527</xdr:rowOff>
    </xdr:from>
    <xdr:ext cx="736600" cy="259045"/>
    <xdr:sp macro="" textlink="">
      <xdr:nvSpPr>
        <xdr:cNvPr id="273" name="テキスト ボックス 272"/>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4" name="楕円 273"/>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5" name="テキスト ボックス 274"/>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95250</xdr:rowOff>
    </xdr:from>
    <xdr:to>
      <xdr:col>69</xdr:col>
      <xdr:colOff>142875</xdr:colOff>
      <xdr:row>61</xdr:row>
      <xdr:rowOff>25400</xdr:rowOff>
    </xdr:to>
    <xdr:sp macro="" textlink="">
      <xdr:nvSpPr>
        <xdr:cNvPr id="276" name="楕円 275"/>
        <xdr:cNvSpPr/>
      </xdr:nvSpPr>
      <xdr:spPr>
        <a:xfrm>
          <a:off x="13843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10177</xdr:rowOff>
    </xdr:from>
    <xdr:ext cx="762000" cy="259045"/>
    <xdr:sp macro="" textlink="">
      <xdr:nvSpPr>
        <xdr:cNvPr id="277" name="テキスト ボックス 276"/>
        <xdr:cNvSpPr txBox="1"/>
      </xdr:nvSpPr>
      <xdr:spPr>
        <a:xfrm>
          <a:off x="13512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57150</xdr:rowOff>
    </xdr:from>
    <xdr:to>
      <xdr:col>65</xdr:col>
      <xdr:colOff>53975</xdr:colOff>
      <xdr:row>60</xdr:row>
      <xdr:rowOff>158750</xdr:rowOff>
    </xdr:to>
    <xdr:sp macro="" textlink="">
      <xdr:nvSpPr>
        <xdr:cNvPr id="278" name="楕円 277"/>
        <xdr:cNvSpPr/>
      </xdr:nvSpPr>
      <xdr:spPr>
        <a:xfrm>
          <a:off x="12954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143527</xdr:rowOff>
    </xdr:from>
    <xdr:ext cx="762000" cy="259045"/>
    <xdr:sp macro="" textlink="">
      <xdr:nvSpPr>
        <xdr:cNvPr id="279" name="テキスト ボックス 278"/>
        <xdr:cNvSpPr txBox="1"/>
      </xdr:nvSpPr>
      <xdr:spPr>
        <a:xfrm>
          <a:off x="12623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104140</xdr:rowOff>
    </xdr:to>
    <xdr:cxnSp macro="">
      <xdr:nvCxnSpPr>
        <xdr:cNvPr id="310" name="直線コネクタ 309"/>
        <xdr:cNvCxnSpPr/>
      </xdr:nvCxnSpPr>
      <xdr:spPr>
        <a:xfrm flipV="1">
          <a:off x="15671800" y="6139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1"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38</xdr:row>
      <xdr:rowOff>81280</xdr:rowOff>
    </xdr:to>
    <xdr:cxnSp macro="">
      <xdr:nvCxnSpPr>
        <xdr:cNvPr id="313" name="直線コネクタ 312"/>
        <xdr:cNvCxnSpPr/>
      </xdr:nvCxnSpPr>
      <xdr:spPr>
        <a:xfrm flipV="1">
          <a:off x="14782800" y="6276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5" name="テキスト ボックス 31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1270</xdr:rowOff>
    </xdr:to>
    <xdr:cxnSp macro="">
      <xdr:nvCxnSpPr>
        <xdr:cNvPr id="316" name="直線コネクタ 315"/>
        <xdr:cNvCxnSpPr/>
      </xdr:nvCxnSpPr>
      <xdr:spPr>
        <a:xfrm flipV="1">
          <a:off x="13893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8" name="テキスト ボックス 317"/>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40</xdr:row>
      <xdr:rowOff>149860</xdr:rowOff>
    </xdr:to>
    <xdr:cxnSp macro="">
      <xdr:nvCxnSpPr>
        <xdr:cNvPr id="319" name="直線コネクタ 318"/>
        <xdr:cNvCxnSpPr/>
      </xdr:nvCxnSpPr>
      <xdr:spPr>
        <a:xfrm flipV="1">
          <a:off x="13004800" y="66878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142257</xdr:rowOff>
    </xdr:from>
    <xdr:ext cx="762000" cy="259045"/>
    <xdr:sp macro="" textlink="">
      <xdr:nvSpPr>
        <xdr:cNvPr id="321" name="テキスト ボックス 320"/>
        <xdr:cNvSpPr txBox="1"/>
      </xdr:nvSpPr>
      <xdr:spPr>
        <a:xfrm>
          <a:off x="13512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0"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2" name="テキスト ボックス 331"/>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3" name="楕円 332"/>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4" name="テキスト ボックス 333"/>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5" name="楕円 334"/>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6" name="テキスト ボックス 335"/>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99060</xdr:rowOff>
    </xdr:from>
    <xdr:to>
      <xdr:col>65</xdr:col>
      <xdr:colOff>53975</xdr:colOff>
      <xdr:row>41</xdr:row>
      <xdr:rowOff>29210</xdr:rowOff>
    </xdr:to>
    <xdr:sp macro="" textlink="">
      <xdr:nvSpPr>
        <xdr:cNvPr id="337" name="楕円 336"/>
        <xdr:cNvSpPr/>
      </xdr:nvSpPr>
      <xdr:spPr>
        <a:xfrm>
          <a:off x="12954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39387</xdr:rowOff>
    </xdr:from>
    <xdr:ext cx="762000" cy="259045"/>
    <xdr:sp macro="" textlink="">
      <xdr:nvSpPr>
        <xdr:cNvPr id="338" name="テキスト ボックス 337"/>
        <xdr:cNvSpPr txBox="1"/>
      </xdr:nvSpPr>
      <xdr:spPr>
        <a:xfrm>
          <a:off x="12623800" y="672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7" name="直線コネクタ 366"/>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68"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69" name="直線コネクタ 368"/>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110671</xdr:rowOff>
    </xdr:to>
    <xdr:cxnSp macro="">
      <xdr:nvCxnSpPr>
        <xdr:cNvPr id="372" name="直線コネクタ 371"/>
        <xdr:cNvCxnSpPr/>
      </xdr:nvCxnSpPr>
      <xdr:spPr>
        <a:xfrm>
          <a:off x="3987800" y="13108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3"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76</xdr:row>
      <xdr:rowOff>78014</xdr:rowOff>
    </xdr:to>
    <xdr:cxnSp macro="">
      <xdr:nvCxnSpPr>
        <xdr:cNvPr id="375" name="直線コネクタ 374"/>
        <xdr:cNvCxnSpPr/>
      </xdr:nvCxnSpPr>
      <xdr:spPr>
        <a:xfrm>
          <a:off x="3098800" y="129449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6" name="フローチャート: 判断 375"/>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7" name="テキスト ボックス 376"/>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151493</xdr:rowOff>
    </xdr:to>
    <xdr:cxnSp macro="">
      <xdr:nvCxnSpPr>
        <xdr:cNvPr id="378" name="直線コネクタ 377"/>
        <xdr:cNvCxnSpPr/>
      </xdr:nvCxnSpPr>
      <xdr:spPr>
        <a:xfrm flipV="1">
          <a:off x="2209800" y="12944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9" name="フローチャート: 判断 378"/>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0" name="テキスト ボックス 379"/>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151493</xdr:rowOff>
    </xdr:to>
    <xdr:cxnSp macro="">
      <xdr:nvCxnSpPr>
        <xdr:cNvPr id="381" name="直線コネクタ 380"/>
        <xdr:cNvCxnSpPr/>
      </xdr:nvCxnSpPr>
      <xdr:spPr>
        <a:xfrm>
          <a:off x="1320800" y="12977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2" name="フローチャート: 判断 381"/>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3" name="テキスト ボックス 382"/>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フローチャート: 判断 383"/>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5" name="テキスト ボックス 384"/>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1" name="楕円 390"/>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2"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3" name="楕円 392"/>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4" name="テキスト ボックス 393"/>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95" name="楕円 394"/>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96" name="テキスト ボックス 395"/>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397" name="楕円 396"/>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398" name="テキスト ボックス 397"/>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99" name="楕円 398"/>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8362</xdr:rowOff>
    </xdr:from>
    <xdr:ext cx="762000" cy="259045"/>
    <xdr:sp macro="" textlink="">
      <xdr:nvSpPr>
        <xdr:cNvPr id="400" name="テキスト ボックス 399"/>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0" name="直線コネクタ 429"/>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1"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3"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4" name="直線コネクタ 433"/>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48079</xdr:rowOff>
    </xdr:from>
    <xdr:to>
      <xdr:col>82</xdr:col>
      <xdr:colOff>107950</xdr:colOff>
      <xdr:row>81</xdr:row>
      <xdr:rowOff>156936</xdr:rowOff>
    </xdr:to>
    <xdr:cxnSp macro="">
      <xdr:nvCxnSpPr>
        <xdr:cNvPr id="435" name="直線コネクタ 434"/>
        <xdr:cNvCxnSpPr/>
      </xdr:nvCxnSpPr>
      <xdr:spPr>
        <a:xfrm flipV="1">
          <a:off x="15671800" y="139355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6"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7" name="フローチャート: 判断 436"/>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135164</xdr:rowOff>
    </xdr:from>
    <xdr:to>
      <xdr:col>78</xdr:col>
      <xdr:colOff>69850</xdr:colOff>
      <xdr:row>81</xdr:row>
      <xdr:rowOff>156936</xdr:rowOff>
    </xdr:to>
    <xdr:cxnSp macro="">
      <xdr:nvCxnSpPr>
        <xdr:cNvPr id="438" name="直線コネクタ 437"/>
        <xdr:cNvCxnSpPr/>
      </xdr:nvCxnSpPr>
      <xdr:spPr>
        <a:xfrm>
          <a:off x="14782800" y="1402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9" name="フローチャート: 判断 438"/>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0" name="テキスト ボックス 439"/>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45357</xdr:rowOff>
    </xdr:from>
    <xdr:to>
      <xdr:col>73</xdr:col>
      <xdr:colOff>180975</xdr:colOff>
      <xdr:row>81</xdr:row>
      <xdr:rowOff>135164</xdr:rowOff>
    </xdr:to>
    <xdr:cxnSp macro="">
      <xdr:nvCxnSpPr>
        <xdr:cNvPr id="441" name="直線コネクタ 440"/>
        <xdr:cNvCxnSpPr/>
      </xdr:nvCxnSpPr>
      <xdr:spPr>
        <a:xfrm>
          <a:off x="13893800" y="137613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2" name="フローチャート: 判断 441"/>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3" name="テキスト ボックス 442"/>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45357</xdr:rowOff>
    </xdr:from>
    <xdr:to>
      <xdr:col>69</xdr:col>
      <xdr:colOff>92075</xdr:colOff>
      <xdr:row>80</xdr:row>
      <xdr:rowOff>67129</xdr:rowOff>
    </xdr:to>
    <xdr:cxnSp macro="">
      <xdr:nvCxnSpPr>
        <xdr:cNvPr id="444" name="直線コネクタ 443"/>
        <xdr:cNvCxnSpPr/>
      </xdr:nvCxnSpPr>
      <xdr:spPr>
        <a:xfrm flipV="1">
          <a:off x="13004800" y="1376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5" name="フローチャート: 判断 444"/>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6" name="テキスト ボックス 445"/>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7" name="フローチャート: 判断 446"/>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48" name="テキスト ボックス 447"/>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168729</xdr:rowOff>
    </xdr:from>
    <xdr:to>
      <xdr:col>82</xdr:col>
      <xdr:colOff>158750</xdr:colOff>
      <xdr:row>81</xdr:row>
      <xdr:rowOff>98879</xdr:rowOff>
    </xdr:to>
    <xdr:sp macro="" textlink="">
      <xdr:nvSpPr>
        <xdr:cNvPr id="454" name="楕円 453"/>
        <xdr:cNvSpPr/>
      </xdr:nvSpPr>
      <xdr:spPr>
        <a:xfrm>
          <a:off x="164592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140806</xdr:rowOff>
    </xdr:from>
    <xdr:ext cx="762000" cy="259045"/>
    <xdr:sp macro="" textlink="">
      <xdr:nvSpPr>
        <xdr:cNvPr id="455" name="公債費以外該当値テキスト"/>
        <xdr:cNvSpPr txBox="1"/>
      </xdr:nvSpPr>
      <xdr:spPr>
        <a:xfrm>
          <a:off x="16598900" y="1385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106136</xdr:rowOff>
    </xdr:from>
    <xdr:to>
      <xdr:col>78</xdr:col>
      <xdr:colOff>120650</xdr:colOff>
      <xdr:row>82</xdr:row>
      <xdr:rowOff>36286</xdr:rowOff>
    </xdr:to>
    <xdr:sp macro="" textlink="">
      <xdr:nvSpPr>
        <xdr:cNvPr id="456" name="楕円 455"/>
        <xdr:cNvSpPr/>
      </xdr:nvSpPr>
      <xdr:spPr>
        <a:xfrm>
          <a:off x="15621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21063</xdr:rowOff>
    </xdr:from>
    <xdr:ext cx="736600" cy="259045"/>
    <xdr:sp macro="" textlink="">
      <xdr:nvSpPr>
        <xdr:cNvPr id="457" name="テキスト ボックス 456"/>
        <xdr:cNvSpPr txBox="1"/>
      </xdr:nvSpPr>
      <xdr:spPr>
        <a:xfrm>
          <a:off x="15290800" y="140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84364</xdr:rowOff>
    </xdr:from>
    <xdr:to>
      <xdr:col>74</xdr:col>
      <xdr:colOff>31750</xdr:colOff>
      <xdr:row>82</xdr:row>
      <xdr:rowOff>14514</xdr:rowOff>
    </xdr:to>
    <xdr:sp macro="" textlink="">
      <xdr:nvSpPr>
        <xdr:cNvPr id="458" name="楕円 457"/>
        <xdr:cNvSpPr/>
      </xdr:nvSpPr>
      <xdr:spPr>
        <a:xfrm>
          <a:off x="14732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170741</xdr:rowOff>
    </xdr:from>
    <xdr:ext cx="762000" cy="259045"/>
    <xdr:sp macro="" textlink="">
      <xdr:nvSpPr>
        <xdr:cNvPr id="459" name="テキスト ボックス 458"/>
        <xdr:cNvSpPr txBox="1"/>
      </xdr:nvSpPr>
      <xdr:spPr>
        <a:xfrm>
          <a:off x="14401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166007</xdr:rowOff>
    </xdr:from>
    <xdr:to>
      <xdr:col>69</xdr:col>
      <xdr:colOff>142875</xdr:colOff>
      <xdr:row>80</xdr:row>
      <xdr:rowOff>96157</xdr:rowOff>
    </xdr:to>
    <xdr:sp macro="" textlink="">
      <xdr:nvSpPr>
        <xdr:cNvPr id="460" name="楕円 459"/>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61" name="テキスト ボックス 460"/>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16329</xdr:rowOff>
    </xdr:from>
    <xdr:to>
      <xdr:col>65</xdr:col>
      <xdr:colOff>53975</xdr:colOff>
      <xdr:row>80</xdr:row>
      <xdr:rowOff>117929</xdr:rowOff>
    </xdr:to>
    <xdr:sp macro="" textlink="">
      <xdr:nvSpPr>
        <xdr:cNvPr id="462" name="楕円 461"/>
        <xdr:cNvSpPr/>
      </xdr:nvSpPr>
      <xdr:spPr>
        <a:xfrm>
          <a:off x="12954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102706</xdr:rowOff>
    </xdr:from>
    <xdr:ext cx="762000" cy="259045"/>
    <xdr:sp macro="" textlink="">
      <xdr:nvSpPr>
        <xdr:cNvPr id="463" name="テキスト ボックス 462"/>
        <xdr:cNvSpPr txBox="1"/>
      </xdr:nvSpPr>
      <xdr:spPr>
        <a:xfrm>
          <a:off x="12623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97043</xdr:rowOff>
    </xdr:from>
    <xdr:to>
      <xdr:col>29</xdr:col>
      <xdr:colOff>127000</xdr:colOff>
      <xdr:row>18</xdr:row>
      <xdr:rowOff>110236</xdr:rowOff>
    </xdr:to>
    <xdr:cxnSp macro="">
      <xdr:nvCxnSpPr>
        <xdr:cNvPr id="52" name="直線コネクタ 51"/>
        <xdr:cNvCxnSpPr/>
      </xdr:nvCxnSpPr>
      <xdr:spPr bwMode="auto">
        <a:xfrm>
          <a:off x="5003800" y="3230768"/>
          <a:ext cx="6477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95013</xdr:rowOff>
    </xdr:from>
    <xdr:ext cx="762000" cy="259045"/>
    <xdr:sp macro="" textlink="">
      <xdr:nvSpPr>
        <xdr:cNvPr id="53" name="人口1人当たり決算額の推移平均値テキスト130"/>
        <xdr:cNvSpPr txBox="1"/>
      </xdr:nvSpPr>
      <xdr:spPr>
        <a:xfrm>
          <a:off x="5740400" y="32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87572</xdr:rowOff>
    </xdr:from>
    <xdr:to>
      <xdr:col>26</xdr:col>
      <xdr:colOff>50800</xdr:colOff>
      <xdr:row>18</xdr:row>
      <xdr:rowOff>97043</xdr:rowOff>
    </xdr:to>
    <xdr:cxnSp macro="">
      <xdr:nvCxnSpPr>
        <xdr:cNvPr id="55" name="直線コネクタ 54"/>
        <xdr:cNvCxnSpPr/>
      </xdr:nvCxnSpPr>
      <xdr:spPr bwMode="auto">
        <a:xfrm>
          <a:off x="4305300" y="3221297"/>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77971</xdr:rowOff>
    </xdr:from>
    <xdr:to>
      <xdr:col>22</xdr:col>
      <xdr:colOff>114300</xdr:colOff>
      <xdr:row>18</xdr:row>
      <xdr:rowOff>87572</xdr:rowOff>
    </xdr:to>
    <xdr:cxnSp macro="">
      <xdr:nvCxnSpPr>
        <xdr:cNvPr id="58" name="直線コネクタ 57"/>
        <xdr:cNvCxnSpPr/>
      </xdr:nvCxnSpPr>
      <xdr:spPr bwMode="auto">
        <a:xfrm>
          <a:off x="3606800" y="3211696"/>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75249</xdr:rowOff>
    </xdr:from>
    <xdr:to>
      <xdr:col>18</xdr:col>
      <xdr:colOff>177800</xdr:colOff>
      <xdr:row>18</xdr:row>
      <xdr:rowOff>77971</xdr:rowOff>
    </xdr:to>
    <xdr:cxnSp macro="">
      <xdr:nvCxnSpPr>
        <xdr:cNvPr id="61" name="直線コネクタ 60"/>
        <xdr:cNvCxnSpPr/>
      </xdr:nvCxnSpPr>
      <xdr:spPr bwMode="auto">
        <a:xfrm>
          <a:off x="2908300" y="3208974"/>
          <a:ext cx="698500" cy="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59436</xdr:rowOff>
    </xdr:from>
    <xdr:to>
      <xdr:col>29</xdr:col>
      <xdr:colOff>177800</xdr:colOff>
      <xdr:row>18</xdr:row>
      <xdr:rowOff>161036</xdr:rowOff>
    </xdr:to>
    <xdr:sp macro="" textlink="">
      <xdr:nvSpPr>
        <xdr:cNvPr id="71" name="楕円 70"/>
        <xdr:cNvSpPr/>
      </xdr:nvSpPr>
      <xdr:spPr bwMode="auto">
        <a:xfrm>
          <a:off x="56007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75963</xdr:rowOff>
    </xdr:from>
    <xdr:ext cx="762000" cy="259045"/>
    <xdr:sp macro="" textlink="">
      <xdr:nvSpPr>
        <xdr:cNvPr id="72" name="人口1人当たり決算額の推移該当値テキスト130"/>
        <xdr:cNvSpPr txBox="1"/>
      </xdr:nvSpPr>
      <xdr:spPr>
        <a:xfrm>
          <a:off x="5740400" y="303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46243</xdr:rowOff>
    </xdr:from>
    <xdr:to>
      <xdr:col>26</xdr:col>
      <xdr:colOff>101600</xdr:colOff>
      <xdr:row>18</xdr:row>
      <xdr:rowOff>147843</xdr:rowOff>
    </xdr:to>
    <xdr:sp macro="" textlink="">
      <xdr:nvSpPr>
        <xdr:cNvPr id="73" name="楕円 72"/>
        <xdr:cNvSpPr/>
      </xdr:nvSpPr>
      <xdr:spPr bwMode="auto">
        <a:xfrm>
          <a:off x="49530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158020</xdr:rowOff>
    </xdr:from>
    <xdr:ext cx="736600" cy="259045"/>
    <xdr:sp macro="" textlink="">
      <xdr:nvSpPr>
        <xdr:cNvPr id="74" name="テキスト ボックス 73"/>
        <xdr:cNvSpPr txBox="1"/>
      </xdr:nvSpPr>
      <xdr:spPr>
        <a:xfrm>
          <a:off x="4622800" y="294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36772</xdr:rowOff>
    </xdr:from>
    <xdr:to>
      <xdr:col>22</xdr:col>
      <xdr:colOff>165100</xdr:colOff>
      <xdr:row>18</xdr:row>
      <xdr:rowOff>138372</xdr:rowOff>
    </xdr:to>
    <xdr:sp macro="" textlink="">
      <xdr:nvSpPr>
        <xdr:cNvPr id="75" name="楕円 74"/>
        <xdr:cNvSpPr/>
      </xdr:nvSpPr>
      <xdr:spPr bwMode="auto">
        <a:xfrm>
          <a:off x="42545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148549</xdr:rowOff>
    </xdr:from>
    <xdr:ext cx="762000" cy="259045"/>
    <xdr:sp macro="" textlink="">
      <xdr:nvSpPr>
        <xdr:cNvPr id="76" name="テキスト ボックス 75"/>
        <xdr:cNvSpPr txBox="1"/>
      </xdr:nvSpPr>
      <xdr:spPr>
        <a:xfrm>
          <a:off x="3924300" y="29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27171</xdr:rowOff>
    </xdr:from>
    <xdr:to>
      <xdr:col>19</xdr:col>
      <xdr:colOff>38100</xdr:colOff>
      <xdr:row>18</xdr:row>
      <xdr:rowOff>128771</xdr:rowOff>
    </xdr:to>
    <xdr:sp macro="" textlink="">
      <xdr:nvSpPr>
        <xdr:cNvPr id="77" name="楕円 76"/>
        <xdr:cNvSpPr/>
      </xdr:nvSpPr>
      <xdr:spPr bwMode="auto">
        <a:xfrm>
          <a:off x="3556000" y="316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138948</xdr:rowOff>
    </xdr:from>
    <xdr:ext cx="762000" cy="259045"/>
    <xdr:sp macro="" textlink="">
      <xdr:nvSpPr>
        <xdr:cNvPr id="78" name="テキスト ボックス 77"/>
        <xdr:cNvSpPr txBox="1"/>
      </xdr:nvSpPr>
      <xdr:spPr>
        <a:xfrm>
          <a:off x="3225800" y="292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24449</xdr:rowOff>
    </xdr:from>
    <xdr:to>
      <xdr:col>15</xdr:col>
      <xdr:colOff>101600</xdr:colOff>
      <xdr:row>18</xdr:row>
      <xdr:rowOff>126049</xdr:rowOff>
    </xdr:to>
    <xdr:sp macro="" textlink="">
      <xdr:nvSpPr>
        <xdr:cNvPr id="79" name="楕円 78"/>
        <xdr:cNvSpPr/>
      </xdr:nvSpPr>
      <xdr:spPr bwMode="auto">
        <a:xfrm>
          <a:off x="2857500" y="315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136226</xdr:rowOff>
    </xdr:from>
    <xdr:ext cx="762000" cy="259045"/>
    <xdr:sp macro="" textlink="">
      <xdr:nvSpPr>
        <xdr:cNvPr id="80" name="テキスト ボックス 79"/>
        <xdr:cNvSpPr txBox="1"/>
      </xdr:nvSpPr>
      <xdr:spPr>
        <a:xfrm>
          <a:off x="2527300" y="292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220082</xdr:rowOff>
    </xdr:from>
    <xdr:ext cx="762000" cy="259045"/>
    <xdr:sp macro="" textlink="">
      <xdr:nvSpPr>
        <xdr:cNvPr id="107" name="人口1人当たり決算額の推移最小値テキスト445"/>
        <xdr:cNvSpPr txBox="1"/>
      </xdr:nvSpPr>
      <xdr:spPr>
        <a:xfrm>
          <a:off x="5740400" y="734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209906</xdr:rowOff>
    </xdr:from>
    <xdr:to>
      <xdr:col>29</xdr:col>
      <xdr:colOff>127000</xdr:colOff>
      <xdr:row>37</xdr:row>
      <xdr:rowOff>245034</xdr:rowOff>
    </xdr:to>
    <xdr:cxnSp macro="">
      <xdr:nvCxnSpPr>
        <xdr:cNvPr id="111" name="直線コネクタ 110"/>
        <xdr:cNvCxnSpPr/>
      </xdr:nvCxnSpPr>
      <xdr:spPr bwMode="auto">
        <a:xfrm flipV="1">
          <a:off x="5003800" y="7334606"/>
          <a:ext cx="6477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159766</xdr:rowOff>
    </xdr:from>
    <xdr:to>
      <xdr:col>26</xdr:col>
      <xdr:colOff>50800</xdr:colOff>
      <xdr:row>37</xdr:row>
      <xdr:rowOff>245034</xdr:rowOff>
    </xdr:to>
    <xdr:cxnSp macro="">
      <xdr:nvCxnSpPr>
        <xdr:cNvPr id="114" name="直線コネクタ 113"/>
        <xdr:cNvCxnSpPr/>
      </xdr:nvCxnSpPr>
      <xdr:spPr bwMode="auto">
        <a:xfrm>
          <a:off x="4305300" y="7284466"/>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159766</xdr:rowOff>
    </xdr:from>
    <xdr:to>
      <xdr:col>22</xdr:col>
      <xdr:colOff>114300</xdr:colOff>
      <xdr:row>37</xdr:row>
      <xdr:rowOff>294716</xdr:rowOff>
    </xdr:to>
    <xdr:cxnSp macro="">
      <xdr:nvCxnSpPr>
        <xdr:cNvPr id="117" name="直線コネクタ 116"/>
        <xdr:cNvCxnSpPr/>
      </xdr:nvCxnSpPr>
      <xdr:spPr bwMode="auto">
        <a:xfrm flipV="1">
          <a:off x="3606800" y="7284466"/>
          <a:ext cx="698500" cy="13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208458</xdr:rowOff>
    </xdr:from>
    <xdr:to>
      <xdr:col>18</xdr:col>
      <xdr:colOff>177800</xdr:colOff>
      <xdr:row>37</xdr:row>
      <xdr:rowOff>294716</xdr:rowOff>
    </xdr:to>
    <xdr:cxnSp macro="">
      <xdr:nvCxnSpPr>
        <xdr:cNvPr id="120" name="直線コネクタ 119"/>
        <xdr:cNvCxnSpPr/>
      </xdr:nvCxnSpPr>
      <xdr:spPr bwMode="auto">
        <a:xfrm>
          <a:off x="2908300" y="7333158"/>
          <a:ext cx="698500" cy="8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159106</xdr:rowOff>
    </xdr:from>
    <xdr:to>
      <xdr:col>29</xdr:col>
      <xdr:colOff>177800</xdr:colOff>
      <xdr:row>37</xdr:row>
      <xdr:rowOff>260706</xdr:rowOff>
    </xdr:to>
    <xdr:sp macro="" textlink="">
      <xdr:nvSpPr>
        <xdr:cNvPr id="130" name="楕円 129"/>
        <xdr:cNvSpPr/>
      </xdr:nvSpPr>
      <xdr:spPr bwMode="auto">
        <a:xfrm>
          <a:off x="5600700" y="728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67683</xdr:rowOff>
    </xdr:from>
    <xdr:ext cx="762000" cy="259045"/>
    <xdr:sp macro="" textlink="">
      <xdr:nvSpPr>
        <xdr:cNvPr id="131" name="人口1人当たり決算額の推移該当値テキスト445"/>
        <xdr:cNvSpPr txBox="1"/>
      </xdr:nvSpPr>
      <xdr:spPr>
        <a:xfrm>
          <a:off x="5740400" y="719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194234</xdr:rowOff>
    </xdr:from>
    <xdr:to>
      <xdr:col>26</xdr:col>
      <xdr:colOff>101600</xdr:colOff>
      <xdr:row>37</xdr:row>
      <xdr:rowOff>295834</xdr:rowOff>
    </xdr:to>
    <xdr:sp macro="" textlink="">
      <xdr:nvSpPr>
        <xdr:cNvPr id="132" name="楕円 131"/>
        <xdr:cNvSpPr/>
      </xdr:nvSpPr>
      <xdr:spPr bwMode="auto">
        <a:xfrm>
          <a:off x="4953000" y="731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280611</xdr:rowOff>
    </xdr:from>
    <xdr:ext cx="736600" cy="259045"/>
    <xdr:sp macro="" textlink="">
      <xdr:nvSpPr>
        <xdr:cNvPr id="133" name="テキスト ボックス 132"/>
        <xdr:cNvSpPr txBox="1"/>
      </xdr:nvSpPr>
      <xdr:spPr>
        <a:xfrm>
          <a:off x="4622800" y="74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108966</xdr:rowOff>
    </xdr:from>
    <xdr:to>
      <xdr:col>22</xdr:col>
      <xdr:colOff>165100</xdr:colOff>
      <xdr:row>37</xdr:row>
      <xdr:rowOff>210566</xdr:rowOff>
    </xdr:to>
    <xdr:sp macro="" textlink="">
      <xdr:nvSpPr>
        <xdr:cNvPr id="134" name="楕円 133"/>
        <xdr:cNvSpPr/>
      </xdr:nvSpPr>
      <xdr:spPr bwMode="auto">
        <a:xfrm>
          <a:off x="4254500" y="723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195343</xdr:rowOff>
    </xdr:from>
    <xdr:ext cx="762000" cy="259045"/>
    <xdr:sp macro="" textlink="">
      <xdr:nvSpPr>
        <xdr:cNvPr id="135" name="テキスト ボックス 134"/>
        <xdr:cNvSpPr txBox="1"/>
      </xdr:nvSpPr>
      <xdr:spPr>
        <a:xfrm>
          <a:off x="3924300" y="73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243916</xdr:rowOff>
    </xdr:from>
    <xdr:to>
      <xdr:col>19</xdr:col>
      <xdr:colOff>38100</xdr:colOff>
      <xdr:row>38</xdr:row>
      <xdr:rowOff>2616</xdr:rowOff>
    </xdr:to>
    <xdr:sp macro="" textlink="">
      <xdr:nvSpPr>
        <xdr:cNvPr id="136" name="楕円 135"/>
        <xdr:cNvSpPr/>
      </xdr:nvSpPr>
      <xdr:spPr bwMode="auto">
        <a:xfrm>
          <a:off x="3556000" y="7368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330293</xdr:rowOff>
    </xdr:from>
    <xdr:ext cx="762000" cy="259045"/>
    <xdr:sp macro="" textlink="">
      <xdr:nvSpPr>
        <xdr:cNvPr id="137" name="テキスト ボックス 136"/>
        <xdr:cNvSpPr txBox="1"/>
      </xdr:nvSpPr>
      <xdr:spPr>
        <a:xfrm>
          <a:off x="3225800" y="745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157658</xdr:rowOff>
    </xdr:from>
    <xdr:to>
      <xdr:col>15</xdr:col>
      <xdr:colOff>101600</xdr:colOff>
      <xdr:row>37</xdr:row>
      <xdr:rowOff>259258</xdr:rowOff>
    </xdr:to>
    <xdr:sp macro="" textlink="">
      <xdr:nvSpPr>
        <xdr:cNvPr id="138" name="楕円 137"/>
        <xdr:cNvSpPr/>
      </xdr:nvSpPr>
      <xdr:spPr bwMode="auto">
        <a:xfrm>
          <a:off x="28575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244035</xdr:rowOff>
    </xdr:from>
    <xdr:ext cx="762000" cy="259045"/>
    <xdr:sp macro="" textlink="">
      <xdr:nvSpPr>
        <xdr:cNvPr id="139" name="テキスト ボックス 138"/>
        <xdr:cNvSpPr txBox="1"/>
      </xdr:nvSpPr>
      <xdr:spPr>
        <a:xfrm>
          <a:off x="2527300" y="73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62357</xdr:rowOff>
    </xdr:from>
    <xdr:to>
      <xdr:col>24</xdr:col>
      <xdr:colOff>63500</xdr:colOff>
      <xdr:row>37</xdr:row>
      <xdr:rowOff>69966</xdr:rowOff>
    </xdr:to>
    <xdr:cxnSp macro="">
      <xdr:nvCxnSpPr>
        <xdr:cNvPr id="63" name="直線コネクタ 62"/>
        <xdr:cNvCxnSpPr/>
      </xdr:nvCxnSpPr>
      <xdr:spPr>
        <a:xfrm>
          <a:off x="3797300" y="6406007"/>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58503</xdr:rowOff>
    </xdr:from>
    <xdr:to>
      <xdr:col>19</xdr:col>
      <xdr:colOff>177800</xdr:colOff>
      <xdr:row>37</xdr:row>
      <xdr:rowOff>62357</xdr:rowOff>
    </xdr:to>
    <xdr:cxnSp macro="">
      <xdr:nvCxnSpPr>
        <xdr:cNvPr id="66" name="直線コネクタ 65"/>
        <xdr:cNvCxnSpPr/>
      </xdr:nvCxnSpPr>
      <xdr:spPr>
        <a:xfrm>
          <a:off x="2908300" y="640215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51101</xdr:rowOff>
    </xdr:from>
    <xdr:to>
      <xdr:col>15</xdr:col>
      <xdr:colOff>50800</xdr:colOff>
      <xdr:row>37</xdr:row>
      <xdr:rowOff>58503</xdr:rowOff>
    </xdr:to>
    <xdr:cxnSp macro="">
      <xdr:nvCxnSpPr>
        <xdr:cNvPr id="69" name="直線コネクタ 68"/>
        <xdr:cNvCxnSpPr/>
      </xdr:nvCxnSpPr>
      <xdr:spPr>
        <a:xfrm>
          <a:off x="2019300" y="6394751"/>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34947</xdr:rowOff>
    </xdr:from>
    <xdr:to>
      <xdr:col>10</xdr:col>
      <xdr:colOff>114300</xdr:colOff>
      <xdr:row>37</xdr:row>
      <xdr:rowOff>51101</xdr:rowOff>
    </xdr:to>
    <xdr:cxnSp macro="">
      <xdr:nvCxnSpPr>
        <xdr:cNvPr id="72" name="直線コネクタ 71"/>
        <xdr:cNvCxnSpPr/>
      </xdr:nvCxnSpPr>
      <xdr:spPr>
        <a:xfrm>
          <a:off x="1130300" y="6378597"/>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19166</xdr:rowOff>
    </xdr:from>
    <xdr:to>
      <xdr:col>24</xdr:col>
      <xdr:colOff>114300</xdr:colOff>
      <xdr:row>37</xdr:row>
      <xdr:rowOff>120766</xdr:rowOff>
    </xdr:to>
    <xdr:sp macro="" textlink="">
      <xdr:nvSpPr>
        <xdr:cNvPr id="82" name="楕円 81"/>
        <xdr:cNvSpPr/>
      </xdr:nvSpPr>
      <xdr:spPr>
        <a:xfrm>
          <a:off x="45847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42043</xdr:rowOff>
    </xdr:from>
    <xdr:ext cx="534377" cy="259045"/>
    <xdr:sp macro="" textlink="">
      <xdr:nvSpPr>
        <xdr:cNvPr id="83" name="人件費該当値テキスト"/>
        <xdr:cNvSpPr txBox="1"/>
      </xdr:nvSpPr>
      <xdr:spPr>
        <a:xfrm>
          <a:off x="4686300" y="62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11557</xdr:rowOff>
    </xdr:from>
    <xdr:to>
      <xdr:col>20</xdr:col>
      <xdr:colOff>38100</xdr:colOff>
      <xdr:row>37</xdr:row>
      <xdr:rowOff>113157</xdr:rowOff>
    </xdr:to>
    <xdr:sp macro="" textlink="">
      <xdr:nvSpPr>
        <xdr:cNvPr id="84" name="楕円 83"/>
        <xdr:cNvSpPr/>
      </xdr:nvSpPr>
      <xdr:spPr>
        <a:xfrm>
          <a:off x="3746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129684</xdr:rowOff>
    </xdr:from>
    <xdr:ext cx="534377" cy="259045"/>
    <xdr:sp macro="" textlink="">
      <xdr:nvSpPr>
        <xdr:cNvPr id="85" name="テキスト ボックス 84"/>
        <xdr:cNvSpPr txBox="1"/>
      </xdr:nvSpPr>
      <xdr:spPr>
        <a:xfrm>
          <a:off x="3530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7703</xdr:rowOff>
    </xdr:from>
    <xdr:to>
      <xdr:col>15</xdr:col>
      <xdr:colOff>101600</xdr:colOff>
      <xdr:row>37</xdr:row>
      <xdr:rowOff>109303</xdr:rowOff>
    </xdr:to>
    <xdr:sp macro="" textlink="">
      <xdr:nvSpPr>
        <xdr:cNvPr id="86" name="楕円 85"/>
        <xdr:cNvSpPr/>
      </xdr:nvSpPr>
      <xdr:spPr>
        <a:xfrm>
          <a:off x="2857500" y="63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125830</xdr:rowOff>
    </xdr:from>
    <xdr:ext cx="534377" cy="259045"/>
    <xdr:sp macro="" textlink="">
      <xdr:nvSpPr>
        <xdr:cNvPr id="87" name="テキスト ボックス 86"/>
        <xdr:cNvSpPr txBox="1"/>
      </xdr:nvSpPr>
      <xdr:spPr>
        <a:xfrm>
          <a:off x="2641111" y="6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301</xdr:rowOff>
    </xdr:from>
    <xdr:to>
      <xdr:col>10</xdr:col>
      <xdr:colOff>165100</xdr:colOff>
      <xdr:row>37</xdr:row>
      <xdr:rowOff>101901</xdr:rowOff>
    </xdr:to>
    <xdr:sp macro="" textlink="">
      <xdr:nvSpPr>
        <xdr:cNvPr id="88" name="楕円 87"/>
        <xdr:cNvSpPr/>
      </xdr:nvSpPr>
      <xdr:spPr>
        <a:xfrm>
          <a:off x="1968500" y="6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118428</xdr:rowOff>
    </xdr:from>
    <xdr:ext cx="534377" cy="259045"/>
    <xdr:sp macro="" textlink="">
      <xdr:nvSpPr>
        <xdr:cNvPr id="89" name="テキスト ボックス 88"/>
        <xdr:cNvSpPr txBox="1"/>
      </xdr:nvSpPr>
      <xdr:spPr>
        <a:xfrm>
          <a:off x="1752111" y="61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155597</xdr:rowOff>
    </xdr:from>
    <xdr:to>
      <xdr:col>6</xdr:col>
      <xdr:colOff>38100</xdr:colOff>
      <xdr:row>37</xdr:row>
      <xdr:rowOff>85747</xdr:rowOff>
    </xdr:to>
    <xdr:sp macro="" textlink="">
      <xdr:nvSpPr>
        <xdr:cNvPr id="90" name="楕円 89"/>
        <xdr:cNvSpPr/>
      </xdr:nvSpPr>
      <xdr:spPr>
        <a:xfrm>
          <a:off x="1079500" y="63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102274</xdr:rowOff>
    </xdr:from>
    <xdr:ext cx="534377" cy="259045"/>
    <xdr:sp macro="" textlink="">
      <xdr:nvSpPr>
        <xdr:cNvPr id="91" name="テキスト ボックス 90"/>
        <xdr:cNvSpPr txBox="1"/>
      </xdr:nvSpPr>
      <xdr:spPr>
        <a:xfrm>
          <a:off x="863111" y="61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126387</xdr:rowOff>
    </xdr:from>
    <xdr:to>
      <xdr:col>24</xdr:col>
      <xdr:colOff>63500</xdr:colOff>
      <xdr:row>59</xdr:row>
      <xdr:rowOff>128248</xdr:rowOff>
    </xdr:to>
    <xdr:cxnSp macro="">
      <xdr:nvCxnSpPr>
        <xdr:cNvPr id="123" name="直線コネクタ 122"/>
        <xdr:cNvCxnSpPr/>
      </xdr:nvCxnSpPr>
      <xdr:spPr>
        <a:xfrm>
          <a:off x="3797300" y="10241937"/>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29165</xdr:rowOff>
    </xdr:from>
    <xdr:ext cx="534377" cy="259045"/>
    <xdr:sp macro="" textlink="">
      <xdr:nvSpPr>
        <xdr:cNvPr id="124" name="物件費平均値テキスト"/>
        <xdr:cNvSpPr txBox="1"/>
      </xdr:nvSpPr>
      <xdr:spPr>
        <a:xfrm>
          <a:off x="4686300" y="997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120737</xdr:rowOff>
    </xdr:from>
    <xdr:to>
      <xdr:col>19</xdr:col>
      <xdr:colOff>177800</xdr:colOff>
      <xdr:row>59</xdr:row>
      <xdr:rowOff>126387</xdr:rowOff>
    </xdr:to>
    <xdr:cxnSp macro="">
      <xdr:nvCxnSpPr>
        <xdr:cNvPr id="126" name="直線コネクタ 125"/>
        <xdr:cNvCxnSpPr/>
      </xdr:nvCxnSpPr>
      <xdr:spPr>
        <a:xfrm>
          <a:off x="2908300" y="10236287"/>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142910</xdr:rowOff>
    </xdr:from>
    <xdr:ext cx="534377" cy="259045"/>
    <xdr:sp macro="" textlink="">
      <xdr:nvSpPr>
        <xdr:cNvPr id="128" name="テキスト ボックス 127"/>
        <xdr:cNvSpPr txBox="1"/>
      </xdr:nvSpPr>
      <xdr:spPr>
        <a:xfrm>
          <a:off x="3530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120737</xdr:rowOff>
    </xdr:from>
    <xdr:to>
      <xdr:col>15</xdr:col>
      <xdr:colOff>50800</xdr:colOff>
      <xdr:row>59</xdr:row>
      <xdr:rowOff>126670</xdr:rowOff>
    </xdr:to>
    <xdr:cxnSp macro="">
      <xdr:nvCxnSpPr>
        <xdr:cNvPr id="129" name="直線コネクタ 128"/>
        <xdr:cNvCxnSpPr/>
      </xdr:nvCxnSpPr>
      <xdr:spPr>
        <a:xfrm flipV="1">
          <a:off x="2019300" y="10236287"/>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129651</xdr:rowOff>
    </xdr:from>
    <xdr:ext cx="534377" cy="259045"/>
    <xdr:sp macro="" textlink="">
      <xdr:nvSpPr>
        <xdr:cNvPr id="131" name="テキスト ボックス 130"/>
        <xdr:cNvSpPr txBox="1"/>
      </xdr:nvSpPr>
      <xdr:spPr>
        <a:xfrm>
          <a:off x="2641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126670</xdr:rowOff>
    </xdr:from>
    <xdr:to>
      <xdr:col>10</xdr:col>
      <xdr:colOff>114300</xdr:colOff>
      <xdr:row>59</xdr:row>
      <xdr:rowOff>132537</xdr:rowOff>
    </xdr:to>
    <xdr:cxnSp macro="">
      <xdr:nvCxnSpPr>
        <xdr:cNvPr id="132" name="直線コネクタ 131"/>
        <xdr:cNvCxnSpPr/>
      </xdr:nvCxnSpPr>
      <xdr:spPr>
        <a:xfrm flipV="1">
          <a:off x="1130300" y="10242220"/>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148810</xdr:rowOff>
    </xdr:from>
    <xdr:ext cx="534377" cy="259045"/>
    <xdr:sp macro="" textlink="">
      <xdr:nvSpPr>
        <xdr:cNvPr id="134" name="テキスト ボックス 133"/>
        <xdr:cNvSpPr txBox="1"/>
      </xdr:nvSpPr>
      <xdr:spPr>
        <a:xfrm>
          <a:off x="1752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168394</xdr:rowOff>
    </xdr:from>
    <xdr:ext cx="534377" cy="259045"/>
    <xdr:sp macro="" textlink="">
      <xdr:nvSpPr>
        <xdr:cNvPr id="136" name="テキスト ボックス 135"/>
        <xdr:cNvSpPr txBox="1"/>
      </xdr:nvSpPr>
      <xdr:spPr>
        <a:xfrm>
          <a:off x="863111" y="99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77448</xdr:rowOff>
    </xdr:from>
    <xdr:to>
      <xdr:col>24</xdr:col>
      <xdr:colOff>114300</xdr:colOff>
      <xdr:row>60</xdr:row>
      <xdr:rowOff>7598</xdr:rowOff>
    </xdr:to>
    <xdr:sp macro="" textlink="">
      <xdr:nvSpPr>
        <xdr:cNvPr id="142" name="楕円 141"/>
        <xdr:cNvSpPr/>
      </xdr:nvSpPr>
      <xdr:spPr>
        <a:xfrm>
          <a:off x="4584700" y="101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163825</xdr:rowOff>
    </xdr:from>
    <xdr:ext cx="534377" cy="259045"/>
    <xdr:sp macro="" textlink="">
      <xdr:nvSpPr>
        <xdr:cNvPr id="143" name="物件費該当値テキスト"/>
        <xdr:cNvSpPr txBox="1"/>
      </xdr:nvSpPr>
      <xdr:spPr>
        <a:xfrm>
          <a:off x="4686300" y="1010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75587</xdr:rowOff>
    </xdr:from>
    <xdr:to>
      <xdr:col>20</xdr:col>
      <xdr:colOff>38100</xdr:colOff>
      <xdr:row>60</xdr:row>
      <xdr:rowOff>5737</xdr:rowOff>
    </xdr:to>
    <xdr:sp macro="" textlink="">
      <xdr:nvSpPr>
        <xdr:cNvPr id="144" name="楕円 143"/>
        <xdr:cNvSpPr/>
      </xdr:nvSpPr>
      <xdr:spPr>
        <a:xfrm>
          <a:off x="3746500" y="101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168314</xdr:rowOff>
    </xdr:from>
    <xdr:ext cx="534377" cy="259045"/>
    <xdr:sp macro="" textlink="">
      <xdr:nvSpPr>
        <xdr:cNvPr id="145" name="テキスト ボックス 144"/>
        <xdr:cNvSpPr txBox="1"/>
      </xdr:nvSpPr>
      <xdr:spPr>
        <a:xfrm>
          <a:off x="3530111" y="102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69937</xdr:rowOff>
    </xdr:from>
    <xdr:to>
      <xdr:col>15</xdr:col>
      <xdr:colOff>101600</xdr:colOff>
      <xdr:row>60</xdr:row>
      <xdr:rowOff>87</xdr:rowOff>
    </xdr:to>
    <xdr:sp macro="" textlink="">
      <xdr:nvSpPr>
        <xdr:cNvPr id="146" name="楕円 145"/>
        <xdr:cNvSpPr/>
      </xdr:nvSpPr>
      <xdr:spPr>
        <a:xfrm>
          <a:off x="2857500" y="101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162664</xdr:rowOff>
    </xdr:from>
    <xdr:ext cx="534377" cy="259045"/>
    <xdr:sp macro="" textlink="">
      <xdr:nvSpPr>
        <xdr:cNvPr id="147" name="テキスト ボックス 146"/>
        <xdr:cNvSpPr txBox="1"/>
      </xdr:nvSpPr>
      <xdr:spPr>
        <a:xfrm>
          <a:off x="2641111" y="102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75870</xdr:rowOff>
    </xdr:from>
    <xdr:to>
      <xdr:col>10</xdr:col>
      <xdr:colOff>165100</xdr:colOff>
      <xdr:row>60</xdr:row>
      <xdr:rowOff>6020</xdr:rowOff>
    </xdr:to>
    <xdr:sp macro="" textlink="">
      <xdr:nvSpPr>
        <xdr:cNvPr id="148" name="楕円 147"/>
        <xdr:cNvSpPr/>
      </xdr:nvSpPr>
      <xdr:spPr>
        <a:xfrm>
          <a:off x="1968500" y="101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168597</xdr:rowOff>
    </xdr:from>
    <xdr:ext cx="534377" cy="259045"/>
    <xdr:sp macro="" textlink="">
      <xdr:nvSpPr>
        <xdr:cNvPr id="149" name="テキスト ボックス 148"/>
        <xdr:cNvSpPr txBox="1"/>
      </xdr:nvSpPr>
      <xdr:spPr>
        <a:xfrm>
          <a:off x="1752111" y="102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81737</xdr:rowOff>
    </xdr:from>
    <xdr:to>
      <xdr:col>6</xdr:col>
      <xdr:colOff>38100</xdr:colOff>
      <xdr:row>60</xdr:row>
      <xdr:rowOff>11887</xdr:rowOff>
    </xdr:to>
    <xdr:sp macro="" textlink="">
      <xdr:nvSpPr>
        <xdr:cNvPr id="150" name="楕円 149"/>
        <xdr:cNvSpPr/>
      </xdr:nvSpPr>
      <xdr:spPr>
        <a:xfrm>
          <a:off x="1079500" y="1019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3014</xdr:rowOff>
    </xdr:from>
    <xdr:ext cx="534377" cy="259045"/>
    <xdr:sp macro="" textlink="">
      <xdr:nvSpPr>
        <xdr:cNvPr id="151" name="テキスト ボックス 150"/>
        <xdr:cNvSpPr txBox="1"/>
      </xdr:nvSpPr>
      <xdr:spPr>
        <a:xfrm>
          <a:off x="863111" y="1029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27141</xdr:rowOff>
    </xdr:from>
    <xdr:to>
      <xdr:col>24</xdr:col>
      <xdr:colOff>63500</xdr:colOff>
      <xdr:row>78</xdr:row>
      <xdr:rowOff>44014</xdr:rowOff>
    </xdr:to>
    <xdr:cxnSp macro="">
      <xdr:nvCxnSpPr>
        <xdr:cNvPr id="182" name="直線コネクタ 181"/>
        <xdr:cNvCxnSpPr/>
      </xdr:nvCxnSpPr>
      <xdr:spPr>
        <a:xfrm flipV="1">
          <a:off x="3797300" y="13400241"/>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44014</xdr:rowOff>
    </xdr:from>
    <xdr:to>
      <xdr:col>19</xdr:col>
      <xdr:colOff>177800</xdr:colOff>
      <xdr:row>78</xdr:row>
      <xdr:rowOff>55009</xdr:rowOff>
    </xdr:to>
    <xdr:cxnSp macro="">
      <xdr:nvCxnSpPr>
        <xdr:cNvPr id="185" name="直線コネクタ 184"/>
        <xdr:cNvCxnSpPr/>
      </xdr:nvCxnSpPr>
      <xdr:spPr>
        <a:xfrm flipV="1">
          <a:off x="2908300" y="13417114"/>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42599</xdr:rowOff>
    </xdr:from>
    <xdr:to>
      <xdr:col>15</xdr:col>
      <xdr:colOff>50800</xdr:colOff>
      <xdr:row>78</xdr:row>
      <xdr:rowOff>55009</xdr:rowOff>
    </xdr:to>
    <xdr:cxnSp macro="">
      <xdr:nvCxnSpPr>
        <xdr:cNvPr id="188" name="直線コネクタ 187"/>
        <xdr:cNvCxnSpPr/>
      </xdr:nvCxnSpPr>
      <xdr:spPr>
        <a:xfrm>
          <a:off x="2019300" y="13415699"/>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42599</xdr:rowOff>
    </xdr:from>
    <xdr:to>
      <xdr:col>10</xdr:col>
      <xdr:colOff>114300</xdr:colOff>
      <xdr:row>78</xdr:row>
      <xdr:rowOff>54573</xdr:rowOff>
    </xdr:to>
    <xdr:cxnSp macro="">
      <xdr:nvCxnSpPr>
        <xdr:cNvPr id="191" name="直線コネクタ 190"/>
        <xdr:cNvCxnSpPr/>
      </xdr:nvCxnSpPr>
      <xdr:spPr>
        <a:xfrm flipV="1">
          <a:off x="1130300" y="1341569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147791</xdr:rowOff>
    </xdr:from>
    <xdr:to>
      <xdr:col>24</xdr:col>
      <xdr:colOff>114300</xdr:colOff>
      <xdr:row>78</xdr:row>
      <xdr:rowOff>77941</xdr:rowOff>
    </xdr:to>
    <xdr:sp macro="" textlink="">
      <xdr:nvSpPr>
        <xdr:cNvPr id="201" name="楕円 200"/>
        <xdr:cNvSpPr/>
      </xdr:nvSpPr>
      <xdr:spPr>
        <a:xfrm>
          <a:off x="4584700" y="133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126218</xdr:rowOff>
    </xdr:from>
    <xdr:ext cx="469744" cy="259045"/>
    <xdr:sp macro="" textlink="">
      <xdr:nvSpPr>
        <xdr:cNvPr id="202" name="維持補修費該当値テキスト"/>
        <xdr:cNvSpPr txBox="1"/>
      </xdr:nvSpPr>
      <xdr:spPr>
        <a:xfrm>
          <a:off x="4686300" y="1332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164664</xdr:rowOff>
    </xdr:from>
    <xdr:to>
      <xdr:col>20</xdr:col>
      <xdr:colOff>38100</xdr:colOff>
      <xdr:row>78</xdr:row>
      <xdr:rowOff>94814</xdr:rowOff>
    </xdr:to>
    <xdr:sp macro="" textlink="">
      <xdr:nvSpPr>
        <xdr:cNvPr id="203" name="楕円 202"/>
        <xdr:cNvSpPr/>
      </xdr:nvSpPr>
      <xdr:spPr>
        <a:xfrm>
          <a:off x="3746500" y="133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85941</xdr:rowOff>
    </xdr:from>
    <xdr:ext cx="469744" cy="259045"/>
    <xdr:sp macro="" textlink="">
      <xdr:nvSpPr>
        <xdr:cNvPr id="204" name="テキスト ボックス 203"/>
        <xdr:cNvSpPr txBox="1"/>
      </xdr:nvSpPr>
      <xdr:spPr>
        <a:xfrm>
          <a:off x="3562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4209</xdr:rowOff>
    </xdr:from>
    <xdr:to>
      <xdr:col>15</xdr:col>
      <xdr:colOff>101600</xdr:colOff>
      <xdr:row>78</xdr:row>
      <xdr:rowOff>105809</xdr:rowOff>
    </xdr:to>
    <xdr:sp macro="" textlink="">
      <xdr:nvSpPr>
        <xdr:cNvPr id="205" name="楕円 204"/>
        <xdr:cNvSpPr/>
      </xdr:nvSpPr>
      <xdr:spPr>
        <a:xfrm>
          <a:off x="2857500" y="133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96936</xdr:rowOff>
    </xdr:from>
    <xdr:ext cx="469744" cy="259045"/>
    <xdr:sp macro="" textlink="">
      <xdr:nvSpPr>
        <xdr:cNvPr id="206" name="テキスト ボックス 205"/>
        <xdr:cNvSpPr txBox="1"/>
      </xdr:nvSpPr>
      <xdr:spPr>
        <a:xfrm>
          <a:off x="2673428" y="1347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163249</xdr:rowOff>
    </xdr:from>
    <xdr:to>
      <xdr:col>10</xdr:col>
      <xdr:colOff>165100</xdr:colOff>
      <xdr:row>78</xdr:row>
      <xdr:rowOff>93399</xdr:rowOff>
    </xdr:to>
    <xdr:sp macro="" textlink="">
      <xdr:nvSpPr>
        <xdr:cNvPr id="207" name="楕円 206"/>
        <xdr:cNvSpPr/>
      </xdr:nvSpPr>
      <xdr:spPr>
        <a:xfrm>
          <a:off x="1968500" y="133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84526</xdr:rowOff>
    </xdr:from>
    <xdr:ext cx="469744" cy="259045"/>
    <xdr:sp macro="" textlink="">
      <xdr:nvSpPr>
        <xdr:cNvPr id="208" name="テキスト ボックス 207"/>
        <xdr:cNvSpPr txBox="1"/>
      </xdr:nvSpPr>
      <xdr:spPr>
        <a:xfrm>
          <a:off x="1784428" y="1345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3773</xdr:rowOff>
    </xdr:from>
    <xdr:to>
      <xdr:col>6</xdr:col>
      <xdr:colOff>38100</xdr:colOff>
      <xdr:row>78</xdr:row>
      <xdr:rowOff>105373</xdr:rowOff>
    </xdr:to>
    <xdr:sp macro="" textlink="">
      <xdr:nvSpPr>
        <xdr:cNvPr id="209" name="楕円 208"/>
        <xdr:cNvSpPr/>
      </xdr:nvSpPr>
      <xdr:spPr>
        <a:xfrm>
          <a:off x="1079500" y="133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96500</xdr:rowOff>
    </xdr:from>
    <xdr:ext cx="469744" cy="259045"/>
    <xdr:sp macro="" textlink="">
      <xdr:nvSpPr>
        <xdr:cNvPr id="210" name="テキスト ボックス 209"/>
        <xdr:cNvSpPr txBox="1"/>
      </xdr:nvSpPr>
      <xdr:spPr>
        <a:xfrm>
          <a:off x="895428" y="134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109435</xdr:rowOff>
    </xdr:from>
    <xdr:to>
      <xdr:col>24</xdr:col>
      <xdr:colOff>63500</xdr:colOff>
      <xdr:row>96</xdr:row>
      <xdr:rowOff>138506</xdr:rowOff>
    </xdr:to>
    <xdr:cxnSp macro="">
      <xdr:nvCxnSpPr>
        <xdr:cNvPr id="240" name="直線コネクタ 239"/>
        <xdr:cNvCxnSpPr/>
      </xdr:nvCxnSpPr>
      <xdr:spPr>
        <a:xfrm flipV="1">
          <a:off x="3797300" y="16568635"/>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138506</xdr:rowOff>
    </xdr:from>
    <xdr:to>
      <xdr:col>19</xdr:col>
      <xdr:colOff>177800</xdr:colOff>
      <xdr:row>97</xdr:row>
      <xdr:rowOff>85750</xdr:rowOff>
    </xdr:to>
    <xdr:cxnSp macro="">
      <xdr:nvCxnSpPr>
        <xdr:cNvPr id="243" name="直線コネクタ 242"/>
        <xdr:cNvCxnSpPr/>
      </xdr:nvCxnSpPr>
      <xdr:spPr>
        <a:xfrm flipV="1">
          <a:off x="2908300" y="16597706"/>
          <a:ext cx="889000" cy="1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85750</xdr:rowOff>
    </xdr:from>
    <xdr:to>
      <xdr:col>15</xdr:col>
      <xdr:colOff>50800</xdr:colOff>
      <xdr:row>97</xdr:row>
      <xdr:rowOff>133668</xdr:rowOff>
    </xdr:to>
    <xdr:cxnSp macro="">
      <xdr:nvCxnSpPr>
        <xdr:cNvPr id="246" name="直線コネクタ 245"/>
        <xdr:cNvCxnSpPr/>
      </xdr:nvCxnSpPr>
      <xdr:spPr>
        <a:xfrm flipV="1">
          <a:off x="2019300" y="16716400"/>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133668</xdr:rowOff>
    </xdr:from>
    <xdr:to>
      <xdr:col>10</xdr:col>
      <xdr:colOff>114300</xdr:colOff>
      <xdr:row>98</xdr:row>
      <xdr:rowOff>31572</xdr:rowOff>
    </xdr:to>
    <xdr:cxnSp macro="">
      <xdr:nvCxnSpPr>
        <xdr:cNvPr id="249" name="直線コネクタ 248"/>
        <xdr:cNvCxnSpPr/>
      </xdr:nvCxnSpPr>
      <xdr:spPr>
        <a:xfrm flipV="1">
          <a:off x="1130300" y="16764318"/>
          <a:ext cx="889000" cy="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58635</xdr:rowOff>
    </xdr:from>
    <xdr:to>
      <xdr:col>24</xdr:col>
      <xdr:colOff>114300</xdr:colOff>
      <xdr:row>96</xdr:row>
      <xdr:rowOff>160235</xdr:rowOff>
    </xdr:to>
    <xdr:sp macro="" textlink="">
      <xdr:nvSpPr>
        <xdr:cNvPr id="259" name="楕円 258"/>
        <xdr:cNvSpPr/>
      </xdr:nvSpPr>
      <xdr:spPr>
        <a:xfrm>
          <a:off x="4584700" y="165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145012</xdr:rowOff>
    </xdr:from>
    <xdr:ext cx="534377" cy="259045"/>
    <xdr:sp macro="" textlink="">
      <xdr:nvSpPr>
        <xdr:cNvPr id="260" name="扶助費該当値テキスト"/>
        <xdr:cNvSpPr txBox="1"/>
      </xdr:nvSpPr>
      <xdr:spPr>
        <a:xfrm>
          <a:off x="4686300" y="1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87706</xdr:rowOff>
    </xdr:from>
    <xdr:to>
      <xdr:col>20</xdr:col>
      <xdr:colOff>38100</xdr:colOff>
      <xdr:row>97</xdr:row>
      <xdr:rowOff>17856</xdr:rowOff>
    </xdr:to>
    <xdr:sp macro="" textlink="">
      <xdr:nvSpPr>
        <xdr:cNvPr id="261" name="楕円 260"/>
        <xdr:cNvSpPr/>
      </xdr:nvSpPr>
      <xdr:spPr>
        <a:xfrm>
          <a:off x="3746500" y="165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8983</xdr:rowOff>
    </xdr:from>
    <xdr:ext cx="534377" cy="259045"/>
    <xdr:sp macro="" textlink="">
      <xdr:nvSpPr>
        <xdr:cNvPr id="262" name="テキスト ボックス 261"/>
        <xdr:cNvSpPr txBox="1"/>
      </xdr:nvSpPr>
      <xdr:spPr>
        <a:xfrm>
          <a:off x="3530111" y="166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34950</xdr:rowOff>
    </xdr:from>
    <xdr:to>
      <xdr:col>15</xdr:col>
      <xdr:colOff>101600</xdr:colOff>
      <xdr:row>97</xdr:row>
      <xdr:rowOff>136550</xdr:rowOff>
    </xdr:to>
    <xdr:sp macro="" textlink="">
      <xdr:nvSpPr>
        <xdr:cNvPr id="263" name="楕円 262"/>
        <xdr:cNvSpPr/>
      </xdr:nvSpPr>
      <xdr:spPr>
        <a:xfrm>
          <a:off x="2857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127677</xdr:rowOff>
    </xdr:from>
    <xdr:ext cx="534377" cy="259045"/>
    <xdr:sp macro="" textlink="">
      <xdr:nvSpPr>
        <xdr:cNvPr id="264" name="テキスト ボックス 263"/>
        <xdr:cNvSpPr txBox="1"/>
      </xdr:nvSpPr>
      <xdr:spPr>
        <a:xfrm>
          <a:off x="2641111" y="167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82868</xdr:rowOff>
    </xdr:from>
    <xdr:to>
      <xdr:col>10</xdr:col>
      <xdr:colOff>165100</xdr:colOff>
      <xdr:row>98</xdr:row>
      <xdr:rowOff>13018</xdr:rowOff>
    </xdr:to>
    <xdr:sp macro="" textlink="">
      <xdr:nvSpPr>
        <xdr:cNvPr id="265" name="楕円 264"/>
        <xdr:cNvSpPr/>
      </xdr:nvSpPr>
      <xdr:spPr>
        <a:xfrm>
          <a:off x="1968500" y="167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4145</xdr:rowOff>
    </xdr:from>
    <xdr:ext cx="534377" cy="259045"/>
    <xdr:sp macro="" textlink="">
      <xdr:nvSpPr>
        <xdr:cNvPr id="266" name="テキスト ボックス 265"/>
        <xdr:cNvSpPr txBox="1"/>
      </xdr:nvSpPr>
      <xdr:spPr>
        <a:xfrm>
          <a:off x="1752111" y="168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152222</xdr:rowOff>
    </xdr:from>
    <xdr:to>
      <xdr:col>6</xdr:col>
      <xdr:colOff>38100</xdr:colOff>
      <xdr:row>98</xdr:row>
      <xdr:rowOff>82372</xdr:rowOff>
    </xdr:to>
    <xdr:sp macro="" textlink="">
      <xdr:nvSpPr>
        <xdr:cNvPr id="267" name="楕円 266"/>
        <xdr:cNvSpPr/>
      </xdr:nvSpPr>
      <xdr:spPr>
        <a:xfrm>
          <a:off x="10795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73499</xdr:rowOff>
    </xdr:from>
    <xdr:ext cx="534377" cy="259045"/>
    <xdr:sp macro="" textlink="">
      <xdr:nvSpPr>
        <xdr:cNvPr id="268" name="テキスト ボックス 267"/>
        <xdr:cNvSpPr txBox="1"/>
      </xdr:nvSpPr>
      <xdr:spPr>
        <a:xfrm>
          <a:off x="863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27000</xdr:rowOff>
    </xdr:from>
    <xdr:to>
      <xdr:col>55</xdr:col>
      <xdr:colOff>0</xdr:colOff>
      <xdr:row>38</xdr:row>
      <xdr:rowOff>89114</xdr:rowOff>
    </xdr:to>
    <xdr:cxnSp macro="">
      <xdr:nvCxnSpPr>
        <xdr:cNvPr id="300" name="直線コネクタ 299"/>
        <xdr:cNvCxnSpPr/>
      </xdr:nvCxnSpPr>
      <xdr:spPr>
        <a:xfrm flipV="1">
          <a:off x="9639300" y="6542100"/>
          <a:ext cx="8382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1"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53779</xdr:rowOff>
    </xdr:from>
    <xdr:to>
      <xdr:col>50</xdr:col>
      <xdr:colOff>114300</xdr:colOff>
      <xdr:row>38</xdr:row>
      <xdr:rowOff>89114</xdr:rowOff>
    </xdr:to>
    <xdr:cxnSp macro="">
      <xdr:nvCxnSpPr>
        <xdr:cNvPr id="303" name="直線コネクタ 302"/>
        <xdr:cNvCxnSpPr/>
      </xdr:nvCxnSpPr>
      <xdr:spPr>
        <a:xfrm>
          <a:off x="8750300" y="6568879"/>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5" name="テキスト ボックス 304"/>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53779</xdr:rowOff>
    </xdr:from>
    <xdr:to>
      <xdr:col>45</xdr:col>
      <xdr:colOff>177800</xdr:colOff>
      <xdr:row>38</xdr:row>
      <xdr:rowOff>71512</xdr:rowOff>
    </xdr:to>
    <xdr:cxnSp macro="">
      <xdr:nvCxnSpPr>
        <xdr:cNvPr id="306" name="直線コネクタ 305"/>
        <xdr:cNvCxnSpPr/>
      </xdr:nvCxnSpPr>
      <xdr:spPr>
        <a:xfrm flipV="1">
          <a:off x="7861300" y="6568879"/>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08" name="テキスト ボックス 307"/>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22788</xdr:rowOff>
    </xdr:from>
    <xdr:to>
      <xdr:col>41</xdr:col>
      <xdr:colOff>50800</xdr:colOff>
      <xdr:row>38</xdr:row>
      <xdr:rowOff>71512</xdr:rowOff>
    </xdr:to>
    <xdr:cxnSp macro="">
      <xdr:nvCxnSpPr>
        <xdr:cNvPr id="309" name="直線コネクタ 308"/>
        <xdr:cNvCxnSpPr/>
      </xdr:nvCxnSpPr>
      <xdr:spPr>
        <a:xfrm>
          <a:off x="6972300" y="6537888"/>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1" name="テキスト ボックス 310"/>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3" name="テキスト ボックス 312"/>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147650</xdr:rowOff>
    </xdr:from>
    <xdr:to>
      <xdr:col>55</xdr:col>
      <xdr:colOff>50800</xdr:colOff>
      <xdr:row>38</xdr:row>
      <xdr:rowOff>77800</xdr:rowOff>
    </xdr:to>
    <xdr:sp macro="" textlink="">
      <xdr:nvSpPr>
        <xdr:cNvPr id="319" name="楕円 318"/>
        <xdr:cNvSpPr/>
      </xdr:nvSpPr>
      <xdr:spPr>
        <a:xfrm>
          <a:off x="10426700" y="64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62577</xdr:rowOff>
    </xdr:from>
    <xdr:ext cx="534377" cy="259045"/>
    <xdr:sp macro="" textlink="">
      <xdr:nvSpPr>
        <xdr:cNvPr id="320" name="補助費等該当値テキスト"/>
        <xdr:cNvSpPr txBox="1"/>
      </xdr:nvSpPr>
      <xdr:spPr>
        <a:xfrm>
          <a:off x="10528300" y="64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38314</xdr:rowOff>
    </xdr:from>
    <xdr:to>
      <xdr:col>50</xdr:col>
      <xdr:colOff>165100</xdr:colOff>
      <xdr:row>38</xdr:row>
      <xdr:rowOff>139914</xdr:rowOff>
    </xdr:to>
    <xdr:sp macro="" textlink="">
      <xdr:nvSpPr>
        <xdr:cNvPr id="321" name="楕円 320"/>
        <xdr:cNvSpPr/>
      </xdr:nvSpPr>
      <xdr:spPr>
        <a:xfrm>
          <a:off x="9588500" y="65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131041</xdr:rowOff>
    </xdr:from>
    <xdr:ext cx="534377" cy="259045"/>
    <xdr:sp macro="" textlink="">
      <xdr:nvSpPr>
        <xdr:cNvPr id="322" name="テキスト ボックス 321"/>
        <xdr:cNvSpPr txBox="1"/>
      </xdr:nvSpPr>
      <xdr:spPr>
        <a:xfrm>
          <a:off x="9372111" y="66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2979</xdr:rowOff>
    </xdr:from>
    <xdr:to>
      <xdr:col>46</xdr:col>
      <xdr:colOff>38100</xdr:colOff>
      <xdr:row>38</xdr:row>
      <xdr:rowOff>104579</xdr:rowOff>
    </xdr:to>
    <xdr:sp macro="" textlink="">
      <xdr:nvSpPr>
        <xdr:cNvPr id="323" name="楕円 322"/>
        <xdr:cNvSpPr/>
      </xdr:nvSpPr>
      <xdr:spPr>
        <a:xfrm>
          <a:off x="8699500" y="65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95706</xdr:rowOff>
    </xdr:from>
    <xdr:ext cx="534377" cy="259045"/>
    <xdr:sp macro="" textlink="">
      <xdr:nvSpPr>
        <xdr:cNvPr id="324" name="テキスト ボックス 323"/>
        <xdr:cNvSpPr txBox="1"/>
      </xdr:nvSpPr>
      <xdr:spPr>
        <a:xfrm>
          <a:off x="8483111" y="661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20712</xdr:rowOff>
    </xdr:from>
    <xdr:to>
      <xdr:col>41</xdr:col>
      <xdr:colOff>101600</xdr:colOff>
      <xdr:row>38</xdr:row>
      <xdr:rowOff>122312</xdr:rowOff>
    </xdr:to>
    <xdr:sp macro="" textlink="">
      <xdr:nvSpPr>
        <xdr:cNvPr id="325" name="楕円 324"/>
        <xdr:cNvSpPr/>
      </xdr:nvSpPr>
      <xdr:spPr>
        <a:xfrm>
          <a:off x="7810500" y="65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113439</xdr:rowOff>
    </xdr:from>
    <xdr:ext cx="534377" cy="259045"/>
    <xdr:sp macro="" textlink="">
      <xdr:nvSpPr>
        <xdr:cNvPr id="326" name="テキスト ボックス 325"/>
        <xdr:cNvSpPr txBox="1"/>
      </xdr:nvSpPr>
      <xdr:spPr>
        <a:xfrm>
          <a:off x="7594111" y="66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143437</xdr:rowOff>
    </xdr:from>
    <xdr:to>
      <xdr:col>36</xdr:col>
      <xdr:colOff>165100</xdr:colOff>
      <xdr:row>38</xdr:row>
      <xdr:rowOff>73588</xdr:rowOff>
    </xdr:to>
    <xdr:sp macro="" textlink="">
      <xdr:nvSpPr>
        <xdr:cNvPr id="327" name="楕円 326"/>
        <xdr:cNvSpPr/>
      </xdr:nvSpPr>
      <xdr:spPr>
        <a:xfrm>
          <a:off x="6921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64715</xdr:rowOff>
    </xdr:from>
    <xdr:ext cx="534377" cy="259045"/>
    <xdr:sp macro="" textlink="">
      <xdr:nvSpPr>
        <xdr:cNvPr id="328" name="テキスト ボックス 327"/>
        <xdr:cNvSpPr txBox="1"/>
      </xdr:nvSpPr>
      <xdr:spPr>
        <a:xfrm>
          <a:off x="6705111" y="65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4" name="テキスト ボックス 34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6" name="テキスト ボックス 34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2" name="直線コネクタ 351"/>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3"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4" name="直線コネクタ 353"/>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5"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6" name="直線コネクタ 355"/>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65177</xdr:rowOff>
    </xdr:from>
    <xdr:to>
      <xdr:col>55</xdr:col>
      <xdr:colOff>0</xdr:colOff>
      <xdr:row>57</xdr:row>
      <xdr:rowOff>68651</xdr:rowOff>
    </xdr:to>
    <xdr:cxnSp macro="">
      <xdr:nvCxnSpPr>
        <xdr:cNvPr id="357" name="直線コネクタ 356"/>
        <xdr:cNvCxnSpPr/>
      </xdr:nvCxnSpPr>
      <xdr:spPr>
        <a:xfrm>
          <a:off x="9639300" y="9837827"/>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58"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59" name="フローチャート: 判断 358"/>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20158</xdr:rowOff>
    </xdr:from>
    <xdr:to>
      <xdr:col>50</xdr:col>
      <xdr:colOff>114300</xdr:colOff>
      <xdr:row>57</xdr:row>
      <xdr:rowOff>65177</xdr:rowOff>
    </xdr:to>
    <xdr:cxnSp macro="">
      <xdr:nvCxnSpPr>
        <xdr:cNvPr id="360" name="直線コネクタ 359"/>
        <xdr:cNvCxnSpPr/>
      </xdr:nvCxnSpPr>
      <xdr:spPr>
        <a:xfrm>
          <a:off x="8750300" y="9792808"/>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1" name="フローチャート: 判断 360"/>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2" name="テキスト ボックス 361"/>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20158</xdr:rowOff>
    </xdr:from>
    <xdr:to>
      <xdr:col>45</xdr:col>
      <xdr:colOff>177800</xdr:colOff>
      <xdr:row>58</xdr:row>
      <xdr:rowOff>3599</xdr:rowOff>
    </xdr:to>
    <xdr:cxnSp macro="">
      <xdr:nvCxnSpPr>
        <xdr:cNvPr id="363" name="直線コネクタ 362"/>
        <xdr:cNvCxnSpPr/>
      </xdr:nvCxnSpPr>
      <xdr:spPr>
        <a:xfrm flipV="1">
          <a:off x="7861300" y="9792808"/>
          <a:ext cx="889000" cy="15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4" name="フローチャート: 判断 363"/>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5" name="テキスト ボックス 364"/>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137506</xdr:rowOff>
    </xdr:from>
    <xdr:to>
      <xdr:col>41</xdr:col>
      <xdr:colOff>50800</xdr:colOff>
      <xdr:row>58</xdr:row>
      <xdr:rowOff>3599</xdr:rowOff>
    </xdr:to>
    <xdr:cxnSp macro="">
      <xdr:nvCxnSpPr>
        <xdr:cNvPr id="366" name="直線コネクタ 365"/>
        <xdr:cNvCxnSpPr/>
      </xdr:nvCxnSpPr>
      <xdr:spPr>
        <a:xfrm>
          <a:off x="6972300" y="9910156"/>
          <a:ext cx="889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7" name="フローチャート: 判断 366"/>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68" name="テキスト ボックス 367"/>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69" name="フローチャート: 判断 368"/>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0" name="テキスト ボックス 369"/>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17851</xdr:rowOff>
    </xdr:from>
    <xdr:to>
      <xdr:col>55</xdr:col>
      <xdr:colOff>50800</xdr:colOff>
      <xdr:row>57</xdr:row>
      <xdr:rowOff>119451</xdr:rowOff>
    </xdr:to>
    <xdr:sp macro="" textlink="">
      <xdr:nvSpPr>
        <xdr:cNvPr id="376" name="楕円 375"/>
        <xdr:cNvSpPr/>
      </xdr:nvSpPr>
      <xdr:spPr>
        <a:xfrm>
          <a:off x="104267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106981</xdr:rowOff>
    </xdr:from>
    <xdr:ext cx="534377" cy="259045"/>
    <xdr:sp macro="" textlink="">
      <xdr:nvSpPr>
        <xdr:cNvPr id="377" name="普通建設事業費該当値テキスト"/>
        <xdr:cNvSpPr txBox="1"/>
      </xdr:nvSpPr>
      <xdr:spPr>
        <a:xfrm>
          <a:off x="10528300" y="97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14377</xdr:rowOff>
    </xdr:from>
    <xdr:to>
      <xdr:col>50</xdr:col>
      <xdr:colOff>165100</xdr:colOff>
      <xdr:row>57</xdr:row>
      <xdr:rowOff>115977</xdr:rowOff>
    </xdr:to>
    <xdr:sp macro="" textlink="">
      <xdr:nvSpPr>
        <xdr:cNvPr id="378" name="楕円 377"/>
        <xdr:cNvSpPr/>
      </xdr:nvSpPr>
      <xdr:spPr>
        <a:xfrm>
          <a:off x="9588500" y="97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107104</xdr:rowOff>
    </xdr:from>
    <xdr:ext cx="534377" cy="259045"/>
    <xdr:sp macro="" textlink="">
      <xdr:nvSpPr>
        <xdr:cNvPr id="379" name="テキスト ボックス 378"/>
        <xdr:cNvSpPr txBox="1"/>
      </xdr:nvSpPr>
      <xdr:spPr>
        <a:xfrm>
          <a:off x="9372111" y="98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140808</xdr:rowOff>
    </xdr:from>
    <xdr:to>
      <xdr:col>46</xdr:col>
      <xdr:colOff>38100</xdr:colOff>
      <xdr:row>57</xdr:row>
      <xdr:rowOff>70958</xdr:rowOff>
    </xdr:to>
    <xdr:sp macro="" textlink="">
      <xdr:nvSpPr>
        <xdr:cNvPr id="380" name="楕円 379"/>
        <xdr:cNvSpPr/>
      </xdr:nvSpPr>
      <xdr:spPr>
        <a:xfrm>
          <a:off x="8699500" y="9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62085</xdr:rowOff>
    </xdr:from>
    <xdr:ext cx="534377" cy="259045"/>
    <xdr:sp macro="" textlink="">
      <xdr:nvSpPr>
        <xdr:cNvPr id="381" name="テキスト ボックス 380"/>
        <xdr:cNvSpPr txBox="1"/>
      </xdr:nvSpPr>
      <xdr:spPr>
        <a:xfrm>
          <a:off x="8483111" y="9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124249</xdr:rowOff>
    </xdr:from>
    <xdr:to>
      <xdr:col>41</xdr:col>
      <xdr:colOff>101600</xdr:colOff>
      <xdr:row>58</xdr:row>
      <xdr:rowOff>54399</xdr:rowOff>
    </xdr:to>
    <xdr:sp macro="" textlink="">
      <xdr:nvSpPr>
        <xdr:cNvPr id="382" name="楕円 381"/>
        <xdr:cNvSpPr/>
      </xdr:nvSpPr>
      <xdr:spPr>
        <a:xfrm>
          <a:off x="7810500" y="989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45526</xdr:rowOff>
    </xdr:from>
    <xdr:ext cx="534377" cy="259045"/>
    <xdr:sp macro="" textlink="">
      <xdr:nvSpPr>
        <xdr:cNvPr id="383" name="テキスト ボックス 382"/>
        <xdr:cNvSpPr txBox="1"/>
      </xdr:nvSpPr>
      <xdr:spPr>
        <a:xfrm>
          <a:off x="7594111" y="99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86706</xdr:rowOff>
    </xdr:from>
    <xdr:to>
      <xdr:col>36</xdr:col>
      <xdr:colOff>165100</xdr:colOff>
      <xdr:row>58</xdr:row>
      <xdr:rowOff>16856</xdr:rowOff>
    </xdr:to>
    <xdr:sp macro="" textlink="">
      <xdr:nvSpPr>
        <xdr:cNvPr id="384" name="楕円 383"/>
        <xdr:cNvSpPr/>
      </xdr:nvSpPr>
      <xdr:spPr>
        <a:xfrm>
          <a:off x="6921500" y="98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7983</xdr:rowOff>
    </xdr:from>
    <xdr:ext cx="534377" cy="259045"/>
    <xdr:sp macro="" textlink="">
      <xdr:nvSpPr>
        <xdr:cNvPr id="385" name="テキスト ボックス 384"/>
        <xdr:cNvSpPr txBox="1"/>
      </xdr:nvSpPr>
      <xdr:spPr>
        <a:xfrm>
          <a:off x="6705111" y="995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7" name="直線コネクタ 406"/>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08"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09" name="直線コネクタ 408"/>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0"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1" name="直線コネクタ 410"/>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37288</xdr:rowOff>
    </xdr:from>
    <xdr:to>
      <xdr:col>55</xdr:col>
      <xdr:colOff>0</xdr:colOff>
      <xdr:row>78</xdr:row>
      <xdr:rowOff>72994</xdr:rowOff>
    </xdr:to>
    <xdr:cxnSp macro="">
      <xdr:nvCxnSpPr>
        <xdr:cNvPr id="412" name="直線コネクタ 411"/>
        <xdr:cNvCxnSpPr/>
      </xdr:nvCxnSpPr>
      <xdr:spPr>
        <a:xfrm>
          <a:off x="9639300" y="13238938"/>
          <a:ext cx="838200" cy="20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3"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4" name="フローチャート: 判断 413"/>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37288</xdr:rowOff>
    </xdr:from>
    <xdr:to>
      <xdr:col>50</xdr:col>
      <xdr:colOff>114300</xdr:colOff>
      <xdr:row>78</xdr:row>
      <xdr:rowOff>14931</xdr:rowOff>
    </xdr:to>
    <xdr:cxnSp macro="">
      <xdr:nvCxnSpPr>
        <xdr:cNvPr id="415" name="直線コネクタ 414"/>
        <xdr:cNvCxnSpPr/>
      </xdr:nvCxnSpPr>
      <xdr:spPr>
        <a:xfrm flipV="1">
          <a:off x="8750300" y="13238938"/>
          <a:ext cx="889000" cy="1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6" name="フローチャート: 判断 415"/>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7" name="テキスト ボックス 416"/>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7981</xdr:rowOff>
    </xdr:from>
    <xdr:to>
      <xdr:col>45</xdr:col>
      <xdr:colOff>177800</xdr:colOff>
      <xdr:row>78</xdr:row>
      <xdr:rowOff>14931</xdr:rowOff>
    </xdr:to>
    <xdr:cxnSp macro="">
      <xdr:nvCxnSpPr>
        <xdr:cNvPr id="418" name="直線コネクタ 417"/>
        <xdr:cNvCxnSpPr/>
      </xdr:nvCxnSpPr>
      <xdr:spPr>
        <a:xfrm>
          <a:off x="7861300" y="13209631"/>
          <a:ext cx="889000" cy="17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19" name="フローチャート: 判断 418"/>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0" name="テキスト ボックス 419"/>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7981</xdr:rowOff>
    </xdr:from>
    <xdr:to>
      <xdr:col>41</xdr:col>
      <xdr:colOff>50800</xdr:colOff>
      <xdr:row>77</xdr:row>
      <xdr:rowOff>143038</xdr:rowOff>
    </xdr:to>
    <xdr:cxnSp macro="">
      <xdr:nvCxnSpPr>
        <xdr:cNvPr id="421" name="直線コネクタ 420"/>
        <xdr:cNvCxnSpPr/>
      </xdr:nvCxnSpPr>
      <xdr:spPr>
        <a:xfrm flipV="1">
          <a:off x="6972300" y="13209631"/>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2" name="フローチャート: 判断 421"/>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3" name="テキスト ボックス 422"/>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4" name="フローチャート: 判断 423"/>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5" name="テキスト ボックス 424"/>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22194</xdr:rowOff>
    </xdr:from>
    <xdr:to>
      <xdr:col>55</xdr:col>
      <xdr:colOff>50800</xdr:colOff>
      <xdr:row>78</xdr:row>
      <xdr:rowOff>123794</xdr:rowOff>
    </xdr:to>
    <xdr:sp macro="" textlink="">
      <xdr:nvSpPr>
        <xdr:cNvPr id="431" name="楕円 430"/>
        <xdr:cNvSpPr/>
      </xdr:nvSpPr>
      <xdr:spPr>
        <a:xfrm>
          <a:off x="10426700" y="133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108571</xdr:rowOff>
    </xdr:from>
    <xdr:ext cx="469744" cy="259045"/>
    <xdr:sp macro="" textlink="">
      <xdr:nvSpPr>
        <xdr:cNvPr id="432" name="普通建設事業費 （ うち新規整備　）該当値テキスト"/>
        <xdr:cNvSpPr txBox="1"/>
      </xdr:nvSpPr>
      <xdr:spPr>
        <a:xfrm>
          <a:off x="10528300" y="1331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157938</xdr:rowOff>
    </xdr:from>
    <xdr:to>
      <xdr:col>50</xdr:col>
      <xdr:colOff>165100</xdr:colOff>
      <xdr:row>77</xdr:row>
      <xdr:rowOff>88088</xdr:rowOff>
    </xdr:to>
    <xdr:sp macro="" textlink="">
      <xdr:nvSpPr>
        <xdr:cNvPr id="433" name="楕円 432"/>
        <xdr:cNvSpPr/>
      </xdr:nvSpPr>
      <xdr:spPr>
        <a:xfrm>
          <a:off x="9588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79215</xdr:rowOff>
    </xdr:from>
    <xdr:ext cx="469744" cy="259045"/>
    <xdr:sp macro="" textlink="">
      <xdr:nvSpPr>
        <xdr:cNvPr id="434" name="テキスト ボックス 433"/>
        <xdr:cNvSpPr txBox="1"/>
      </xdr:nvSpPr>
      <xdr:spPr>
        <a:xfrm>
          <a:off x="9404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135581</xdr:rowOff>
    </xdr:from>
    <xdr:to>
      <xdr:col>46</xdr:col>
      <xdr:colOff>38100</xdr:colOff>
      <xdr:row>78</xdr:row>
      <xdr:rowOff>65731</xdr:rowOff>
    </xdr:to>
    <xdr:sp macro="" textlink="">
      <xdr:nvSpPr>
        <xdr:cNvPr id="435" name="楕円 434"/>
        <xdr:cNvSpPr/>
      </xdr:nvSpPr>
      <xdr:spPr>
        <a:xfrm>
          <a:off x="86995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56858</xdr:rowOff>
    </xdr:from>
    <xdr:ext cx="469744" cy="259045"/>
    <xdr:sp macro="" textlink="">
      <xdr:nvSpPr>
        <xdr:cNvPr id="436" name="テキスト ボックス 435"/>
        <xdr:cNvSpPr txBox="1"/>
      </xdr:nvSpPr>
      <xdr:spPr>
        <a:xfrm>
          <a:off x="8515428" y="134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128631</xdr:rowOff>
    </xdr:from>
    <xdr:to>
      <xdr:col>41</xdr:col>
      <xdr:colOff>101600</xdr:colOff>
      <xdr:row>77</xdr:row>
      <xdr:rowOff>58781</xdr:rowOff>
    </xdr:to>
    <xdr:sp macro="" textlink="">
      <xdr:nvSpPr>
        <xdr:cNvPr id="437" name="楕円 436"/>
        <xdr:cNvSpPr/>
      </xdr:nvSpPr>
      <xdr:spPr>
        <a:xfrm>
          <a:off x="7810500" y="131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49908</xdr:rowOff>
    </xdr:from>
    <xdr:ext cx="469744" cy="259045"/>
    <xdr:sp macro="" textlink="">
      <xdr:nvSpPr>
        <xdr:cNvPr id="438" name="テキスト ボックス 437"/>
        <xdr:cNvSpPr txBox="1"/>
      </xdr:nvSpPr>
      <xdr:spPr>
        <a:xfrm>
          <a:off x="7626428" y="132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92238</xdr:rowOff>
    </xdr:from>
    <xdr:to>
      <xdr:col>36</xdr:col>
      <xdr:colOff>165100</xdr:colOff>
      <xdr:row>78</xdr:row>
      <xdr:rowOff>22388</xdr:rowOff>
    </xdr:to>
    <xdr:sp macro="" textlink="">
      <xdr:nvSpPr>
        <xdr:cNvPr id="439" name="楕円 438"/>
        <xdr:cNvSpPr/>
      </xdr:nvSpPr>
      <xdr:spPr>
        <a:xfrm>
          <a:off x="6921500" y="132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xdr:rowOff>
    </xdr:from>
    <xdr:ext cx="469744" cy="259045"/>
    <xdr:sp macro="" textlink="">
      <xdr:nvSpPr>
        <xdr:cNvPr id="440" name="テキスト ボックス 439"/>
        <xdr:cNvSpPr txBox="1"/>
      </xdr:nvSpPr>
      <xdr:spPr>
        <a:xfrm>
          <a:off x="6737428" y="1338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6" name="直線コネクタ 465"/>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7"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68" name="直線コネクタ 467"/>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69"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0" name="直線コネクタ 469"/>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159196</xdr:rowOff>
    </xdr:from>
    <xdr:to>
      <xdr:col>55</xdr:col>
      <xdr:colOff>0</xdr:colOff>
      <xdr:row>98</xdr:row>
      <xdr:rowOff>74168</xdr:rowOff>
    </xdr:to>
    <xdr:cxnSp macro="">
      <xdr:nvCxnSpPr>
        <xdr:cNvPr id="471" name="直線コネクタ 470"/>
        <xdr:cNvCxnSpPr/>
      </xdr:nvCxnSpPr>
      <xdr:spPr>
        <a:xfrm flipV="1">
          <a:off x="9639300" y="16789846"/>
          <a:ext cx="838200" cy="8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2"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3" name="フローチャート: 判断 472"/>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49631</xdr:rowOff>
    </xdr:from>
    <xdr:to>
      <xdr:col>50</xdr:col>
      <xdr:colOff>114300</xdr:colOff>
      <xdr:row>98</xdr:row>
      <xdr:rowOff>74168</xdr:rowOff>
    </xdr:to>
    <xdr:cxnSp macro="">
      <xdr:nvCxnSpPr>
        <xdr:cNvPr id="474" name="直線コネクタ 473"/>
        <xdr:cNvCxnSpPr/>
      </xdr:nvCxnSpPr>
      <xdr:spPr>
        <a:xfrm>
          <a:off x="8750300" y="1685173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5" name="フローチャート: 判断 474"/>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6" name="テキスト ボックス 475"/>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49631</xdr:rowOff>
    </xdr:from>
    <xdr:to>
      <xdr:col>45</xdr:col>
      <xdr:colOff>177800</xdr:colOff>
      <xdr:row>98</xdr:row>
      <xdr:rowOff>134541</xdr:rowOff>
    </xdr:to>
    <xdr:cxnSp macro="">
      <xdr:nvCxnSpPr>
        <xdr:cNvPr id="477" name="直線コネクタ 476"/>
        <xdr:cNvCxnSpPr/>
      </xdr:nvCxnSpPr>
      <xdr:spPr>
        <a:xfrm flipV="1">
          <a:off x="7861300" y="1685173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78" name="フローチャート: 判断 477"/>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79" name="テキスト ボックス 478"/>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98357</xdr:rowOff>
    </xdr:from>
    <xdr:to>
      <xdr:col>41</xdr:col>
      <xdr:colOff>50800</xdr:colOff>
      <xdr:row>98</xdr:row>
      <xdr:rowOff>134541</xdr:rowOff>
    </xdr:to>
    <xdr:cxnSp macro="">
      <xdr:nvCxnSpPr>
        <xdr:cNvPr id="480" name="直線コネクタ 479"/>
        <xdr:cNvCxnSpPr/>
      </xdr:nvCxnSpPr>
      <xdr:spPr>
        <a:xfrm>
          <a:off x="6972300" y="16900457"/>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1" name="フローチャート: 判断 480"/>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2" name="テキスト ボックス 481"/>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3" name="フローチャート: 判断 482"/>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4" name="テキスト ボックス 483"/>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108396</xdr:rowOff>
    </xdr:from>
    <xdr:to>
      <xdr:col>55</xdr:col>
      <xdr:colOff>50800</xdr:colOff>
      <xdr:row>98</xdr:row>
      <xdr:rowOff>38546</xdr:rowOff>
    </xdr:to>
    <xdr:sp macro="" textlink="">
      <xdr:nvSpPr>
        <xdr:cNvPr id="490" name="楕円 489"/>
        <xdr:cNvSpPr/>
      </xdr:nvSpPr>
      <xdr:spPr>
        <a:xfrm>
          <a:off x="10426700" y="167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86823</xdr:rowOff>
    </xdr:from>
    <xdr:ext cx="534377" cy="259045"/>
    <xdr:sp macro="" textlink="">
      <xdr:nvSpPr>
        <xdr:cNvPr id="491" name="普通建設事業費 （ うち更新整備　）該当値テキスト"/>
        <xdr:cNvSpPr txBox="1"/>
      </xdr:nvSpPr>
      <xdr:spPr>
        <a:xfrm>
          <a:off x="10528300" y="167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23368</xdr:rowOff>
    </xdr:from>
    <xdr:to>
      <xdr:col>50</xdr:col>
      <xdr:colOff>165100</xdr:colOff>
      <xdr:row>98</xdr:row>
      <xdr:rowOff>124968</xdr:rowOff>
    </xdr:to>
    <xdr:sp macro="" textlink="">
      <xdr:nvSpPr>
        <xdr:cNvPr id="492" name="楕円 491"/>
        <xdr:cNvSpPr/>
      </xdr:nvSpPr>
      <xdr:spPr>
        <a:xfrm>
          <a:off x="9588500" y="168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116095</xdr:rowOff>
    </xdr:from>
    <xdr:ext cx="534377" cy="259045"/>
    <xdr:sp macro="" textlink="">
      <xdr:nvSpPr>
        <xdr:cNvPr id="493" name="テキスト ボックス 492"/>
        <xdr:cNvSpPr txBox="1"/>
      </xdr:nvSpPr>
      <xdr:spPr>
        <a:xfrm>
          <a:off x="9372111" y="169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170281</xdr:rowOff>
    </xdr:from>
    <xdr:to>
      <xdr:col>46</xdr:col>
      <xdr:colOff>38100</xdr:colOff>
      <xdr:row>98</xdr:row>
      <xdr:rowOff>100431</xdr:rowOff>
    </xdr:to>
    <xdr:sp macro="" textlink="">
      <xdr:nvSpPr>
        <xdr:cNvPr id="494" name="楕円 493"/>
        <xdr:cNvSpPr/>
      </xdr:nvSpPr>
      <xdr:spPr>
        <a:xfrm>
          <a:off x="8699500" y="168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91558</xdr:rowOff>
    </xdr:from>
    <xdr:ext cx="534377" cy="259045"/>
    <xdr:sp macro="" textlink="">
      <xdr:nvSpPr>
        <xdr:cNvPr id="495" name="テキスト ボックス 494"/>
        <xdr:cNvSpPr txBox="1"/>
      </xdr:nvSpPr>
      <xdr:spPr>
        <a:xfrm>
          <a:off x="8483111" y="168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83741</xdr:rowOff>
    </xdr:from>
    <xdr:to>
      <xdr:col>41</xdr:col>
      <xdr:colOff>101600</xdr:colOff>
      <xdr:row>99</xdr:row>
      <xdr:rowOff>13891</xdr:rowOff>
    </xdr:to>
    <xdr:sp macro="" textlink="">
      <xdr:nvSpPr>
        <xdr:cNvPr id="496" name="楕円 495"/>
        <xdr:cNvSpPr/>
      </xdr:nvSpPr>
      <xdr:spPr>
        <a:xfrm>
          <a:off x="7810500" y="168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5018</xdr:rowOff>
    </xdr:from>
    <xdr:ext cx="534377" cy="259045"/>
    <xdr:sp macro="" textlink="">
      <xdr:nvSpPr>
        <xdr:cNvPr id="497" name="テキスト ボックス 496"/>
        <xdr:cNvSpPr txBox="1"/>
      </xdr:nvSpPr>
      <xdr:spPr>
        <a:xfrm>
          <a:off x="7594111" y="169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47557</xdr:rowOff>
    </xdr:from>
    <xdr:to>
      <xdr:col>36</xdr:col>
      <xdr:colOff>165100</xdr:colOff>
      <xdr:row>98</xdr:row>
      <xdr:rowOff>149157</xdr:rowOff>
    </xdr:to>
    <xdr:sp macro="" textlink="">
      <xdr:nvSpPr>
        <xdr:cNvPr id="498" name="楕円 497"/>
        <xdr:cNvSpPr/>
      </xdr:nvSpPr>
      <xdr:spPr>
        <a:xfrm>
          <a:off x="6921500" y="168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140284</xdr:rowOff>
    </xdr:from>
    <xdr:ext cx="534377" cy="259045"/>
    <xdr:sp macro="" textlink="">
      <xdr:nvSpPr>
        <xdr:cNvPr id="499" name="テキスト ボックス 498"/>
        <xdr:cNvSpPr txBox="1"/>
      </xdr:nvSpPr>
      <xdr:spPr>
        <a:xfrm>
          <a:off x="6705111" y="169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3" name="テキスト ボックス 512"/>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5" name="テキスト ボックス 514"/>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7" name="テキスト ボックス 516"/>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9" name="テキスト ボックス 518"/>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1" name="テキスト ボックス 520"/>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3" name="テキスト ボックス 52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5" name="直線コネクタ 524"/>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28"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29" name="直線コネクタ 528"/>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82550</xdr:rowOff>
    </xdr:from>
    <xdr:to>
      <xdr:col>85</xdr:col>
      <xdr:colOff>127000</xdr:colOff>
      <xdr:row>39</xdr:row>
      <xdr:rowOff>98878</xdr:rowOff>
    </xdr:to>
    <xdr:cxnSp macro="">
      <xdr:nvCxnSpPr>
        <xdr:cNvPr id="530" name="直線コネクタ 529"/>
        <xdr:cNvCxnSpPr/>
      </xdr:nvCxnSpPr>
      <xdr:spPr>
        <a:xfrm flipV="1">
          <a:off x="15481300" y="6769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1"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2" name="フローチャート: 判断 531"/>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4" name="フローチャート: 判断 533"/>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7" name="フローチャート: 判断 536"/>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38" name="テキスト ボックス 537"/>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0" name="フローチャート: 判断 539"/>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1" name="テキスト ボックス 540"/>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2" name="フローチャート: 判断 541"/>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3" name="テキスト ボックス 542"/>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31750</xdr:rowOff>
    </xdr:from>
    <xdr:to>
      <xdr:col>85</xdr:col>
      <xdr:colOff>177800</xdr:colOff>
      <xdr:row>39</xdr:row>
      <xdr:rowOff>133350</xdr:rowOff>
    </xdr:to>
    <xdr:sp macro="" textlink="">
      <xdr:nvSpPr>
        <xdr:cNvPr id="549" name="楕円 548"/>
        <xdr:cNvSpPr/>
      </xdr:nvSpPr>
      <xdr:spPr>
        <a:xfrm>
          <a:off x="16268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132641</xdr:rowOff>
    </xdr:from>
    <xdr:ext cx="249299" cy="259045"/>
    <xdr:sp macro="" textlink="">
      <xdr:nvSpPr>
        <xdr:cNvPr id="550" name="災害復旧事業費該当値テキスト"/>
        <xdr:cNvSpPr txBox="1"/>
      </xdr:nvSpPr>
      <xdr:spPr>
        <a:xfrm>
          <a:off x="16370300" y="6647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2" name="テキスト ボックス 551"/>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3" name="直線コネクタ 632"/>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4"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5" name="直線コネクタ 634"/>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6"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7" name="直線コネクタ 636"/>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116839</xdr:rowOff>
    </xdr:from>
    <xdr:to>
      <xdr:col>85</xdr:col>
      <xdr:colOff>127000</xdr:colOff>
      <xdr:row>76</xdr:row>
      <xdr:rowOff>150259</xdr:rowOff>
    </xdr:to>
    <xdr:cxnSp macro="">
      <xdr:nvCxnSpPr>
        <xdr:cNvPr id="638" name="直線コネクタ 637"/>
        <xdr:cNvCxnSpPr/>
      </xdr:nvCxnSpPr>
      <xdr:spPr>
        <a:xfrm flipV="1">
          <a:off x="15481300" y="13147039"/>
          <a:ext cx="8382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39"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0" name="フローチャート: 判断 639"/>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150259</xdr:rowOff>
    </xdr:from>
    <xdr:to>
      <xdr:col>81</xdr:col>
      <xdr:colOff>50800</xdr:colOff>
      <xdr:row>77</xdr:row>
      <xdr:rowOff>89298</xdr:rowOff>
    </xdr:to>
    <xdr:cxnSp macro="">
      <xdr:nvCxnSpPr>
        <xdr:cNvPr id="641" name="直線コネクタ 640"/>
        <xdr:cNvCxnSpPr/>
      </xdr:nvCxnSpPr>
      <xdr:spPr>
        <a:xfrm flipV="1">
          <a:off x="14592300" y="13180459"/>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2" name="フローチャート: 判断 641"/>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3" name="テキスト ボックス 642"/>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103777</xdr:rowOff>
    </xdr:from>
    <xdr:to>
      <xdr:col>76</xdr:col>
      <xdr:colOff>114300</xdr:colOff>
      <xdr:row>77</xdr:row>
      <xdr:rowOff>89298</xdr:rowOff>
    </xdr:to>
    <xdr:cxnSp macro="">
      <xdr:nvCxnSpPr>
        <xdr:cNvPr id="644" name="直線コネクタ 643"/>
        <xdr:cNvCxnSpPr/>
      </xdr:nvCxnSpPr>
      <xdr:spPr>
        <a:xfrm>
          <a:off x="13703300" y="13133977"/>
          <a:ext cx="889000" cy="1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5" name="フローチャート: 判断 644"/>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6" name="テキスト ボックス 645"/>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103777</xdr:rowOff>
    </xdr:from>
    <xdr:to>
      <xdr:col>71</xdr:col>
      <xdr:colOff>177800</xdr:colOff>
      <xdr:row>77</xdr:row>
      <xdr:rowOff>82114</xdr:rowOff>
    </xdr:to>
    <xdr:cxnSp macro="">
      <xdr:nvCxnSpPr>
        <xdr:cNvPr id="647" name="直線コネクタ 646"/>
        <xdr:cNvCxnSpPr/>
      </xdr:nvCxnSpPr>
      <xdr:spPr>
        <a:xfrm flipV="1">
          <a:off x="12814300" y="13133977"/>
          <a:ext cx="889000" cy="1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48" name="フローチャート: 判断 647"/>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49" name="テキスト ボックス 648"/>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0" name="フローチャート: 判断 649"/>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1" name="テキスト ボックス 650"/>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66039</xdr:rowOff>
    </xdr:from>
    <xdr:to>
      <xdr:col>85</xdr:col>
      <xdr:colOff>177800</xdr:colOff>
      <xdr:row>76</xdr:row>
      <xdr:rowOff>167639</xdr:rowOff>
    </xdr:to>
    <xdr:sp macro="" textlink="">
      <xdr:nvSpPr>
        <xdr:cNvPr id="657" name="楕円 656"/>
        <xdr:cNvSpPr/>
      </xdr:nvSpPr>
      <xdr:spPr>
        <a:xfrm>
          <a:off x="162687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44466</xdr:rowOff>
    </xdr:from>
    <xdr:ext cx="469744" cy="259045"/>
    <xdr:sp macro="" textlink="">
      <xdr:nvSpPr>
        <xdr:cNvPr id="658" name="公債費該当値テキスト"/>
        <xdr:cNvSpPr txBox="1"/>
      </xdr:nvSpPr>
      <xdr:spPr>
        <a:xfrm>
          <a:off x="16370300" y="1307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99459</xdr:rowOff>
    </xdr:from>
    <xdr:to>
      <xdr:col>81</xdr:col>
      <xdr:colOff>101600</xdr:colOff>
      <xdr:row>77</xdr:row>
      <xdr:rowOff>29609</xdr:rowOff>
    </xdr:to>
    <xdr:sp macro="" textlink="">
      <xdr:nvSpPr>
        <xdr:cNvPr id="659" name="楕円 658"/>
        <xdr:cNvSpPr/>
      </xdr:nvSpPr>
      <xdr:spPr>
        <a:xfrm>
          <a:off x="15430500" y="131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20736</xdr:rowOff>
    </xdr:from>
    <xdr:ext cx="469744" cy="259045"/>
    <xdr:sp macro="" textlink="">
      <xdr:nvSpPr>
        <xdr:cNvPr id="660" name="テキスト ボックス 659"/>
        <xdr:cNvSpPr txBox="1"/>
      </xdr:nvSpPr>
      <xdr:spPr>
        <a:xfrm>
          <a:off x="15246428" y="1322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38498</xdr:rowOff>
    </xdr:from>
    <xdr:to>
      <xdr:col>76</xdr:col>
      <xdr:colOff>165100</xdr:colOff>
      <xdr:row>77</xdr:row>
      <xdr:rowOff>140098</xdr:rowOff>
    </xdr:to>
    <xdr:sp macro="" textlink="">
      <xdr:nvSpPr>
        <xdr:cNvPr id="661" name="楕円 660"/>
        <xdr:cNvSpPr/>
      </xdr:nvSpPr>
      <xdr:spPr>
        <a:xfrm>
          <a:off x="14541500" y="132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131225</xdr:rowOff>
    </xdr:from>
    <xdr:ext cx="469744" cy="259045"/>
    <xdr:sp macro="" textlink="">
      <xdr:nvSpPr>
        <xdr:cNvPr id="662" name="テキスト ボックス 661"/>
        <xdr:cNvSpPr txBox="1"/>
      </xdr:nvSpPr>
      <xdr:spPr>
        <a:xfrm>
          <a:off x="14357428" y="1333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52977</xdr:rowOff>
    </xdr:from>
    <xdr:to>
      <xdr:col>72</xdr:col>
      <xdr:colOff>38100</xdr:colOff>
      <xdr:row>76</xdr:row>
      <xdr:rowOff>154577</xdr:rowOff>
    </xdr:to>
    <xdr:sp macro="" textlink="">
      <xdr:nvSpPr>
        <xdr:cNvPr id="663" name="楕円 662"/>
        <xdr:cNvSpPr/>
      </xdr:nvSpPr>
      <xdr:spPr>
        <a:xfrm>
          <a:off x="13652500" y="130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145704</xdr:rowOff>
    </xdr:from>
    <xdr:ext cx="469744" cy="259045"/>
    <xdr:sp macro="" textlink="">
      <xdr:nvSpPr>
        <xdr:cNvPr id="664" name="テキスト ボックス 663"/>
        <xdr:cNvSpPr txBox="1"/>
      </xdr:nvSpPr>
      <xdr:spPr>
        <a:xfrm>
          <a:off x="13468428" y="1317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31314</xdr:rowOff>
    </xdr:from>
    <xdr:to>
      <xdr:col>67</xdr:col>
      <xdr:colOff>101600</xdr:colOff>
      <xdr:row>77</xdr:row>
      <xdr:rowOff>132914</xdr:rowOff>
    </xdr:to>
    <xdr:sp macro="" textlink="">
      <xdr:nvSpPr>
        <xdr:cNvPr id="665" name="楕円 664"/>
        <xdr:cNvSpPr/>
      </xdr:nvSpPr>
      <xdr:spPr>
        <a:xfrm>
          <a:off x="12763500" y="132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124041</xdr:rowOff>
    </xdr:from>
    <xdr:ext cx="469744" cy="259045"/>
    <xdr:sp macro="" textlink="">
      <xdr:nvSpPr>
        <xdr:cNvPr id="666" name="テキスト ボックス 665"/>
        <xdr:cNvSpPr txBox="1"/>
      </xdr:nvSpPr>
      <xdr:spPr>
        <a:xfrm>
          <a:off x="12579428" y="1332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0" name="直線コネクタ 689"/>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1"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2" name="直線コネクタ 691"/>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3"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4" name="直線コネクタ 693"/>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30581</xdr:rowOff>
    </xdr:from>
    <xdr:to>
      <xdr:col>85</xdr:col>
      <xdr:colOff>127000</xdr:colOff>
      <xdr:row>97</xdr:row>
      <xdr:rowOff>102819</xdr:rowOff>
    </xdr:to>
    <xdr:cxnSp macro="">
      <xdr:nvCxnSpPr>
        <xdr:cNvPr id="695" name="直線コネクタ 694"/>
        <xdr:cNvCxnSpPr/>
      </xdr:nvCxnSpPr>
      <xdr:spPr>
        <a:xfrm>
          <a:off x="15481300" y="16661231"/>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6"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7" name="フローチャート: 判断 696"/>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30581</xdr:rowOff>
    </xdr:from>
    <xdr:to>
      <xdr:col>81</xdr:col>
      <xdr:colOff>50800</xdr:colOff>
      <xdr:row>98</xdr:row>
      <xdr:rowOff>31325</xdr:rowOff>
    </xdr:to>
    <xdr:cxnSp macro="">
      <xdr:nvCxnSpPr>
        <xdr:cNvPr id="698" name="直線コネクタ 697"/>
        <xdr:cNvCxnSpPr/>
      </xdr:nvCxnSpPr>
      <xdr:spPr>
        <a:xfrm flipV="1">
          <a:off x="14592300" y="16661231"/>
          <a:ext cx="889000" cy="1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699" name="フローチャート: 判断 698"/>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0" name="テキスト ボックス 699"/>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11418</xdr:rowOff>
    </xdr:from>
    <xdr:to>
      <xdr:col>76</xdr:col>
      <xdr:colOff>114300</xdr:colOff>
      <xdr:row>98</xdr:row>
      <xdr:rowOff>31325</xdr:rowOff>
    </xdr:to>
    <xdr:cxnSp macro="">
      <xdr:nvCxnSpPr>
        <xdr:cNvPr id="701" name="直線コネクタ 700"/>
        <xdr:cNvCxnSpPr/>
      </xdr:nvCxnSpPr>
      <xdr:spPr>
        <a:xfrm>
          <a:off x="13703300" y="16813518"/>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2" name="フローチャート: 判断 701"/>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3" name="テキスト ボックス 702"/>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54604</xdr:rowOff>
    </xdr:from>
    <xdr:to>
      <xdr:col>71</xdr:col>
      <xdr:colOff>177800</xdr:colOff>
      <xdr:row>98</xdr:row>
      <xdr:rowOff>11418</xdr:rowOff>
    </xdr:to>
    <xdr:cxnSp macro="">
      <xdr:nvCxnSpPr>
        <xdr:cNvPr id="704" name="直線コネクタ 703"/>
        <xdr:cNvCxnSpPr/>
      </xdr:nvCxnSpPr>
      <xdr:spPr>
        <a:xfrm>
          <a:off x="12814300" y="16685254"/>
          <a:ext cx="889000" cy="1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5" name="フローチャート: 判断 704"/>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6" name="テキスト ボックス 705"/>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7" name="フローチャート: 判断 706"/>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08" name="テキスト ボックス 707"/>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52019</xdr:rowOff>
    </xdr:from>
    <xdr:to>
      <xdr:col>85</xdr:col>
      <xdr:colOff>177800</xdr:colOff>
      <xdr:row>97</xdr:row>
      <xdr:rowOff>153619</xdr:rowOff>
    </xdr:to>
    <xdr:sp macro="" textlink="">
      <xdr:nvSpPr>
        <xdr:cNvPr id="714" name="楕円 713"/>
        <xdr:cNvSpPr/>
      </xdr:nvSpPr>
      <xdr:spPr>
        <a:xfrm>
          <a:off x="162687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30446</xdr:rowOff>
    </xdr:from>
    <xdr:ext cx="534377" cy="259045"/>
    <xdr:sp macro="" textlink="">
      <xdr:nvSpPr>
        <xdr:cNvPr id="715" name="積立金該当値テキスト"/>
        <xdr:cNvSpPr txBox="1"/>
      </xdr:nvSpPr>
      <xdr:spPr>
        <a:xfrm>
          <a:off x="16370300" y="166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151231</xdr:rowOff>
    </xdr:from>
    <xdr:to>
      <xdr:col>81</xdr:col>
      <xdr:colOff>101600</xdr:colOff>
      <xdr:row>97</xdr:row>
      <xdr:rowOff>81381</xdr:rowOff>
    </xdr:to>
    <xdr:sp macro="" textlink="">
      <xdr:nvSpPr>
        <xdr:cNvPr id="716" name="楕円 715"/>
        <xdr:cNvSpPr/>
      </xdr:nvSpPr>
      <xdr:spPr>
        <a:xfrm>
          <a:off x="154305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72508</xdr:rowOff>
    </xdr:from>
    <xdr:ext cx="534377" cy="259045"/>
    <xdr:sp macro="" textlink="">
      <xdr:nvSpPr>
        <xdr:cNvPr id="717" name="テキスト ボックス 716"/>
        <xdr:cNvSpPr txBox="1"/>
      </xdr:nvSpPr>
      <xdr:spPr>
        <a:xfrm>
          <a:off x="15214111" y="16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151975</xdr:rowOff>
    </xdr:from>
    <xdr:to>
      <xdr:col>76</xdr:col>
      <xdr:colOff>165100</xdr:colOff>
      <xdr:row>98</xdr:row>
      <xdr:rowOff>82125</xdr:rowOff>
    </xdr:to>
    <xdr:sp macro="" textlink="">
      <xdr:nvSpPr>
        <xdr:cNvPr id="718" name="楕円 717"/>
        <xdr:cNvSpPr/>
      </xdr:nvSpPr>
      <xdr:spPr>
        <a:xfrm>
          <a:off x="14541500" y="167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73252</xdr:rowOff>
    </xdr:from>
    <xdr:ext cx="469744" cy="259045"/>
    <xdr:sp macro="" textlink="">
      <xdr:nvSpPr>
        <xdr:cNvPr id="719" name="テキスト ボックス 718"/>
        <xdr:cNvSpPr txBox="1"/>
      </xdr:nvSpPr>
      <xdr:spPr>
        <a:xfrm>
          <a:off x="14357428" y="168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132068</xdr:rowOff>
    </xdr:from>
    <xdr:to>
      <xdr:col>72</xdr:col>
      <xdr:colOff>38100</xdr:colOff>
      <xdr:row>98</xdr:row>
      <xdr:rowOff>62218</xdr:rowOff>
    </xdr:to>
    <xdr:sp macro="" textlink="">
      <xdr:nvSpPr>
        <xdr:cNvPr id="720" name="楕円 719"/>
        <xdr:cNvSpPr/>
      </xdr:nvSpPr>
      <xdr:spPr>
        <a:xfrm>
          <a:off x="13652500" y="167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53345</xdr:rowOff>
    </xdr:from>
    <xdr:ext cx="534377" cy="259045"/>
    <xdr:sp macro="" textlink="">
      <xdr:nvSpPr>
        <xdr:cNvPr id="721" name="テキスト ボックス 720"/>
        <xdr:cNvSpPr txBox="1"/>
      </xdr:nvSpPr>
      <xdr:spPr>
        <a:xfrm>
          <a:off x="13436111" y="168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3804</xdr:rowOff>
    </xdr:from>
    <xdr:to>
      <xdr:col>67</xdr:col>
      <xdr:colOff>101600</xdr:colOff>
      <xdr:row>97</xdr:row>
      <xdr:rowOff>105404</xdr:rowOff>
    </xdr:to>
    <xdr:sp macro="" textlink="">
      <xdr:nvSpPr>
        <xdr:cNvPr id="722" name="楕円 721"/>
        <xdr:cNvSpPr/>
      </xdr:nvSpPr>
      <xdr:spPr>
        <a:xfrm>
          <a:off x="12763500" y="166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96531</xdr:rowOff>
    </xdr:from>
    <xdr:ext cx="534377" cy="259045"/>
    <xdr:sp macro="" textlink="">
      <xdr:nvSpPr>
        <xdr:cNvPr id="723" name="テキスト ボックス 722"/>
        <xdr:cNvSpPr txBox="1"/>
      </xdr:nvSpPr>
      <xdr:spPr>
        <a:xfrm>
          <a:off x="12547111" y="167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49" name="直線コネクタ 748"/>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0"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2"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3" name="直線コネクタ 752"/>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93435</xdr:rowOff>
    </xdr:from>
    <xdr:to>
      <xdr:col>116</xdr:col>
      <xdr:colOff>63500</xdr:colOff>
      <xdr:row>39</xdr:row>
      <xdr:rowOff>98878</xdr:rowOff>
    </xdr:to>
    <xdr:cxnSp macro="">
      <xdr:nvCxnSpPr>
        <xdr:cNvPr id="754" name="直線コネクタ 753"/>
        <xdr:cNvCxnSpPr/>
      </xdr:nvCxnSpPr>
      <xdr:spPr>
        <a:xfrm flipV="1">
          <a:off x="21323300" y="6779985"/>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5"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6" name="フローチャート: 判断 755"/>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8" name="フローチャート: 判断 757"/>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1" name="フローチャート: 判断 760"/>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2" name="テキスト ボックス 761"/>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4" name="フローチャート: 判断 763"/>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5" name="テキスト ボックス 764"/>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フローチャート: 判断 765"/>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42635</xdr:rowOff>
    </xdr:from>
    <xdr:to>
      <xdr:col>116</xdr:col>
      <xdr:colOff>114300</xdr:colOff>
      <xdr:row>39</xdr:row>
      <xdr:rowOff>144235</xdr:rowOff>
    </xdr:to>
    <xdr:sp macro="" textlink="">
      <xdr:nvSpPr>
        <xdr:cNvPr id="773" name="楕円 772"/>
        <xdr:cNvSpPr/>
      </xdr:nvSpPr>
      <xdr:spPr>
        <a:xfrm>
          <a:off x="221107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4733</xdr:rowOff>
    </xdr:from>
    <xdr:ext cx="249299" cy="259045"/>
    <xdr:sp macro="" textlink="">
      <xdr:nvSpPr>
        <xdr:cNvPr id="774" name="投資及び出資金該当値テキスト"/>
        <xdr:cNvSpPr txBox="1"/>
      </xdr:nvSpPr>
      <xdr:spPr>
        <a:xfrm>
          <a:off x="22212300" y="66912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6" name="テキスト ボックス 775"/>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2" name="テキスト ボックス 781"/>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6" name="テキスト ボックス 79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4" name="直線コネクタ 803"/>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5"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6" name="直線コネクタ 805"/>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7"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08" name="直線コネクタ 807"/>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114005</xdr:rowOff>
    </xdr:from>
    <xdr:to>
      <xdr:col>116</xdr:col>
      <xdr:colOff>63500</xdr:colOff>
      <xdr:row>58</xdr:row>
      <xdr:rowOff>135951</xdr:rowOff>
    </xdr:to>
    <xdr:cxnSp macro="">
      <xdr:nvCxnSpPr>
        <xdr:cNvPr id="809" name="直線コネクタ 808"/>
        <xdr:cNvCxnSpPr/>
      </xdr:nvCxnSpPr>
      <xdr:spPr>
        <a:xfrm>
          <a:off x="21323300" y="10058105"/>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0"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1" name="フローチャート: 判断 810"/>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114005</xdr:rowOff>
    </xdr:from>
    <xdr:to>
      <xdr:col>111</xdr:col>
      <xdr:colOff>177800</xdr:colOff>
      <xdr:row>58</xdr:row>
      <xdr:rowOff>115468</xdr:rowOff>
    </xdr:to>
    <xdr:cxnSp macro="">
      <xdr:nvCxnSpPr>
        <xdr:cNvPr id="812" name="直線コネクタ 811"/>
        <xdr:cNvCxnSpPr/>
      </xdr:nvCxnSpPr>
      <xdr:spPr>
        <a:xfrm flipV="1">
          <a:off x="20434300" y="1005810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3" name="フローチャート: 判断 812"/>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4" name="テキスト ボックス 813"/>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111537</xdr:rowOff>
    </xdr:from>
    <xdr:to>
      <xdr:col>107</xdr:col>
      <xdr:colOff>50800</xdr:colOff>
      <xdr:row>58</xdr:row>
      <xdr:rowOff>115468</xdr:rowOff>
    </xdr:to>
    <xdr:cxnSp macro="">
      <xdr:nvCxnSpPr>
        <xdr:cNvPr id="815" name="直線コネクタ 814"/>
        <xdr:cNvCxnSpPr/>
      </xdr:nvCxnSpPr>
      <xdr:spPr>
        <a:xfrm>
          <a:off x="19545300" y="10055637"/>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6" name="フローチャート: 判断 815"/>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7" name="テキスト ボックス 816"/>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106507</xdr:rowOff>
    </xdr:from>
    <xdr:to>
      <xdr:col>102</xdr:col>
      <xdr:colOff>114300</xdr:colOff>
      <xdr:row>58</xdr:row>
      <xdr:rowOff>111537</xdr:rowOff>
    </xdr:to>
    <xdr:cxnSp macro="">
      <xdr:nvCxnSpPr>
        <xdr:cNvPr id="818" name="直線コネクタ 817"/>
        <xdr:cNvCxnSpPr/>
      </xdr:nvCxnSpPr>
      <xdr:spPr>
        <a:xfrm>
          <a:off x="18656300" y="1005060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19" name="フローチャート: 判断 818"/>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0" name="テキスト ボックス 819"/>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1" name="フローチャート: 判断 820"/>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2" name="テキスト ボックス 821"/>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85151</xdr:rowOff>
    </xdr:from>
    <xdr:to>
      <xdr:col>116</xdr:col>
      <xdr:colOff>114300</xdr:colOff>
      <xdr:row>59</xdr:row>
      <xdr:rowOff>15301</xdr:rowOff>
    </xdr:to>
    <xdr:sp macro="" textlink="">
      <xdr:nvSpPr>
        <xdr:cNvPr id="828" name="楕円 827"/>
        <xdr:cNvSpPr/>
      </xdr:nvSpPr>
      <xdr:spPr>
        <a:xfrm>
          <a:off x="221107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xdr:rowOff>
    </xdr:from>
    <xdr:ext cx="313932" cy="259045"/>
    <xdr:sp macro="" textlink="">
      <xdr:nvSpPr>
        <xdr:cNvPr id="829" name="貸付金該当値テキスト"/>
        <xdr:cNvSpPr txBox="1"/>
      </xdr:nvSpPr>
      <xdr:spPr>
        <a:xfrm>
          <a:off x="22212300" y="994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63205</xdr:rowOff>
    </xdr:from>
    <xdr:to>
      <xdr:col>112</xdr:col>
      <xdr:colOff>38100</xdr:colOff>
      <xdr:row>58</xdr:row>
      <xdr:rowOff>164805</xdr:rowOff>
    </xdr:to>
    <xdr:sp macro="" textlink="">
      <xdr:nvSpPr>
        <xdr:cNvPr id="830" name="楕円 829"/>
        <xdr:cNvSpPr/>
      </xdr:nvSpPr>
      <xdr:spPr>
        <a:xfrm>
          <a:off x="21272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155932</xdr:rowOff>
    </xdr:from>
    <xdr:ext cx="378565" cy="259045"/>
    <xdr:sp macro="" textlink="">
      <xdr:nvSpPr>
        <xdr:cNvPr id="831" name="テキスト ボックス 830"/>
        <xdr:cNvSpPr txBox="1"/>
      </xdr:nvSpPr>
      <xdr:spPr>
        <a:xfrm>
          <a:off x="21134017" y="1010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64668</xdr:rowOff>
    </xdr:from>
    <xdr:to>
      <xdr:col>107</xdr:col>
      <xdr:colOff>101600</xdr:colOff>
      <xdr:row>58</xdr:row>
      <xdr:rowOff>166268</xdr:rowOff>
    </xdr:to>
    <xdr:sp macro="" textlink="">
      <xdr:nvSpPr>
        <xdr:cNvPr id="832" name="楕円 831"/>
        <xdr:cNvSpPr/>
      </xdr:nvSpPr>
      <xdr:spPr>
        <a:xfrm>
          <a:off x="20383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157395</xdr:rowOff>
    </xdr:from>
    <xdr:ext cx="378565" cy="259045"/>
    <xdr:sp macro="" textlink="">
      <xdr:nvSpPr>
        <xdr:cNvPr id="833" name="テキスト ボックス 832"/>
        <xdr:cNvSpPr txBox="1"/>
      </xdr:nvSpPr>
      <xdr:spPr>
        <a:xfrm>
          <a:off x="20245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60737</xdr:rowOff>
    </xdr:from>
    <xdr:to>
      <xdr:col>102</xdr:col>
      <xdr:colOff>165100</xdr:colOff>
      <xdr:row>58</xdr:row>
      <xdr:rowOff>162337</xdr:rowOff>
    </xdr:to>
    <xdr:sp macro="" textlink="">
      <xdr:nvSpPr>
        <xdr:cNvPr id="834" name="楕円 833"/>
        <xdr:cNvSpPr/>
      </xdr:nvSpPr>
      <xdr:spPr>
        <a:xfrm>
          <a:off x="19494500" y="100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153464</xdr:rowOff>
    </xdr:from>
    <xdr:ext cx="378565" cy="259045"/>
    <xdr:sp macro="" textlink="">
      <xdr:nvSpPr>
        <xdr:cNvPr id="835" name="テキスト ボックス 834"/>
        <xdr:cNvSpPr txBox="1"/>
      </xdr:nvSpPr>
      <xdr:spPr>
        <a:xfrm>
          <a:off x="19356017" y="1009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55707</xdr:rowOff>
    </xdr:from>
    <xdr:to>
      <xdr:col>98</xdr:col>
      <xdr:colOff>38100</xdr:colOff>
      <xdr:row>58</xdr:row>
      <xdr:rowOff>157307</xdr:rowOff>
    </xdr:to>
    <xdr:sp macro="" textlink="">
      <xdr:nvSpPr>
        <xdr:cNvPr id="836" name="楕円 835"/>
        <xdr:cNvSpPr/>
      </xdr:nvSpPr>
      <xdr:spPr>
        <a:xfrm>
          <a:off x="18605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148434</xdr:rowOff>
    </xdr:from>
    <xdr:ext cx="378565" cy="259045"/>
    <xdr:sp macro="" textlink="">
      <xdr:nvSpPr>
        <xdr:cNvPr id="837" name="テキスト ボックス 836"/>
        <xdr:cNvSpPr txBox="1"/>
      </xdr:nvSpPr>
      <xdr:spPr>
        <a:xfrm>
          <a:off x="18467017" y="1009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2" name="直線コネクタ 861"/>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3"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4" name="直線コネクタ 863"/>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5"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6" name="直線コネクタ 865"/>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56490</xdr:rowOff>
    </xdr:from>
    <xdr:to>
      <xdr:col>116</xdr:col>
      <xdr:colOff>63500</xdr:colOff>
      <xdr:row>77</xdr:row>
      <xdr:rowOff>40182</xdr:rowOff>
    </xdr:to>
    <xdr:cxnSp macro="">
      <xdr:nvCxnSpPr>
        <xdr:cNvPr id="867" name="直線コネクタ 866"/>
        <xdr:cNvCxnSpPr/>
      </xdr:nvCxnSpPr>
      <xdr:spPr>
        <a:xfrm flipV="1">
          <a:off x="21323300" y="13086690"/>
          <a:ext cx="8382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68"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69" name="フローチャート: 判断 868"/>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42164</xdr:rowOff>
    </xdr:from>
    <xdr:to>
      <xdr:col>111</xdr:col>
      <xdr:colOff>177800</xdr:colOff>
      <xdr:row>77</xdr:row>
      <xdr:rowOff>40182</xdr:rowOff>
    </xdr:to>
    <xdr:cxnSp macro="">
      <xdr:nvCxnSpPr>
        <xdr:cNvPr id="870" name="直線コネクタ 869"/>
        <xdr:cNvCxnSpPr/>
      </xdr:nvCxnSpPr>
      <xdr:spPr>
        <a:xfrm>
          <a:off x="20434300" y="12900914"/>
          <a:ext cx="889000" cy="3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1" name="フローチャート: 判断 870"/>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2" name="テキスト ボックス 871"/>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10999</xdr:rowOff>
    </xdr:from>
    <xdr:to>
      <xdr:col>107</xdr:col>
      <xdr:colOff>50800</xdr:colOff>
      <xdr:row>75</xdr:row>
      <xdr:rowOff>42164</xdr:rowOff>
    </xdr:to>
    <xdr:cxnSp macro="">
      <xdr:nvCxnSpPr>
        <xdr:cNvPr id="873" name="直線コネクタ 872"/>
        <xdr:cNvCxnSpPr/>
      </xdr:nvCxnSpPr>
      <xdr:spPr>
        <a:xfrm>
          <a:off x="19545300" y="12698299"/>
          <a:ext cx="889000" cy="20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4" name="フローチャート: 判断 873"/>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5" name="テキスト ボックス 874"/>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10999</xdr:rowOff>
    </xdr:from>
    <xdr:to>
      <xdr:col>102</xdr:col>
      <xdr:colOff>114300</xdr:colOff>
      <xdr:row>76</xdr:row>
      <xdr:rowOff>62737</xdr:rowOff>
    </xdr:to>
    <xdr:cxnSp macro="">
      <xdr:nvCxnSpPr>
        <xdr:cNvPr id="876" name="直線コネクタ 875"/>
        <xdr:cNvCxnSpPr/>
      </xdr:nvCxnSpPr>
      <xdr:spPr>
        <a:xfrm flipV="1">
          <a:off x="18656300" y="12698299"/>
          <a:ext cx="889000" cy="39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7" name="フローチャート: 判断 876"/>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78" name="テキスト ボックス 877"/>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79" name="フローチャート: 判断 878"/>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0" name="テキスト ボックス 879"/>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5690</xdr:rowOff>
    </xdr:from>
    <xdr:to>
      <xdr:col>116</xdr:col>
      <xdr:colOff>114300</xdr:colOff>
      <xdr:row>76</xdr:row>
      <xdr:rowOff>107290</xdr:rowOff>
    </xdr:to>
    <xdr:sp macro="" textlink="">
      <xdr:nvSpPr>
        <xdr:cNvPr id="886" name="楕円 885"/>
        <xdr:cNvSpPr/>
      </xdr:nvSpPr>
      <xdr:spPr>
        <a:xfrm>
          <a:off x="221107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155567</xdr:rowOff>
    </xdr:from>
    <xdr:ext cx="534377" cy="259045"/>
    <xdr:sp macro="" textlink="">
      <xdr:nvSpPr>
        <xdr:cNvPr id="887" name="繰出金該当値テキスト"/>
        <xdr:cNvSpPr txBox="1"/>
      </xdr:nvSpPr>
      <xdr:spPr>
        <a:xfrm>
          <a:off x="22212300" y="130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160832</xdr:rowOff>
    </xdr:from>
    <xdr:to>
      <xdr:col>112</xdr:col>
      <xdr:colOff>38100</xdr:colOff>
      <xdr:row>77</xdr:row>
      <xdr:rowOff>90982</xdr:rowOff>
    </xdr:to>
    <xdr:sp macro="" textlink="">
      <xdr:nvSpPr>
        <xdr:cNvPr id="888" name="楕円 887"/>
        <xdr:cNvSpPr/>
      </xdr:nvSpPr>
      <xdr:spPr>
        <a:xfrm>
          <a:off x="21272500" y="131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82109</xdr:rowOff>
    </xdr:from>
    <xdr:ext cx="534377" cy="259045"/>
    <xdr:sp macro="" textlink="">
      <xdr:nvSpPr>
        <xdr:cNvPr id="889" name="テキスト ボックス 888"/>
        <xdr:cNvSpPr txBox="1"/>
      </xdr:nvSpPr>
      <xdr:spPr>
        <a:xfrm>
          <a:off x="21056111" y="132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162814</xdr:rowOff>
    </xdr:from>
    <xdr:to>
      <xdr:col>107</xdr:col>
      <xdr:colOff>101600</xdr:colOff>
      <xdr:row>75</xdr:row>
      <xdr:rowOff>92964</xdr:rowOff>
    </xdr:to>
    <xdr:sp macro="" textlink="">
      <xdr:nvSpPr>
        <xdr:cNvPr id="890" name="楕円 889"/>
        <xdr:cNvSpPr/>
      </xdr:nvSpPr>
      <xdr:spPr>
        <a:xfrm>
          <a:off x="20383500" y="12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84091</xdr:rowOff>
    </xdr:from>
    <xdr:ext cx="534377" cy="259045"/>
    <xdr:sp macro="" textlink="">
      <xdr:nvSpPr>
        <xdr:cNvPr id="891" name="テキスト ボックス 890"/>
        <xdr:cNvSpPr txBox="1"/>
      </xdr:nvSpPr>
      <xdr:spPr>
        <a:xfrm>
          <a:off x="20167111" y="129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131649</xdr:rowOff>
    </xdr:from>
    <xdr:to>
      <xdr:col>102</xdr:col>
      <xdr:colOff>165100</xdr:colOff>
      <xdr:row>74</xdr:row>
      <xdr:rowOff>61799</xdr:rowOff>
    </xdr:to>
    <xdr:sp macro="" textlink="">
      <xdr:nvSpPr>
        <xdr:cNvPr id="892" name="楕円 891"/>
        <xdr:cNvSpPr/>
      </xdr:nvSpPr>
      <xdr:spPr>
        <a:xfrm>
          <a:off x="19494500" y="126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78326</xdr:rowOff>
    </xdr:from>
    <xdr:ext cx="534377" cy="259045"/>
    <xdr:sp macro="" textlink="">
      <xdr:nvSpPr>
        <xdr:cNvPr id="893" name="テキスト ボックス 892"/>
        <xdr:cNvSpPr txBox="1"/>
      </xdr:nvSpPr>
      <xdr:spPr>
        <a:xfrm>
          <a:off x="19278111" y="124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11937</xdr:rowOff>
    </xdr:from>
    <xdr:to>
      <xdr:col>98</xdr:col>
      <xdr:colOff>38100</xdr:colOff>
      <xdr:row>76</xdr:row>
      <xdr:rowOff>113537</xdr:rowOff>
    </xdr:to>
    <xdr:sp macro="" textlink="">
      <xdr:nvSpPr>
        <xdr:cNvPr id="894" name="楕円 893"/>
        <xdr:cNvSpPr/>
      </xdr:nvSpPr>
      <xdr:spPr>
        <a:xfrm>
          <a:off x="186055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104664</xdr:rowOff>
    </xdr:from>
    <xdr:ext cx="534377" cy="259045"/>
    <xdr:sp macro="" textlink="">
      <xdr:nvSpPr>
        <xdr:cNvPr id="895" name="テキスト ボックス 894"/>
        <xdr:cNvSpPr txBox="1"/>
      </xdr:nvSpPr>
      <xdr:spPr>
        <a:xfrm>
          <a:off x="183891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569,132
551,410
34.06
195,660,277
187,521,247
7,634,608
121,218,340
30,593,974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81407</xdr:rowOff>
    </xdr:from>
    <xdr:to>
      <xdr:col>24</xdr:col>
      <xdr:colOff>63500</xdr:colOff>
      <xdr:row>37</xdr:row>
      <xdr:rowOff>85979</xdr:rowOff>
    </xdr:to>
    <xdr:cxnSp macro="">
      <xdr:nvCxnSpPr>
        <xdr:cNvPr id="60" name="直線コネクタ 59"/>
        <xdr:cNvCxnSpPr/>
      </xdr:nvCxnSpPr>
      <xdr:spPr>
        <a:xfrm>
          <a:off x="3797300" y="642505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67882</xdr:rowOff>
    </xdr:from>
    <xdr:to>
      <xdr:col>19</xdr:col>
      <xdr:colOff>177800</xdr:colOff>
      <xdr:row>37</xdr:row>
      <xdr:rowOff>81407</xdr:rowOff>
    </xdr:to>
    <xdr:cxnSp macro="">
      <xdr:nvCxnSpPr>
        <xdr:cNvPr id="63" name="直線コネクタ 62"/>
        <xdr:cNvCxnSpPr/>
      </xdr:nvCxnSpPr>
      <xdr:spPr>
        <a:xfrm>
          <a:off x="2908300" y="641153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45022</xdr:rowOff>
    </xdr:from>
    <xdr:to>
      <xdr:col>15</xdr:col>
      <xdr:colOff>50800</xdr:colOff>
      <xdr:row>37</xdr:row>
      <xdr:rowOff>67882</xdr:rowOff>
    </xdr:to>
    <xdr:cxnSp macro="">
      <xdr:nvCxnSpPr>
        <xdr:cNvPr id="66" name="直線コネクタ 65"/>
        <xdr:cNvCxnSpPr/>
      </xdr:nvCxnSpPr>
      <xdr:spPr>
        <a:xfrm>
          <a:off x="2019300" y="6388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45022</xdr:rowOff>
    </xdr:from>
    <xdr:to>
      <xdr:col>10</xdr:col>
      <xdr:colOff>114300</xdr:colOff>
      <xdr:row>37</xdr:row>
      <xdr:rowOff>51879</xdr:rowOff>
    </xdr:to>
    <xdr:cxnSp macro="">
      <xdr:nvCxnSpPr>
        <xdr:cNvPr id="69" name="直線コネクタ 68"/>
        <xdr:cNvCxnSpPr/>
      </xdr:nvCxnSpPr>
      <xdr:spPr>
        <a:xfrm flipV="1">
          <a:off x="1130300" y="638867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35179</xdr:rowOff>
    </xdr:from>
    <xdr:to>
      <xdr:col>24</xdr:col>
      <xdr:colOff>114300</xdr:colOff>
      <xdr:row>37</xdr:row>
      <xdr:rowOff>136779</xdr:rowOff>
    </xdr:to>
    <xdr:sp macro="" textlink="">
      <xdr:nvSpPr>
        <xdr:cNvPr id="79" name="楕円 78"/>
        <xdr:cNvSpPr/>
      </xdr:nvSpPr>
      <xdr:spPr>
        <a:xfrm>
          <a:off x="45847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126954</xdr:rowOff>
    </xdr:from>
    <xdr:ext cx="469744" cy="259045"/>
    <xdr:sp macro="" textlink="">
      <xdr:nvSpPr>
        <xdr:cNvPr id="80" name="議会費該当値テキスト"/>
        <xdr:cNvSpPr txBox="1"/>
      </xdr:nvSpPr>
      <xdr:spPr>
        <a:xfrm>
          <a:off x="4686300" y="629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30607</xdr:rowOff>
    </xdr:from>
    <xdr:to>
      <xdr:col>20</xdr:col>
      <xdr:colOff>38100</xdr:colOff>
      <xdr:row>37</xdr:row>
      <xdr:rowOff>132207</xdr:rowOff>
    </xdr:to>
    <xdr:sp macro="" textlink="">
      <xdr:nvSpPr>
        <xdr:cNvPr id="81" name="楕円 80"/>
        <xdr:cNvSpPr/>
      </xdr:nvSpPr>
      <xdr:spPr>
        <a:xfrm>
          <a:off x="3746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123334</xdr:rowOff>
    </xdr:from>
    <xdr:ext cx="469744" cy="259045"/>
    <xdr:sp macro="" textlink="">
      <xdr:nvSpPr>
        <xdr:cNvPr id="82" name="テキスト ボックス 81"/>
        <xdr:cNvSpPr txBox="1"/>
      </xdr:nvSpPr>
      <xdr:spPr>
        <a:xfrm>
          <a:off x="3562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17082</xdr:rowOff>
    </xdr:from>
    <xdr:to>
      <xdr:col>15</xdr:col>
      <xdr:colOff>101600</xdr:colOff>
      <xdr:row>37</xdr:row>
      <xdr:rowOff>118682</xdr:rowOff>
    </xdr:to>
    <xdr:sp macro="" textlink="">
      <xdr:nvSpPr>
        <xdr:cNvPr id="83" name="楕円 82"/>
        <xdr:cNvSpPr/>
      </xdr:nvSpPr>
      <xdr:spPr>
        <a:xfrm>
          <a:off x="2857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109809</xdr:rowOff>
    </xdr:from>
    <xdr:ext cx="469744" cy="259045"/>
    <xdr:sp macro="" textlink="">
      <xdr:nvSpPr>
        <xdr:cNvPr id="84" name="テキスト ボックス 83"/>
        <xdr:cNvSpPr txBox="1"/>
      </xdr:nvSpPr>
      <xdr:spPr>
        <a:xfrm>
          <a:off x="2673428" y="64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165672</xdr:rowOff>
    </xdr:from>
    <xdr:to>
      <xdr:col>10</xdr:col>
      <xdr:colOff>165100</xdr:colOff>
      <xdr:row>37</xdr:row>
      <xdr:rowOff>95822</xdr:rowOff>
    </xdr:to>
    <xdr:sp macro="" textlink="">
      <xdr:nvSpPr>
        <xdr:cNvPr id="85" name="楕円 84"/>
        <xdr:cNvSpPr/>
      </xdr:nvSpPr>
      <xdr:spPr>
        <a:xfrm>
          <a:off x="1968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86949</xdr:rowOff>
    </xdr:from>
    <xdr:ext cx="469744" cy="259045"/>
    <xdr:sp macro="" textlink="">
      <xdr:nvSpPr>
        <xdr:cNvPr id="86" name="テキスト ボックス 85"/>
        <xdr:cNvSpPr txBox="1"/>
      </xdr:nvSpPr>
      <xdr:spPr>
        <a:xfrm>
          <a:off x="1784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1079</xdr:rowOff>
    </xdr:from>
    <xdr:to>
      <xdr:col>6</xdr:col>
      <xdr:colOff>38100</xdr:colOff>
      <xdr:row>37</xdr:row>
      <xdr:rowOff>102679</xdr:rowOff>
    </xdr:to>
    <xdr:sp macro="" textlink="">
      <xdr:nvSpPr>
        <xdr:cNvPr id="87" name="楕円 86"/>
        <xdr:cNvSpPr/>
      </xdr:nvSpPr>
      <xdr:spPr>
        <a:xfrm>
          <a:off x="1079500" y="63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93806</xdr:rowOff>
    </xdr:from>
    <xdr:ext cx="469744" cy="259045"/>
    <xdr:sp macro="" textlink="">
      <xdr:nvSpPr>
        <xdr:cNvPr id="88" name="テキスト ボックス 87"/>
        <xdr:cNvSpPr txBox="1"/>
      </xdr:nvSpPr>
      <xdr:spPr>
        <a:xfrm>
          <a:off x="895428" y="643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85075</xdr:rowOff>
    </xdr:from>
    <xdr:to>
      <xdr:col>24</xdr:col>
      <xdr:colOff>63500</xdr:colOff>
      <xdr:row>58</xdr:row>
      <xdr:rowOff>122228</xdr:rowOff>
    </xdr:to>
    <xdr:cxnSp macro="">
      <xdr:nvCxnSpPr>
        <xdr:cNvPr id="120" name="直線コネクタ 119"/>
        <xdr:cNvCxnSpPr/>
      </xdr:nvCxnSpPr>
      <xdr:spPr>
        <a:xfrm>
          <a:off x="3797300" y="10029175"/>
          <a:ext cx="8382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85075</xdr:rowOff>
    </xdr:from>
    <xdr:to>
      <xdr:col>19</xdr:col>
      <xdr:colOff>177800</xdr:colOff>
      <xdr:row>59</xdr:row>
      <xdr:rowOff>6786</xdr:rowOff>
    </xdr:to>
    <xdr:cxnSp macro="">
      <xdr:nvCxnSpPr>
        <xdr:cNvPr id="123" name="直線コネクタ 122"/>
        <xdr:cNvCxnSpPr/>
      </xdr:nvCxnSpPr>
      <xdr:spPr>
        <a:xfrm flipV="1">
          <a:off x="2908300" y="10029175"/>
          <a:ext cx="889000" cy="9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156573</xdr:rowOff>
    </xdr:from>
    <xdr:to>
      <xdr:col>15</xdr:col>
      <xdr:colOff>50800</xdr:colOff>
      <xdr:row>59</xdr:row>
      <xdr:rowOff>6786</xdr:rowOff>
    </xdr:to>
    <xdr:cxnSp macro="">
      <xdr:nvCxnSpPr>
        <xdr:cNvPr id="126" name="直線コネクタ 125"/>
        <xdr:cNvCxnSpPr/>
      </xdr:nvCxnSpPr>
      <xdr:spPr>
        <a:xfrm>
          <a:off x="2019300" y="10100673"/>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76519</xdr:rowOff>
    </xdr:from>
    <xdr:to>
      <xdr:col>10</xdr:col>
      <xdr:colOff>114300</xdr:colOff>
      <xdr:row>58</xdr:row>
      <xdr:rowOff>156573</xdr:rowOff>
    </xdr:to>
    <xdr:cxnSp macro="">
      <xdr:nvCxnSpPr>
        <xdr:cNvPr id="129" name="直線コネクタ 128"/>
        <xdr:cNvCxnSpPr/>
      </xdr:nvCxnSpPr>
      <xdr:spPr>
        <a:xfrm>
          <a:off x="1130300" y="10020619"/>
          <a:ext cx="889000" cy="8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71428</xdr:rowOff>
    </xdr:from>
    <xdr:to>
      <xdr:col>24</xdr:col>
      <xdr:colOff>114300</xdr:colOff>
      <xdr:row>59</xdr:row>
      <xdr:rowOff>1578</xdr:rowOff>
    </xdr:to>
    <xdr:sp macro="" textlink="">
      <xdr:nvSpPr>
        <xdr:cNvPr id="139" name="楕円 138"/>
        <xdr:cNvSpPr/>
      </xdr:nvSpPr>
      <xdr:spPr>
        <a:xfrm>
          <a:off x="4584700" y="100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49855</xdr:rowOff>
    </xdr:from>
    <xdr:ext cx="534377" cy="259045"/>
    <xdr:sp macro="" textlink="">
      <xdr:nvSpPr>
        <xdr:cNvPr id="140" name="総務費該当値テキスト"/>
        <xdr:cNvSpPr txBox="1"/>
      </xdr:nvSpPr>
      <xdr:spPr>
        <a:xfrm>
          <a:off x="4686300" y="999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34275</xdr:rowOff>
    </xdr:from>
    <xdr:to>
      <xdr:col>20</xdr:col>
      <xdr:colOff>38100</xdr:colOff>
      <xdr:row>58</xdr:row>
      <xdr:rowOff>135875</xdr:rowOff>
    </xdr:to>
    <xdr:sp macro="" textlink="">
      <xdr:nvSpPr>
        <xdr:cNvPr id="141" name="楕円 140"/>
        <xdr:cNvSpPr/>
      </xdr:nvSpPr>
      <xdr:spPr>
        <a:xfrm>
          <a:off x="3746500" y="99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152402</xdr:rowOff>
    </xdr:from>
    <xdr:ext cx="534377" cy="259045"/>
    <xdr:sp macro="" textlink="">
      <xdr:nvSpPr>
        <xdr:cNvPr id="142" name="テキスト ボックス 141"/>
        <xdr:cNvSpPr txBox="1"/>
      </xdr:nvSpPr>
      <xdr:spPr>
        <a:xfrm>
          <a:off x="3530111" y="97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127436</xdr:rowOff>
    </xdr:from>
    <xdr:to>
      <xdr:col>15</xdr:col>
      <xdr:colOff>101600</xdr:colOff>
      <xdr:row>59</xdr:row>
      <xdr:rowOff>57586</xdr:rowOff>
    </xdr:to>
    <xdr:sp macro="" textlink="">
      <xdr:nvSpPr>
        <xdr:cNvPr id="143" name="楕円 142"/>
        <xdr:cNvSpPr/>
      </xdr:nvSpPr>
      <xdr:spPr>
        <a:xfrm>
          <a:off x="2857500" y="10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48713</xdr:rowOff>
    </xdr:from>
    <xdr:ext cx="534377" cy="259045"/>
    <xdr:sp macro="" textlink="">
      <xdr:nvSpPr>
        <xdr:cNvPr id="144" name="テキスト ボックス 143"/>
        <xdr:cNvSpPr txBox="1"/>
      </xdr:nvSpPr>
      <xdr:spPr>
        <a:xfrm>
          <a:off x="2641111" y="101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105773</xdr:rowOff>
    </xdr:from>
    <xdr:to>
      <xdr:col>10</xdr:col>
      <xdr:colOff>165100</xdr:colOff>
      <xdr:row>59</xdr:row>
      <xdr:rowOff>35923</xdr:rowOff>
    </xdr:to>
    <xdr:sp macro="" textlink="">
      <xdr:nvSpPr>
        <xdr:cNvPr id="145" name="楕円 144"/>
        <xdr:cNvSpPr/>
      </xdr:nvSpPr>
      <xdr:spPr>
        <a:xfrm>
          <a:off x="1968500" y="100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27050</xdr:rowOff>
    </xdr:from>
    <xdr:ext cx="534377" cy="259045"/>
    <xdr:sp macro="" textlink="">
      <xdr:nvSpPr>
        <xdr:cNvPr id="146" name="テキスト ボックス 145"/>
        <xdr:cNvSpPr txBox="1"/>
      </xdr:nvSpPr>
      <xdr:spPr>
        <a:xfrm>
          <a:off x="1752111" y="101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25719</xdr:rowOff>
    </xdr:from>
    <xdr:to>
      <xdr:col>6</xdr:col>
      <xdr:colOff>38100</xdr:colOff>
      <xdr:row>58</xdr:row>
      <xdr:rowOff>127319</xdr:rowOff>
    </xdr:to>
    <xdr:sp macro="" textlink="">
      <xdr:nvSpPr>
        <xdr:cNvPr id="147" name="楕円 146"/>
        <xdr:cNvSpPr/>
      </xdr:nvSpPr>
      <xdr:spPr>
        <a:xfrm>
          <a:off x="1079500" y="996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118446</xdr:rowOff>
    </xdr:from>
    <xdr:ext cx="534377" cy="259045"/>
    <xdr:sp macro="" textlink="">
      <xdr:nvSpPr>
        <xdr:cNvPr id="148" name="テキスト ボックス 147"/>
        <xdr:cNvSpPr txBox="1"/>
      </xdr:nvSpPr>
      <xdr:spPr>
        <a:xfrm>
          <a:off x="863111" y="100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96287</xdr:rowOff>
    </xdr:from>
    <xdr:to>
      <xdr:col>24</xdr:col>
      <xdr:colOff>63500</xdr:colOff>
      <xdr:row>77</xdr:row>
      <xdr:rowOff>120182</xdr:rowOff>
    </xdr:to>
    <xdr:cxnSp macro="">
      <xdr:nvCxnSpPr>
        <xdr:cNvPr id="180" name="直線コネクタ 179"/>
        <xdr:cNvCxnSpPr/>
      </xdr:nvCxnSpPr>
      <xdr:spPr>
        <a:xfrm flipV="1">
          <a:off x="3797300" y="13297937"/>
          <a:ext cx="838200" cy="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120182</xdr:rowOff>
    </xdr:from>
    <xdr:to>
      <xdr:col>19</xdr:col>
      <xdr:colOff>177800</xdr:colOff>
      <xdr:row>77</xdr:row>
      <xdr:rowOff>159121</xdr:rowOff>
    </xdr:to>
    <xdr:cxnSp macro="">
      <xdr:nvCxnSpPr>
        <xdr:cNvPr id="183" name="直線コネクタ 182"/>
        <xdr:cNvCxnSpPr/>
      </xdr:nvCxnSpPr>
      <xdr:spPr>
        <a:xfrm flipV="1">
          <a:off x="2908300" y="13321832"/>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159121</xdr:rowOff>
    </xdr:from>
    <xdr:to>
      <xdr:col>15</xdr:col>
      <xdr:colOff>50800</xdr:colOff>
      <xdr:row>78</xdr:row>
      <xdr:rowOff>96376</xdr:rowOff>
    </xdr:to>
    <xdr:cxnSp macro="">
      <xdr:nvCxnSpPr>
        <xdr:cNvPr id="186" name="直線コネクタ 185"/>
        <xdr:cNvCxnSpPr/>
      </xdr:nvCxnSpPr>
      <xdr:spPr>
        <a:xfrm flipV="1">
          <a:off x="2019300" y="13360771"/>
          <a:ext cx="889000" cy="10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96376</xdr:rowOff>
    </xdr:from>
    <xdr:to>
      <xdr:col>10</xdr:col>
      <xdr:colOff>114300</xdr:colOff>
      <xdr:row>78</xdr:row>
      <xdr:rowOff>161384</xdr:rowOff>
    </xdr:to>
    <xdr:cxnSp macro="">
      <xdr:nvCxnSpPr>
        <xdr:cNvPr id="189" name="直線コネクタ 188"/>
        <xdr:cNvCxnSpPr/>
      </xdr:nvCxnSpPr>
      <xdr:spPr>
        <a:xfrm flipV="1">
          <a:off x="1130300" y="13469476"/>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45487</xdr:rowOff>
    </xdr:from>
    <xdr:to>
      <xdr:col>24</xdr:col>
      <xdr:colOff>114300</xdr:colOff>
      <xdr:row>77</xdr:row>
      <xdr:rowOff>147087</xdr:rowOff>
    </xdr:to>
    <xdr:sp macro="" textlink="">
      <xdr:nvSpPr>
        <xdr:cNvPr id="199" name="楕円 198"/>
        <xdr:cNvSpPr/>
      </xdr:nvSpPr>
      <xdr:spPr>
        <a:xfrm>
          <a:off x="4584700" y="132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23914</xdr:rowOff>
    </xdr:from>
    <xdr:ext cx="599010" cy="259045"/>
    <xdr:sp macro="" textlink="">
      <xdr:nvSpPr>
        <xdr:cNvPr id="200" name="民生費該当値テキスト"/>
        <xdr:cNvSpPr txBox="1"/>
      </xdr:nvSpPr>
      <xdr:spPr>
        <a:xfrm>
          <a:off x="4686300" y="1322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69382</xdr:rowOff>
    </xdr:from>
    <xdr:to>
      <xdr:col>20</xdr:col>
      <xdr:colOff>38100</xdr:colOff>
      <xdr:row>77</xdr:row>
      <xdr:rowOff>170982</xdr:rowOff>
    </xdr:to>
    <xdr:sp macro="" textlink="">
      <xdr:nvSpPr>
        <xdr:cNvPr id="201" name="楕円 200"/>
        <xdr:cNvSpPr/>
      </xdr:nvSpPr>
      <xdr:spPr>
        <a:xfrm>
          <a:off x="3746500" y="132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162109</xdr:rowOff>
    </xdr:from>
    <xdr:ext cx="599010" cy="259045"/>
    <xdr:sp macro="" textlink="">
      <xdr:nvSpPr>
        <xdr:cNvPr id="202" name="テキスト ボックス 201"/>
        <xdr:cNvSpPr txBox="1"/>
      </xdr:nvSpPr>
      <xdr:spPr>
        <a:xfrm>
          <a:off x="3497795" y="1336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108321</xdr:rowOff>
    </xdr:from>
    <xdr:to>
      <xdr:col>15</xdr:col>
      <xdr:colOff>101600</xdr:colOff>
      <xdr:row>78</xdr:row>
      <xdr:rowOff>38471</xdr:rowOff>
    </xdr:to>
    <xdr:sp macro="" textlink="">
      <xdr:nvSpPr>
        <xdr:cNvPr id="203" name="楕円 202"/>
        <xdr:cNvSpPr/>
      </xdr:nvSpPr>
      <xdr:spPr>
        <a:xfrm>
          <a:off x="2857500" y="13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29598</xdr:rowOff>
    </xdr:from>
    <xdr:ext cx="599010" cy="259045"/>
    <xdr:sp macro="" textlink="">
      <xdr:nvSpPr>
        <xdr:cNvPr id="204" name="テキスト ボックス 203"/>
        <xdr:cNvSpPr txBox="1"/>
      </xdr:nvSpPr>
      <xdr:spPr>
        <a:xfrm>
          <a:off x="2608795" y="1340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45576</xdr:rowOff>
    </xdr:from>
    <xdr:to>
      <xdr:col>10</xdr:col>
      <xdr:colOff>165100</xdr:colOff>
      <xdr:row>78</xdr:row>
      <xdr:rowOff>147176</xdr:rowOff>
    </xdr:to>
    <xdr:sp macro="" textlink="">
      <xdr:nvSpPr>
        <xdr:cNvPr id="205" name="楕円 204"/>
        <xdr:cNvSpPr/>
      </xdr:nvSpPr>
      <xdr:spPr>
        <a:xfrm>
          <a:off x="1968500" y="134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138303</xdr:rowOff>
    </xdr:from>
    <xdr:ext cx="599010" cy="259045"/>
    <xdr:sp macro="" textlink="">
      <xdr:nvSpPr>
        <xdr:cNvPr id="206" name="テキスト ボックス 205"/>
        <xdr:cNvSpPr txBox="1"/>
      </xdr:nvSpPr>
      <xdr:spPr>
        <a:xfrm>
          <a:off x="1719795" y="135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110584</xdr:rowOff>
    </xdr:from>
    <xdr:to>
      <xdr:col>6</xdr:col>
      <xdr:colOff>38100</xdr:colOff>
      <xdr:row>79</xdr:row>
      <xdr:rowOff>40734</xdr:rowOff>
    </xdr:to>
    <xdr:sp macro="" textlink="">
      <xdr:nvSpPr>
        <xdr:cNvPr id="207" name="楕円 206"/>
        <xdr:cNvSpPr/>
      </xdr:nvSpPr>
      <xdr:spPr>
        <a:xfrm>
          <a:off x="1079500" y="134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31861</xdr:rowOff>
    </xdr:from>
    <xdr:ext cx="599010" cy="259045"/>
    <xdr:sp macro="" textlink="">
      <xdr:nvSpPr>
        <xdr:cNvPr id="208" name="テキスト ボックス 207"/>
        <xdr:cNvSpPr txBox="1"/>
      </xdr:nvSpPr>
      <xdr:spPr>
        <a:xfrm>
          <a:off x="830795" y="1357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34133</xdr:rowOff>
    </xdr:from>
    <xdr:to>
      <xdr:col>24</xdr:col>
      <xdr:colOff>63500</xdr:colOff>
      <xdr:row>98</xdr:row>
      <xdr:rowOff>47369</xdr:rowOff>
    </xdr:to>
    <xdr:cxnSp macro="">
      <xdr:nvCxnSpPr>
        <xdr:cNvPr id="236" name="直線コネクタ 235"/>
        <xdr:cNvCxnSpPr/>
      </xdr:nvCxnSpPr>
      <xdr:spPr>
        <a:xfrm>
          <a:off x="3797300" y="16836233"/>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26315</xdr:rowOff>
    </xdr:from>
    <xdr:to>
      <xdr:col>19</xdr:col>
      <xdr:colOff>177800</xdr:colOff>
      <xdr:row>98</xdr:row>
      <xdr:rowOff>34133</xdr:rowOff>
    </xdr:to>
    <xdr:cxnSp macro="">
      <xdr:nvCxnSpPr>
        <xdr:cNvPr id="239" name="直線コネクタ 238"/>
        <xdr:cNvCxnSpPr/>
      </xdr:nvCxnSpPr>
      <xdr:spPr>
        <a:xfrm>
          <a:off x="2908300" y="1682841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18520</xdr:rowOff>
    </xdr:from>
    <xdr:to>
      <xdr:col>15</xdr:col>
      <xdr:colOff>50800</xdr:colOff>
      <xdr:row>98</xdr:row>
      <xdr:rowOff>26315</xdr:rowOff>
    </xdr:to>
    <xdr:cxnSp macro="">
      <xdr:nvCxnSpPr>
        <xdr:cNvPr id="242" name="直線コネクタ 241"/>
        <xdr:cNvCxnSpPr/>
      </xdr:nvCxnSpPr>
      <xdr:spPr>
        <a:xfrm>
          <a:off x="2019300" y="16820620"/>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4598</xdr:rowOff>
    </xdr:from>
    <xdr:to>
      <xdr:col>10</xdr:col>
      <xdr:colOff>114300</xdr:colOff>
      <xdr:row>98</xdr:row>
      <xdr:rowOff>18520</xdr:rowOff>
    </xdr:to>
    <xdr:cxnSp macro="">
      <xdr:nvCxnSpPr>
        <xdr:cNvPr id="245" name="直線コネクタ 244"/>
        <xdr:cNvCxnSpPr/>
      </xdr:nvCxnSpPr>
      <xdr:spPr>
        <a:xfrm>
          <a:off x="1130300" y="16806698"/>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168019</xdr:rowOff>
    </xdr:from>
    <xdr:to>
      <xdr:col>24</xdr:col>
      <xdr:colOff>114300</xdr:colOff>
      <xdr:row>98</xdr:row>
      <xdr:rowOff>98169</xdr:rowOff>
    </xdr:to>
    <xdr:sp macro="" textlink="">
      <xdr:nvSpPr>
        <xdr:cNvPr id="255" name="楕円 254"/>
        <xdr:cNvSpPr/>
      </xdr:nvSpPr>
      <xdr:spPr>
        <a:xfrm>
          <a:off x="4584700" y="16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82946</xdr:rowOff>
    </xdr:from>
    <xdr:ext cx="534377" cy="259045"/>
    <xdr:sp macro="" textlink="">
      <xdr:nvSpPr>
        <xdr:cNvPr id="256" name="衛生費該当値テキスト"/>
        <xdr:cNvSpPr txBox="1"/>
      </xdr:nvSpPr>
      <xdr:spPr>
        <a:xfrm>
          <a:off x="4686300" y="167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154783</xdr:rowOff>
    </xdr:from>
    <xdr:to>
      <xdr:col>20</xdr:col>
      <xdr:colOff>38100</xdr:colOff>
      <xdr:row>98</xdr:row>
      <xdr:rowOff>84933</xdr:rowOff>
    </xdr:to>
    <xdr:sp macro="" textlink="">
      <xdr:nvSpPr>
        <xdr:cNvPr id="257" name="楕円 256"/>
        <xdr:cNvSpPr/>
      </xdr:nvSpPr>
      <xdr:spPr>
        <a:xfrm>
          <a:off x="3746500" y="167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76060</xdr:rowOff>
    </xdr:from>
    <xdr:ext cx="534377" cy="259045"/>
    <xdr:sp macro="" textlink="">
      <xdr:nvSpPr>
        <xdr:cNvPr id="258" name="テキスト ボックス 257"/>
        <xdr:cNvSpPr txBox="1"/>
      </xdr:nvSpPr>
      <xdr:spPr>
        <a:xfrm>
          <a:off x="3530111" y="168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146965</xdr:rowOff>
    </xdr:from>
    <xdr:to>
      <xdr:col>15</xdr:col>
      <xdr:colOff>101600</xdr:colOff>
      <xdr:row>98</xdr:row>
      <xdr:rowOff>77115</xdr:rowOff>
    </xdr:to>
    <xdr:sp macro="" textlink="">
      <xdr:nvSpPr>
        <xdr:cNvPr id="259" name="楕円 258"/>
        <xdr:cNvSpPr/>
      </xdr:nvSpPr>
      <xdr:spPr>
        <a:xfrm>
          <a:off x="2857500" y="16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68242</xdr:rowOff>
    </xdr:from>
    <xdr:ext cx="534377" cy="259045"/>
    <xdr:sp macro="" textlink="">
      <xdr:nvSpPr>
        <xdr:cNvPr id="260" name="テキスト ボックス 259"/>
        <xdr:cNvSpPr txBox="1"/>
      </xdr:nvSpPr>
      <xdr:spPr>
        <a:xfrm>
          <a:off x="2641111" y="168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139170</xdr:rowOff>
    </xdr:from>
    <xdr:to>
      <xdr:col>10</xdr:col>
      <xdr:colOff>165100</xdr:colOff>
      <xdr:row>98</xdr:row>
      <xdr:rowOff>69320</xdr:rowOff>
    </xdr:to>
    <xdr:sp macro="" textlink="">
      <xdr:nvSpPr>
        <xdr:cNvPr id="261" name="楕円 260"/>
        <xdr:cNvSpPr/>
      </xdr:nvSpPr>
      <xdr:spPr>
        <a:xfrm>
          <a:off x="1968500" y="167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60447</xdr:rowOff>
    </xdr:from>
    <xdr:ext cx="534377" cy="259045"/>
    <xdr:sp macro="" textlink="">
      <xdr:nvSpPr>
        <xdr:cNvPr id="262" name="テキスト ボックス 261"/>
        <xdr:cNvSpPr txBox="1"/>
      </xdr:nvSpPr>
      <xdr:spPr>
        <a:xfrm>
          <a:off x="1752111" y="168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125248</xdr:rowOff>
    </xdr:from>
    <xdr:to>
      <xdr:col>6</xdr:col>
      <xdr:colOff>38100</xdr:colOff>
      <xdr:row>98</xdr:row>
      <xdr:rowOff>55398</xdr:rowOff>
    </xdr:to>
    <xdr:sp macro="" textlink="">
      <xdr:nvSpPr>
        <xdr:cNvPr id="263" name="楕円 262"/>
        <xdr:cNvSpPr/>
      </xdr:nvSpPr>
      <xdr:spPr>
        <a:xfrm>
          <a:off x="1079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46525</xdr:rowOff>
    </xdr:from>
    <xdr:ext cx="534377" cy="259045"/>
    <xdr:sp macro="" textlink="">
      <xdr:nvSpPr>
        <xdr:cNvPr id="264" name="テキスト ボックス 263"/>
        <xdr:cNvSpPr txBox="1"/>
      </xdr:nvSpPr>
      <xdr:spPr>
        <a:xfrm>
          <a:off x="863111" y="16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82093</xdr:rowOff>
    </xdr:from>
    <xdr:to>
      <xdr:col>55</xdr:col>
      <xdr:colOff>0</xdr:colOff>
      <xdr:row>36</xdr:row>
      <xdr:rowOff>8026</xdr:rowOff>
    </xdr:to>
    <xdr:cxnSp macro="">
      <xdr:nvCxnSpPr>
        <xdr:cNvPr id="291" name="直線コネクタ 290"/>
        <xdr:cNvCxnSpPr/>
      </xdr:nvCxnSpPr>
      <xdr:spPr>
        <a:xfrm>
          <a:off x="9639300" y="5911393"/>
          <a:ext cx="8382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82093</xdr:rowOff>
    </xdr:from>
    <xdr:to>
      <xdr:col>50</xdr:col>
      <xdr:colOff>114300</xdr:colOff>
      <xdr:row>35</xdr:row>
      <xdr:rowOff>115925</xdr:rowOff>
    </xdr:to>
    <xdr:cxnSp macro="">
      <xdr:nvCxnSpPr>
        <xdr:cNvPr id="294" name="直線コネクタ 293"/>
        <xdr:cNvCxnSpPr/>
      </xdr:nvCxnSpPr>
      <xdr:spPr>
        <a:xfrm flipV="1">
          <a:off x="8750300" y="5911393"/>
          <a:ext cx="889000" cy="2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115925</xdr:rowOff>
    </xdr:from>
    <xdr:to>
      <xdr:col>45</xdr:col>
      <xdr:colOff>177800</xdr:colOff>
      <xdr:row>35</xdr:row>
      <xdr:rowOff>157988</xdr:rowOff>
    </xdr:to>
    <xdr:cxnSp macro="">
      <xdr:nvCxnSpPr>
        <xdr:cNvPr id="297" name="直線コネクタ 296"/>
        <xdr:cNvCxnSpPr/>
      </xdr:nvCxnSpPr>
      <xdr:spPr>
        <a:xfrm flipV="1">
          <a:off x="7861300" y="611667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68834</xdr:rowOff>
    </xdr:from>
    <xdr:to>
      <xdr:col>41</xdr:col>
      <xdr:colOff>50800</xdr:colOff>
      <xdr:row>35</xdr:row>
      <xdr:rowOff>157988</xdr:rowOff>
    </xdr:to>
    <xdr:cxnSp macro="">
      <xdr:nvCxnSpPr>
        <xdr:cNvPr id="300" name="直線コネクタ 299"/>
        <xdr:cNvCxnSpPr/>
      </xdr:nvCxnSpPr>
      <xdr:spPr>
        <a:xfrm>
          <a:off x="6972300" y="606958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128676</xdr:rowOff>
    </xdr:from>
    <xdr:to>
      <xdr:col>55</xdr:col>
      <xdr:colOff>50800</xdr:colOff>
      <xdr:row>36</xdr:row>
      <xdr:rowOff>58826</xdr:rowOff>
    </xdr:to>
    <xdr:sp macro="" textlink="">
      <xdr:nvSpPr>
        <xdr:cNvPr id="310" name="楕円 309"/>
        <xdr:cNvSpPr/>
      </xdr:nvSpPr>
      <xdr:spPr>
        <a:xfrm>
          <a:off x="104267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151553</xdr:rowOff>
    </xdr:from>
    <xdr:ext cx="469744" cy="259045"/>
    <xdr:sp macro="" textlink="">
      <xdr:nvSpPr>
        <xdr:cNvPr id="311" name="労働費該当値テキスト"/>
        <xdr:cNvSpPr txBox="1"/>
      </xdr:nvSpPr>
      <xdr:spPr>
        <a:xfrm>
          <a:off x="10528300" y="59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31293</xdr:rowOff>
    </xdr:from>
    <xdr:to>
      <xdr:col>50</xdr:col>
      <xdr:colOff>165100</xdr:colOff>
      <xdr:row>34</xdr:row>
      <xdr:rowOff>132893</xdr:rowOff>
    </xdr:to>
    <xdr:sp macro="" textlink="">
      <xdr:nvSpPr>
        <xdr:cNvPr id="312" name="楕円 311"/>
        <xdr:cNvSpPr/>
      </xdr:nvSpPr>
      <xdr:spPr>
        <a:xfrm>
          <a:off x="9588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149420</xdr:rowOff>
    </xdr:from>
    <xdr:ext cx="469744" cy="259045"/>
    <xdr:sp macro="" textlink="">
      <xdr:nvSpPr>
        <xdr:cNvPr id="313" name="テキスト ボックス 312"/>
        <xdr:cNvSpPr txBox="1"/>
      </xdr:nvSpPr>
      <xdr:spPr>
        <a:xfrm>
          <a:off x="9404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65125</xdr:rowOff>
    </xdr:from>
    <xdr:to>
      <xdr:col>46</xdr:col>
      <xdr:colOff>38100</xdr:colOff>
      <xdr:row>35</xdr:row>
      <xdr:rowOff>166725</xdr:rowOff>
    </xdr:to>
    <xdr:sp macro="" textlink="">
      <xdr:nvSpPr>
        <xdr:cNvPr id="314" name="楕円 313"/>
        <xdr:cNvSpPr/>
      </xdr:nvSpPr>
      <xdr:spPr>
        <a:xfrm>
          <a:off x="86995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11802</xdr:rowOff>
    </xdr:from>
    <xdr:ext cx="469744" cy="259045"/>
    <xdr:sp macro="" textlink="">
      <xdr:nvSpPr>
        <xdr:cNvPr id="315" name="テキスト ボックス 314"/>
        <xdr:cNvSpPr txBox="1"/>
      </xdr:nvSpPr>
      <xdr:spPr>
        <a:xfrm>
          <a:off x="8515428" y="58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107188</xdr:rowOff>
    </xdr:from>
    <xdr:to>
      <xdr:col>41</xdr:col>
      <xdr:colOff>101600</xdr:colOff>
      <xdr:row>36</xdr:row>
      <xdr:rowOff>37338</xdr:rowOff>
    </xdr:to>
    <xdr:sp macro="" textlink="">
      <xdr:nvSpPr>
        <xdr:cNvPr id="316" name="楕円 315"/>
        <xdr:cNvSpPr/>
      </xdr:nvSpPr>
      <xdr:spPr>
        <a:xfrm>
          <a:off x="7810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53865</xdr:rowOff>
    </xdr:from>
    <xdr:ext cx="469744" cy="259045"/>
    <xdr:sp macro="" textlink="">
      <xdr:nvSpPr>
        <xdr:cNvPr id="317" name="テキスト ボックス 316"/>
        <xdr:cNvSpPr txBox="1"/>
      </xdr:nvSpPr>
      <xdr:spPr>
        <a:xfrm>
          <a:off x="7626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18034</xdr:rowOff>
    </xdr:from>
    <xdr:to>
      <xdr:col>36</xdr:col>
      <xdr:colOff>165100</xdr:colOff>
      <xdr:row>35</xdr:row>
      <xdr:rowOff>119634</xdr:rowOff>
    </xdr:to>
    <xdr:sp macro="" textlink="">
      <xdr:nvSpPr>
        <xdr:cNvPr id="318" name="楕円 317"/>
        <xdr:cNvSpPr/>
      </xdr:nvSpPr>
      <xdr:spPr>
        <a:xfrm>
          <a:off x="6921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136161</xdr:rowOff>
    </xdr:from>
    <xdr:ext cx="469744" cy="259045"/>
    <xdr:sp macro="" textlink="">
      <xdr:nvSpPr>
        <xdr:cNvPr id="319" name="テキスト ボックス 318"/>
        <xdr:cNvSpPr txBox="1"/>
      </xdr:nvSpPr>
      <xdr:spPr>
        <a:xfrm>
          <a:off x="6737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15342</xdr:rowOff>
    </xdr:from>
    <xdr:to>
      <xdr:col>55</xdr:col>
      <xdr:colOff>0</xdr:colOff>
      <xdr:row>58</xdr:row>
      <xdr:rowOff>32715</xdr:rowOff>
    </xdr:to>
    <xdr:cxnSp macro="">
      <xdr:nvCxnSpPr>
        <xdr:cNvPr id="346" name="直線コネクタ 345"/>
        <xdr:cNvCxnSpPr/>
      </xdr:nvCxnSpPr>
      <xdr:spPr>
        <a:xfrm flipV="1">
          <a:off x="9639300" y="8930742"/>
          <a:ext cx="8382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99789</xdr:rowOff>
    </xdr:from>
    <xdr:ext cx="378565" cy="259045"/>
    <xdr:sp macro="" textlink="">
      <xdr:nvSpPr>
        <xdr:cNvPr id="347" name="農林水産業費平均値テキスト"/>
        <xdr:cNvSpPr txBox="1"/>
      </xdr:nvSpPr>
      <xdr:spPr>
        <a:xfrm>
          <a:off x="10528300" y="9872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32715</xdr:rowOff>
    </xdr:from>
    <xdr:to>
      <xdr:col>50</xdr:col>
      <xdr:colOff>114300</xdr:colOff>
      <xdr:row>58</xdr:row>
      <xdr:rowOff>79349</xdr:rowOff>
    </xdr:to>
    <xdr:cxnSp macro="">
      <xdr:nvCxnSpPr>
        <xdr:cNvPr id="349" name="直線コネクタ 348"/>
        <xdr:cNvCxnSpPr/>
      </xdr:nvCxnSpPr>
      <xdr:spPr>
        <a:xfrm flipV="1">
          <a:off x="8750300" y="997681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1" name="テキスト ボックス 350"/>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64262</xdr:rowOff>
    </xdr:from>
    <xdr:to>
      <xdr:col>45</xdr:col>
      <xdr:colOff>177800</xdr:colOff>
      <xdr:row>58</xdr:row>
      <xdr:rowOff>79349</xdr:rowOff>
    </xdr:to>
    <xdr:cxnSp macro="">
      <xdr:nvCxnSpPr>
        <xdr:cNvPr id="352" name="直線コネクタ 351"/>
        <xdr:cNvCxnSpPr/>
      </xdr:nvCxnSpPr>
      <xdr:spPr>
        <a:xfrm>
          <a:off x="7861300" y="1000836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64262</xdr:rowOff>
    </xdr:from>
    <xdr:to>
      <xdr:col>41</xdr:col>
      <xdr:colOff>50800</xdr:colOff>
      <xdr:row>58</xdr:row>
      <xdr:rowOff>66091</xdr:rowOff>
    </xdr:to>
    <xdr:cxnSp macro="">
      <xdr:nvCxnSpPr>
        <xdr:cNvPr id="355" name="直線コネクタ 354"/>
        <xdr:cNvCxnSpPr/>
      </xdr:nvCxnSpPr>
      <xdr:spPr>
        <a:xfrm flipV="1">
          <a:off x="6972300" y="1000836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135992</xdr:rowOff>
    </xdr:from>
    <xdr:to>
      <xdr:col>55</xdr:col>
      <xdr:colOff>50800</xdr:colOff>
      <xdr:row>52</xdr:row>
      <xdr:rowOff>66142</xdr:rowOff>
    </xdr:to>
    <xdr:sp macro="" textlink="">
      <xdr:nvSpPr>
        <xdr:cNvPr id="365" name="楕円 364"/>
        <xdr:cNvSpPr/>
      </xdr:nvSpPr>
      <xdr:spPr>
        <a:xfrm>
          <a:off x="104267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89019</xdr:rowOff>
    </xdr:from>
    <xdr:ext cx="469744" cy="259045"/>
    <xdr:sp macro="" textlink="">
      <xdr:nvSpPr>
        <xdr:cNvPr id="366" name="農林水産業費該当値テキスト"/>
        <xdr:cNvSpPr txBox="1"/>
      </xdr:nvSpPr>
      <xdr:spPr>
        <a:xfrm>
          <a:off x="10528300" y="883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153365</xdr:rowOff>
    </xdr:from>
    <xdr:to>
      <xdr:col>50</xdr:col>
      <xdr:colOff>165100</xdr:colOff>
      <xdr:row>58</xdr:row>
      <xdr:rowOff>83515</xdr:rowOff>
    </xdr:to>
    <xdr:sp macro="" textlink="">
      <xdr:nvSpPr>
        <xdr:cNvPr id="367" name="楕円 366"/>
        <xdr:cNvSpPr/>
      </xdr:nvSpPr>
      <xdr:spPr>
        <a:xfrm>
          <a:off x="9588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100042</xdr:rowOff>
    </xdr:from>
    <xdr:ext cx="378565" cy="259045"/>
    <xdr:sp macro="" textlink="">
      <xdr:nvSpPr>
        <xdr:cNvPr id="368" name="テキスト ボックス 367"/>
        <xdr:cNvSpPr txBox="1"/>
      </xdr:nvSpPr>
      <xdr:spPr>
        <a:xfrm>
          <a:off x="9450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28549</xdr:rowOff>
    </xdr:from>
    <xdr:to>
      <xdr:col>46</xdr:col>
      <xdr:colOff>38100</xdr:colOff>
      <xdr:row>58</xdr:row>
      <xdr:rowOff>130149</xdr:rowOff>
    </xdr:to>
    <xdr:sp macro="" textlink="">
      <xdr:nvSpPr>
        <xdr:cNvPr id="369" name="楕円 368"/>
        <xdr:cNvSpPr/>
      </xdr:nvSpPr>
      <xdr:spPr>
        <a:xfrm>
          <a:off x="8699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146676</xdr:rowOff>
    </xdr:from>
    <xdr:ext cx="378565" cy="259045"/>
    <xdr:sp macro="" textlink="">
      <xdr:nvSpPr>
        <xdr:cNvPr id="370" name="テキスト ボックス 369"/>
        <xdr:cNvSpPr txBox="1"/>
      </xdr:nvSpPr>
      <xdr:spPr>
        <a:xfrm>
          <a:off x="8561017" y="97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13462</xdr:rowOff>
    </xdr:from>
    <xdr:to>
      <xdr:col>41</xdr:col>
      <xdr:colOff>101600</xdr:colOff>
      <xdr:row>58</xdr:row>
      <xdr:rowOff>115062</xdr:rowOff>
    </xdr:to>
    <xdr:sp macro="" textlink="">
      <xdr:nvSpPr>
        <xdr:cNvPr id="371" name="楕円 370"/>
        <xdr:cNvSpPr/>
      </xdr:nvSpPr>
      <xdr:spPr>
        <a:xfrm>
          <a:off x="7810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131589</xdr:rowOff>
    </xdr:from>
    <xdr:ext cx="378565" cy="259045"/>
    <xdr:sp macro="" textlink="">
      <xdr:nvSpPr>
        <xdr:cNvPr id="372" name="テキスト ボックス 371"/>
        <xdr:cNvSpPr txBox="1"/>
      </xdr:nvSpPr>
      <xdr:spPr>
        <a:xfrm>
          <a:off x="7672017" y="973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15291</xdr:rowOff>
    </xdr:from>
    <xdr:to>
      <xdr:col>36</xdr:col>
      <xdr:colOff>165100</xdr:colOff>
      <xdr:row>58</xdr:row>
      <xdr:rowOff>116891</xdr:rowOff>
    </xdr:to>
    <xdr:sp macro="" textlink="">
      <xdr:nvSpPr>
        <xdr:cNvPr id="373" name="楕円 372"/>
        <xdr:cNvSpPr/>
      </xdr:nvSpPr>
      <xdr:spPr>
        <a:xfrm>
          <a:off x="6921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133418</xdr:rowOff>
    </xdr:from>
    <xdr:ext cx="378565" cy="259045"/>
    <xdr:sp macro="" textlink="">
      <xdr:nvSpPr>
        <xdr:cNvPr id="374" name="テキスト ボックス 373"/>
        <xdr:cNvSpPr txBox="1"/>
      </xdr:nvSpPr>
      <xdr:spPr>
        <a:xfrm>
          <a:off x="6783017" y="9734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170196</xdr:rowOff>
    </xdr:from>
    <xdr:to>
      <xdr:col>55</xdr:col>
      <xdr:colOff>0</xdr:colOff>
      <xdr:row>78</xdr:row>
      <xdr:rowOff>65084</xdr:rowOff>
    </xdr:to>
    <xdr:cxnSp macro="">
      <xdr:nvCxnSpPr>
        <xdr:cNvPr id="401" name="直線コネクタ 400"/>
        <xdr:cNvCxnSpPr/>
      </xdr:nvCxnSpPr>
      <xdr:spPr>
        <a:xfrm>
          <a:off x="9639300" y="13371846"/>
          <a:ext cx="8382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170196</xdr:rowOff>
    </xdr:from>
    <xdr:to>
      <xdr:col>50</xdr:col>
      <xdr:colOff>114300</xdr:colOff>
      <xdr:row>78</xdr:row>
      <xdr:rowOff>42317</xdr:rowOff>
    </xdr:to>
    <xdr:cxnSp macro="">
      <xdr:nvCxnSpPr>
        <xdr:cNvPr id="404" name="直線コネクタ 403"/>
        <xdr:cNvCxnSpPr/>
      </xdr:nvCxnSpPr>
      <xdr:spPr>
        <a:xfrm flipV="1">
          <a:off x="8750300" y="1337184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35550</xdr:rowOff>
    </xdr:from>
    <xdr:to>
      <xdr:col>45</xdr:col>
      <xdr:colOff>177800</xdr:colOff>
      <xdr:row>78</xdr:row>
      <xdr:rowOff>42317</xdr:rowOff>
    </xdr:to>
    <xdr:cxnSp macro="">
      <xdr:nvCxnSpPr>
        <xdr:cNvPr id="407" name="直線コネクタ 406"/>
        <xdr:cNvCxnSpPr/>
      </xdr:nvCxnSpPr>
      <xdr:spPr>
        <a:xfrm>
          <a:off x="7861300" y="1340865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35550</xdr:rowOff>
    </xdr:from>
    <xdr:to>
      <xdr:col>41</xdr:col>
      <xdr:colOff>50800</xdr:colOff>
      <xdr:row>78</xdr:row>
      <xdr:rowOff>71532</xdr:rowOff>
    </xdr:to>
    <xdr:cxnSp macro="">
      <xdr:nvCxnSpPr>
        <xdr:cNvPr id="410" name="直線コネクタ 409"/>
        <xdr:cNvCxnSpPr/>
      </xdr:nvCxnSpPr>
      <xdr:spPr>
        <a:xfrm flipV="1">
          <a:off x="6972300" y="13408650"/>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14284</xdr:rowOff>
    </xdr:from>
    <xdr:to>
      <xdr:col>55</xdr:col>
      <xdr:colOff>50800</xdr:colOff>
      <xdr:row>78</xdr:row>
      <xdr:rowOff>115884</xdr:rowOff>
    </xdr:to>
    <xdr:sp macro="" textlink="">
      <xdr:nvSpPr>
        <xdr:cNvPr id="420" name="楕円 419"/>
        <xdr:cNvSpPr/>
      </xdr:nvSpPr>
      <xdr:spPr>
        <a:xfrm>
          <a:off x="104267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100661</xdr:rowOff>
    </xdr:from>
    <xdr:ext cx="469744" cy="259045"/>
    <xdr:sp macro="" textlink="">
      <xdr:nvSpPr>
        <xdr:cNvPr id="421" name="商工費該当値テキスト"/>
        <xdr:cNvSpPr txBox="1"/>
      </xdr:nvSpPr>
      <xdr:spPr>
        <a:xfrm>
          <a:off x="10528300" y="1330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119396</xdr:rowOff>
    </xdr:from>
    <xdr:to>
      <xdr:col>50</xdr:col>
      <xdr:colOff>165100</xdr:colOff>
      <xdr:row>78</xdr:row>
      <xdr:rowOff>49546</xdr:rowOff>
    </xdr:to>
    <xdr:sp macro="" textlink="">
      <xdr:nvSpPr>
        <xdr:cNvPr id="422" name="楕円 421"/>
        <xdr:cNvSpPr/>
      </xdr:nvSpPr>
      <xdr:spPr>
        <a:xfrm>
          <a:off x="9588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40673</xdr:rowOff>
    </xdr:from>
    <xdr:ext cx="469744" cy="259045"/>
    <xdr:sp macro="" textlink="">
      <xdr:nvSpPr>
        <xdr:cNvPr id="423" name="テキスト ボックス 422"/>
        <xdr:cNvSpPr txBox="1"/>
      </xdr:nvSpPr>
      <xdr:spPr>
        <a:xfrm>
          <a:off x="9404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162967</xdr:rowOff>
    </xdr:from>
    <xdr:to>
      <xdr:col>46</xdr:col>
      <xdr:colOff>38100</xdr:colOff>
      <xdr:row>78</xdr:row>
      <xdr:rowOff>93117</xdr:rowOff>
    </xdr:to>
    <xdr:sp macro="" textlink="">
      <xdr:nvSpPr>
        <xdr:cNvPr id="424" name="楕円 423"/>
        <xdr:cNvSpPr/>
      </xdr:nvSpPr>
      <xdr:spPr>
        <a:xfrm>
          <a:off x="8699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84244</xdr:rowOff>
    </xdr:from>
    <xdr:ext cx="469744" cy="259045"/>
    <xdr:sp macro="" textlink="">
      <xdr:nvSpPr>
        <xdr:cNvPr id="425" name="テキスト ボックス 424"/>
        <xdr:cNvSpPr txBox="1"/>
      </xdr:nvSpPr>
      <xdr:spPr>
        <a:xfrm>
          <a:off x="8515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156200</xdr:rowOff>
    </xdr:from>
    <xdr:to>
      <xdr:col>41</xdr:col>
      <xdr:colOff>101600</xdr:colOff>
      <xdr:row>78</xdr:row>
      <xdr:rowOff>86350</xdr:rowOff>
    </xdr:to>
    <xdr:sp macro="" textlink="">
      <xdr:nvSpPr>
        <xdr:cNvPr id="426" name="楕円 425"/>
        <xdr:cNvSpPr/>
      </xdr:nvSpPr>
      <xdr:spPr>
        <a:xfrm>
          <a:off x="7810500" y="13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77477</xdr:rowOff>
    </xdr:from>
    <xdr:ext cx="469744" cy="259045"/>
    <xdr:sp macro="" textlink="">
      <xdr:nvSpPr>
        <xdr:cNvPr id="427" name="テキスト ボックス 426"/>
        <xdr:cNvSpPr txBox="1"/>
      </xdr:nvSpPr>
      <xdr:spPr>
        <a:xfrm>
          <a:off x="7626428" y="13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20732</xdr:rowOff>
    </xdr:from>
    <xdr:to>
      <xdr:col>36</xdr:col>
      <xdr:colOff>165100</xdr:colOff>
      <xdr:row>78</xdr:row>
      <xdr:rowOff>122332</xdr:rowOff>
    </xdr:to>
    <xdr:sp macro="" textlink="">
      <xdr:nvSpPr>
        <xdr:cNvPr id="428" name="楕円 427"/>
        <xdr:cNvSpPr/>
      </xdr:nvSpPr>
      <xdr:spPr>
        <a:xfrm>
          <a:off x="6921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113459</xdr:rowOff>
    </xdr:from>
    <xdr:ext cx="469744" cy="259045"/>
    <xdr:sp macro="" textlink="">
      <xdr:nvSpPr>
        <xdr:cNvPr id="429" name="テキスト ボックス 428"/>
        <xdr:cNvSpPr txBox="1"/>
      </xdr:nvSpPr>
      <xdr:spPr>
        <a:xfrm>
          <a:off x="6737428"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81598</xdr:rowOff>
    </xdr:from>
    <xdr:to>
      <xdr:col>55</xdr:col>
      <xdr:colOff>0</xdr:colOff>
      <xdr:row>97</xdr:row>
      <xdr:rowOff>125946</xdr:rowOff>
    </xdr:to>
    <xdr:cxnSp macro="">
      <xdr:nvCxnSpPr>
        <xdr:cNvPr id="458" name="直線コネクタ 457"/>
        <xdr:cNvCxnSpPr/>
      </xdr:nvCxnSpPr>
      <xdr:spPr>
        <a:xfrm>
          <a:off x="9639300" y="16712248"/>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81598</xdr:rowOff>
    </xdr:from>
    <xdr:to>
      <xdr:col>50</xdr:col>
      <xdr:colOff>114300</xdr:colOff>
      <xdr:row>97</xdr:row>
      <xdr:rowOff>86055</xdr:rowOff>
    </xdr:to>
    <xdr:cxnSp macro="">
      <xdr:nvCxnSpPr>
        <xdr:cNvPr id="461" name="直線コネクタ 460"/>
        <xdr:cNvCxnSpPr/>
      </xdr:nvCxnSpPr>
      <xdr:spPr>
        <a:xfrm flipV="1">
          <a:off x="8750300" y="16712248"/>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86055</xdr:rowOff>
    </xdr:from>
    <xdr:to>
      <xdr:col>45</xdr:col>
      <xdr:colOff>177800</xdr:colOff>
      <xdr:row>97</xdr:row>
      <xdr:rowOff>108928</xdr:rowOff>
    </xdr:to>
    <xdr:cxnSp macro="">
      <xdr:nvCxnSpPr>
        <xdr:cNvPr id="464" name="直線コネクタ 463"/>
        <xdr:cNvCxnSpPr/>
      </xdr:nvCxnSpPr>
      <xdr:spPr>
        <a:xfrm flipV="1">
          <a:off x="7861300" y="16716705"/>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108928</xdr:rowOff>
    </xdr:from>
    <xdr:to>
      <xdr:col>41</xdr:col>
      <xdr:colOff>50800</xdr:colOff>
      <xdr:row>97</xdr:row>
      <xdr:rowOff>144335</xdr:rowOff>
    </xdr:to>
    <xdr:cxnSp macro="">
      <xdr:nvCxnSpPr>
        <xdr:cNvPr id="467" name="直線コネクタ 466"/>
        <xdr:cNvCxnSpPr/>
      </xdr:nvCxnSpPr>
      <xdr:spPr>
        <a:xfrm flipV="1">
          <a:off x="6972300" y="16739578"/>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75146</xdr:rowOff>
    </xdr:from>
    <xdr:to>
      <xdr:col>55</xdr:col>
      <xdr:colOff>50800</xdr:colOff>
      <xdr:row>98</xdr:row>
      <xdr:rowOff>5296</xdr:rowOff>
    </xdr:to>
    <xdr:sp macro="" textlink="">
      <xdr:nvSpPr>
        <xdr:cNvPr id="477" name="楕円 476"/>
        <xdr:cNvSpPr/>
      </xdr:nvSpPr>
      <xdr:spPr>
        <a:xfrm>
          <a:off x="10426700" y="167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161523</xdr:rowOff>
    </xdr:from>
    <xdr:ext cx="534377" cy="259045"/>
    <xdr:sp macro="" textlink="">
      <xdr:nvSpPr>
        <xdr:cNvPr id="478" name="土木費該当値テキスト"/>
        <xdr:cNvSpPr txBox="1"/>
      </xdr:nvSpPr>
      <xdr:spPr>
        <a:xfrm>
          <a:off x="10528300" y="166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30798</xdr:rowOff>
    </xdr:from>
    <xdr:to>
      <xdr:col>50</xdr:col>
      <xdr:colOff>165100</xdr:colOff>
      <xdr:row>97</xdr:row>
      <xdr:rowOff>132398</xdr:rowOff>
    </xdr:to>
    <xdr:sp macro="" textlink="">
      <xdr:nvSpPr>
        <xdr:cNvPr id="479" name="楕円 478"/>
        <xdr:cNvSpPr/>
      </xdr:nvSpPr>
      <xdr:spPr>
        <a:xfrm>
          <a:off x="9588500" y="16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123525</xdr:rowOff>
    </xdr:from>
    <xdr:ext cx="534377" cy="259045"/>
    <xdr:sp macro="" textlink="">
      <xdr:nvSpPr>
        <xdr:cNvPr id="480" name="テキスト ボックス 479"/>
        <xdr:cNvSpPr txBox="1"/>
      </xdr:nvSpPr>
      <xdr:spPr>
        <a:xfrm>
          <a:off x="9372111" y="167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35255</xdr:rowOff>
    </xdr:from>
    <xdr:to>
      <xdr:col>46</xdr:col>
      <xdr:colOff>38100</xdr:colOff>
      <xdr:row>97</xdr:row>
      <xdr:rowOff>136855</xdr:rowOff>
    </xdr:to>
    <xdr:sp macro="" textlink="">
      <xdr:nvSpPr>
        <xdr:cNvPr id="481" name="楕円 480"/>
        <xdr:cNvSpPr/>
      </xdr:nvSpPr>
      <xdr:spPr>
        <a:xfrm>
          <a:off x="8699500" y="166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127982</xdr:rowOff>
    </xdr:from>
    <xdr:ext cx="534377" cy="259045"/>
    <xdr:sp macro="" textlink="">
      <xdr:nvSpPr>
        <xdr:cNvPr id="482" name="テキスト ボックス 481"/>
        <xdr:cNvSpPr txBox="1"/>
      </xdr:nvSpPr>
      <xdr:spPr>
        <a:xfrm>
          <a:off x="8483111" y="167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58128</xdr:rowOff>
    </xdr:from>
    <xdr:to>
      <xdr:col>41</xdr:col>
      <xdr:colOff>101600</xdr:colOff>
      <xdr:row>97</xdr:row>
      <xdr:rowOff>159728</xdr:rowOff>
    </xdr:to>
    <xdr:sp macro="" textlink="">
      <xdr:nvSpPr>
        <xdr:cNvPr id="483" name="楕円 482"/>
        <xdr:cNvSpPr/>
      </xdr:nvSpPr>
      <xdr:spPr>
        <a:xfrm>
          <a:off x="7810500" y="166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150855</xdr:rowOff>
    </xdr:from>
    <xdr:ext cx="534377" cy="259045"/>
    <xdr:sp macro="" textlink="">
      <xdr:nvSpPr>
        <xdr:cNvPr id="484" name="テキスト ボックス 483"/>
        <xdr:cNvSpPr txBox="1"/>
      </xdr:nvSpPr>
      <xdr:spPr>
        <a:xfrm>
          <a:off x="7594111" y="1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93535</xdr:rowOff>
    </xdr:from>
    <xdr:to>
      <xdr:col>36</xdr:col>
      <xdr:colOff>165100</xdr:colOff>
      <xdr:row>98</xdr:row>
      <xdr:rowOff>23685</xdr:rowOff>
    </xdr:to>
    <xdr:sp macro="" textlink="">
      <xdr:nvSpPr>
        <xdr:cNvPr id="485" name="楕円 484"/>
        <xdr:cNvSpPr/>
      </xdr:nvSpPr>
      <xdr:spPr>
        <a:xfrm>
          <a:off x="6921500" y="167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14812</xdr:rowOff>
    </xdr:from>
    <xdr:ext cx="534377" cy="259045"/>
    <xdr:sp macro="" textlink="">
      <xdr:nvSpPr>
        <xdr:cNvPr id="486" name="テキスト ボックス 485"/>
        <xdr:cNvSpPr txBox="1"/>
      </xdr:nvSpPr>
      <xdr:spPr>
        <a:xfrm>
          <a:off x="6705111" y="168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90300</xdr:rowOff>
    </xdr:from>
    <xdr:to>
      <xdr:col>85</xdr:col>
      <xdr:colOff>127000</xdr:colOff>
      <xdr:row>38</xdr:row>
      <xdr:rowOff>106096</xdr:rowOff>
    </xdr:to>
    <xdr:cxnSp macro="">
      <xdr:nvCxnSpPr>
        <xdr:cNvPr id="513" name="直線コネクタ 512"/>
        <xdr:cNvCxnSpPr/>
      </xdr:nvCxnSpPr>
      <xdr:spPr>
        <a:xfrm>
          <a:off x="15481300" y="6605400"/>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86962</xdr:rowOff>
    </xdr:from>
    <xdr:to>
      <xdr:col>81</xdr:col>
      <xdr:colOff>50800</xdr:colOff>
      <xdr:row>38</xdr:row>
      <xdr:rowOff>90300</xdr:rowOff>
    </xdr:to>
    <xdr:cxnSp macro="">
      <xdr:nvCxnSpPr>
        <xdr:cNvPr id="516" name="直線コネクタ 515"/>
        <xdr:cNvCxnSpPr/>
      </xdr:nvCxnSpPr>
      <xdr:spPr>
        <a:xfrm>
          <a:off x="14592300" y="660206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86962</xdr:rowOff>
    </xdr:from>
    <xdr:to>
      <xdr:col>76</xdr:col>
      <xdr:colOff>114300</xdr:colOff>
      <xdr:row>38</xdr:row>
      <xdr:rowOff>93591</xdr:rowOff>
    </xdr:to>
    <xdr:cxnSp macro="">
      <xdr:nvCxnSpPr>
        <xdr:cNvPr id="519" name="直線コネクタ 518"/>
        <xdr:cNvCxnSpPr/>
      </xdr:nvCxnSpPr>
      <xdr:spPr>
        <a:xfrm flipV="1">
          <a:off x="13703300" y="660206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93591</xdr:rowOff>
    </xdr:from>
    <xdr:to>
      <xdr:col>71</xdr:col>
      <xdr:colOff>177800</xdr:colOff>
      <xdr:row>38</xdr:row>
      <xdr:rowOff>96632</xdr:rowOff>
    </xdr:to>
    <xdr:cxnSp macro="">
      <xdr:nvCxnSpPr>
        <xdr:cNvPr id="522" name="直線コネクタ 521"/>
        <xdr:cNvCxnSpPr/>
      </xdr:nvCxnSpPr>
      <xdr:spPr>
        <a:xfrm flipV="1">
          <a:off x="12814300" y="6608691"/>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55296</xdr:rowOff>
    </xdr:from>
    <xdr:to>
      <xdr:col>85</xdr:col>
      <xdr:colOff>177800</xdr:colOff>
      <xdr:row>38</xdr:row>
      <xdr:rowOff>156896</xdr:rowOff>
    </xdr:to>
    <xdr:sp macro="" textlink="">
      <xdr:nvSpPr>
        <xdr:cNvPr id="532" name="楕円 531"/>
        <xdr:cNvSpPr/>
      </xdr:nvSpPr>
      <xdr:spPr>
        <a:xfrm>
          <a:off x="162687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39500</xdr:rowOff>
    </xdr:from>
    <xdr:to>
      <xdr:col>81</xdr:col>
      <xdr:colOff>101600</xdr:colOff>
      <xdr:row>38</xdr:row>
      <xdr:rowOff>141100</xdr:rowOff>
    </xdr:to>
    <xdr:sp macro="" textlink="">
      <xdr:nvSpPr>
        <xdr:cNvPr id="534" name="楕円 533"/>
        <xdr:cNvSpPr/>
      </xdr:nvSpPr>
      <xdr:spPr>
        <a:xfrm>
          <a:off x="15430500" y="65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132227</xdr:rowOff>
    </xdr:from>
    <xdr:ext cx="469744" cy="259045"/>
    <xdr:sp macro="" textlink="">
      <xdr:nvSpPr>
        <xdr:cNvPr id="535" name="テキスト ボックス 534"/>
        <xdr:cNvSpPr txBox="1"/>
      </xdr:nvSpPr>
      <xdr:spPr>
        <a:xfrm>
          <a:off x="15246428" y="66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36162</xdr:rowOff>
    </xdr:from>
    <xdr:to>
      <xdr:col>76</xdr:col>
      <xdr:colOff>165100</xdr:colOff>
      <xdr:row>38</xdr:row>
      <xdr:rowOff>137762</xdr:rowOff>
    </xdr:to>
    <xdr:sp macro="" textlink="">
      <xdr:nvSpPr>
        <xdr:cNvPr id="536" name="楕円 535"/>
        <xdr:cNvSpPr/>
      </xdr:nvSpPr>
      <xdr:spPr>
        <a:xfrm>
          <a:off x="14541500" y="65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128889</xdr:rowOff>
    </xdr:from>
    <xdr:ext cx="469744" cy="259045"/>
    <xdr:sp macro="" textlink="">
      <xdr:nvSpPr>
        <xdr:cNvPr id="537" name="テキスト ボックス 536"/>
        <xdr:cNvSpPr txBox="1"/>
      </xdr:nvSpPr>
      <xdr:spPr>
        <a:xfrm>
          <a:off x="14357428" y="664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42791</xdr:rowOff>
    </xdr:from>
    <xdr:to>
      <xdr:col>72</xdr:col>
      <xdr:colOff>38100</xdr:colOff>
      <xdr:row>38</xdr:row>
      <xdr:rowOff>144391</xdr:rowOff>
    </xdr:to>
    <xdr:sp macro="" textlink="">
      <xdr:nvSpPr>
        <xdr:cNvPr id="538" name="楕円 537"/>
        <xdr:cNvSpPr/>
      </xdr:nvSpPr>
      <xdr:spPr>
        <a:xfrm>
          <a:off x="13652500" y="65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135518</xdr:rowOff>
    </xdr:from>
    <xdr:ext cx="469744" cy="259045"/>
    <xdr:sp macro="" textlink="">
      <xdr:nvSpPr>
        <xdr:cNvPr id="539" name="テキスト ボックス 538"/>
        <xdr:cNvSpPr txBox="1"/>
      </xdr:nvSpPr>
      <xdr:spPr>
        <a:xfrm>
          <a:off x="13468428" y="665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45832</xdr:rowOff>
    </xdr:from>
    <xdr:to>
      <xdr:col>67</xdr:col>
      <xdr:colOff>101600</xdr:colOff>
      <xdr:row>38</xdr:row>
      <xdr:rowOff>147432</xdr:rowOff>
    </xdr:to>
    <xdr:sp macro="" textlink="">
      <xdr:nvSpPr>
        <xdr:cNvPr id="540" name="楕円 539"/>
        <xdr:cNvSpPr/>
      </xdr:nvSpPr>
      <xdr:spPr>
        <a:xfrm>
          <a:off x="12763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138559</xdr:rowOff>
    </xdr:from>
    <xdr:ext cx="469744" cy="259045"/>
    <xdr:sp macro="" textlink="">
      <xdr:nvSpPr>
        <xdr:cNvPr id="541" name="テキスト ボックス 540"/>
        <xdr:cNvSpPr txBox="1"/>
      </xdr:nvSpPr>
      <xdr:spPr>
        <a:xfrm>
          <a:off x="12579428" y="66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109448</xdr:rowOff>
    </xdr:from>
    <xdr:to>
      <xdr:col>85</xdr:col>
      <xdr:colOff>126364</xdr:colOff>
      <xdr:row>57</xdr:row>
      <xdr:rowOff>99512</xdr:rowOff>
    </xdr:to>
    <xdr:cxnSp macro="">
      <xdr:nvCxnSpPr>
        <xdr:cNvPr id="565" name="直線コネクタ 564"/>
        <xdr:cNvCxnSpPr/>
      </xdr:nvCxnSpPr>
      <xdr:spPr>
        <a:xfrm flipV="1">
          <a:off x="16317595" y="8681948"/>
          <a:ext cx="1269" cy="119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103339</xdr:rowOff>
    </xdr:from>
    <xdr:ext cx="534377" cy="259045"/>
    <xdr:sp macro="" textlink="">
      <xdr:nvSpPr>
        <xdr:cNvPr id="566" name="教育費最小値テキスト"/>
        <xdr:cNvSpPr txBox="1"/>
      </xdr:nvSpPr>
      <xdr:spPr>
        <a:xfrm>
          <a:off x="16370300" y="98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99512</xdr:rowOff>
    </xdr:from>
    <xdr:to>
      <xdr:col>86</xdr:col>
      <xdr:colOff>25400</xdr:colOff>
      <xdr:row>57</xdr:row>
      <xdr:rowOff>99512</xdr:rowOff>
    </xdr:to>
    <xdr:cxnSp macro="">
      <xdr:nvCxnSpPr>
        <xdr:cNvPr id="567" name="直線コネクタ 566"/>
        <xdr:cNvCxnSpPr/>
      </xdr:nvCxnSpPr>
      <xdr:spPr>
        <a:xfrm>
          <a:off x="16230600" y="987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56125</xdr:rowOff>
    </xdr:from>
    <xdr:ext cx="599010" cy="259045"/>
    <xdr:sp macro="" textlink="">
      <xdr:nvSpPr>
        <xdr:cNvPr id="568" name="教育費最大値テキスト"/>
        <xdr:cNvSpPr txBox="1"/>
      </xdr:nvSpPr>
      <xdr:spPr>
        <a:xfrm>
          <a:off x="16370300" y="845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109448</xdr:rowOff>
    </xdr:from>
    <xdr:to>
      <xdr:col>86</xdr:col>
      <xdr:colOff>25400</xdr:colOff>
      <xdr:row>50</xdr:row>
      <xdr:rowOff>109448</xdr:rowOff>
    </xdr:to>
    <xdr:cxnSp macro="">
      <xdr:nvCxnSpPr>
        <xdr:cNvPr id="569" name="直線コネクタ 568"/>
        <xdr:cNvCxnSpPr/>
      </xdr:nvCxnSpPr>
      <xdr:spPr>
        <a:xfrm>
          <a:off x="16230600" y="868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31488</xdr:rowOff>
    </xdr:from>
    <xdr:to>
      <xdr:col>85</xdr:col>
      <xdr:colOff>127000</xdr:colOff>
      <xdr:row>57</xdr:row>
      <xdr:rowOff>83167</xdr:rowOff>
    </xdr:to>
    <xdr:cxnSp macro="">
      <xdr:nvCxnSpPr>
        <xdr:cNvPr id="570" name="直線コネクタ 569"/>
        <xdr:cNvCxnSpPr/>
      </xdr:nvCxnSpPr>
      <xdr:spPr>
        <a:xfrm flipV="1">
          <a:off x="15481300" y="9804138"/>
          <a:ext cx="8382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96644</xdr:rowOff>
    </xdr:from>
    <xdr:ext cx="534377" cy="259045"/>
    <xdr:sp macro="" textlink="">
      <xdr:nvSpPr>
        <xdr:cNvPr id="571" name="教育費平均値テキスト"/>
        <xdr:cNvSpPr txBox="1"/>
      </xdr:nvSpPr>
      <xdr:spPr>
        <a:xfrm>
          <a:off x="16370300" y="952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73767</xdr:rowOff>
    </xdr:from>
    <xdr:to>
      <xdr:col>85</xdr:col>
      <xdr:colOff>177800</xdr:colOff>
      <xdr:row>57</xdr:row>
      <xdr:rowOff>3917</xdr:rowOff>
    </xdr:to>
    <xdr:sp macro="" textlink="">
      <xdr:nvSpPr>
        <xdr:cNvPr id="572" name="フローチャート: 判断 571"/>
        <xdr:cNvSpPr/>
      </xdr:nvSpPr>
      <xdr:spPr>
        <a:xfrm>
          <a:off x="16268700" y="967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27709</xdr:rowOff>
    </xdr:from>
    <xdr:to>
      <xdr:col>81</xdr:col>
      <xdr:colOff>50800</xdr:colOff>
      <xdr:row>57</xdr:row>
      <xdr:rowOff>83167</xdr:rowOff>
    </xdr:to>
    <xdr:cxnSp macro="">
      <xdr:nvCxnSpPr>
        <xdr:cNvPr id="573" name="直線コネクタ 572"/>
        <xdr:cNvCxnSpPr/>
      </xdr:nvCxnSpPr>
      <xdr:spPr>
        <a:xfrm>
          <a:off x="14592300" y="9800359"/>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100162</xdr:rowOff>
    </xdr:from>
    <xdr:to>
      <xdr:col>81</xdr:col>
      <xdr:colOff>101600</xdr:colOff>
      <xdr:row>57</xdr:row>
      <xdr:rowOff>30312</xdr:rowOff>
    </xdr:to>
    <xdr:sp macro="" textlink="">
      <xdr:nvSpPr>
        <xdr:cNvPr id="574" name="フローチャート: 判断 573"/>
        <xdr:cNvSpPr/>
      </xdr:nvSpPr>
      <xdr:spPr>
        <a:xfrm>
          <a:off x="15430500" y="970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46839</xdr:rowOff>
    </xdr:from>
    <xdr:ext cx="534377" cy="259045"/>
    <xdr:sp macro="" textlink="">
      <xdr:nvSpPr>
        <xdr:cNvPr id="575" name="テキスト ボックス 574"/>
        <xdr:cNvSpPr txBox="1"/>
      </xdr:nvSpPr>
      <xdr:spPr>
        <a:xfrm>
          <a:off x="15214111" y="94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27709</xdr:rowOff>
    </xdr:from>
    <xdr:to>
      <xdr:col>76</xdr:col>
      <xdr:colOff>114300</xdr:colOff>
      <xdr:row>57</xdr:row>
      <xdr:rowOff>113198</xdr:rowOff>
    </xdr:to>
    <xdr:cxnSp macro="">
      <xdr:nvCxnSpPr>
        <xdr:cNvPr id="576" name="直線コネクタ 575"/>
        <xdr:cNvCxnSpPr/>
      </xdr:nvCxnSpPr>
      <xdr:spPr>
        <a:xfrm flipV="1">
          <a:off x="13703300" y="9800359"/>
          <a:ext cx="8890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103553</xdr:rowOff>
    </xdr:from>
    <xdr:to>
      <xdr:col>76</xdr:col>
      <xdr:colOff>165100</xdr:colOff>
      <xdr:row>57</xdr:row>
      <xdr:rowOff>33703</xdr:rowOff>
    </xdr:to>
    <xdr:sp macro="" textlink="">
      <xdr:nvSpPr>
        <xdr:cNvPr id="577" name="フローチャート: 判断 576"/>
        <xdr:cNvSpPr/>
      </xdr:nvSpPr>
      <xdr:spPr>
        <a:xfrm>
          <a:off x="14541500" y="970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50230</xdr:rowOff>
    </xdr:from>
    <xdr:ext cx="534377" cy="259045"/>
    <xdr:sp macro="" textlink="">
      <xdr:nvSpPr>
        <xdr:cNvPr id="578" name="テキスト ボックス 577"/>
        <xdr:cNvSpPr txBox="1"/>
      </xdr:nvSpPr>
      <xdr:spPr>
        <a:xfrm>
          <a:off x="14325111" y="9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74526</xdr:rowOff>
    </xdr:from>
    <xdr:to>
      <xdr:col>71</xdr:col>
      <xdr:colOff>177800</xdr:colOff>
      <xdr:row>57</xdr:row>
      <xdr:rowOff>113198</xdr:rowOff>
    </xdr:to>
    <xdr:cxnSp macro="">
      <xdr:nvCxnSpPr>
        <xdr:cNvPr id="579" name="直線コネクタ 578"/>
        <xdr:cNvCxnSpPr/>
      </xdr:nvCxnSpPr>
      <xdr:spPr>
        <a:xfrm>
          <a:off x="12814300" y="984717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122321</xdr:rowOff>
    </xdr:from>
    <xdr:to>
      <xdr:col>72</xdr:col>
      <xdr:colOff>38100</xdr:colOff>
      <xdr:row>57</xdr:row>
      <xdr:rowOff>52471</xdr:rowOff>
    </xdr:to>
    <xdr:sp macro="" textlink="">
      <xdr:nvSpPr>
        <xdr:cNvPr id="580" name="フローチャート: 判断 579"/>
        <xdr:cNvSpPr/>
      </xdr:nvSpPr>
      <xdr:spPr>
        <a:xfrm>
          <a:off x="136525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68998</xdr:rowOff>
    </xdr:from>
    <xdr:ext cx="534377" cy="259045"/>
    <xdr:sp macro="" textlink="">
      <xdr:nvSpPr>
        <xdr:cNvPr id="581" name="テキスト ボックス 580"/>
        <xdr:cNvSpPr txBox="1"/>
      </xdr:nvSpPr>
      <xdr:spPr>
        <a:xfrm>
          <a:off x="13436111" y="94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121955</xdr:rowOff>
    </xdr:from>
    <xdr:to>
      <xdr:col>67</xdr:col>
      <xdr:colOff>101600</xdr:colOff>
      <xdr:row>57</xdr:row>
      <xdr:rowOff>52105</xdr:rowOff>
    </xdr:to>
    <xdr:sp macro="" textlink="">
      <xdr:nvSpPr>
        <xdr:cNvPr id="582" name="フローチャート: 判断 581"/>
        <xdr:cNvSpPr/>
      </xdr:nvSpPr>
      <xdr:spPr>
        <a:xfrm>
          <a:off x="12763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68632</xdr:rowOff>
    </xdr:from>
    <xdr:ext cx="534377" cy="259045"/>
    <xdr:sp macro="" textlink="">
      <xdr:nvSpPr>
        <xdr:cNvPr id="583" name="テキスト ボックス 582"/>
        <xdr:cNvSpPr txBox="1"/>
      </xdr:nvSpPr>
      <xdr:spPr>
        <a:xfrm>
          <a:off x="12547111" y="94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152138</xdr:rowOff>
    </xdr:from>
    <xdr:to>
      <xdr:col>85</xdr:col>
      <xdr:colOff>177800</xdr:colOff>
      <xdr:row>57</xdr:row>
      <xdr:rowOff>82288</xdr:rowOff>
    </xdr:to>
    <xdr:sp macro="" textlink="">
      <xdr:nvSpPr>
        <xdr:cNvPr id="589" name="楕円 588"/>
        <xdr:cNvSpPr/>
      </xdr:nvSpPr>
      <xdr:spPr>
        <a:xfrm>
          <a:off x="16268700" y="97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67065</xdr:rowOff>
    </xdr:from>
    <xdr:ext cx="534377" cy="259045"/>
    <xdr:sp macro="" textlink="">
      <xdr:nvSpPr>
        <xdr:cNvPr id="590" name="教育費該当値テキスト"/>
        <xdr:cNvSpPr txBox="1"/>
      </xdr:nvSpPr>
      <xdr:spPr>
        <a:xfrm>
          <a:off x="16370300" y="96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32367</xdr:rowOff>
    </xdr:from>
    <xdr:to>
      <xdr:col>81</xdr:col>
      <xdr:colOff>101600</xdr:colOff>
      <xdr:row>57</xdr:row>
      <xdr:rowOff>133967</xdr:rowOff>
    </xdr:to>
    <xdr:sp macro="" textlink="">
      <xdr:nvSpPr>
        <xdr:cNvPr id="591" name="楕円 590"/>
        <xdr:cNvSpPr/>
      </xdr:nvSpPr>
      <xdr:spPr>
        <a:xfrm>
          <a:off x="15430500" y="98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125094</xdr:rowOff>
    </xdr:from>
    <xdr:ext cx="534377" cy="259045"/>
    <xdr:sp macro="" textlink="">
      <xdr:nvSpPr>
        <xdr:cNvPr id="592" name="テキスト ボックス 591"/>
        <xdr:cNvSpPr txBox="1"/>
      </xdr:nvSpPr>
      <xdr:spPr>
        <a:xfrm>
          <a:off x="15214111" y="98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148359</xdr:rowOff>
    </xdr:from>
    <xdr:to>
      <xdr:col>76</xdr:col>
      <xdr:colOff>165100</xdr:colOff>
      <xdr:row>57</xdr:row>
      <xdr:rowOff>78509</xdr:rowOff>
    </xdr:to>
    <xdr:sp macro="" textlink="">
      <xdr:nvSpPr>
        <xdr:cNvPr id="593" name="楕円 592"/>
        <xdr:cNvSpPr/>
      </xdr:nvSpPr>
      <xdr:spPr>
        <a:xfrm>
          <a:off x="14541500" y="9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69636</xdr:rowOff>
    </xdr:from>
    <xdr:ext cx="534377" cy="259045"/>
    <xdr:sp macro="" textlink="">
      <xdr:nvSpPr>
        <xdr:cNvPr id="594" name="テキスト ボックス 593"/>
        <xdr:cNvSpPr txBox="1"/>
      </xdr:nvSpPr>
      <xdr:spPr>
        <a:xfrm>
          <a:off x="14325111" y="98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62398</xdr:rowOff>
    </xdr:from>
    <xdr:to>
      <xdr:col>72</xdr:col>
      <xdr:colOff>38100</xdr:colOff>
      <xdr:row>57</xdr:row>
      <xdr:rowOff>163998</xdr:rowOff>
    </xdr:to>
    <xdr:sp macro="" textlink="">
      <xdr:nvSpPr>
        <xdr:cNvPr id="595" name="楕円 594"/>
        <xdr:cNvSpPr/>
      </xdr:nvSpPr>
      <xdr:spPr>
        <a:xfrm>
          <a:off x="13652500" y="98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155125</xdr:rowOff>
    </xdr:from>
    <xdr:ext cx="534377" cy="259045"/>
    <xdr:sp macro="" textlink="">
      <xdr:nvSpPr>
        <xdr:cNvPr id="596" name="テキスト ボックス 595"/>
        <xdr:cNvSpPr txBox="1"/>
      </xdr:nvSpPr>
      <xdr:spPr>
        <a:xfrm>
          <a:off x="13436111" y="99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23726</xdr:rowOff>
    </xdr:from>
    <xdr:to>
      <xdr:col>67</xdr:col>
      <xdr:colOff>101600</xdr:colOff>
      <xdr:row>57</xdr:row>
      <xdr:rowOff>125326</xdr:rowOff>
    </xdr:to>
    <xdr:sp macro="" textlink="">
      <xdr:nvSpPr>
        <xdr:cNvPr id="597" name="楕円 596"/>
        <xdr:cNvSpPr/>
      </xdr:nvSpPr>
      <xdr:spPr>
        <a:xfrm>
          <a:off x="12763500" y="97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116453</xdr:rowOff>
    </xdr:from>
    <xdr:ext cx="534377" cy="259045"/>
    <xdr:sp macro="" textlink="">
      <xdr:nvSpPr>
        <xdr:cNvPr id="598" name="テキスト ボックス 597"/>
        <xdr:cNvSpPr txBox="1"/>
      </xdr:nvSpPr>
      <xdr:spPr>
        <a:xfrm>
          <a:off x="12547111" y="988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2" name="テキスト ボックス 611"/>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4" name="テキスト ボックス 613"/>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6" name="テキスト ボックス 615"/>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8" name="テキスト ボックス 617"/>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0" name="テキスト ボックス 619"/>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2" name="テキスト ボックス 621"/>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4" name="直線コネクタ 623"/>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7"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8" name="直線コネクタ 627"/>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82550</xdr:rowOff>
    </xdr:from>
    <xdr:to>
      <xdr:col>85</xdr:col>
      <xdr:colOff>127000</xdr:colOff>
      <xdr:row>79</xdr:row>
      <xdr:rowOff>98879</xdr:rowOff>
    </xdr:to>
    <xdr:cxnSp macro="">
      <xdr:nvCxnSpPr>
        <xdr:cNvPr id="629" name="直線コネクタ 628"/>
        <xdr:cNvCxnSpPr/>
      </xdr:nvCxnSpPr>
      <xdr:spPr>
        <a:xfrm flipV="1">
          <a:off x="15481300" y="136271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30"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1" name="フローチャート: 判断 630"/>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3" name="フローチャート: 判断 632"/>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4" name="テキスト ボックス 63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6" name="フローチャート: 判断 635"/>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7" name="テキスト ボックス 636"/>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9" name="フローチャート: 判断 638"/>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40" name="テキスト ボックス 639"/>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1" name="フローチャート: 判断 640"/>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2" name="テキスト ボックス 641"/>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31750</xdr:rowOff>
    </xdr:from>
    <xdr:to>
      <xdr:col>85</xdr:col>
      <xdr:colOff>177800</xdr:colOff>
      <xdr:row>79</xdr:row>
      <xdr:rowOff>133350</xdr:rowOff>
    </xdr:to>
    <xdr:sp macro="" textlink="">
      <xdr:nvSpPr>
        <xdr:cNvPr id="648" name="楕円 647"/>
        <xdr:cNvSpPr/>
      </xdr:nvSpPr>
      <xdr:spPr>
        <a:xfrm>
          <a:off x="162687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132641</xdr:rowOff>
    </xdr:from>
    <xdr:ext cx="249299" cy="259045"/>
    <xdr:sp macro="" textlink="">
      <xdr:nvSpPr>
        <xdr:cNvPr id="649" name="災害復旧費該当値テキスト"/>
        <xdr:cNvSpPr txBox="1"/>
      </xdr:nvSpPr>
      <xdr:spPr>
        <a:xfrm>
          <a:off x="16370300" y="13505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1" name="テキスト ボックス 650"/>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1" name="テキスト ボックス 670"/>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3" name="テキスト ボックス 672"/>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5" name="テキスト ボックス 674"/>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3" name="直線コネクタ 682"/>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4"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5" name="直線コネクタ 684"/>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6"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7" name="直線コネクタ 686"/>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115315</xdr:rowOff>
    </xdr:from>
    <xdr:to>
      <xdr:col>85</xdr:col>
      <xdr:colOff>127000</xdr:colOff>
      <xdr:row>96</xdr:row>
      <xdr:rowOff>149171</xdr:rowOff>
    </xdr:to>
    <xdr:cxnSp macro="">
      <xdr:nvCxnSpPr>
        <xdr:cNvPr id="688" name="直線コネクタ 687"/>
        <xdr:cNvCxnSpPr/>
      </xdr:nvCxnSpPr>
      <xdr:spPr>
        <a:xfrm flipV="1">
          <a:off x="15481300" y="16574515"/>
          <a:ext cx="8382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9"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90" name="フローチャート: 判断 689"/>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149171</xdr:rowOff>
    </xdr:from>
    <xdr:to>
      <xdr:col>81</xdr:col>
      <xdr:colOff>50800</xdr:colOff>
      <xdr:row>97</xdr:row>
      <xdr:rowOff>89081</xdr:rowOff>
    </xdr:to>
    <xdr:cxnSp macro="">
      <xdr:nvCxnSpPr>
        <xdr:cNvPr id="691" name="直線コネクタ 690"/>
        <xdr:cNvCxnSpPr/>
      </xdr:nvCxnSpPr>
      <xdr:spPr>
        <a:xfrm flipV="1">
          <a:off x="14592300" y="16608371"/>
          <a:ext cx="8890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2" name="フローチャート: 判断 691"/>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3" name="テキスト ボックス 692"/>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92021</xdr:rowOff>
    </xdr:from>
    <xdr:to>
      <xdr:col>76</xdr:col>
      <xdr:colOff>114300</xdr:colOff>
      <xdr:row>97</xdr:row>
      <xdr:rowOff>89081</xdr:rowOff>
    </xdr:to>
    <xdr:cxnSp macro="">
      <xdr:nvCxnSpPr>
        <xdr:cNvPr id="694" name="直線コネクタ 693"/>
        <xdr:cNvCxnSpPr/>
      </xdr:nvCxnSpPr>
      <xdr:spPr>
        <a:xfrm>
          <a:off x="13703300" y="16551221"/>
          <a:ext cx="889000" cy="16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5" name="フローチャート: 判断 694"/>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6" name="テキスト ボックス 695"/>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92021</xdr:rowOff>
    </xdr:from>
    <xdr:to>
      <xdr:col>71</xdr:col>
      <xdr:colOff>177800</xdr:colOff>
      <xdr:row>97</xdr:row>
      <xdr:rowOff>82114</xdr:rowOff>
    </xdr:to>
    <xdr:cxnSp macro="">
      <xdr:nvCxnSpPr>
        <xdr:cNvPr id="697" name="直線コネクタ 696"/>
        <xdr:cNvCxnSpPr/>
      </xdr:nvCxnSpPr>
      <xdr:spPr>
        <a:xfrm flipV="1">
          <a:off x="12814300" y="16551221"/>
          <a:ext cx="889000" cy="1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8" name="フローチャート: 判断 697"/>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9" name="テキスト ボックス 698"/>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700" name="フローチャート: 判断 699"/>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1" name="テキスト ボックス 700"/>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64515</xdr:rowOff>
    </xdr:from>
    <xdr:to>
      <xdr:col>85</xdr:col>
      <xdr:colOff>177800</xdr:colOff>
      <xdr:row>96</xdr:row>
      <xdr:rowOff>166115</xdr:rowOff>
    </xdr:to>
    <xdr:sp macro="" textlink="">
      <xdr:nvSpPr>
        <xdr:cNvPr id="707" name="楕円 706"/>
        <xdr:cNvSpPr/>
      </xdr:nvSpPr>
      <xdr:spPr>
        <a:xfrm>
          <a:off x="162687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42942</xdr:rowOff>
    </xdr:from>
    <xdr:ext cx="469744" cy="259045"/>
    <xdr:sp macro="" textlink="">
      <xdr:nvSpPr>
        <xdr:cNvPr id="708" name="公債費該当値テキスト"/>
        <xdr:cNvSpPr txBox="1"/>
      </xdr:nvSpPr>
      <xdr:spPr>
        <a:xfrm>
          <a:off x="16370300" y="165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98371</xdr:rowOff>
    </xdr:from>
    <xdr:to>
      <xdr:col>81</xdr:col>
      <xdr:colOff>101600</xdr:colOff>
      <xdr:row>97</xdr:row>
      <xdr:rowOff>28521</xdr:rowOff>
    </xdr:to>
    <xdr:sp macro="" textlink="">
      <xdr:nvSpPr>
        <xdr:cNvPr id="709" name="楕円 708"/>
        <xdr:cNvSpPr/>
      </xdr:nvSpPr>
      <xdr:spPr>
        <a:xfrm>
          <a:off x="15430500" y="165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19648</xdr:rowOff>
    </xdr:from>
    <xdr:ext cx="469744" cy="259045"/>
    <xdr:sp macro="" textlink="">
      <xdr:nvSpPr>
        <xdr:cNvPr id="710" name="テキスト ボックス 709"/>
        <xdr:cNvSpPr txBox="1"/>
      </xdr:nvSpPr>
      <xdr:spPr>
        <a:xfrm>
          <a:off x="15246428" y="166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38281</xdr:rowOff>
    </xdr:from>
    <xdr:to>
      <xdr:col>76</xdr:col>
      <xdr:colOff>165100</xdr:colOff>
      <xdr:row>97</xdr:row>
      <xdr:rowOff>139881</xdr:rowOff>
    </xdr:to>
    <xdr:sp macro="" textlink="">
      <xdr:nvSpPr>
        <xdr:cNvPr id="711" name="楕円 710"/>
        <xdr:cNvSpPr/>
      </xdr:nvSpPr>
      <xdr:spPr>
        <a:xfrm>
          <a:off x="14541500" y="166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131008</xdr:rowOff>
    </xdr:from>
    <xdr:ext cx="469744" cy="259045"/>
    <xdr:sp macro="" textlink="">
      <xdr:nvSpPr>
        <xdr:cNvPr id="712" name="テキスト ボックス 711"/>
        <xdr:cNvSpPr txBox="1"/>
      </xdr:nvSpPr>
      <xdr:spPr>
        <a:xfrm>
          <a:off x="14357428" y="1676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41221</xdr:rowOff>
    </xdr:from>
    <xdr:to>
      <xdr:col>72</xdr:col>
      <xdr:colOff>38100</xdr:colOff>
      <xdr:row>96</xdr:row>
      <xdr:rowOff>142821</xdr:rowOff>
    </xdr:to>
    <xdr:sp macro="" textlink="">
      <xdr:nvSpPr>
        <xdr:cNvPr id="713" name="楕円 712"/>
        <xdr:cNvSpPr/>
      </xdr:nvSpPr>
      <xdr:spPr>
        <a:xfrm>
          <a:off x="13652500" y="165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133948</xdr:rowOff>
    </xdr:from>
    <xdr:ext cx="469744" cy="259045"/>
    <xdr:sp macro="" textlink="">
      <xdr:nvSpPr>
        <xdr:cNvPr id="714" name="テキスト ボックス 713"/>
        <xdr:cNvSpPr txBox="1"/>
      </xdr:nvSpPr>
      <xdr:spPr>
        <a:xfrm>
          <a:off x="13468428" y="1659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31314</xdr:rowOff>
    </xdr:from>
    <xdr:to>
      <xdr:col>67</xdr:col>
      <xdr:colOff>101600</xdr:colOff>
      <xdr:row>97</xdr:row>
      <xdr:rowOff>132914</xdr:rowOff>
    </xdr:to>
    <xdr:sp macro="" textlink="">
      <xdr:nvSpPr>
        <xdr:cNvPr id="715" name="楕円 714"/>
        <xdr:cNvSpPr/>
      </xdr:nvSpPr>
      <xdr:spPr>
        <a:xfrm>
          <a:off x="12763500" y="166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124041</xdr:rowOff>
    </xdr:from>
    <xdr:ext cx="469744" cy="259045"/>
    <xdr:sp macro="" textlink="">
      <xdr:nvSpPr>
        <xdr:cNvPr id="716" name="テキスト ボックス 715"/>
        <xdr:cNvSpPr txBox="1"/>
      </xdr:nvSpPr>
      <xdr:spPr>
        <a:xfrm>
          <a:off x="12579428" y="167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40" name="直線コネクタ 739"/>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3"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4" name="直線コネクタ 743"/>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6"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7" name="フローチャート: 判断 746"/>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9" name="フローチャート: 判断 748"/>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50" name="テキスト ボックス 749"/>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2" name="フローチャート: 判断 751"/>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3" name="テキスト ボックス 752"/>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5" name="フローチャート: 判断 754"/>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6" name="テキスト ボックス 755"/>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7" name="フローチャート: 判断 756"/>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8" name="テキスト ボックス 757"/>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W9" sqref="W9:AL11"/>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81</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83</v>
      </c>
      <c r="C3" s="440"/>
      <c r="D3" s="440"/>
      <c r="E3" s="441"/>
      <c r="F3" s="441"/>
      <c r="G3" s="441"/>
      <c r="H3" s="441"/>
      <c r="I3" s="441"/>
      <c r="J3" s="441"/>
      <c r="K3" s="441"/>
      <c r="L3" s="441" t="s">
        <v>
84</v>
      </c>
      <c r="M3" s="441"/>
      <c r="N3" s="441"/>
      <c r="O3" s="441"/>
      <c r="P3" s="441"/>
      <c r="Q3" s="441"/>
      <c r="R3" s="448"/>
      <c r="S3" s="448"/>
      <c r="T3" s="448"/>
      <c r="U3" s="448"/>
      <c r="V3" s="449"/>
      <c r="W3" s="423" t="s">
        <v>
85</v>
      </c>
      <c r="X3" s="424"/>
      <c r="Y3" s="424"/>
      <c r="Z3" s="424"/>
      <c r="AA3" s="424"/>
      <c r="AB3" s="440"/>
      <c r="AC3" s="448" t="s">
        <v>
86</v>
      </c>
      <c r="AD3" s="424"/>
      <c r="AE3" s="424"/>
      <c r="AF3" s="424"/>
      <c r="AG3" s="424"/>
      <c r="AH3" s="424"/>
      <c r="AI3" s="424"/>
      <c r="AJ3" s="424"/>
      <c r="AK3" s="424"/>
      <c r="AL3" s="425"/>
      <c r="AM3" s="423" t="s">
        <v>
87</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88</v>
      </c>
      <c r="BO3" s="424"/>
      <c r="BP3" s="424"/>
      <c r="BQ3" s="424"/>
      <c r="BR3" s="424"/>
      <c r="BS3" s="424"/>
      <c r="BT3" s="424"/>
      <c r="BU3" s="425"/>
      <c r="BV3" s="423" t="s">
        <v>
89</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90</v>
      </c>
      <c r="CU3" s="424"/>
      <c r="CV3" s="424"/>
      <c r="CW3" s="424"/>
      <c r="CX3" s="424"/>
      <c r="CY3" s="424"/>
      <c r="CZ3" s="424"/>
      <c r="DA3" s="425"/>
      <c r="DB3" s="423" t="s">
        <v>
91</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92</v>
      </c>
      <c r="AZ4" s="427"/>
      <c r="BA4" s="427"/>
      <c r="BB4" s="427"/>
      <c r="BC4" s="427"/>
      <c r="BD4" s="427"/>
      <c r="BE4" s="427"/>
      <c r="BF4" s="427"/>
      <c r="BG4" s="427"/>
      <c r="BH4" s="427"/>
      <c r="BI4" s="427"/>
      <c r="BJ4" s="427"/>
      <c r="BK4" s="427"/>
      <c r="BL4" s="427"/>
      <c r="BM4" s="428"/>
      <c r="BN4" s="429">
        <v>
195660277</v>
      </c>
      <c r="BO4" s="430"/>
      <c r="BP4" s="430"/>
      <c r="BQ4" s="430"/>
      <c r="BR4" s="430"/>
      <c r="BS4" s="430"/>
      <c r="BT4" s="430"/>
      <c r="BU4" s="431"/>
      <c r="BV4" s="429">
        <v>
194202220</v>
      </c>
      <c r="BW4" s="430"/>
      <c r="BX4" s="430"/>
      <c r="BY4" s="430"/>
      <c r="BZ4" s="430"/>
      <c r="CA4" s="430"/>
      <c r="CB4" s="430"/>
      <c r="CC4" s="431"/>
      <c r="CD4" s="432" t="s">
        <v>
93</v>
      </c>
      <c r="CE4" s="433"/>
      <c r="CF4" s="433"/>
      <c r="CG4" s="433"/>
      <c r="CH4" s="433"/>
      <c r="CI4" s="433"/>
      <c r="CJ4" s="433"/>
      <c r="CK4" s="433"/>
      <c r="CL4" s="433"/>
      <c r="CM4" s="433"/>
      <c r="CN4" s="433"/>
      <c r="CO4" s="433"/>
      <c r="CP4" s="433"/>
      <c r="CQ4" s="433"/>
      <c r="CR4" s="433"/>
      <c r="CS4" s="434"/>
      <c r="CT4" s="435">
        <v>
6.3</v>
      </c>
      <c r="CU4" s="436"/>
      <c r="CV4" s="436"/>
      <c r="CW4" s="436"/>
      <c r="CX4" s="436"/>
      <c r="CY4" s="436"/>
      <c r="CZ4" s="436"/>
      <c r="DA4" s="437"/>
      <c r="DB4" s="435">
        <v>
7.6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89" t="s">
        <v>
94</v>
      </c>
      <c r="AN5" s="490"/>
      <c r="AO5" s="490"/>
      <c r="AP5" s="490"/>
      <c r="AQ5" s="490"/>
      <c r="AR5" s="490"/>
      <c r="AS5" s="490"/>
      <c r="AT5" s="491"/>
      <c r="AU5" s="492" t="s">
        <v>
95</v>
      </c>
      <c r="AV5" s="493"/>
      <c r="AW5" s="493"/>
      <c r="AX5" s="493"/>
      <c r="AY5" s="494" t="s">
        <v>
96</v>
      </c>
      <c r="AZ5" s="495"/>
      <c r="BA5" s="495"/>
      <c r="BB5" s="495"/>
      <c r="BC5" s="495"/>
      <c r="BD5" s="495"/>
      <c r="BE5" s="495"/>
      <c r="BF5" s="495"/>
      <c r="BG5" s="495"/>
      <c r="BH5" s="495"/>
      <c r="BI5" s="495"/>
      <c r="BJ5" s="495"/>
      <c r="BK5" s="495"/>
      <c r="BL5" s="495"/>
      <c r="BM5" s="496"/>
      <c r="BN5" s="497">
        <v>
187521247</v>
      </c>
      <c r="BO5" s="498"/>
      <c r="BP5" s="498"/>
      <c r="BQ5" s="498"/>
      <c r="BR5" s="498"/>
      <c r="BS5" s="498"/>
      <c r="BT5" s="498"/>
      <c r="BU5" s="499"/>
      <c r="BV5" s="497">
        <v>
185236128</v>
      </c>
      <c r="BW5" s="498"/>
      <c r="BX5" s="498"/>
      <c r="BY5" s="498"/>
      <c r="BZ5" s="498"/>
      <c r="CA5" s="498"/>
      <c r="CB5" s="498"/>
      <c r="CC5" s="499"/>
      <c r="CD5" s="500" t="s">
        <v>
97</v>
      </c>
      <c r="CE5" s="501"/>
      <c r="CF5" s="501"/>
      <c r="CG5" s="501"/>
      <c r="CH5" s="501"/>
      <c r="CI5" s="501"/>
      <c r="CJ5" s="501"/>
      <c r="CK5" s="501"/>
      <c r="CL5" s="501"/>
      <c r="CM5" s="501"/>
      <c r="CN5" s="501"/>
      <c r="CO5" s="501"/>
      <c r="CP5" s="501"/>
      <c r="CQ5" s="501"/>
      <c r="CR5" s="501"/>
      <c r="CS5" s="502"/>
      <c r="CT5" s="463">
        <v>
81.7</v>
      </c>
      <c r="CU5" s="464"/>
      <c r="CV5" s="464"/>
      <c r="CW5" s="464"/>
      <c r="CX5" s="464"/>
      <c r="CY5" s="464"/>
      <c r="CZ5" s="464"/>
      <c r="DA5" s="465"/>
      <c r="DB5" s="463">
        <v>
82.6</v>
      </c>
      <c r="DC5" s="464"/>
      <c r="DD5" s="464"/>
      <c r="DE5" s="464"/>
      <c r="DF5" s="464"/>
      <c r="DG5" s="464"/>
      <c r="DH5" s="464"/>
      <c r="DI5" s="465"/>
      <c r="DJ5" s="185"/>
      <c r="DK5" s="185"/>
      <c r="DL5" s="185"/>
      <c r="DM5" s="185"/>
      <c r="DN5" s="185"/>
      <c r="DO5" s="185"/>
    </row>
    <row r="6" spans="1:119" ht="18.75" customHeight="1" x14ac:dyDescent="0.2">
      <c r="A6" s="186"/>
      <c r="B6" s="466" t="s">
        <v>
98</v>
      </c>
      <c r="C6" s="467"/>
      <c r="D6" s="467"/>
      <c r="E6" s="468"/>
      <c r="F6" s="468"/>
      <c r="G6" s="468"/>
      <c r="H6" s="468"/>
      <c r="I6" s="468"/>
      <c r="J6" s="468"/>
      <c r="K6" s="468"/>
      <c r="L6" s="468" t="s">
        <v>
99</v>
      </c>
      <c r="M6" s="468"/>
      <c r="N6" s="468"/>
      <c r="O6" s="468"/>
      <c r="P6" s="468"/>
      <c r="Q6" s="468"/>
      <c r="R6" s="472"/>
      <c r="S6" s="472"/>
      <c r="T6" s="472"/>
      <c r="U6" s="472"/>
      <c r="V6" s="473"/>
      <c r="W6" s="476" t="s">
        <v>
100</v>
      </c>
      <c r="X6" s="477"/>
      <c r="Y6" s="477"/>
      <c r="Z6" s="477"/>
      <c r="AA6" s="477"/>
      <c r="AB6" s="467"/>
      <c r="AC6" s="480" t="s">
        <v>
101</v>
      </c>
      <c r="AD6" s="481"/>
      <c r="AE6" s="481"/>
      <c r="AF6" s="481"/>
      <c r="AG6" s="481"/>
      <c r="AH6" s="481"/>
      <c r="AI6" s="481"/>
      <c r="AJ6" s="481"/>
      <c r="AK6" s="481"/>
      <c r="AL6" s="482"/>
      <c r="AM6" s="489" t="s">
        <v>
102</v>
      </c>
      <c r="AN6" s="490"/>
      <c r="AO6" s="490"/>
      <c r="AP6" s="490"/>
      <c r="AQ6" s="490"/>
      <c r="AR6" s="490"/>
      <c r="AS6" s="490"/>
      <c r="AT6" s="491"/>
      <c r="AU6" s="492" t="s">
        <v>
103</v>
      </c>
      <c r="AV6" s="493"/>
      <c r="AW6" s="493"/>
      <c r="AX6" s="493"/>
      <c r="AY6" s="494" t="s">
        <v>
104</v>
      </c>
      <c r="AZ6" s="495"/>
      <c r="BA6" s="495"/>
      <c r="BB6" s="495"/>
      <c r="BC6" s="495"/>
      <c r="BD6" s="495"/>
      <c r="BE6" s="495"/>
      <c r="BF6" s="495"/>
      <c r="BG6" s="495"/>
      <c r="BH6" s="495"/>
      <c r="BI6" s="495"/>
      <c r="BJ6" s="495"/>
      <c r="BK6" s="495"/>
      <c r="BL6" s="495"/>
      <c r="BM6" s="496"/>
      <c r="BN6" s="497">
        <v>
8139030</v>
      </c>
      <c r="BO6" s="498"/>
      <c r="BP6" s="498"/>
      <c r="BQ6" s="498"/>
      <c r="BR6" s="498"/>
      <c r="BS6" s="498"/>
      <c r="BT6" s="498"/>
      <c r="BU6" s="499"/>
      <c r="BV6" s="497">
        <v>
8966092</v>
      </c>
      <c r="BW6" s="498"/>
      <c r="BX6" s="498"/>
      <c r="BY6" s="498"/>
      <c r="BZ6" s="498"/>
      <c r="CA6" s="498"/>
      <c r="CB6" s="498"/>
      <c r="CC6" s="499"/>
      <c r="CD6" s="500" t="s">
        <v>
105</v>
      </c>
      <c r="CE6" s="501"/>
      <c r="CF6" s="501"/>
      <c r="CG6" s="501"/>
      <c r="CH6" s="501"/>
      <c r="CI6" s="501"/>
      <c r="CJ6" s="501"/>
      <c r="CK6" s="501"/>
      <c r="CL6" s="501"/>
      <c r="CM6" s="501"/>
      <c r="CN6" s="501"/>
      <c r="CO6" s="501"/>
      <c r="CP6" s="501"/>
      <c r="CQ6" s="501"/>
      <c r="CR6" s="501"/>
      <c r="CS6" s="502"/>
      <c r="CT6" s="503">
        <v>
81.7</v>
      </c>
      <c r="CU6" s="504"/>
      <c r="CV6" s="504"/>
      <c r="CW6" s="504"/>
      <c r="CX6" s="504"/>
      <c r="CY6" s="504"/>
      <c r="CZ6" s="504"/>
      <c r="DA6" s="505"/>
      <c r="DB6" s="503">
        <v>
82.6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3"/>
      <c r="AD7" s="484"/>
      <c r="AE7" s="484"/>
      <c r="AF7" s="484"/>
      <c r="AG7" s="484"/>
      <c r="AH7" s="484"/>
      <c r="AI7" s="484"/>
      <c r="AJ7" s="484"/>
      <c r="AK7" s="484"/>
      <c r="AL7" s="485"/>
      <c r="AM7" s="489" t="s">
        <v>
106</v>
      </c>
      <c r="AN7" s="490"/>
      <c r="AO7" s="490"/>
      <c r="AP7" s="490"/>
      <c r="AQ7" s="490"/>
      <c r="AR7" s="490"/>
      <c r="AS7" s="490"/>
      <c r="AT7" s="491"/>
      <c r="AU7" s="492" t="s">
        <v>
103</v>
      </c>
      <c r="AV7" s="493"/>
      <c r="AW7" s="493"/>
      <c r="AX7" s="493"/>
      <c r="AY7" s="494" t="s">
        <v>
107</v>
      </c>
      <c r="AZ7" s="495"/>
      <c r="BA7" s="495"/>
      <c r="BB7" s="495"/>
      <c r="BC7" s="495"/>
      <c r="BD7" s="495"/>
      <c r="BE7" s="495"/>
      <c r="BF7" s="495"/>
      <c r="BG7" s="495"/>
      <c r="BH7" s="495"/>
      <c r="BI7" s="495"/>
      <c r="BJ7" s="495"/>
      <c r="BK7" s="495"/>
      <c r="BL7" s="495"/>
      <c r="BM7" s="496"/>
      <c r="BN7" s="497">
        <v>
504422</v>
      </c>
      <c r="BO7" s="498"/>
      <c r="BP7" s="498"/>
      <c r="BQ7" s="498"/>
      <c r="BR7" s="498"/>
      <c r="BS7" s="498"/>
      <c r="BT7" s="498"/>
      <c r="BU7" s="499"/>
      <c r="BV7" s="497">
        <v>
184393</v>
      </c>
      <c r="BW7" s="498"/>
      <c r="BX7" s="498"/>
      <c r="BY7" s="498"/>
      <c r="BZ7" s="498"/>
      <c r="CA7" s="498"/>
      <c r="CB7" s="498"/>
      <c r="CC7" s="499"/>
      <c r="CD7" s="500" t="s">
        <v>
108</v>
      </c>
      <c r="CE7" s="501"/>
      <c r="CF7" s="501"/>
      <c r="CG7" s="501"/>
      <c r="CH7" s="501"/>
      <c r="CI7" s="501"/>
      <c r="CJ7" s="501"/>
      <c r="CK7" s="501"/>
      <c r="CL7" s="501"/>
      <c r="CM7" s="501"/>
      <c r="CN7" s="501"/>
      <c r="CO7" s="501"/>
      <c r="CP7" s="501"/>
      <c r="CQ7" s="501"/>
      <c r="CR7" s="501"/>
      <c r="CS7" s="502"/>
      <c r="CT7" s="497">
        <v>
121218340</v>
      </c>
      <c r="CU7" s="498"/>
      <c r="CV7" s="498"/>
      <c r="CW7" s="498"/>
      <c r="CX7" s="498"/>
      <c r="CY7" s="498"/>
      <c r="CZ7" s="498"/>
      <c r="DA7" s="499"/>
      <c r="DB7" s="497">
        <v>
116071760</v>
      </c>
      <c r="DC7" s="498"/>
      <c r="DD7" s="498"/>
      <c r="DE7" s="498"/>
      <c r="DF7" s="498"/>
      <c r="DG7" s="498"/>
      <c r="DH7" s="498"/>
      <c r="DI7" s="499"/>
      <c r="DJ7" s="185"/>
      <c r="DK7" s="185"/>
      <c r="DL7" s="185"/>
      <c r="DM7" s="185"/>
      <c r="DN7" s="185"/>
      <c r="DO7" s="185"/>
    </row>
    <row r="8" spans="1:119" ht="18.75" customHeight="1" thickBot="1" x14ac:dyDescent="0.25">
      <c r="A8" s="186"/>
      <c r="B8" s="469"/>
      <c r="C8" s="470"/>
      <c r="D8" s="470"/>
      <c r="E8" s="471"/>
      <c r="F8" s="471"/>
      <c r="G8" s="471"/>
      <c r="H8" s="471"/>
      <c r="I8" s="471"/>
      <c r="J8" s="471"/>
      <c r="K8" s="471"/>
      <c r="L8" s="471"/>
      <c r="M8" s="471"/>
      <c r="N8" s="471"/>
      <c r="O8" s="471"/>
      <c r="P8" s="471"/>
      <c r="Q8" s="471"/>
      <c r="R8" s="474"/>
      <c r="S8" s="474"/>
      <c r="T8" s="474"/>
      <c r="U8" s="474"/>
      <c r="V8" s="475"/>
      <c r="W8" s="478"/>
      <c r="X8" s="479"/>
      <c r="Y8" s="479"/>
      <c r="Z8" s="479"/>
      <c r="AA8" s="479"/>
      <c r="AB8" s="470"/>
      <c r="AC8" s="486"/>
      <c r="AD8" s="487"/>
      <c r="AE8" s="487"/>
      <c r="AF8" s="487"/>
      <c r="AG8" s="487"/>
      <c r="AH8" s="487"/>
      <c r="AI8" s="487"/>
      <c r="AJ8" s="487"/>
      <c r="AK8" s="487"/>
      <c r="AL8" s="488"/>
      <c r="AM8" s="489" t="s">
        <v>
109</v>
      </c>
      <c r="AN8" s="490"/>
      <c r="AO8" s="490"/>
      <c r="AP8" s="490"/>
      <c r="AQ8" s="490"/>
      <c r="AR8" s="490"/>
      <c r="AS8" s="490"/>
      <c r="AT8" s="491"/>
      <c r="AU8" s="492" t="s">
        <v>
110</v>
      </c>
      <c r="AV8" s="493"/>
      <c r="AW8" s="493"/>
      <c r="AX8" s="493"/>
      <c r="AY8" s="494" t="s">
        <v>
111</v>
      </c>
      <c r="AZ8" s="495"/>
      <c r="BA8" s="495"/>
      <c r="BB8" s="495"/>
      <c r="BC8" s="495"/>
      <c r="BD8" s="495"/>
      <c r="BE8" s="495"/>
      <c r="BF8" s="495"/>
      <c r="BG8" s="495"/>
      <c r="BH8" s="495"/>
      <c r="BI8" s="495"/>
      <c r="BJ8" s="495"/>
      <c r="BK8" s="495"/>
      <c r="BL8" s="495"/>
      <c r="BM8" s="496"/>
      <c r="BN8" s="497">
        <v>
7634608</v>
      </c>
      <c r="BO8" s="498"/>
      <c r="BP8" s="498"/>
      <c r="BQ8" s="498"/>
      <c r="BR8" s="498"/>
      <c r="BS8" s="498"/>
      <c r="BT8" s="498"/>
      <c r="BU8" s="499"/>
      <c r="BV8" s="497">
        <v>
8781699</v>
      </c>
      <c r="BW8" s="498"/>
      <c r="BX8" s="498"/>
      <c r="BY8" s="498"/>
      <c r="BZ8" s="498"/>
      <c r="CA8" s="498"/>
      <c r="CB8" s="498"/>
      <c r="CC8" s="499"/>
      <c r="CD8" s="500" t="s">
        <v>
112</v>
      </c>
      <c r="CE8" s="501"/>
      <c r="CF8" s="501"/>
      <c r="CG8" s="501"/>
      <c r="CH8" s="501"/>
      <c r="CI8" s="501"/>
      <c r="CJ8" s="501"/>
      <c r="CK8" s="501"/>
      <c r="CL8" s="501"/>
      <c r="CM8" s="501"/>
      <c r="CN8" s="501"/>
      <c r="CO8" s="501"/>
      <c r="CP8" s="501"/>
      <c r="CQ8" s="501"/>
      <c r="CR8" s="501"/>
      <c r="CS8" s="502"/>
      <c r="CT8" s="506">
        <v>
0.63</v>
      </c>
      <c r="CU8" s="507"/>
      <c r="CV8" s="507"/>
      <c r="CW8" s="507"/>
      <c r="CX8" s="507"/>
      <c r="CY8" s="507"/>
      <c r="CZ8" s="507"/>
      <c r="DA8" s="508"/>
      <c r="DB8" s="506">
        <v>
0.63</v>
      </c>
      <c r="DC8" s="507"/>
      <c r="DD8" s="507"/>
      <c r="DE8" s="507"/>
      <c r="DF8" s="507"/>
      <c r="DG8" s="507"/>
      <c r="DH8" s="507"/>
      <c r="DI8" s="508"/>
      <c r="DJ8" s="185"/>
      <c r="DK8" s="185"/>
      <c r="DL8" s="185"/>
      <c r="DM8" s="185"/>
      <c r="DN8" s="185"/>
      <c r="DO8" s="185"/>
    </row>
    <row r="9" spans="1:119" ht="18.75" customHeight="1" thickBot="1" x14ac:dyDescent="0.25">
      <c r="A9" s="186"/>
      <c r="B9" s="460" t="s">
        <v>
113</v>
      </c>
      <c r="C9" s="461"/>
      <c r="D9" s="461"/>
      <c r="E9" s="461"/>
      <c r="F9" s="461"/>
      <c r="G9" s="461"/>
      <c r="H9" s="461"/>
      <c r="I9" s="461"/>
      <c r="J9" s="461"/>
      <c r="K9" s="509"/>
      <c r="L9" s="510" t="s">
        <v>
114</v>
      </c>
      <c r="M9" s="511"/>
      <c r="N9" s="511"/>
      <c r="O9" s="511"/>
      <c r="P9" s="511"/>
      <c r="Q9" s="512"/>
      <c r="R9" s="513">
        <v>
563997</v>
      </c>
      <c r="S9" s="514"/>
      <c r="T9" s="514"/>
      <c r="U9" s="514"/>
      <c r="V9" s="515"/>
      <c r="W9" s="423" t="s">
        <v>
115</v>
      </c>
      <c r="X9" s="424"/>
      <c r="Y9" s="424"/>
      <c r="Z9" s="424"/>
      <c r="AA9" s="424"/>
      <c r="AB9" s="424"/>
      <c r="AC9" s="424"/>
      <c r="AD9" s="424"/>
      <c r="AE9" s="424"/>
      <c r="AF9" s="424"/>
      <c r="AG9" s="424"/>
      <c r="AH9" s="424"/>
      <c r="AI9" s="424"/>
      <c r="AJ9" s="424"/>
      <c r="AK9" s="424"/>
      <c r="AL9" s="425"/>
      <c r="AM9" s="489" t="s">
        <v>
116</v>
      </c>
      <c r="AN9" s="490"/>
      <c r="AO9" s="490"/>
      <c r="AP9" s="490"/>
      <c r="AQ9" s="490"/>
      <c r="AR9" s="490"/>
      <c r="AS9" s="490"/>
      <c r="AT9" s="491"/>
      <c r="AU9" s="492" t="s">
        <v>
117</v>
      </c>
      <c r="AV9" s="493"/>
      <c r="AW9" s="493"/>
      <c r="AX9" s="493"/>
      <c r="AY9" s="494" t="s">
        <v>
118</v>
      </c>
      <c r="AZ9" s="495"/>
      <c r="BA9" s="495"/>
      <c r="BB9" s="495"/>
      <c r="BC9" s="495"/>
      <c r="BD9" s="495"/>
      <c r="BE9" s="495"/>
      <c r="BF9" s="495"/>
      <c r="BG9" s="495"/>
      <c r="BH9" s="495"/>
      <c r="BI9" s="495"/>
      <c r="BJ9" s="495"/>
      <c r="BK9" s="495"/>
      <c r="BL9" s="495"/>
      <c r="BM9" s="496"/>
      <c r="BN9" s="497">
        <v>
-1147091</v>
      </c>
      <c r="BO9" s="498"/>
      <c r="BP9" s="498"/>
      <c r="BQ9" s="498"/>
      <c r="BR9" s="498"/>
      <c r="BS9" s="498"/>
      <c r="BT9" s="498"/>
      <c r="BU9" s="499"/>
      <c r="BV9" s="497">
        <v>
1792163</v>
      </c>
      <c r="BW9" s="498"/>
      <c r="BX9" s="498"/>
      <c r="BY9" s="498"/>
      <c r="BZ9" s="498"/>
      <c r="CA9" s="498"/>
      <c r="CB9" s="498"/>
      <c r="CC9" s="499"/>
      <c r="CD9" s="500" t="s">
        <v>
119</v>
      </c>
      <c r="CE9" s="501"/>
      <c r="CF9" s="501"/>
      <c r="CG9" s="501"/>
      <c r="CH9" s="501"/>
      <c r="CI9" s="501"/>
      <c r="CJ9" s="501"/>
      <c r="CK9" s="501"/>
      <c r="CL9" s="501"/>
      <c r="CM9" s="501"/>
      <c r="CN9" s="501"/>
      <c r="CO9" s="501"/>
      <c r="CP9" s="501"/>
      <c r="CQ9" s="501"/>
      <c r="CR9" s="501"/>
      <c r="CS9" s="502"/>
      <c r="CT9" s="463">
        <v>
1.9</v>
      </c>
      <c r="CU9" s="464"/>
      <c r="CV9" s="464"/>
      <c r="CW9" s="464"/>
      <c r="CX9" s="464"/>
      <c r="CY9" s="464"/>
      <c r="CZ9" s="464"/>
      <c r="DA9" s="465"/>
      <c r="DB9" s="463">
        <v>
1.7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120</v>
      </c>
      <c r="M10" s="490"/>
      <c r="N10" s="490"/>
      <c r="O10" s="490"/>
      <c r="P10" s="490"/>
      <c r="Q10" s="491"/>
      <c r="R10" s="517">
        <v>
549569</v>
      </c>
      <c r="S10" s="518"/>
      <c r="T10" s="518"/>
      <c r="U10" s="518"/>
      <c r="V10" s="519"/>
      <c r="W10" s="454"/>
      <c r="X10" s="455"/>
      <c r="Y10" s="455"/>
      <c r="Z10" s="455"/>
      <c r="AA10" s="455"/>
      <c r="AB10" s="455"/>
      <c r="AC10" s="455"/>
      <c r="AD10" s="455"/>
      <c r="AE10" s="455"/>
      <c r="AF10" s="455"/>
      <c r="AG10" s="455"/>
      <c r="AH10" s="455"/>
      <c r="AI10" s="455"/>
      <c r="AJ10" s="455"/>
      <c r="AK10" s="455"/>
      <c r="AL10" s="458"/>
      <c r="AM10" s="489" t="s">
        <v>
121</v>
      </c>
      <c r="AN10" s="490"/>
      <c r="AO10" s="490"/>
      <c r="AP10" s="490"/>
      <c r="AQ10" s="490"/>
      <c r="AR10" s="490"/>
      <c r="AS10" s="490"/>
      <c r="AT10" s="491"/>
      <c r="AU10" s="492" t="s">
        <v>
122</v>
      </c>
      <c r="AV10" s="493"/>
      <c r="AW10" s="493"/>
      <c r="AX10" s="493"/>
      <c r="AY10" s="494" t="s">
        <v>
123</v>
      </c>
      <c r="AZ10" s="495"/>
      <c r="BA10" s="495"/>
      <c r="BB10" s="495"/>
      <c r="BC10" s="495"/>
      <c r="BD10" s="495"/>
      <c r="BE10" s="495"/>
      <c r="BF10" s="495"/>
      <c r="BG10" s="495"/>
      <c r="BH10" s="495"/>
      <c r="BI10" s="495"/>
      <c r="BJ10" s="495"/>
      <c r="BK10" s="495"/>
      <c r="BL10" s="495"/>
      <c r="BM10" s="496"/>
      <c r="BN10" s="497">
        <v>
8317328</v>
      </c>
      <c r="BO10" s="498"/>
      <c r="BP10" s="498"/>
      <c r="BQ10" s="498"/>
      <c r="BR10" s="498"/>
      <c r="BS10" s="498"/>
      <c r="BT10" s="498"/>
      <c r="BU10" s="499"/>
      <c r="BV10" s="497">
        <v>
4829990</v>
      </c>
      <c r="BW10" s="498"/>
      <c r="BX10" s="498"/>
      <c r="BY10" s="498"/>
      <c r="BZ10" s="498"/>
      <c r="CA10" s="498"/>
      <c r="CB10" s="498"/>
      <c r="CC10" s="499"/>
      <c r="CD10" s="190" t="s">
        <v>
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125</v>
      </c>
      <c r="M11" s="521"/>
      <c r="N11" s="521"/>
      <c r="O11" s="521"/>
      <c r="P11" s="521"/>
      <c r="Q11" s="522"/>
      <c r="R11" s="523" t="s">
        <v>
126</v>
      </c>
      <c r="S11" s="524"/>
      <c r="T11" s="524"/>
      <c r="U11" s="524"/>
      <c r="V11" s="525"/>
      <c r="W11" s="454"/>
      <c r="X11" s="455"/>
      <c r="Y11" s="455"/>
      <c r="Z11" s="455"/>
      <c r="AA11" s="455"/>
      <c r="AB11" s="455"/>
      <c r="AC11" s="455"/>
      <c r="AD11" s="455"/>
      <c r="AE11" s="455"/>
      <c r="AF11" s="455"/>
      <c r="AG11" s="455"/>
      <c r="AH11" s="455"/>
      <c r="AI11" s="455"/>
      <c r="AJ11" s="455"/>
      <c r="AK11" s="455"/>
      <c r="AL11" s="458"/>
      <c r="AM11" s="489" t="s">
        <v>
127</v>
      </c>
      <c r="AN11" s="490"/>
      <c r="AO11" s="490"/>
      <c r="AP11" s="490"/>
      <c r="AQ11" s="490"/>
      <c r="AR11" s="490"/>
      <c r="AS11" s="490"/>
      <c r="AT11" s="491"/>
      <c r="AU11" s="492" t="s">
        <v>
122</v>
      </c>
      <c r="AV11" s="493"/>
      <c r="AW11" s="493"/>
      <c r="AX11" s="493"/>
      <c r="AY11" s="494" t="s">
        <v>
128</v>
      </c>
      <c r="AZ11" s="495"/>
      <c r="BA11" s="495"/>
      <c r="BB11" s="495"/>
      <c r="BC11" s="495"/>
      <c r="BD11" s="495"/>
      <c r="BE11" s="495"/>
      <c r="BF11" s="495"/>
      <c r="BG11" s="495"/>
      <c r="BH11" s="495"/>
      <c r="BI11" s="495"/>
      <c r="BJ11" s="495"/>
      <c r="BK11" s="495"/>
      <c r="BL11" s="495"/>
      <c r="BM11" s="496"/>
      <c r="BN11" s="497">
        <v>
0</v>
      </c>
      <c r="BO11" s="498"/>
      <c r="BP11" s="498"/>
      <c r="BQ11" s="498"/>
      <c r="BR11" s="498"/>
      <c r="BS11" s="498"/>
      <c r="BT11" s="498"/>
      <c r="BU11" s="499"/>
      <c r="BV11" s="497">
        <v>
0</v>
      </c>
      <c r="BW11" s="498"/>
      <c r="BX11" s="498"/>
      <c r="BY11" s="498"/>
      <c r="BZ11" s="498"/>
      <c r="CA11" s="498"/>
      <c r="CB11" s="498"/>
      <c r="CC11" s="499"/>
      <c r="CD11" s="500" t="s">
        <v>
129</v>
      </c>
      <c r="CE11" s="501"/>
      <c r="CF11" s="501"/>
      <c r="CG11" s="501"/>
      <c r="CH11" s="501"/>
      <c r="CI11" s="501"/>
      <c r="CJ11" s="501"/>
      <c r="CK11" s="501"/>
      <c r="CL11" s="501"/>
      <c r="CM11" s="501"/>
      <c r="CN11" s="501"/>
      <c r="CO11" s="501"/>
      <c r="CP11" s="501"/>
      <c r="CQ11" s="501"/>
      <c r="CR11" s="501"/>
      <c r="CS11" s="502"/>
      <c r="CT11" s="506" t="s">
        <v>
130</v>
      </c>
      <c r="CU11" s="507"/>
      <c r="CV11" s="507"/>
      <c r="CW11" s="507"/>
      <c r="CX11" s="507"/>
      <c r="CY11" s="507"/>
      <c r="CZ11" s="507"/>
      <c r="DA11" s="508"/>
      <c r="DB11" s="506" t="s">
        <v>
130</v>
      </c>
      <c r="DC11" s="507"/>
      <c r="DD11" s="507"/>
      <c r="DE11" s="507"/>
      <c r="DF11" s="507"/>
      <c r="DG11" s="507"/>
      <c r="DH11" s="507"/>
      <c r="DI11" s="508"/>
      <c r="DJ11" s="185"/>
      <c r="DK11" s="185"/>
      <c r="DL11" s="185"/>
      <c r="DM11" s="185"/>
      <c r="DN11" s="185"/>
      <c r="DO11" s="185"/>
    </row>
    <row r="12" spans="1:119" ht="18.75" customHeight="1" x14ac:dyDescent="0.2">
      <c r="A12" s="186"/>
      <c r="B12" s="526" t="s">
        <v>
131</v>
      </c>
      <c r="C12" s="527"/>
      <c r="D12" s="527"/>
      <c r="E12" s="527"/>
      <c r="F12" s="527"/>
      <c r="G12" s="527"/>
      <c r="H12" s="527"/>
      <c r="I12" s="527"/>
      <c r="J12" s="527"/>
      <c r="K12" s="528"/>
      <c r="L12" s="535" t="s">
        <v>
132</v>
      </c>
      <c r="M12" s="536"/>
      <c r="N12" s="536"/>
      <c r="O12" s="536"/>
      <c r="P12" s="536"/>
      <c r="Q12" s="537"/>
      <c r="R12" s="538">
        <v>
569132</v>
      </c>
      <c r="S12" s="539"/>
      <c r="T12" s="539"/>
      <c r="U12" s="539"/>
      <c r="V12" s="540"/>
      <c r="W12" s="541" t="s">
        <v>
1</v>
      </c>
      <c r="X12" s="493"/>
      <c r="Y12" s="493"/>
      <c r="Z12" s="493"/>
      <c r="AA12" s="493"/>
      <c r="AB12" s="542"/>
      <c r="AC12" s="492" t="s">
        <v>
133</v>
      </c>
      <c r="AD12" s="493"/>
      <c r="AE12" s="493"/>
      <c r="AF12" s="493"/>
      <c r="AG12" s="542"/>
      <c r="AH12" s="492" t="s">
        <v>
134</v>
      </c>
      <c r="AI12" s="493"/>
      <c r="AJ12" s="493"/>
      <c r="AK12" s="493"/>
      <c r="AL12" s="543"/>
      <c r="AM12" s="489" t="s">
        <v>
135</v>
      </c>
      <c r="AN12" s="490"/>
      <c r="AO12" s="490"/>
      <c r="AP12" s="490"/>
      <c r="AQ12" s="490"/>
      <c r="AR12" s="490"/>
      <c r="AS12" s="490"/>
      <c r="AT12" s="491"/>
      <c r="AU12" s="492" t="s">
        <v>
136</v>
      </c>
      <c r="AV12" s="493"/>
      <c r="AW12" s="493"/>
      <c r="AX12" s="493"/>
      <c r="AY12" s="494" t="s">
        <v>
137</v>
      </c>
      <c r="AZ12" s="495"/>
      <c r="BA12" s="495"/>
      <c r="BB12" s="495"/>
      <c r="BC12" s="495"/>
      <c r="BD12" s="495"/>
      <c r="BE12" s="495"/>
      <c r="BF12" s="495"/>
      <c r="BG12" s="495"/>
      <c r="BH12" s="495"/>
      <c r="BI12" s="495"/>
      <c r="BJ12" s="495"/>
      <c r="BK12" s="495"/>
      <c r="BL12" s="495"/>
      <c r="BM12" s="496"/>
      <c r="BN12" s="497">
        <v>
2400000</v>
      </c>
      <c r="BO12" s="498"/>
      <c r="BP12" s="498"/>
      <c r="BQ12" s="498"/>
      <c r="BR12" s="498"/>
      <c r="BS12" s="498"/>
      <c r="BT12" s="498"/>
      <c r="BU12" s="499"/>
      <c r="BV12" s="497">
        <v>
4600000</v>
      </c>
      <c r="BW12" s="498"/>
      <c r="BX12" s="498"/>
      <c r="BY12" s="498"/>
      <c r="BZ12" s="498"/>
      <c r="CA12" s="498"/>
      <c r="CB12" s="498"/>
      <c r="CC12" s="499"/>
      <c r="CD12" s="500" t="s">
        <v>
138</v>
      </c>
      <c r="CE12" s="501"/>
      <c r="CF12" s="501"/>
      <c r="CG12" s="501"/>
      <c r="CH12" s="501"/>
      <c r="CI12" s="501"/>
      <c r="CJ12" s="501"/>
      <c r="CK12" s="501"/>
      <c r="CL12" s="501"/>
      <c r="CM12" s="501"/>
      <c r="CN12" s="501"/>
      <c r="CO12" s="501"/>
      <c r="CP12" s="501"/>
      <c r="CQ12" s="501"/>
      <c r="CR12" s="501"/>
      <c r="CS12" s="502"/>
      <c r="CT12" s="506" t="s">
        <v>
139</v>
      </c>
      <c r="CU12" s="507"/>
      <c r="CV12" s="507"/>
      <c r="CW12" s="507"/>
      <c r="CX12" s="507"/>
      <c r="CY12" s="507"/>
      <c r="CZ12" s="507"/>
      <c r="DA12" s="508"/>
      <c r="DB12" s="506" t="s">
        <v>
140</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141</v>
      </c>
      <c r="N13" s="555"/>
      <c r="O13" s="555"/>
      <c r="P13" s="555"/>
      <c r="Q13" s="556"/>
      <c r="R13" s="547">
        <v>
551410</v>
      </c>
      <c r="S13" s="548"/>
      <c r="T13" s="548"/>
      <c r="U13" s="548"/>
      <c r="V13" s="549"/>
      <c r="W13" s="476" t="s">
        <v>
142</v>
      </c>
      <c r="X13" s="477"/>
      <c r="Y13" s="477"/>
      <c r="Z13" s="477"/>
      <c r="AA13" s="477"/>
      <c r="AB13" s="467"/>
      <c r="AC13" s="517">
        <v>
469</v>
      </c>
      <c r="AD13" s="518"/>
      <c r="AE13" s="518"/>
      <c r="AF13" s="518"/>
      <c r="AG13" s="557"/>
      <c r="AH13" s="517">
        <v>
436</v>
      </c>
      <c r="AI13" s="518"/>
      <c r="AJ13" s="518"/>
      <c r="AK13" s="518"/>
      <c r="AL13" s="519"/>
      <c r="AM13" s="489" t="s">
        <v>
143</v>
      </c>
      <c r="AN13" s="490"/>
      <c r="AO13" s="490"/>
      <c r="AP13" s="490"/>
      <c r="AQ13" s="490"/>
      <c r="AR13" s="490"/>
      <c r="AS13" s="490"/>
      <c r="AT13" s="491"/>
      <c r="AU13" s="492" t="s">
        <v>
144</v>
      </c>
      <c r="AV13" s="493"/>
      <c r="AW13" s="493"/>
      <c r="AX13" s="493"/>
      <c r="AY13" s="494" t="s">
        <v>
145</v>
      </c>
      <c r="AZ13" s="495"/>
      <c r="BA13" s="495"/>
      <c r="BB13" s="495"/>
      <c r="BC13" s="495"/>
      <c r="BD13" s="495"/>
      <c r="BE13" s="495"/>
      <c r="BF13" s="495"/>
      <c r="BG13" s="495"/>
      <c r="BH13" s="495"/>
      <c r="BI13" s="495"/>
      <c r="BJ13" s="495"/>
      <c r="BK13" s="495"/>
      <c r="BL13" s="495"/>
      <c r="BM13" s="496"/>
      <c r="BN13" s="497">
        <v>
4770237</v>
      </c>
      <c r="BO13" s="498"/>
      <c r="BP13" s="498"/>
      <c r="BQ13" s="498"/>
      <c r="BR13" s="498"/>
      <c r="BS13" s="498"/>
      <c r="BT13" s="498"/>
      <c r="BU13" s="499"/>
      <c r="BV13" s="497">
        <v>
2022153</v>
      </c>
      <c r="BW13" s="498"/>
      <c r="BX13" s="498"/>
      <c r="BY13" s="498"/>
      <c r="BZ13" s="498"/>
      <c r="CA13" s="498"/>
      <c r="CB13" s="498"/>
      <c r="CC13" s="499"/>
      <c r="CD13" s="500" t="s">
        <v>
146</v>
      </c>
      <c r="CE13" s="501"/>
      <c r="CF13" s="501"/>
      <c r="CG13" s="501"/>
      <c r="CH13" s="501"/>
      <c r="CI13" s="501"/>
      <c r="CJ13" s="501"/>
      <c r="CK13" s="501"/>
      <c r="CL13" s="501"/>
      <c r="CM13" s="501"/>
      <c r="CN13" s="501"/>
      <c r="CO13" s="501"/>
      <c r="CP13" s="501"/>
      <c r="CQ13" s="501"/>
      <c r="CR13" s="501"/>
      <c r="CS13" s="502"/>
      <c r="CT13" s="463">
        <v>
-6.2</v>
      </c>
      <c r="CU13" s="464"/>
      <c r="CV13" s="464"/>
      <c r="CW13" s="464"/>
      <c r="CX13" s="464"/>
      <c r="CY13" s="464"/>
      <c r="CZ13" s="464"/>
      <c r="DA13" s="465"/>
      <c r="DB13" s="463">
        <v>
-6.4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147</v>
      </c>
      <c r="M14" s="545"/>
      <c r="N14" s="545"/>
      <c r="O14" s="545"/>
      <c r="P14" s="545"/>
      <c r="Q14" s="546"/>
      <c r="R14" s="547">
        <v>
564489</v>
      </c>
      <c r="S14" s="548"/>
      <c r="T14" s="548"/>
      <c r="U14" s="548"/>
      <c r="V14" s="549"/>
      <c r="W14" s="456"/>
      <c r="X14" s="457"/>
      <c r="Y14" s="457"/>
      <c r="Z14" s="457"/>
      <c r="AA14" s="457"/>
      <c r="AB14" s="446"/>
      <c r="AC14" s="550">
        <v>
0.2</v>
      </c>
      <c r="AD14" s="551"/>
      <c r="AE14" s="551"/>
      <c r="AF14" s="551"/>
      <c r="AG14" s="552"/>
      <c r="AH14" s="550">
        <v>
0.2</v>
      </c>
      <c r="AI14" s="551"/>
      <c r="AJ14" s="551"/>
      <c r="AK14" s="551"/>
      <c r="AL14" s="553"/>
      <c r="AM14" s="489"/>
      <c r="AN14" s="490"/>
      <c r="AO14" s="490"/>
      <c r="AP14" s="490"/>
      <c r="AQ14" s="490"/>
      <c r="AR14" s="490"/>
      <c r="AS14" s="490"/>
      <c r="AT14" s="491"/>
      <c r="AU14" s="492"/>
      <c r="AV14" s="493"/>
      <c r="AW14" s="493"/>
      <c r="AX14" s="493"/>
      <c r="AY14" s="494"/>
      <c r="AZ14" s="495"/>
      <c r="BA14" s="495"/>
      <c r="BB14" s="495"/>
      <c r="BC14" s="495"/>
      <c r="BD14" s="495"/>
      <c r="BE14" s="495"/>
      <c r="BF14" s="495"/>
      <c r="BG14" s="495"/>
      <c r="BH14" s="495"/>
      <c r="BI14" s="495"/>
      <c r="BJ14" s="495"/>
      <c r="BK14" s="495"/>
      <c r="BL14" s="495"/>
      <c r="BM14" s="496"/>
      <c r="BN14" s="497"/>
      <c r="BO14" s="498"/>
      <c r="BP14" s="498"/>
      <c r="BQ14" s="498"/>
      <c r="BR14" s="498"/>
      <c r="BS14" s="498"/>
      <c r="BT14" s="498"/>
      <c r="BU14" s="499"/>
      <c r="BV14" s="497"/>
      <c r="BW14" s="498"/>
      <c r="BX14" s="498"/>
      <c r="BY14" s="498"/>
      <c r="BZ14" s="498"/>
      <c r="CA14" s="498"/>
      <c r="CB14" s="498"/>
      <c r="CC14" s="499"/>
      <c r="CD14" s="558" t="s">
        <v>
148</v>
      </c>
      <c r="CE14" s="559"/>
      <c r="CF14" s="559"/>
      <c r="CG14" s="559"/>
      <c r="CH14" s="559"/>
      <c r="CI14" s="559"/>
      <c r="CJ14" s="559"/>
      <c r="CK14" s="559"/>
      <c r="CL14" s="559"/>
      <c r="CM14" s="559"/>
      <c r="CN14" s="559"/>
      <c r="CO14" s="559"/>
      <c r="CP14" s="559"/>
      <c r="CQ14" s="559"/>
      <c r="CR14" s="559"/>
      <c r="CS14" s="560"/>
      <c r="CT14" s="561" t="s">
        <v>
139</v>
      </c>
      <c r="CU14" s="562"/>
      <c r="CV14" s="562"/>
      <c r="CW14" s="562"/>
      <c r="CX14" s="562"/>
      <c r="CY14" s="562"/>
      <c r="CZ14" s="562"/>
      <c r="DA14" s="563"/>
      <c r="DB14" s="561" t="s">
        <v>
139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141</v>
      </c>
      <c r="N15" s="555"/>
      <c r="O15" s="555"/>
      <c r="P15" s="555"/>
      <c r="Q15" s="556"/>
      <c r="R15" s="547">
        <v>
548137</v>
      </c>
      <c r="S15" s="548"/>
      <c r="T15" s="548"/>
      <c r="U15" s="548"/>
      <c r="V15" s="549"/>
      <c r="W15" s="476" t="s">
        <v>
149</v>
      </c>
      <c r="X15" s="477"/>
      <c r="Y15" s="477"/>
      <c r="Z15" s="477"/>
      <c r="AA15" s="477"/>
      <c r="AB15" s="467"/>
      <c r="AC15" s="517">
        <v>
27407</v>
      </c>
      <c r="AD15" s="518"/>
      <c r="AE15" s="518"/>
      <c r="AF15" s="518"/>
      <c r="AG15" s="557"/>
      <c r="AH15" s="517">
        <v>
25303</v>
      </c>
      <c r="AI15" s="518"/>
      <c r="AJ15" s="518"/>
      <c r="AK15" s="518"/>
      <c r="AL15" s="519"/>
      <c r="AM15" s="489"/>
      <c r="AN15" s="490"/>
      <c r="AO15" s="490"/>
      <c r="AP15" s="490"/>
      <c r="AQ15" s="490"/>
      <c r="AR15" s="490"/>
      <c r="AS15" s="490"/>
      <c r="AT15" s="491"/>
      <c r="AU15" s="492"/>
      <c r="AV15" s="493"/>
      <c r="AW15" s="493"/>
      <c r="AX15" s="493"/>
      <c r="AY15" s="426" t="s">
        <v>
150</v>
      </c>
      <c r="AZ15" s="427"/>
      <c r="BA15" s="427"/>
      <c r="BB15" s="427"/>
      <c r="BC15" s="427"/>
      <c r="BD15" s="427"/>
      <c r="BE15" s="427"/>
      <c r="BF15" s="427"/>
      <c r="BG15" s="427"/>
      <c r="BH15" s="427"/>
      <c r="BI15" s="427"/>
      <c r="BJ15" s="427"/>
      <c r="BK15" s="427"/>
      <c r="BL15" s="427"/>
      <c r="BM15" s="428"/>
      <c r="BN15" s="429">
        <v>
67091966</v>
      </c>
      <c r="BO15" s="430"/>
      <c r="BP15" s="430"/>
      <c r="BQ15" s="430"/>
      <c r="BR15" s="430"/>
      <c r="BS15" s="430"/>
      <c r="BT15" s="430"/>
      <c r="BU15" s="431"/>
      <c r="BV15" s="429">
        <v>
66292397</v>
      </c>
      <c r="BW15" s="430"/>
      <c r="BX15" s="430"/>
      <c r="BY15" s="430"/>
      <c r="BZ15" s="430"/>
      <c r="CA15" s="430"/>
      <c r="CB15" s="430"/>
      <c r="CC15" s="431"/>
      <c r="CD15" s="564" t="s">
        <v>
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152</v>
      </c>
      <c r="M16" s="567"/>
      <c r="N16" s="567"/>
      <c r="O16" s="567"/>
      <c r="P16" s="567"/>
      <c r="Q16" s="568"/>
      <c r="R16" s="569" t="s">
        <v>
153</v>
      </c>
      <c r="S16" s="570"/>
      <c r="T16" s="570"/>
      <c r="U16" s="570"/>
      <c r="V16" s="571"/>
      <c r="W16" s="456"/>
      <c r="X16" s="457"/>
      <c r="Y16" s="457"/>
      <c r="Z16" s="457"/>
      <c r="AA16" s="457"/>
      <c r="AB16" s="446"/>
      <c r="AC16" s="550">
        <v>
12.6</v>
      </c>
      <c r="AD16" s="551"/>
      <c r="AE16" s="551"/>
      <c r="AF16" s="551"/>
      <c r="AG16" s="552"/>
      <c r="AH16" s="550">
        <v>
12.1</v>
      </c>
      <c r="AI16" s="551"/>
      <c r="AJ16" s="551"/>
      <c r="AK16" s="551"/>
      <c r="AL16" s="553"/>
      <c r="AM16" s="489"/>
      <c r="AN16" s="490"/>
      <c r="AO16" s="490"/>
      <c r="AP16" s="490"/>
      <c r="AQ16" s="490"/>
      <c r="AR16" s="490"/>
      <c r="AS16" s="490"/>
      <c r="AT16" s="491"/>
      <c r="AU16" s="492"/>
      <c r="AV16" s="493"/>
      <c r="AW16" s="493"/>
      <c r="AX16" s="493"/>
      <c r="AY16" s="494" t="s">
        <v>
154</v>
      </c>
      <c r="AZ16" s="495"/>
      <c r="BA16" s="495"/>
      <c r="BB16" s="495"/>
      <c r="BC16" s="495"/>
      <c r="BD16" s="495"/>
      <c r="BE16" s="495"/>
      <c r="BF16" s="495"/>
      <c r="BG16" s="495"/>
      <c r="BH16" s="495"/>
      <c r="BI16" s="495"/>
      <c r="BJ16" s="495"/>
      <c r="BK16" s="495"/>
      <c r="BL16" s="495"/>
      <c r="BM16" s="496"/>
      <c r="BN16" s="497">
        <v>
109992598</v>
      </c>
      <c r="BO16" s="498"/>
      <c r="BP16" s="498"/>
      <c r="BQ16" s="498"/>
      <c r="BR16" s="498"/>
      <c r="BS16" s="498"/>
      <c r="BT16" s="498"/>
      <c r="BU16" s="499"/>
      <c r="BV16" s="497">
        <v>
105184207</v>
      </c>
      <c r="BW16" s="498"/>
      <c r="BX16" s="498"/>
      <c r="BY16" s="498"/>
      <c r="BZ16" s="498"/>
      <c r="CA16" s="498"/>
      <c r="CB16" s="498"/>
      <c r="CC16" s="499"/>
      <c r="CD16" s="200"/>
      <c r="CE16" s="575"/>
      <c r="CF16" s="575"/>
      <c r="CG16" s="575"/>
      <c r="CH16" s="575"/>
      <c r="CI16" s="575"/>
      <c r="CJ16" s="575"/>
      <c r="CK16" s="575"/>
      <c r="CL16" s="575"/>
      <c r="CM16" s="575"/>
      <c r="CN16" s="575"/>
      <c r="CO16" s="575"/>
      <c r="CP16" s="575"/>
      <c r="CQ16" s="575"/>
      <c r="CR16" s="575"/>
      <c r="CS16" s="576"/>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2" t="s">
        <v>
155</v>
      </c>
      <c r="N17" s="573"/>
      <c r="O17" s="573"/>
      <c r="P17" s="573"/>
      <c r="Q17" s="574"/>
      <c r="R17" s="569" t="s">
        <v>
156</v>
      </c>
      <c r="S17" s="570"/>
      <c r="T17" s="570"/>
      <c r="U17" s="570"/>
      <c r="V17" s="571"/>
      <c r="W17" s="476" t="s">
        <v>
157</v>
      </c>
      <c r="X17" s="477"/>
      <c r="Y17" s="477"/>
      <c r="Z17" s="477"/>
      <c r="AA17" s="477"/>
      <c r="AB17" s="467"/>
      <c r="AC17" s="517">
        <v>
189732</v>
      </c>
      <c r="AD17" s="518"/>
      <c r="AE17" s="518"/>
      <c r="AF17" s="518"/>
      <c r="AG17" s="557"/>
      <c r="AH17" s="517">
        <v>
182980</v>
      </c>
      <c r="AI17" s="518"/>
      <c r="AJ17" s="518"/>
      <c r="AK17" s="518"/>
      <c r="AL17" s="519"/>
      <c r="AM17" s="489"/>
      <c r="AN17" s="490"/>
      <c r="AO17" s="490"/>
      <c r="AP17" s="490"/>
      <c r="AQ17" s="490"/>
      <c r="AR17" s="490"/>
      <c r="AS17" s="490"/>
      <c r="AT17" s="491"/>
      <c r="AU17" s="492"/>
      <c r="AV17" s="493"/>
      <c r="AW17" s="493"/>
      <c r="AX17" s="493"/>
      <c r="AY17" s="494" t="s">
        <v>
158</v>
      </c>
      <c r="AZ17" s="495"/>
      <c r="BA17" s="495"/>
      <c r="BB17" s="495"/>
      <c r="BC17" s="495"/>
      <c r="BD17" s="495"/>
      <c r="BE17" s="495"/>
      <c r="BF17" s="495"/>
      <c r="BG17" s="495"/>
      <c r="BH17" s="495"/>
      <c r="BI17" s="495"/>
      <c r="BJ17" s="495"/>
      <c r="BK17" s="495"/>
      <c r="BL17" s="495"/>
      <c r="BM17" s="496"/>
      <c r="BN17" s="497">
        <v>
121218340</v>
      </c>
      <c r="BO17" s="498"/>
      <c r="BP17" s="498"/>
      <c r="BQ17" s="498"/>
      <c r="BR17" s="498"/>
      <c r="BS17" s="498"/>
      <c r="BT17" s="498"/>
      <c r="BU17" s="499"/>
      <c r="BV17" s="497">
        <v>
116071760</v>
      </c>
      <c r="BW17" s="498"/>
      <c r="BX17" s="498"/>
      <c r="BY17" s="498"/>
      <c r="BZ17" s="498"/>
      <c r="CA17" s="498"/>
      <c r="CB17" s="498"/>
      <c r="CC17" s="499"/>
      <c r="CD17" s="200"/>
      <c r="CE17" s="575"/>
      <c r="CF17" s="575"/>
      <c r="CG17" s="575"/>
      <c r="CH17" s="575"/>
      <c r="CI17" s="575"/>
      <c r="CJ17" s="575"/>
      <c r="CK17" s="575"/>
      <c r="CL17" s="575"/>
      <c r="CM17" s="575"/>
      <c r="CN17" s="575"/>
      <c r="CO17" s="575"/>
      <c r="CP17" s="575"/>
      <c r="CQ17" s="575"/>
      <c r="CR17" s="575"/>
      <c r="CS17" s="576"/>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159</v>
      </c>
      <c r="C18" s="509"/>
      <c r="D18" s="509"/>
      <c r="E18" s="578"/>
      <c r="F18" s="578"/>
      <c r="G18" s="578"/>
      <c r="H18" s="578"/>
      <c r="I18" s="578"/>
      <c r="J18" s="578"/>
      <c r="K18" s="578"/>
      <c r="L18" s="579">
        <v>
34.06</v>
      </c>
      <c r="M18" s="579"/>
      <c r="N18" s="579"/>
      <c r="O18" s="579"/>
      <c r="P18" s="579"/>
      <c r="Q18" s="579"/>
      <c r="R18" s="580"/>
      <c r="S18" s="580"/>
      <c r="T18" s="580"/>
      <c r="U18" s="580"/>
      <c r="V18" s="581"/>
      <c r="W18" s="478"/>
      <c r="X18" s="479"/>
      <c r="Y18" s="479"/>
      <c r="Z18" s="479"/>
      <c r="AA18" s="479"/>
      <c r="AB18" s="470"/>
      <c r="AC18" s="582">
        <v>
87.2</v>
      </c>
      <c r="AD18" s="583"/>
      <c r="AE18" s="583"/>
      <c r="AF18" s="583"/>
      <c r="AG18" s="584"/>
      <c r="AH18" s="582">
        <v>
87.7</v>
      </c>
      <c r="AI18" s="583"/>
      <c r="AJ18" s="583"/>
      <c r="AK18" s="583"/>
      <c r="AL18" s="585"/>
      <c r="AM18" s="489"/>
      <c r="AN18" s="490"/>
      <c r="AO18" s="490"/>
      <c r="AP18" s="490"/>
      <c r="AQ18" s="490"/>
      <c r="AR18" s="490"/>
      <c r="AS18" s="490"/>
      <c r="AT18" s="491"/>
      <c r="AU18" s="492"/>
      <c r="AV18" s="493"/>
      <c r="AW18" s="493"/>
      <c r="AX18" s="493"/>
      <c r="AY18" s="494" t="s">
        <v>
160</v>
      </c>
      <c r="AZ18" s="495"/>
      <c r="BA18" s="495"/>
      <c r="BB18" s="495"/>
      <c r="BC18" s="495"/>
      <c r="BD18" s="495"/>
      <c r="BE18" s="495"/>
      <c r="BF18" s="495"/>
      <c r="BG18" s="495"/>
      <c r="BH18" s="495"/>
      <c r="BI18" s="495"/>
      <c r="BJ18" s="495"/>
      <c r="BK18" s="495"/>
      <c r="BL18" s="495"/>
      <c r="BM18" s="496"/>
      <c r="BN18" s="497">
        <v>
102504885</v>
      </c>
      <c r="BO18" s="498"/>
      <c r="BP18" s="498"/>
      <c r="BQ18" s="498"/>
      <c r="BR18" s="498"/>
      <c r="BS18" s="498"/>
      <c r="BT18" s="498"/>
      <c r="BU18" s="499"/>
      <c r="BV18" s="497">
        <v>
99473520</v>
      </c>
      <c r="BW18" s="498"/>
      <c r="BX18" s="498"/>
      <c r="BY18" s="498"/>
      <c r="BZ18" s="498"/>
      <c r="CA18" s="498"/>
      <c r="CB18" s="498"/>
      <c r="CC18" s="499"/>
      <c r="CD18" s="200"/>
      <c r="CE18" s="575"/>
      <c r="CF18" s="575"/>
      <c r="CG18" s="575"/>
      <c r="CH18" s="575"/>
      <c r="CI18" s="575"/>
      <c r="CJ18" s="575"/>
      <c r="CK18" s="575"/>
      <c r="CL18" s="575"/>
      <c r="CM18" s="575"/>
      <c r="CN18" s="575"/>
      <c r="CO18" s="575"/>
      <c r="CP18" s="575"/>
      <c r="CQ18" s="575"/>
      <c r="CR18" s="575"/>
      <c r="CS18" s="576"/>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161</v>
      </c>
      <c r="C19" s="509"/>
      <c r="D19" s="509"/>
      <c r="E19" s="578"/>
      <c r="F19" s="578"/>
      <c r="G19" s="578"/>
      <c r="H19" s="578"/>
      <c r="I19" s="578"/>
      <c r="J19" s="578"/>
      <c r="K19" s="578"/>
      <c r="L19" s="586">
        <v>
16559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89"/>
      <c r="AN19" s="490"/>
      <c r="AO19" s="490"/>
      <c r="AP19" s="490"/>
      <c r="AQ19" s="490"/>
      <c r="AR19" s="490"/>
      <c r="AS19" s="490"/>
      <c r="AT19" s="491"/>
      <c r="AU19" s="492"/>
      <c r="AV19" s="493"/>
      <c r="AW19" s="493"/>
      <c r="AX19" s="493"/>
      <c r="AY19" s="494" t="s">
        <v>
162</v>
      </c>
      <c r="AZ19" s="495"/>
      <c r="BA19" s="495"/>
      <c r="BB19" s="495"/>
      <c r="BC19" s="495"/>
      <c r="BD19" s="495"/>
      <c r="BE19" s="495"/>
      <c r="BF19" s="495"/>
      <c r="BG19" s="495"/>
      <c r="BH19" s="495"/>
      <c r="BI19" s="495"/>
      <c r="BJ19" s="495"/>
      <c r="BK19" s="495"/>
      <c r="BL19" s="495"/>
      <c r="BM19" s="496"/>
      <c r="BN19" s="497">
        <v>
140092836</v>
      </c>
      <c r="BO19" s="498"/>
      <c r="BP19" s="498"/>
      <c r="BQ19" s="498"/>
      <c r="BR19" s="498"/>
      <c r="BS19" s="498"/>
      <c r="BT19" s="498"/>
      <c r="BU19" s="499"/>
      <c r="BV19" s="497">
        <v>
137713158</v>
      </c>
      <c r="BW19" s="498"/>
      <c r="BX19" s="498"/>
      <c r="BY19" s="498"/>
      <c r="BZ19" s="498"/>
      <c r="CA19" s="498"/>
      <c r="CB19" s="498"/>
      <c r="CC19" s="499"/>
      <c r="CD19" s="200"/>
      <c r="CE19" s="575"/>
      <c r="CF19" s="575"/>
      <c r="CG19" s="575"/>
      <c r="CH19" s="575"/>
      <c r="CI19" s="575"/>
      <c r="CJ19" s="575"/>
      <c r="CK19" s="575"/>
      <c r="CL19" s="575"/>
      <c r="CM19" s="575"/>
      <c r="CN19" s="575"/>
      <c r="CO19" s="575"/>
      <c r="CP19" s="575"/>
      <c r="CQ19" s="575"/>
      <c r="CR19" s="575"/>
      <c r="CS19" s="576"/>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163</v>
      </c>
      <c r="C20" s="509"/>
      <c r="D20" s="509"/>
      <c r="E20" s="578"/>
      <c r="F20" s="578"/>
      <c r="G20" s="578"/>
      <c r="H20" s="578"/>
      <c r="I20" s="578"/>
      <c r="J20" s="578"/>
      <c r="K20" s="578"/>
      <c r="L20" s="586">
        <v>
312001</v>
      </c>
      <c r="M20" s="586"/>
      <c r="N20" s="586"/>
      <c r="O20" s="586"/>
      <c r="P20" s="586"/>
      <c r="Q20" s="586"/>
      <c r="R20" s="587"/>
      <c r="S20" s="587"/>
      <c r="T20" s="587"/>
      <c r="U20" s="587"/>
      <c r="V20" s="588"/>
      <c r="W20" s="478"/>
      <c r="X20" s="479"/>
      <c r="Y20" s="479"/>
      <c r="Z20" s="479"/>
      <c r="AA20" s="479"/>
      <c r="AB20" s="479"/>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494"/>
      <c r="AZ20" s="495"/>
      <c r="BA20" s="495"/>
      <c r="BB20" s="495"/>
      <c r="BC20" s="495"/>
      <c r="BD20" s="495"/>
      <c r="BE20" s="495"/>
      <c r="BF20" s="495"/>
      <c r="BG20" s="495"/>
      <c r="BH20" s="495"/>
      <c r="BI20" s="495"/>
      <c r="BJ20" s="495"/>
      <c r="BK20" s="495"/>
      <c r="BL20" s="495"/>
      <c r="BM20" s="496"/>
      <c r="BN20" s="497"/>
      <c r="BO20" s="498"/>
      <c r="BP20" s="498"/>
      <c r="BQ20" s="498"/>
      <c r="BR20" s="498"/>
      <c r="BS20" s="498"/>
      <c r="BT20" s="498"/>
      <c r="BU20" s="499"/>
      <c r="BV20" s="497"/>
      <c r="BW20" s="498"/>
      <c r="BX20" s="498"/>
      <c r="BY20" s="498"/>
      <c r="BZ20" s="498"/>
      <c r="CA20" s="498"/>
      <c r="CB20" s="498"/>
      <c r="CC20" s="499"/>
      <c r="CD20" s="200"/>
      <c r="CE20" s="575"/>
      <c r="CF20" s="575"/>
      <c r="CG20" s="575"/>
      <c r="CH20" s="575"/>
      <c r="CI20" s="575"/>
      <c r="CJ20" s="575"/>
      <c r="CK20" s="575"/>
      <c r="CL20" s="575"/>
      <c r="CM20" s="575"/>
      <c r="CN20" s="575"/>
      <c r="CO20" s="575"/>
      <c r="CP20" s="575"/>
      <c r="CQ20" s="575"/>
      <c r="CR20" s="575"/>
      <c r="CS20" s="576"/>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494"/>
      <c r="AZ21" s="495"/>
      <c r="BA21" s="495"/>
      <c r="BB21" s="495"/>
      <c r="BC21" s="495"/>
      <c r="BD21" s="495"/>
      <c r="BE21" s="495"/>
      <c r="BF21" s="495"/>
      <c r="BG21" s="495"/>
      <c r="BH21" s="495"/>
      <c r="BI21" s="495"/>
      <c r="BJ21" s="495"/>
      <c r="BK21" s="495"/>
      <c r="BL21" s="495"/>
      <c r="BM21" s="496"/>
      <c r="BN21" s="497"/>
      <c r="BO21" s="498"/>
      <c r="BP21" s="498"/>
      <c r="BQ21" s="498"/>
      <c r="BR21" s="498"/>
      <c r="BS21" s="498"/>
      <c r="BT21" s="498"/>
      <c r="BU21" s="499"/>
      <c r="BV21" s="497"/>
      <c r="BW21" s="498"/>
      <c r="BX21" s="498"/>
      <c r="BY21" s="498"/>
      <c r="BZ21" s="498"/>
      <c r="CA21" s="498"/>
      <c r="CB21" s="498"/>
      <c r="CC21" s="499"/>
      <c r="CD21" s="200"/>
      <c r="CE21" s="575"/>
      <c r="CF21" s="575"/>
      <c r="CG21" s="575"/>
      <c r="CH21" s="575"/>
      <c r="CI21" s="575"/>
      <c r="CJ21" s="575"/>
      <c r="CK21" s="575"/>
      <c r="CL21" s="575"/>
      <c r="CM21" s="575"/>
      <c r="CN21" s="575"/>
      <c r="CO21" s="575"/>
      <c r="CP21" s="575"/>
      <c r="CQ21" s="575"/>
      <c r="CR21" s="575"/>
      <c r="CS21" s="576"/>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165</v>
      </c>
      <c r="C22" s="601"/>
      <c r="D22" s="602"/>
      <c r="E22" s="472" t="s">
        <v>
1</v>
      </c>
      <c r="F22" s="477"/>
      <c r="G22" s="477"/>
      <c r="H22" s="477"/>
      <c r="I22" s="477"/>
      <c r="J22" s="477"/>
      <c r="K22" s="467"/>
      <c r="L22" s="472" t="s">
        <v>
166</v>
      </c>
      <c r="M22" s="477"/>
      <c r="N22" s="477"/>
      <c r="O22" s="477"/>
      <c r="P22" s="467"/>
      <c r="Q22" s="609" t="s">
        <v>
167</v>
      </c>
      <c r="R22" s="610"/>
      <c r="S22" s="610"/>
      <c r="T22" s="610"/>
      <c r="U22" s="610"/>
      <c r="V22" s="611"/>
      <c r="W22" s="615" t="s">
        <v>
168</v>
      </c>
      <c r="X22" s="601"/>
      <c r="Y22" s="602"/>
      <c r="Z22" s="472" t="s">
        <v>
1</v>
      </c>
      <c r="AA22" s="477"/>
      <c r="AB22" s="477"/>
      <c r="AC22" s="477"/>
      <c r="AD22" s="477"/>
      <c r="AE22" s="477"/>
      <c r="AF22" s="477"/>
      <c r="AG22" s="467"/>
      <c r="AH22" s="620" t="s">
        <v>
169</v>
      </c>
      <c r="AI22" s="477"/>
      <c r="AJ22" s="477"/>
      <c r="AK22" s="477"/>
      <c r="AL22" s="467"/>
      <c r="AM22" s="620" t="s">
        <v>
170</v>
      </c>
      <c r="AN22" s="621"/>
      <c r="AO22" s="621"/>
      <c r="AP22" s="621"/>
      <c r="AQ22" s="621"/>
      <c r="AR22" s="622"/>
      <c r="AS22" s="609" t="s">
        <v>
167</v>
      </c>
      <c r="AT22" s="610"/>
      <c r="AU22" s="610"/>
      <c r="AV22" s="610"/>
      <c r="AW22" s="610"/>
      <c r="AX22" s="626"/>
      <c r="AY22" s="628"/>
      <c r="AZ22" s="629"/>
      <c r="BA22" s="629"/>
      <c r="BB22" s="629"/>
      <c r="BC22" s="629"/>
      <c r="BD22" s="629"/>
      <c r="BE22" s="629"/>
      <c r="BF22" s="629"/>
      <c r="BG22" s="629"/>
      <c r="BH22" s="629"/>
      <c r="BI22" s="629"/>
      <c r="BJ22" s="629"/>
      <c r="BK22" s="629"/>
      <c r="BL22" s="629"/>
      <c r="BM22" s="630"/>
      <c r="BN22" s="631"/>
      <c r="BO22" s="632"/>
      <c r="BP22" s="632"/>
      <c r="BQ22" s="632"/>
      <c r="BR22" s="632"/>
      <c r="BS22" s="632"/>
      <c r="BT22" s="632"/>
      <c r="BU22" s="633"/>
      <c r="BV22" s="631"/>
      <c r="BW22" s="632"/>
      <c r="BX22" s="632"/>
      <c r="BY22" s="632"/>
      <c r="BZ22" s="632"/>
      <c r="CA22" s="632"/>
      <c r="CB22" s="632"/>
      <c r="CC22" s="633"/>
      <c r="CD22" s="200"/>
      <c r="CE22" s="575"/>
      <c r="CF22" s="575"/>
      <c r="CG22" s="575"/>
      <c r="CH22" s="575"/>
      <c r="CI22" s="575"/>
      <c r="CJ22" s="575"/>
      <c r="CK22" s="575"/>
      <c r="CL22" s="575"/>
      <c r="CM22" s="575"/>
      <c r="CN22" s="575"/>
      <c r="CO22" s="575"/>
      <c r="CP22" s="575"/>
      <c r="CQ22" s="575"/>
      <c r="CR22" s="575"/>
      <c r="CS22" s="576"/>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3"/>
      <c r="AN23" s="624"/>
      <c r="AO23" s="624"/>
      <c r="AP23" s="624"/>
      <c r="AQ23" s="624"/>
      <c r="AR23" s="625"/>
      <c r="AS23" s="612"/>
      <c r="AT23" s="613"/>
      <c r="AU23" s="613"/>
      <c r="AV23" s="613"/>
      <c r="AW23" s="613"/>
      <c r="AX23" s="627"/>
      <c r="AY23" s="426" t="s">
        <v>
171</v>
      </c>
      <c r="AZ23" s="427"/>
      <c r="BA23" s="427"/>
      <c r="BB23" s="427"/>
      <c r="BC23" s="427"/>
      <c r="BD23" s="427"/>
      <c r="BE23" s="427"/>
      <c r="BF23" s="427"/>
      <c r="BG23" s="427"/>
      <c r="BH23" s="427"/>
      <c r="BI23" s="427"/>
      <c r="BJ23" s="427"/>
      <c r="BK23" s="427"/>
      <c r="BL23" s="427"/>
      <c r="BM23" s="428"/>
      <c r="BN23" s="497">
        <v>
30593974</v>
      </c>
      <c r="BO23" s="498"/>
      <c r="BP23" s="498"/>
      <c r="BQ23" s="498"/>
      <c r="BR23" s="498"/>
      <c r="BS23" s="498"/>
      <c r="BT23" s="498"/>
      <c r="BU23" s="499"/>
      <c r="BV23" s="497">
        <v>
29380971</v>
      </c>
      <c r="BW23" s="498"/>
      <c r="BX23" s="498"/>
      <c r="BY23" s="498"/>
      <c r="BZ23" s="498"/>
      <c r="CA23" s="498"/>
      <c r="CB23" s="498"/>
      <c r="CC23" s="499"/>
      <c r="CD23" s="200"/>
      <c r="CE23" s="575"/>
      <c r="CF23" s="575"/>
      <c r="CG23" s="575"/>
      <c r="CH23" s="575"/>
      <c r="CI23" s="575"/>
      <c r="CJ23" s="575"/>
      <c r="CK23" s="575"/>
      <c r="CL23" s="575"/>
      <c r="CM23" s="575"/>
      <c r="CN23" s="575"/>
      <c r="CO23" s="575"/>
      <c r="CP23" s="575"/>
      <c r="CQ23" s="575"/>
      <c r="CR23" s="575"/>
      <c r="CS23" s="576"/>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172</v>
      </c>
      <c r="F24" s="490"/>
      <c r="G24" s="490"/>
      <c r="H24" s="490"/>
      <c r="I24" s="490"/>
      <c r="J24" s="490"/>
      <c r="K24" s="491"/>
      <c r="L24" s="517">
        <v>
1</v>
      </c>
      <c r="M24" s="518"/>
      <c r="N24" s="518"/>
      <c r="O24" s="518"/>
      <c r="P24" s="557"/>
      <c r="Q24" s="517">
        <v>
11197</v>
      </c>
      <c r="R24" s="518"/>
      <c r="S24" s="518"/>
      <c r="T24" s="518"/>
      <c r="U24" s="518"/>
      <c r="V24" s="557"/>
      <c r="W24" s="616"/>
      <c r="X24" s="604"/>
      <c r="Y24" s="605"/>
      <c r="Z24" s="516" t="s">
        <v>
173</v>
      </c>
      <c r="AA24" s="490"/>
      <c r="AB24" s="490"/>
      <c r="AC24" s="490"/>
      <c r="AD24" s="490"/>
      <c r="AE24" s="490"/>
      <c r="AF24" s="490"/>
      <c r="AG24" s="491"/>
      <c r="AH24" s="517">
        <v>
3260</v>
      </c>
      <c r="AI24" s="518"/>
      <c r="AJ24" s="518"/>
      <c r="AK24" s="518"/>
      <c r="AL24" s="557"/>
      <c r="AM24" s="517">
        <v>
10047320</v>
      </c>
      <c r="AN24" s="518"/>
      <c r="AO24" s="518"/>
      <c r="AP24" s="518"/>
      <c r="AQ24" s="518"/>
      <c r="AR24" s="557"/>
      <c r="AS24" s="517">
        <v>
3082</v>
      </c>
      <c r="AT24" s="518"/>
      <c r="AU24" s="518"/>
      <c r="AV24" s="518"/>
      <c r="AW24" s="518"/>
      <c r="AX24" s="519"/>
      <c r="AY24" s="628" t="s">
        <v>
174</v>
      </c>
      <c r="AZ24" s="629"/>
      <c r="BA24" s="629"/>
      <c r="BB24" s="629"/>
      <c r="BC24" s="629"/>
      <c r="BD24" s="629"/>
      <c r="BE24" s="629"/>
      <c r="BF24" s="629"/>
      <c r="BG24" s="629"/>
      <c r="BH24" s="629"/>
      <c r="BI24" s="629"/>
      <c r="BJ24" s="629"/>
      <c r="BK24" s="629"/>
      <c r="BL24" s="629"/>
      <c r="BM24" s="630"/>
      <c r="BN24" s="497">
        <v>
19455523</v>
      </c>
      <c r="BO24" s="498"/>
      <c r="BP24" s="498"/>
      <c r="BQ24" s="498"/>
      <c r="BR24" s="498"/>
      <c r="BS24" s="498"/>
      <c r="BT24" s="498"/>
      <c r="BU24" s="499"/>
      <c r="BV24" s="497">
        <v>
18721748</v>
      </c>
      <c r="BW24" s="498"/>
      <c r="BX24" s="498"/>
      <c r="BY24" s="498"/>
      <c r="BZ24" s="498"/>
      <c r="CA24" s="498"/>
      <c r="CB24" s="498"/>
      <c r="CC24" s="499"/>
      <c r="CD24" s="200"/>
      <c r="CE24" s="575"/>
      <c r="CF24" s="575"/>
      <c r="CG24" s="575"/>
      <c r="CH24" s="575"/>
      <c r="CI24" s="575"/>
      <c r="CJ24" s="575"/>
      <c r="CK24" s="575"/>
      <c r="CL24" s="575"/>
      <c r="CM24" s="575"/>
      <c r="CN24" s="575"/>
      <c r="CO24" s="575"/>
      <c r="CP24" s="575"/>
      <c r="CQ24" s="575"/>
      <c r="CR24" s="575"/>
      <c r="CS24" s="576"/>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175</v>
      </c>
      <c r="F25" s="490"/>
      <c r="G25" s="490"/>
      <c r="H25" s="490"/>
      <c r="I25" s="490"/>
      <c r="J25" s="490"/>
      <c r="K25" s="491"/>
      <c r="L25" s="517">
        <v>
2</v>
      </c>
      <c r="M25" s="518"/>
      <c r="N25" s="518"/>
      <c r="O25" s="518"/>
      <c r="P25" s="557"/>
      <c r="Q25" s="517">
        <v>
8973</v>
      </c>
      <c r="R25" s="518"/>
      <c r="S25" s="518"/>
      <c r="T25" s="518"/>
      <c r="U25" s="518"/>
      <c r="V25" s="557"/>
      <c r="W25" s="616"/>
      <c r="X25" s="604"/>
      <c r="Y25" s="605"/>
      <c r="Z25" s="516" t="s">
        <v>
176</v>
      </c>
      <c r="AA25" s="490"/>
      <c r="AB25" s="490"/>
      <c r="AC25" s="490"/>
      <c r="AD25" s="490"/>
      <c r="AE25" s="490"/>
      <c r="AF25" s="490"/>
      <c r="AG25" s="491"/>
      <c r="AH25" s="517" t="s">
        <v>
139</v>
      </c>
      <c r="AI25" s="518"/>
      <c r="AJ25" s="518"/>
      <c r="AK25" s="518"/>
      <c r="AL25" s="557"/>
      <c r="AM25" s="517" t="s">
        <v>
139</v>
      </c>
      <c r="AN25" s="518"/>
      <c r="AO25" s="518"/>
      <c r="AP25" s="518"/>
      <c r="AQ25" s="518"/>
      <c r="AR25" s="557"/>
      <c r="AS25" s="517" t="s">
        <v>
139</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38966539</v>
      </c>
      <c r="BO25" s="430"/>
      <c r="BP25" s="430"/>
      <c r="BQ25" s="430"/>
      <c r="BR25" s="430"/>
      <c r="BS25" s="430"/>
      <c r="BT25" s="430"/>
      <c r="BU25" s="431"/>
      <c r="BV25" s="429">
        <v>
41820864</v>
      </c>
      <c r="BW25" s="430"/>
      <c r="BX25" s="430"/>
      <c r="BY25" s="430"/>
      <c r="BZ25" s="430"/>
      <c r="CA25" s="430"/>
      <c r="CB25" s="430"/>
      <c r="CC25" s="431"/>
      <c r="CD25" s="200"/>
      <c r="CE25" s="575"/>
      <c r="CF25" s="575"/>
      <c r="CG25" s="575"/>
      <c r="CH25" s="575"/>
      <c r="CI25" s="575"/>
      <c r="CJ25" s="575"/>
      <c r="CK25" s="575"/>
      <c r="CL25" s="575"/>
      <c r="CM25" s="575"/>
      <c r="CN25" s="575"/>
      <c r="CO25" s="575"/>
      <c r="CP25" s="575"/>
      <c r="CQ25" s="575"/>
      <c r="CR25" s="575"/>
      <c r="CS25" s="576"/>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178</v>
      </c>
      <c r="F26" s="490"/>
      <c r="G26" s="490"/>
      <c r="H26" s="490"/>
      <c r="I26" s="490"/>
      <c r="J26" s="490"/>
      <c r="K26" s="491"/>
      <c r="L26" s="517">
        <v>
1</v>
      </c>
      <c r="M26" s="518"/>
      <c r="N26" s="518"/>
      <c r="O26" s="518"/>
      <c r="P26" s="557"/>
      <c r="Q26" s="517">
        <v>
7690</v>
      </c>
      <c r="R26" s="518"/>
      <c r="S26" s="518"/>
      <c r="T26" s="518"/>
      <c r="U26" s="518"/>
      <c r="V26" s="557"/>
      <c r="W26" s="616"/>
      <c r="X26" s="604"/>
      <c r="Y26" s="605"/>
      <c r="Z26" s="516" t="s">
        <v>
179</v>
      </c>
      <c r="AA26" s="634"/>
      <c r="AB26" s="634"/>
      <c r="AC26" s="634"/>
      <c r="AD26" s="634"/>
      <c r="AE26" s="634"/>
      <c r="AF26" s="634"/>
      <c r="AG26" s="635"/>
      <c r="AH26" s="517">
        <v>
368</v>
      </c>
      <c r="AI26" s="518"/>
      <c r="AJ26" s="518"/>
      <c r="AK26" s="518"/>
      <c r="AL26" s="557"/>
      <c r="AM26" s="517">
        <v>
1133072</v>
      </c>
      <c r="AN26" s="518"/>
      <c r="AO26" s="518"/>
      <c r="AP26" s="518"/>
      <c r="AQ26" s="518"/>
      <c r="AR26" s="557"/>
      <c r="AS26" s="517">
        <v>
3079</v>
      </c>
      <c r="AT26" s="518"/>
      <c r="AU26" s="518"/>
      <c r="AV26" s="518"/>
      <c r="AW26" s="518"/>
      <c r="AX26" s="519"/>
      <c r="AY26" s="500" t="s">
        <v>
180</v>
      </c>
      <c r="AZ26" s="501"/>
      <c r="BA26" s="501"/>
      <c r="BB26" s="501"/>
      <c r="BC26" s="501"/>
      <c r="BD26" s="501"/>
      <c r="BE26" s="501"/>
      <c r="BF26" s="501"/>
      <c r="BG26" s="501"/>
      <c r="BH26" s="501"/>
      <c r="BI26" s="501"/>
      <c r="BJ26" s="501"/>
      <c r="BK26" s="501"/>
      <c r="BL26" s="501"/>
      <c r="BM26" s="502"/>
      <c r="BN26" s="497">
        <v>
100000</v>
      </c>
      <c r="BO26" s="498"/>
      <c r="BP26" s="498"/>
      <c r="BQ26" s="498"/>
      <c r="BR26" s="498"/>
      <c r="BS26" s="498"/>
      <c r="BT26" s="498"/>
      <c r="BU26" s="499"/>
      <c r="BV26" s="497">
        <v>
50000</v>
      </c>
      <c r="BW26" s="498"/>
      <c r="BX26" s="498"/>
      <c r="BY26" s="498"/>
      <c r="BZ26" s="498"/>
      <c r="CA26" s="498"/>
      <c r="CB26" s="498"/>
      <c r="CC26" s="499"/>
      <c r="CD26" s="200"/>
      <c r="CE26" s="575"/>
      <c r="CF26" s="575"/>
      <c r="CG26" s="575"/>
      <c r="CH26" s="575"/>
      <c r="CI26" s="575"/>
      <c r="CJ26" s="575"/>
      <c r="CK26" s="575"/>
      <c r="CL26" s="575"/>
      <c r="CM26" s="575"/>
      <c r="CN26" s="575"/>
      <c r="CO26" s="575"/>
      <c r="CP26" s="575"/>
      <c r="CQ26" s="575"/>
      <c r="CR26" s="575"/>
      <c r="CS26" s="576"/>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181</v>
      </c>
      <c r="F27" s="490"/>
      <c r="G27" s="490"/>
      <c r="H27" s="490"/>
      <c r="I27" s="490"/>
      <c r="J27" s="490"/>
      <c r="K27" s="491"/>
      <c r="L27" s="517">
        <v>
1</v>
      </c>
      <c r="M27" s="518"/>
      <c r="N27" s="518"/>
      <c r="O27" s="518"/>
      <c r="P27" s="557"/>
      <c r="Q27" s="517">
        <v>
8612</v>
      </c>
      <c r="R27" s="518"/>
      <c r="S27" s="518"/>
      <c r="T27" s="518"/>
      <c r="U27" s="518"/>
      <c r="V27" s="557"/>
      <c r="W27" s="616"/>
      <c r="X27" s="604"/>
      <c r="Y27" s="605"/>
      <c r="Z27" s="516" t="s">
        <v>
182</v>
      </c>
      <c r="AA27" s="490"/>
      <c r="AB27" s="490"/>
      <c r="AC27" s="490"/>
      <c r="AD27" s="490"/>
      <c r="AE27" s="490"/>
      <c r="AF27" s="490"/>
      <c r="AG27" s="491"/>
      <c r="AH27" s="517">
        <v>
102</v>
      </c>
      <c r="AI27" s="518"/>
      <c r="AJ27" s="518"/>
      <c r="AK27" s="518"/>
      <c r="AL27" s="557"/>
      <c r="AM27" s="517">
        <v>
343020</v>
      </c>
      <c r="AN27" s="518"/>
      <c r="AO27" s="518"/>
      <c r="AP27" s="518"/>
      <c r="AQ27" s="518"/>
      <c r="AR27" s="557"/>
      <c r="AS27" s="517">
        <v>
3363</v>
      </c>
      <c r="AT27" s="518"/>
      <c r="AU27" s="518"/>
      <c r="AV27" s="518"/>
      <c r="AW27" s="518"/>
      <c r="AX27" s="519"/>
      <c r="AY27" s="558" t="s">
        <v>
183</v>
      </c>
      <c r="AZ27" s="559"/>
      <c r="BA27" s="559"/>
      <c r="BB27" s="559"/>
      <c r="BC27" s="559"/>
      <c r="BD27" s="559"/>
      <c r="BE27" s="559"/>
      <c r="BF27" s="559"/>
      <c r="BG27" s="559"/>
      <c r="BH27" s="559"/>
      <c r="BI27" s="559"/>
      <c r="BJ27" s="559"/>
      <c r="BK27" s="559"/>
      <c r="BL27" s="559"/>
      <c r="BM27" s="560"/>
      <c r="BN27" s="631" t="s">
        <v>
139</v>
      </c>
      <c r="BO27" s="632"/>
      <c r="BP27" s="632"/>
      <c r="BQ27" s="632"/>
      <c r="BR27" s="632"/>
      <c r="BS27" s="632"/>
      <c r="BT27" s="632"/>
      <c r="BU27" s="633"/>
      <c r="BV27" s="631" t="s">
        <v>
139</v>
      </c>
      <c r="BW27" s="632"/>
      <c r="BX27" s="632"/>
      <c r="BY27" s="632"/>
      <c r="BZ27" s="632"/>
      <c r="CA27" s="632"/>
      <c r="CB27" s="632"/>
      <c r="CC27" s="633"/>
      <c r="CD27" s="202"/>
      <c r="CE27" s="575"/>
      <c r="CF27" s="575"/>
      <c r="CG27" s="575"/>
      <c r="CH27" s="575"/>
      <c r="CI27" s="575"/>
      <c r="CJ27" s="575"/>
      <c r="CK27" s="575"/>
      <c r="CL27" s="575"/>
      <c r="CM27" s="575"/>
      <c r="CN27" s="575"/>
      <c r="CO27" s="575"/>
      <c r="CP27" s="575"/>
      <c r="CQ27" s="575"/>
      <c r="CR27" s="575"/>
      <c r="CS27" s="576"/>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184</v>
      </c>
      <c r="F28" s="490"/>
      <c r="G28" s="490"/>
      <c r="H28" s="490"/>
      <c r="I28" s="490"/>
      <c r="J28" s="490"/>
      <c r="K28" s="491"/>
      <c r="L28" s="517">
        <v>
1</v>
      </c>
      <c r="M28" s="518"/>
      <c r="N28" s="518"/>
      <c r="O28" s="518"/>
      <c r="P28" s="557"/>
      <c r="Q28" s="517">
        <v>
7793</v>
      </c>
      <c r="R28" s="518"/>
      <c r="S28" s="518"/>
      <c r="T28" s="518"/>
      <c r="U28" s="518"/>
      <c r="V28" s="557"/>
      <c r="W28" s="616"/>
      <c r="X28" s="604"/>
      <c r="Y28" s="605"/>
      <c r="Z28" s="516" t="s">
        <v>
185</v>
      </c>
      <c r="AA28" s="490"/>
      <c r="AB28" s="490"/>
      <c r="AC28" s="490"/>
      <c r="AD28" s="490"/>
      <c r="AE28" s="490"/>
      <c r="AF28" s="490"/>
      <c r="AG28" s="491"/>
      <c r="AH28" s="517" t="s">
        <v>
139</v>
      </c>
      <c r="AI28" s="518"/>
      <c r="AJ28" s="518"/>
      <c r="AK28" s="518"/>
      <c r="AL28" s="557"/>
      <c r="AM28" s="517" t="s">
        <v>
139</v>
      </c>
      <c r="AN28" s="518"/>
      <c r="AO28" s="518"/>
      <c r="AP28" s="518"/>
      <c r="AQ28" s="518"/>
      <c r="AR28" s="557"/>
      <c r="AS28" s="517" t="s">
        <v>
139</v>
      </c>
      <c r="AT28" s="518"/>
      <c r="AU28" s="518"/>
      <c r="AV28" s="518"/>
      <c r="AW28" s="518"/>
      <c r="AX28" s="519"/>
      <c r="AY28" s="642" t="s">
        <v>
186</v>
      </c>
      <c r="AZ28" s="643"/>
      <c r="BA28" s="643"/>
      <c r="BB28" s="644"/>
      <c r="BC28" s="426" t="s">
        <v>
48</v>
      </c>
      <c r="BD28" s="427"/>
      <c r="BE28" s="427"/>
      <c r="BF28" s="427"/>
      <c r="BG28" s="427"/>
      <c r="BH28" s="427"/>
      <c r="BI28" s="427"/>
      <c r="BJ28" s="427"/>
      <c r="BK28" s="427"/>
      <c r="BL28" s="427"/>
      <c r="BM28" s="428"/>
      <c r="BN28" s="429">
        <v>
42501143</v>
      </c>
      <c r="BO28" s="430"/>
      <c r="BP28" s="430"/>
      <c r="BQ28" s="430"/>
      <c r="BR28" s="430"/>
      <c r="BS28" s="430"/>
      <c r="BT28" s="430"/>
      <c r="BU28" s="431"/>
      <c r="BV28" s="429">
        <v>
36583815</v>
      </c>
      <c r="BW28" s="430"/>
      <c r="BX28" s="430"/>
      <c r="BY28" s="430"/>
      <c r="BZ28" s="430"/>
      <c r="CA28" s="430"/>
      <c r="CB28" s="430"/>
      <c r="CC28" s="431"/>
      <c r="CD28" s="200"/>
      <c r="CE28" s="575"/>
      <c r="CF28" s="575"/>
      <c r="CG28" s="575"/>
      <c r="CH28" s="575"/>
      <c r="CI28" s="575"/>
      <c r="CJ28" s="575"/>
      <c r="CK28" s="575"/>
      <c r="CL28" s="575"/>
      <c r="CM28" s="575"/>
      <c r="CN28" s="575"/>
      <c r="CO28" s="575"/>
      <c r="CP28" s="575"/>
      <c r="CQ28" s="575"/>
      <c r="CR28" s="575"/>
      <c r="CS28" s="576"/>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187</v>
      </c>
      <c r="F29" s="490"/>
      <c r="G29" s="490"/>
      <c r="H29" s="490"/>
      <c r="I29" s="490"/>
      <c r="J29" s="490"/>
      <c r="K29" s="491"/>
      <c r="L29" s="517">
        <v>
46</v>
      </c>
      <c r="M29" s="518"/>
      <c r="N29" s="518"/>
      <c r="O29" s="518"/>
      <c r="P29" s="557"/>
      <c r="Q29" s="517">
        <v>
5993</v>
      </c>
      <c r="R29" s="518"/>
      <c r="S29" s="518"/>
      <c r="T29" s="518"/>
      <c r="U29" s="518"/>
      <c r="V29" s="557"/>
      <c r="W29" s="617"/>
      <c r="X29" s="618"/>
      <c r="Y29" s="619"/>
      <c r="Z29" s="516" t="s">
        <v>
188</v>
      </c>
      <c r="AA29" s="490"/>
      <c r="AB29" s="490"/>
      <c r="AC29" s="490"/>
      <c r="AD29" s="490"/>
      <c r="AE29" s="490"/>
      <c r="AF29" s="490"/>
      <c r="AG29" s="491"/>
      <c r="AH29" s="517">
        <v>
3362</v>
      </c>
      <c r="AI29" s="518"/>
      <c r="AJ29" s="518"/>
      <c r="AK29" s="518"/>
      <c r="AL29" s="557"/>
      <c r="AM29" s="517">
        <v>
10390340</v>
      </c>
      <c r="AN29" s="518"/>
      <c r="AO29" s="518"/>
      <c r="AP29" s="518"/>
      <c r="AQ29" s="518"/>
      <c r="AR29" s="557"/>
      <c r="AS29" s="517">
        <v>
3091</v>
      </c>
      <c r="AT29" s="518"/>
      <c r="AU29" s="518"/>
      <c r="AV29" s="518"/>
      <c r="AW29" s="518"/>
      <c r="AX29" s="519"/>
      <c r="AY29" s="645"/>
      <c r="AZ29" s="646"/>
      <c r="BA29" s="646"/>
      <c r="BB29" s="647"/>
      <c r="BC29" s="494" t="s">
        <v>
189</v>
      </c>
      <c r="BD29" s="495"/>
      <c r="BE29" s="495"/>
      <c r="BF29" s="495"/>
      <c r="BG29" s="495"/>
      <c r="BH29" s="495"/>
      <c r="BI29" s="495"/>
      <c r="BJ29" s="495"/>
      <c r="BK29" s="495"/>
      <c r="BL29" s="495"/>
      <c r="BM29" s="496"/>
      <c r="BN29" s="497">
        <v>
16269</v>
      </c>
      <c r="BO29" s="498"/>
      <c r="BP29" s="498"/>
      <c r="BQ29" s="498"/>
      <c r="BR29" s="498"/>
      <c r="BS29" s="498"/>
      <c r="BT29" s="498"/>
      <c r="BU29" s="499"/>
      <c r="BV29" s="497">
        <v>
15560</v>
      </c>
      <c r="BW29" s="498"/>
      <c r="BX29" s="498"/>
      <c r="BY29" s="498"/>
      <c r="BZ29" s="498"/>
      <c r="CA29" s="498"/>
      <c r="CB29" s="498"/>
      <c r="CC29" s="499"/>
      <c r="CD29" s="202"/>
      <c r="CE29" s="575"/>
      <c r="CF29" s="575"/>
      <c r="CG29" s="575"/>
      <c r="CH29" s="575"/>
      <c r="CI29" s="575"/>
      <c r="CJ29" s="575"/>
      <c r="CK29" s="575"/>
      <c r="CL29" s="575"/>
      <c r="CM29" s="575"/>
      <c r="CN29" s="575"/>
      <c r="CO29" s="575"/>
      <c r="CP29" s="575"/>
      <c r="CQ29" s="575"/>
      <c r="CR29" s="575"/>
      <c r="CS29" s="576"/>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36"/>
      <c r="M30" s="637"/>
      <c r="N30" s="637"/>
      <c r="O30" s="637"/>
      <c r="P30" s="638"/>
      <c r="Q30" s="636"/>
      <c r="R30" s="637"/>
      <c r="S30" s="637"/>
      <c r="T30" s="637"/>
      <c r="U30" s="637"/>
      <c r="V30" s="638"/>
      <c r="W30" s="639" t="s">
        <v>
190</v>
      </c>
      <c r="X30" s="640"/>
      <c r="Y30" s="640"/>
      <c r="Z30" s="640"/>
      <c r="AA30" s="640"/>
      <c r="AB30" s="640"/>
      <c r="AC30" s="640"/>
      <c r="AD30" s="640"/>
      <c r="AE30" s="640"/>
      <c r="AF30" s="640"/>
      <c r="AG30" s="641"/>
      <c r="AH30" s="582">
        <v>
99.9</v>
      </c>
      <c r="AI30" s="583"/>
      <c r="AJ30" s="583"/>
      <c r="AK30" s="583"/>
      <c r="AL30" s="583"/>
      <c r="AM30" s="583"/>
      <c r="AN30" s="583"/>
      <c r="AO30" s="583"/>
      <c r="AP30" s="583"/>
      <c r="AQ30" s="583"/>
      <c r="AR30" s="583"/>
      <c r="AS30" s="583"/>
      <c r="AT30" s="583"/>
      <c r="AU30" s="583"/>
      <c r="AV30" s="583"/>
      <c r="AW30" s="583"/>
      <c r="AX30" s="585"/>
      <c r="AY30" s="648"/>
      <c r="AZ30" s="649"/>
      <c r="BA30" s="649"/>
      <c r="BB30" s="650"/>
      <c r="BC30" s="628" t="s">
        <v>
50</v>
      </c>
      <c r="BD30" s="629"/>
      <c r="BE30" s="629"/>
      <c r="BF30" s="629"/>
      <c r="BG30" s="629"/>
      <c r="BH30" s="629"/>
      <c r="BI30" s="629"/>
      <c r="BJ30" s="629"/>
      <c r="BK30" s="629"/>
      <c r="BL30" s="629"/>
      <c r="BM30" s="630"/>
      <c r="BN30" s="631">
        <v>
10427276</v>
      </c>
      <c r="BO30" s="632"/>
      <c r="BP30" s="632"/>
      <c r="BQ30" s="632"/>
      <c r="BR30" s="632"/>
      <c r="BS30" s="632"/>
      <c r="BT30" s="632"/>
      <c r="BU30" s="633"/>
      <c r="BV30" s="631">
        <v>
12267333</v>
      </c>
      <c r="BW30" s="632"/>
      <c r="BX30" s="632"/>
      <c r="BY30" s="632"/>
      <c r="BZ30" s="632"/>
      <c r="CA30" s="632"/>
      <c r="CB30" s="632"/>
      <c r="CC30" s="6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191</v>
      </c>
      <c r="D32" s="213"/>
      <c r="E32" s="213"/>
      <c r="F32" s="210"/>
      <c r="G32" s="210"/>
      <c r="H32" s="210"/>
      <c r="I32" s="210"/>
      <c r="J32" s="210"/>
      <c r="K32" s="210"/>
      <c r="L32" s="210"/>
      <c r="M32" s="210"/>
      <c r="N32" s="210"/>
      <c r="O32" s="210"/>
      <c r="P32" s="210"/>
      <c r="Q32" s="210"/>
      <c r="R32" s="210"/>
      <c r="S32" s="210"/>
      <c r="T32" s="210"/>
      <c r="U32" s="210" t="s">
        <v>
192</v>
      </c>
      <c r="V32" s="210"/>
      <c r="W32" s="210"/>
      <c r="X32" s="210"/>
      <c r="Y32" s="210"/>
      <c r="Z32" s="210"/>
      <c r="AA32" s="210"/>
      <c r="AB32" s="210"/>
      <c r="AC32" s="210"/>
      <c r="AD32" s="210"/>
      <c r="AE32" s="210"/>
      <c r="AF32" s="210"/>
      <c r="AG32" s="210"/>
      <c r="AH32" s="210"/>
      <c r="AI32" s="210"/>
      <c r="AJ32" s="210"/>
      <c r="AK32" s="210"/>
      <c r="AL32" s="210"/>
      <c r="AM32" s="214" t="s">
        <v>
193</v>
      </c>
      <c r="AN32" s="210"/>
      <c r="AO32" s="210"/>
      <c r="AP32" s="210"/>
      <c r="AQ32" s="210"/>
      <c r="AR32" s="210"/>
      <c r="AS32" s="214"/>
      <c r="AT32" s="214"/>
      <c r="AU32" s="214"/>
      <c r="AV32" s="214"/>
      <c r="AW32" s="214"/>
      <c r="AX32" s="214"/>
      <c r="AY32" s="214"/>
      <c r="AZ32" s="214"/>
      <c r="BA32" s="214"/>
      <c r="BB32" s="210"/>
      <c r="BC32" s="214"/>
      <c r="BD32" s="210"/>
      <c r="BE32" s="214" t="s">
        <v>
194</v>
      </c>
      <c r="BF32" s="210"/>
      <c r="BG32" s="210"/>
      <c r="BH32" s="210"/>
      <c r="BI32" s="210"/>
      <c r="BJ32" s="214"/>
      <c r="BK32" s="214"/>
      <c r="BL32" s="214"/>
      <c r="BM32" s="214"/>
      <c r="BN32" s="214"/>
      <c r="BO32" s="214"/>
      <c r="BP32" s="214"/>
      <c r="BQ32" s="214"/>
      <c r="BR32" s="210"/>
      <c r="BS32" s="210"/>
      <c r="BT32" s="210"/>
      <c r="BU32" s="210"/>
      <c r="BV32" s="210"/>
      <c r="BW32" s="210" t="s">
        <v>
195</v>
      </c>
      <c r="BX32" s="210"/>
      <c r="BY32" s="210"/>
      <c r="BZ32" s="210"/>
      <c r="CA32" s="210"/>
      <c r="CB32" s="214"/>
      <c r="CC32" s="214"/>
      <c r="CD32" s="214"/>
      <c r="CE32" s="214"/>
      <c r="CF32" s="214"/>
      <c r="CG32" s="214"/>
      <c r="CH32" s="214"/>
      <c r="CI32" s="214"/>
      <c r="CJ32" s="214"/>
      <c r="CK32" s="214"/>
      <c r="CL32" s="214"/>
      <c r="CM32" s="214"/>
      <c r="CN32" s="214"/>
      <c r="CO32" s="214" t="s">
        <v>
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84" t="s">
        <v>
197</v>
      </c>
      <c r="D33" s="484"/>
      <c r="E33" s="455" t="s">
        <v>
198</v>
      </c>
      <c r="F33" s="455"/>
      <c r="G33" s="455"/>
      <c r="H33" s="455"/>
      <c r="I33" s="455"/>
      <c r="J33" s="455"/>
      <c r="K33" s="455"/>
      <c r="L33" s="455"/>
      <c r="M33" s="455"/>
      <c r="N33" s="455"/>
      <c r="O33" s="455"/>
      <c r="P33" s="455"/>
      <c r="Q33" s="455"/>
      <c r="R33" s="455"/>
      <c r="S33" s="455"/>
      <c r="T33" s="215"/>
      <c r="U33" s="484" t="s">
        <v>
197</v>
      </c>
      <c r="V33" s="484"/>
      <c r="W33" s="455" t="s">
        <v>
198</v>
      </c>
      <c r="X33" s="455"/>
      <c r="Y33" s="455"/>
      <c r="Z33" s="455"/>
      <c r="AA33" s="455"/>
      <c r="AB33" s="455"/>
      <c r="AC33" s="455"/>
      <c r="AD33" s="455"/>
      <c r="AE33" s="455"/>
      <c r="AF33" s="455"/>
      <c r="AG33" s="455"/>
      <c r="AH33" s="455"/>
      <c r="AI33" s="455"/>
      <c r="AJ33" s="455"/>
      <c r="AK33" s="455"/>
      <c r="AL33" s="215"/>
      <c r="AM33" s="484" t="s">
        <v>
197</v>
      </c>
      <c r="AN33" s="484"/>
      <c r="AO33" s="455" t="s">
        <v>
198</v>
      </c>
      <c r="AP33" s="455"/>
      <c r="AQ33" s="455"/>
      <c r="AR33" s="455"/>
      <c r="AS33" s="455"/>
      <c r="AT33" s="455"/>
      <c r="AU33" s="455"/>
      <c r="AV33" s="455"/>
      <c r="AW33" s="455"/>
      <c r="AX33" s="455"/>
      <c r="AY33" s="455"/>
      <c r="AZ33" s="455"/>
      <c r="BA33" s="455"/>
      <c r="BB33" s="455"/>
      <c r="BC33" s="455"/>
      <c r="BD33" s="216"/>
      <c r="BE33" s="455" t="s">
        <v>
199</v>
      </c>
      <c r="BF33" s="455"/>
      <c r="BG33" s="455" t="s">
        <v>
200</v>
      </c>
      <c r="BH33" s="455"/>
      <c r="BI33" s="455"/>
      <c r="BJ33" s="455"/>
      <c r="BK33" s="455"/>
      <c r="BL33" s="455"/>
      <c r="BM33" s="455"/>
      <c r="BN33" s="455"/>
      <c r="BO33" s="455"/>
      <c r="BP33" s="455"/>
      <c r="BQ33" s="455"/>
      <c r="BR33" s="455"/>
      <c r="BS33" s="455"/>
      <c r="BT33" s="455"/>
      <c r="BU33" s="455"/>
      <c r="BV33" s="216"/>
      <c r="BW33" s="484" t="s">
        <v>
199</v>
      </c>
      <c r="BX33" s="484"/>
      <c r="BY33" s="455" t="s">
        <v>
201</v>
      </c>
      <c r="BZ33" s="455"/>
      <c r="CA33" s="455"/>
      <c r="CB33" s="455"/>
      <c r="CC33" s="455"/>
      <c r="CD33" s="455"/>
      <c r="CE33" s="455"/>
      <c r="CF33" s="455"/>
      <c r="CG33" s="455"/>
      <c r="CH33" s="455"/>
      <c r="CI33" s="455"/>
      <c r="CJ33" s="455"/>
      <c r="CK33" s="455"/>
      <c r="CL33" s="455"/>
      <c r="CM33" s="455"/>
      <c r="CN33" s="215"/>
      <c r="CO33" s="484" t="s">
        <v>
197</v>
      </c>
      <c r="CP33" s="484"/>
      <c r="CQ33" s="455" t="s">
        <v>
202</v>
      </c>
      <c r="CR33" s="455"/>
      <c r="CS33" s="455"/>
      <c r="CT33" s="455"/>
      <c r="CU33" s="455"/>
      <c r="CV33" s="455"/>
      <c r="CW33" s="455"/>
      <c r="CX33" s="455"/>
      <c r="CY33" s="455"/>
      <c r="CZ33" s="455"/>
      <c r="DA33" s="455"/>
      <c r="DB33" s="455"/>
      <c r="DC33" s="455"/>
      <c r="DD33" s="455"/>
      <c r="DE33" s="455"/>
      <c r="DF33" s="215"/>
      <c r="DG33" s="651" t="s">
        <v>
203</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3</v>
      </c>
      <c r="V34" s="652"/>
      <c r="W34" s="653" t="str">
        <f>
IF('各会計、関係団体の財政状況及び健全化判断比率'!B28="","",'各会計、関係団体の財政状況及び健全化判断比率'!B28)</f>
        <v>
国民健康保険事業会計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t="str">
        <f>
IF(BG34="","",MAX(C34:D43,U34:V43,AM34:AN43)+1)</f>
        <v/>
      </c>
      <c r="BF34" s="652"/>
      <c r="BG34" s="653"/>
      <c r="BH34" s="653"/>
      <c r="BI34" s="653"/>
      <c r="BJ34" s="653"/>
      <c r="BK34" s="653"/>
      <c r="BL34" s="653"/>
      <c r="BM34" s="653"/>
      <c r="BN34" s="653"/>
      <c r="BO34" s="653"/>
      <c r="BP34" s="653"/>
      <c r="BQ34" s="653"/>
      <c r="BR34" s="653"/>
      <c r="BS34" s="653"/>
      <c r="BT34" s="653"/>
      <c r="BU34" s="653"/>
      <c r="BV34" s="213"/>
      <c r="BW34" s="652" t="str">
        <f>
IF(BY34="","",MAX(C34:D43,U34:V43,AM34:AN43,BE34:BF43)+1)</f>
        <v/>
      </c>
      <c r="BX34" s="652"/>
      <c r="BY34" s="653" t="str">
        <f>
IF('各会計、関係団体の財政状況及び健全化判断比率'!B68="","",'各会計、関係団体の財政状況及び健全化判断比率'!B68)</f>
        <v/>
      </c>
      <c r="BZ34" s="653"/>
      <c r="CA34" s="653"/>
      <c r="CB34" s="653"/>
      <c r="CC34" s="653"/>
      <c r="CD34" s="653"/>
      <c r="CE34" s="653"/>
      <c r="CF34" s="653"/>
      <c r="CG34" s="653"/>
      <c r="CH34" s="653"/>
      <c r="CI34" s="653"/>
      <c r="CJ34" s="653"/>
      <c r="CK34" s="653"/>
      <c r="CL34" s="653"/>
      <c r="CM34" s="653"/>
      <c r="CN34" s="213"/>
      <c r="CO34" s="652" t="str">
        <f>
IF(CQ34="","",MAX(C34:D43,U34:V43,AM34:AN43,BE34:BF43,BW34:BX43)+1)</f>
        <v/>
      </c>
      <c r="CP34" s="652"/>
      <c r="CQ34" s="653" t="str">
        <f>
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
IF(E35="","",C34+1)</f>
        <v>
2</v>
      </c>
      <c r="D35" s="652"/>
      <c r="E35" s="653" t="str">
        <f>
IF('各会計、関係団体の財政状況及び健全化判断比率'!B8="","",'各会計、関係団体の財政状況及び健全化判断比率'!B8)</f>
        <v>
用地会計</v>
      </c>
      <c r="F35" s="653"/>
      <c r="G35" s="653"/>
      <c r="H35" s="653"/>
      <c r="I35" s="653"/>
      <c r="J35" s="653"/>
      <c r="K35" s="653"/>
      <c r="L35" s="653"/>
      <c r="M35" s="653"/>
      <c r="N35" s="653"/>
      <c r="O35" s="653"/>
      <c r="P35" s="653"/>
      <c r="Q35" s="653"/>
      <c r="R35" s="653"/>
      <c r="S35" s="653"/>
      <c r="T35" s="213"/>
      <c r="U35" s="652">
        <f>
IF(W35="","",U34+1)</f>
        <v>
4</v>
      </c>
      <c r="V35" s="652"/>
      <c r="W35" s="653" t="str">
        <f>
IF('各会計、関係団体の財政状況及び健全化判断比率'!B29="","",'各会計、関係団体の財政状況及び健全化判断比率'!B29)</f>
        <v>
介護保険事業会計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t="str">
        <f t="shared" ref="BW35:BW43" si="2">
IF(BY35="","",BW34+1)</f>
        <v/>
      </c>
      <c r="BX35" s="652"/>
      <c r="BY35" s="653" t="str">
        <f>
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t="str">
        <f t="shared" ref="CO35:CO43" si="3">
IF(CQ35="","",CO34+1)</f>
        <v/>
      </c>
      <c r="CP35" s="652"/>
      <c r="CQ35" s="653" t="str">
        <f>
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5</v>
      </c>
      <c r="V36" s="652"/>
      <c r="W36" s="653" t="str">
        <f>
IF('各会計、関係団体の財政状況及び健全化判断比率'!B30="","",'各会計、関係団体の財政状況及び健全化判断比率'!B30)</f>
        <v>
後期高齢者医療事業会計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
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
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
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
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
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
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204</v>
      </c>
      <c r="C46" s="185"/>
      <c r="D46" s="185"/>
      <c r="E46" s="185" t="s">
        <v>
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208</v>
      </c>
    </row>
    <row r="50" spans="5:5" x14ac:dyDescent="0.2">
      <c r="E50" s="187" t="s">
        <v>
209</v>
      </c>
    </row>
    <row r="51" spans="5:5" x14ac:dyDescent="0.2">
      <c r="E51" s="187" t="s">
        <v>
210</v>
      </c>
    </row>
    <row r="52" spans="5:5" x14ac:dyDescent="0.2">
      <c r="E52" s="187" t="s">
        <v>
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VoKGB1hK2mHWYao/VCvzIbZiQLS/3tfRl5a9jvcwrfH7Vnw56q7sT7J0Bgw6fNuB7hEbse6OMBPgfbBKd/dNw==" saltValue="EIHf3qOwmwWIMn18VndT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548</v>
      </c>
      <c r="G33" s="29" t="s">
        <v>
549</v>
      </c>
      <c r="H33" s="29" t="s">
        <v>
550</v>
      </c>
      <c r="I33" s="29" t="s">
        <v>
551</v>
      </c>
      <c r="J33" s="30" t="s">
        <v>
552</v>
      </c>
      <c r="K33" s="22"/>
      <c r="L33" s="22"/>
      <c r="M33" s="22"/>
      <c r="N33" s="22"/>
      <c r="O33" s="22"/>
      <c r="P33" s="22"/>
    </row>
    <row r="34" spans="1:16" ht="39" customHeight="1" x14ac:dyDescent="0.2">
      <c r="A34" s="22"/>
      <c r="B34" s="31"/>
      <c r="C34" s="1244" t="s">
        <v>
553</v>
      </c>
      <c r="D34" s="1244"/>
      <c r="E34" s="1245"/>
      <c r="F34" s="32">
        <v>
5.79</v>
      </c>
      <c r="G34" s="33">
        <v>
5.92</v>
      </c>
      <c r="H34" s="33">
        <v>
5.87</v>
      </c>
      <c r="I34" s="33">
        <v>
7.53</v>
      </c>
      <c r="J34" s="34">
        <v>
6.29</v>
      </c>
      <c r="K34" s="22"/>
      <c r="L34" s="22"/>
      <c r="M34" s="22"/>
      <c r="N34" s="22"/>
      <c r="O34" s="22"/>
      <c r="P34" s="22"/>
    </row>
    <row r="35" spans="1:16" ht="39" customHeight="1" x14ac:dyDescent="0.2">
      <c r="A35" s="22"/>
      <c r="B35" s="35"/>
      <c r="C35" s="1238" t="s">
        <v>
554</v>
      </c>
      <c r="D35" s="1239"/>
      <c r="E35" s="1240"/>
      <c r="F35" s="36">
        <v>
1.18</v>
      </c>
      <c r="G35" s="37">
        <v>
0.82</v>
      </c>
      <c r="H35" s="37">
        <v>
1.35</v>
      </c>
      <c r="I35" s="37">
        <v>
1.54</v>
      </c>
      <c r="J35" s="38">
        <v>
1.32</v>
      </c>
      <c r="K35" s="22"/>
      <c r="L35" s="22"/>
      <c r="M35" s="22"/>
      <c r="N35" s="22"/>
      <c r="O35" s="22"/>
      <c r="P35" s="22"/>
    </row>
    <row r="36" spans="1:16" ht="39" customHeight="1" x14ac:dyDescent="0.2">
      <c r="A36" s="22"/>
      <c r="B36" s="35"/>
      <c r="C36" s="1238" t="s">
        <v>
555</v>
      </c>
      <c r="D36" s="1239"/>
      <c r="E36" s="1240"/>
      <c r="F36" s="36">
        <v>
0.63</v>
      </c>
      <c r="G36" s="37">
        <v>
0.69</v>
      </c>
      <c r="H36" s="37">
        <v>
1.2</v>
      </c>
      <c r="I36" s="37">
        <v>
0.93</v>
      </c>
      <c r="J36" s="38">
        <v>
0.17</v>
      </c>
      <c r="K36" s="22"/>
      <c r="L36" s="22"/>
      <c r="M36" s="22"/>
      <c r="N36" s="22"/>
      <c r="O36" s="22"/>
      <c r="P36" s="22"/>
    </row>
    <row r="37" spans="1:16" ht="39" customHeight="1" x14ac:dyDescent="0.2">
      <c r="A37" s="22"/>
      <c r="B37" s="35"/>
      <c r="C37" s="1238" t="s">
        <v>
556</v>
      </c>
      <c r="D37" s="1239"/>
      <c r="E37" s="1240"/>
      <c r="F37" s="36">
        <v>
0.26</v>
      </c>
      <c r="G37" s="37">
        <v>
0.44</v>
      </c>
      <c r="H37" s="37">
        <v>
0.25</v>
      </c>
      <c r="I37" s="37">
        <v>
0.2</v>
      </c>
      <c r="J37" s="38">
        <v>
0.15</v>
      </c>
      <c r="K37" s="22"/>
      <c r="L37" s="22"/>
      <c r="M37" s="22"/>
      <c r="N37" s="22"/>
      <c r="O37" s="22"/>
      <c r="P37" s="22"/>
    </row>
    <row r="38" spans="1:16" ht="39" customHeight="1" x14ac:dyDescent="0.2">
      <c r="A38" s="22"/>
      <c r="B38" s="35"/>
      <c r="C38" s="1238" t="s">
        <v>
557</v>
      </c>
      <c r="D38" s="1239"/>
      <c r="E38" s="1240"/>
      <c r="F38" s="36" t="s">
        <v>
506</v>
      </c>
      <c r="G38" s="37" t="s">
        <v>
506</v>
      </c>
      <c r="H38" s="37">
        <v>
0</v>
      </c>
      <c r="I38" s="37">
        <v>
0</v>
      </c>
      <c r="J38" s="38">
        <v>
0</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558</v>
      </c>
      <c r="D42" s="1239"/>
      <c r="E42" s="1240"/>
      <c r="F42" s="36" t="s">
        <v>
506</v>
      </c>
      <c r="G42" s="37" t="s">
        <v>
506</v>
      </c>
      <c r="H42" s="37" t="s">
        <v>
506</v>
      </c>
      <c r="I42" s="37" t="s">
        <v>
506</v>
      </c>
      <c r="J42" s="38" t="s">
        <v>
506</v>
      </c>
      <c r="K42" s="22"/>
      <c r="L42" s="22"/>
      <c r="M42" s="22"/>
      <c r="N42" s="22"/>
      <c r="O42" s="22"/>
      <c r="P42" s="22"/>
    </row>
    <row r="43" spans="1:16" ht="39" customHeight="1" thickBot="1" x14ac:dyDescent="0.25">
      <c r="A43" s="22"/>
      <c r="B43" s="40"/>
      <c r="C43" s="1241" t="s">
        <v>
559</v>
      </c>
      <c r="D43" s="1242"/>
      <c r="E43" s="1243"/>
      <c r="F43" s="41">
        <v>
7.0000000000000007E-2</v>
      </c>
      <c r="G43" s="42">
        <v>
0.06</v>
      </c>
      <c r="H43" s="42">
        <v>
0.05</v>
      </c>
      <c r="I43" s="42">
        <v>
0.03</v>
      </c>
      <c r="J43" s="43" t="s">
        <v>
506</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TXggogPS5nIEObng2VUnBtGUQhgd0zJbrypyq+CNi/hLm9FAfuMT8fsYWaVlSuYteMnWZMHl7VIQPBdSuMSVg==" saltValue="/2E/odM0k7T5YGAEYXtQ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548</v>
      </c>
      <c r="L44" s="56" t="s">
        <v>
549</v>
      </c>
      <c r="M44" s="56" t="s">
        <v>
550</v>
      </c>
      <c r="N44" s="56" t="s">
        <v>
551</v>
      </c>
      <c r="O44" s="57" t="s">
        <v>
552</v>
      </c>
      <c r="P44" s="48"/>
      <c r="Q44" s="48"/>
      <c r="R44" s="48"/>
      <c r="S44" s="48"/>
      <c r="T44" s="48"/>
      <c r="U44" s="48"/>
    </row>
    <row r="45" spans="1:21" ht="30.75" customHeight="1" x14ac:dyDescent="0.2">
      <c r="A45" s="48"/>
      <c r="B45" s="1246" t="s">
        <v>
11</v>
      </c>
      <c r="C45" s="1247"/>
      <c r="D45" s="58"/>
      <c r="E45" s="1252" t="s">
        <v>
12</v>
      </c>
      <c r="F45" s="1252"/>
      <c r="G45" s="1252"/>
      <c r="H45" s="1252"/>
      <c r="I45" s="1252"/>
      <c r="J45" s="1253"/>
      <c r="K45" s="59">
        <v>
1788</v>
      </c>
      <c r="L45" s="60">
        <v>
1927</v>
      </c>
      <c r="M45" s="60">
        <v>
1447</v>
      </c>
      <c r="N45" s="60">
        <v>
1523</v>
      </c>
      <c r="O45" s="61">
        <v>
1658</v>
      </c>
      <c r="P45" s="48"/>
      <c r="Q45" s="48"/>
      <c r="R45" s="48"/>
      <c r="S45" s="48"/>
      <c r="T45" s="48"/>
      <c r="U45" s="48"/>
    </row>
    <row r="46" spans="1:21" ht="30.75" customHeight="1" x14ac:dyDescent="0.2">
      <c r="A46" s="48"/>
      <c r="B46" s="1248"/>
      <c r="C46" s="1249"/>
      <c r="D46" s="62"/>
      <c r="E46" s="1254" t="s">
        <v>
13</v>
      </c>
      <c r="F46" s="1254"/>
      <c r="G46" s="1254"/>
      <c r="H46" s="1254"/>
      <c r="I46" s="1254"/>
      <c r="J46" s="1255"/>
      <c r="K46" s="63" t="s">
        <v>
506</v>
      </c>
      <c r="L46" s="64" t="s">
        <v>
506</v>
      </c>
      <c r="M46" s="64" t="s">
        <v>
506</v>
      </c>
      <c r="N46" s="64" t="s">
        <v>
506</v>
      </c>
      <c r="O46" s="65" t="s">
        <v>
506</v>
      </c>
      <c r="P46" s="48"/>
      <c r="Q46" s="48"/>
      <c r="R46" s="48"/>
      <c r="S46" s="48"/>
      <c r="T46" s="48"/>
      <c r="U46" s="48"/>
    </row>
    <row r="47" spans="1:21" ht="30.75" customHeight="1" x14ac:dyDescent="0.2">
      <c r="A47" s="48"/>
      <c r="B47" s="1248"/>
      <c r="C47" s="1249"/>
      <c r="D47" s="62"/>
      <c r="E47" s="1254" t="s">
        <v>
14</v>
      </c>
      <c r="F47" s="1254"/>
      <c r="G47" s="1254"/>
      <c r="H47" s="1254"/>
      <c r="I47" s="1254"/>
      <c r="J47" s="1255"/>
      <c r="K47" s="63">
        <v>
64</v>
      </c>
      <c r="L47" s="64">
        <v>
67</v>
      </c>
      <c r="M47" s="64">
        <v>
77</v>
      </c>
      <c r="N47" s="64">
        <v>
146</v>
      </c>
      <c r="O47" s="65">
        <v>
194</v>
      </c>
      <c r="P47" s="48"/>
      <c r="Q47" s="48"/>
      <c r="R47" s="48"/>
      <c r="S47" s="48"/>
      <c r="T47" s="48"/>
      <c r="U47" s="48"/>
    </row>
    <row r="48" spans="1:21" ht="30.75" customHeight="1" x14ac:dyDescent="0.2">
      <c r="A48" s="48"/>
      <c r="B48" s="1248"/>
      <c r="C48" s="1249"/>
      <c r="D48" s="62"/>
      <c r="E48" s="1254" t="s">
        <v>
15</v>
      </c>
      <c r="F48" s="1254"/>
      <c r="G48" s="1254"/>
      <c r="H48" s="1254"/>
      <c r="I48" s="1254"/>
      <c r="J48" s="1255"/>
      <c r="K48" s="63" t="s">
        <v>
506</v>
      </c>
      <c r="L48" s="64" t="s">
        <v>
506</v>
      </c>
      <c r="M48" s="64" t="s">
        <v>
506</v>
      </c>
      <c r="N48" s="64" t="s">
        <v>
506</v>
      </c>
      <c r="O48" s="65" t="s">
        <v>
506</v>
      </c>
      <c r="P48" s="48"/>
      <c r="Q48" s="48"/>
      <c r="R48" s="48"/>
      <c r="S48" s="48"/>
      <c r="T48" s="48"/>
      <c r="U48" s="48"/>
    </row>
    <row r="49" spans="1:21" ht="30.75" customHeight="1" x14ac:dyDescent="0.2">
      <c r="A49" s="48"/>
      <c r="B49" s="1248"/>
      <c r="C49" s="1249"/>
      <c r="D49" s="62"/>
      <c r="E49" s="1254" t="s">
        <v>
16</v>
      </c>
      <c r="F49" s="1254"/>
      <c r="G49" s="1254"/>
      <c r="H49" s="1254"/>
      <c r="I49" s="1254"/>
      <c r="J49" s="1255"/>
      <c r="K49" s="63">
        <v>
260</v>
      </c>
      <c r="L49" s="64">
        <v>
246</v>
      </c>
      <c r="M49" s="64">
        <v>
146</v>
      </c>
      <c r="N49" s="64">
        <v>
125</v>
      </c>
      <c r="O49" s="65">
        <v>
138</v>
      </c>
      <c r="P49" s="48"/>
      <c r="Q49" s="48"/>
      <c r="R49" s="48"/>
      <c r="S49" s="48"/>
      <c r="T49" s="48"/>
      <c r="U49" s="48"/>
    </row>
    <row r="50" spans="1:21" ht="30.75" customHeight="1" x14ac:dyDescent="0.2">
      <c r="A50" s="48"/>
      <c r="B50" s="1248"/>
      <c r="C50" s="1249"/>
      <c r="D50" s="62"/>
      <c r="E50" s="1254" t="s">
        <v>
17</v>
      </c>
      <c r="F50" s="1254"/>
      <c r="G50" s="1254"/>
      <c r="H50" s="1254"/>
      <c r="I50" s="1254"/>
      <c r="J50" s="1255"/>
      <c r="K50" s="63">
        <v>
925</v>
      </c>
      <c r="L50" s="64">
        <v>
748</v>
      </c>
      <c r="M50" s="64">
        <v>
1878</v>
      </c>
      <c r="N50" s="64">
        <v>
823</v>
      </c>
      <c r="O50" s="65">
        <v>
656</v>
      </c>
      <c r="P50" s="48"/>
      <c r="Q50" s="48"/>
      <c r="R50" s="48"/>
      <c r="S50" s="48"/>
      <c r="T50" s="48"/>
      <c r="U50" s="48"/>
    </row>
    <row r="51" spans="1:21" ht="30.75" customHeight="1" x14ac:dyDescent="0.2">
      <c r="A51" s="48"/>
      <c r="B51" s="1250"/>
      <c r="C51" s="1251"/>
      <c r="D51" s="66"/>
      <c r="E51" s="1254" t="s">
        <v>
18</v>
      </c>
      <c r="F51" s="1254"/>
      <c r="G51" s="1254"/>
      <c r="H51" s="1254"/>
      <c r="I51" s="1254"/>
      <c r="J51" s="1255"/>
      <c r="K51" s="63" t="s">
        <v>
506</v>
      </c>
      <c r="L51" s="64" t="s">
        <v>
506</v>
      </c>
      <c r="M51" s="64" t="s">
        <v>
506</v>
      </c>
      <c r="N51" s="64" t="s">
        <v>
506</v>
      </c>
      <c r="O51" s="65" t="s">
        <v>
506</v>
      </c>
      <c r="P51" s="48"/>
      <c r="Q51" s="48"/>
      <c r="R51" s="48"/>
      <c r="S51" s="48"/>
      <c r="T51" s="48"/>
      <c r="U51" s="48"/>
    </row>
    <row r="52" spans="1:21" ht="30.75" customHeight="1" x14ac:dyDescent="0.2">
      <c r="A52" s="48"/>
      <c r="B52" s="1256" t="s">
        <v>
19</v>
      </c>
      <c r="C52" s="1257"/>
      <c r="D52" s="66"/>
      <c r="E52" s="1254" t="s">
        <v>
20</v>
      </c>
      <c r="F52" s="1254"/>
      <c r="G52" s="1254"/>
      <c r="H52" s="1254"/>
      <c r="I52" s="1254"/>
      <c r="J52" s="1255"/>
      <c r="K52" s="63">
        <v>
9641</v>
      </c>
      <c r="L52" s="64">
        <v>
10291</v>
      </c>
      <c r="M52" s="64">
        <v>
9937</v>
      </c>
      <c r="N52" s="64">
        <v>
9701</v>
      </c>
      <c r="O52" s="65">
        <v>
9525</v>
      </c>
      <c r="P52" s="48"/>
      <c r="Q52" s="48"/>
      <c r="R52" s="48"/>
      <c r="S52" s="48"/>
      <c r="T52" s="48"/>
      <c r="U52" s="48"/>
    </row>
    <row r="53" spans="1:21" ht="30.75" customHeight="1" thickBot="1" x14ac:dyDescent="0.25">
      <c r="A53" s="48"/>
      <c r="B53" s="1258" t="s">
        <v>
21</v>
      </c>
      <c r="C53" s="1259"/>
      <c r="D53" s="67"/>
      <c r="E53" s="1260" t="s">
        <v>
22</v>
      </c>
      <c r="F53" s="1260"/>
      <c r="G53" s="1260"/>
      <c r="H53" s="1260"/>
      <c r="I53" s="1260"/>
      <c r="J53" s="1261"/>
      <c r="K53" s="68">
        <v>
-6604</v>
      </c>
      <c r="L53" s="69">
        <v>
-7303</v>
      </c>
      <c r="M53" s="69">
        <v>
-6389</v>
      </c>
      <c r="N53" s="69">
        <v>
-7084</v>
      </c>
      <c r="O53" s="70">
        <v>
-6879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560</v>
      </c>
      <c r="L56" s="80" t="s">
        <v>
561</v>
      </c>
      <c r="M56" s="80" t="s">
        <v>
562</v>
      </c>
      <c r="N56" s="80" t="s">
        <v>
563</v>
      </c>
      <c r="O56" s="81" t="s">
        <v>
564</v>
      </c>
      <c r="P56" s="48"/>
      <c r="Q56" s="48"/>
      <c r="R56" s="48"/>
      <c r="S56" s="48"/>
      <c r="T56" s="48"/>
      <c r="U56" s="48"/>
    </row>
    <row r="57" spans="1:21" ht="31.5" customHeight="1" x14ac:dyDescent="0.2">
      <c r="B57" s="1262" t="s">
        <v>
25</v>
      </c>
      <c r="C57" s="1263"/>
      <c r="D57" s="1266" t="s">
        <v>
26</v>
      </c>
      <c r="E57" s="1267"/>
      <c r="F57" s="1267"/>
      <c r="G57" s="1267"/>
      <c r="H57" s="1267"/>
      <c r="I57" s="1267"/>
      <c r="J57" s="1268"/>
      <c r="K57" s="82"/>
      <c r="L57" s="83"/>
      <c r="M57" s="83"/>
      <c r="N57" s="83"/>
      <c r="O57" s="84"/>
    </row>
    <row r="58" spans="1:21" ht="31.5" customHeight="1" thickBot="1" x14ac:dyDescent="0.25">
      <c r="B58" s="1264"/>
      <c r="C58" s="1265"/>
      <c r="D58" s="1269" t="s">
        <v>
27</v>
      </c>
      <c r="E58" s="1270"/>
      <c r="F58" s="1270"/>
      <c r="G58" s="1270"/>
      <c r="H58" s="1270"/>
      <c r="I58" s="1270"/>
      <c r="J58" s="1271"/>
      <c r="K58" s="85"/>
      <c r="L58" s="86"/>
      <c r="M58" s="86"/>
      <c r="N58" s="86"/>
      <c r="O58" s="87"/>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BFuCWNF3zjdTDhFlnLWKpgm5RXY6Nfp2KXA6BodOTUK9DfecrCXoc9RtiIMUnusXoaY7mW+Y0MBXGpFxVo+sg==" saltValue="UjzDIrFj1wFErMB7op6P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548</v>
      </c>
      <c r="J40" s="99" t="s">
        <v>
549</v>
      </c>
      <c r="K40" s="99" t="s">
        <v>
550</v>
      </c>
      <c r="L40" s="99" t="s">
        <v>
551</v>
      </c>
      <c r="M40" s="100" t="s">
        <v>
552</v>
      </c>
    </row>
    <row r="41" spans="2:13" ht="27.75" customHeight="1" x14ac:dyDescent="0.2">
      <c r="B41" s="1272" t="s">
        <v>
30</v>
      </c>
      <c r="C41" s="1273"/>
      <c r="D41" s="101"/>
      <c r="E41" s="1278" t="s">
        <v>
31</v>
      </c>
      <c r="F41" s="1278"/>
      <c r="G41" s="1278"/>
      <c r="H41" s="1279"/>
      <c r="I41" s="102">
        <v>
23070</v>
      </c>
      <c r="J41" s="103">
        <v>
21972</v>
      </c>
      <c r="K41" s="103">
        <v>
27955</v>
      </c>
      <c r="L41" s="103">
        <v>
30088</v>
      </c>
      <c r="M41" s="104">
        <v>
32239</v>
      </c>
    </row>
    <row r="42" spans="2:13" ht="27.75" customHeight="1" x14ac:dyDescent="0.2">
      <c r="B42" s="1274"/>
      <c r="C42" s="1275"/>
      <c r="D42" s="105"/>
      <c r="E42" s="1280" t="s">
        <v>
32</v>
      </c>
      <c r="F42" s="1280"/>
      <c r="G42" s="1280"/>
      <c r="H42" s="1281"/>
      <c r="I42" s="106">
        <v>
16039</v>
      </c>
      <c r="J42" s="107">
        <v>
15472</v>
      </c>
      <c r="K42" s="107">
        <v>
14424</v>
      </c>
      <c r="L42" s="107">
        <v>
10877</v>
      </c>
      <c r="M42" s="108">
        <v>
14299</v>
      </c>
    </row>
    <row r="43" spans="2:13" ht="27.75" customHeight="1" x14ac:dyDescent="0.2">
      <c r="B43" s="1274"/>
      <c r="C43" s="1275"/>
      <c r="D43" s="105"/>
      <c r="E43" s="1280" t="s">
        <v>
33</v>
      </c>
      <c r="F43" s="1280"/>
      <c r="G43" s="1280"/>
      <c r="H43" s="1281"/>
      <c r="I43" s="106" t="s">
        <v>
506</v>
      </c>
      <c r="J43" s="107" t="s">
        <v>
506</v>
      </c>
      <c r="K43" s="107" t="s">
        <v>
506</v>
      </c>
      <c r="L43" s="107" t="s">
        <v>
506</v>
      </c>
      <c r="M43" s="108" t="s">
        <v>
506</v>
      </c>
    </row>
    <row r="44" spans="2:13" ht="27.75" customHeight="1" x14ac:dyDescent="0.2">
      <c r="B44" s="1274"/>
      <c r="C44" s="1275"/>
      <c r="D44" s="105"/>
      <c r="E44" s="1280" t="s">
        <v>
34</v>
      </c>
      <c r="F44" s="1280"/>
      <c r="G44" s="1280"/>
      <c r="H44" s="1281"/>
      <c r="I44" s="106">
        <v>
1470</v>
      </c>
      <c r="J44" s="107">
        <v>
1377</v>
      </c>
      <c r="K44" s="107">
        <v>
1481</v>
      </c>
      <c r="L44" s="107">
        <v>
1728</v>
      </c>
      <c r="M44" s="108">
        <v>
1716</v>
      </c>
    </row>
    <row r="45" spans="2:13" ht="27.75" customHeight="1" x14ac:dyDescent="0.2">
      <c r="B45" s="1274"/>
      <c r="C45" s="1275"/>
      <c r="D45" s="105"/>
      <c r="E45" s="1280" t="s">
        <v>
35</v>
      </c>
      <c r="F45" s="1280"/>
      <c r="G45" s="1280"/>
      <c r="H45" s="1281"/>
      <c r="I45" s="106">
        <v>
30041</v>
      </c>
      <c r="J45" s="107">
        <v>
28429</v>
      </c>
      <c r="K45" s="107">
        <v>
27087</v>
      </c>
      <c r="L45" s="107">
        <v>
26713</v>
      </c>
      <c r="M45" s="108">
        <v>
26124</v>
      </c>
    </row>
    <row r="46" spans="2:13" ht="27.75" customHeight="1" x14ac:dyDescent="0.2">
      <c r="B46" s="1274"/>
      <c r="C46" s="1275"/>
      <c r="D46" s="109"/>
      <c r="E46" s="1280" t="s">
        <v>
36</v>
      </c>
      <c r="F46" s="1280"/>
      <c r="G46" s="1280"/>
      <c r="H46" s="1281"/>
      <c r="I46" s="106" t="s">
        <v>
506</v>
      </c>
      <c r="J46" s="107" t="s">
        <v>
506</v>
      </c>
      <c r="K46" s="107" t="s">
        <v>
506</v>
      </c>
      <c r="L46" s="107" t="s">
        <v>
506</v>
      </c>
      <c r="M46" s="108" t="s">
        <v>
506</v>
      </c>
    </row>
    <row r="47" spans="2:13" ht="27.75" customHeight="1" x14ac:dyDescent="0.2">
      <c r="B47" s="1274"/>
      <c r="C47" s="1275"/>
      <c r="D47" s="110"/>
      <c r="E47" s="1282" t="s">
        <v>
37</v>
      </c>
      <c r="F47" s="1283"/>
      <c r="G47" s="1283"/>
      <c r="H47" s="1284"/>
      <c r="I47" s="106" t="s">
        <v>
506</v>
      </c>
      <c r="J47" s="107" t="s">
        <v>
506</v>
      </c>
      <c r="K47" s="107" t="s">
        <v>
506</v>
      </c>
      <c r="L47" s="107" t="s">
        <v>
506</v>
      </c>
      <c r="M47" s="108" t="s">
        <v>
506</v>
      </c>
    </row>
    <row r="48" spans="2:13" ht="27.75" customHeight="1" x14ac:dyDescent="0.2">
      <c r="B48" s="1274"/>
      <c r="C48" s="1275"/>
      <c r="D48" s="105"/>
      <c r="E48" s="1280" t="s">
        <v>
38</v>
      </c>
      <c r="F48" s="1280"/>
      <c r="G48" s="1280"/>
      <c r="H48" s="1281"/>
      <c r="I48" s="106" t="s">
        <v>
506</v>
      </c>
      <c r="J48" s="107" t="s">
        <v>
506</v>
      </c>
      <c r="K48" s="107" t="s">
        <v>
506</v>
      </c>
      <c r="L48" s="107" t="s">
        <v>
506</v>
      </c>
      <c r="M48" s="108" t="s">
        <v>
506</v>
      </c>
    </row>
    <row r="49" spans="2:13" ht="27.75" customHeight="1" x14ac:dyDescent="0.2">
      <c r="B49" s="1276"/>
      <c r="C49" s="1277"/>
      <c r="D49" s="105"/>
      <c r="E49" s="1280" t="s">
        <v>
39</v>
      </c>
      <c r="F49" s="1280"/>
      <c r="G49" s="1280"/>
      <c r="H49" s="1281"/>
      <c r="I49" s="106" t="s">
        <v>
506</v>
      </c>
      <c r="J49" s="107" t="s">
        <v>
506</v>
      </c>
      <c r="K49" s="107" t="s">
        <v>
506</v>
      </c>
      <c r="L49" s="107" t="s">
        <v>
506</v>
      </c>
      <c r="M49" s="108" t="s">
        <v>
506</v>
      </c>
    </row>
    <row r="50" spans="2:13" ht="27.75" customHeight="1" x14ac:dyDescent="0.2">
      <c r="B50" s="1285" t="s">
        <v>
40</v>
      </c>
      <c r="C50" s="1286"/>
      <c r="D50" s="111"/>
      <c r="E50" s="1280" t="s">
        <v>
41</v>
      </c>
      <c r="F50" s="1280"/>
      <c r="G50" s="1280"/>
      <c r="H50" s="1281"/>
      <c r="I50" s="106">
        <v>
42496</v>
      </c>
      <c r="J50" s="107">
        <v>
46759</v>
      </c>
      <c r="K50" s="107">
        <v>
48645</v>
      </c>
      <c r="L50" s="107">
        <v>
52306</v>
      </c>
      <c r="M50" s="108">
        <v>
58457</v>
      </c>
    </row>
    <row r="51" spans="2:13" ht="27.75" customHeight="1" x14ac:dyDescent="0.2">
      <c r="B51" s="1274"/>
      <c r="C51" s="1275"/>
      <c r="D51" s="105"/>
      <c r="E51" s="1280" t="s">
        <v>
42</v>
      </c>
      <c r="F51" s="1280"/>
      <c r="G51" s="1280"/>
      <c r="H51" s="1281"/>
      <c r="I51" s="106">
        <v>
549</v>
      </c>
      <c r="J51" s="107">
        <v>
377</v>
      </c>
      <c r="K51" s="107">
        <v>
1373</v>
      </c>
      <c r="L51" s="107">
        <v>
486</v>
      </c>
      <c r="M51" s="108">
        <v>
1213</v>
      </c>
    </row>
    <row r="52" spans="2:13" ht="27.75" customHeight="1" x14ac:dyDescent="0.2">
      <c r="B52" s="1276"/>
      <c r="C52" s="1277"/>
      <c r="D52" s="105"/>
      <c r="E52" s="1280" t="s">
        <v>
43</v>
      </c>
      <c r="F52" s="1280"/>
      <c r="G52" s="1280"/>
      <c r="H52" s="1281"/>
      <c r="I52" s="106">
        <v>
120335</v>
      </c>
      <c r="J52" s="107">
        <v>
111781</v>
      </c>
      <c r="K52" s="107">
        <v>
104247</v>
      </c>
      <c r="L52" s="107">
        <v>
96235</v>
      </c>
      <c r="M52" s="108">
        <v>
88014</v>
      </c>
    </row>
    <row r="53" spans="2:13" ht="27.75" customHeight="1" thickBot="1" x14ac:dyDescent="0.25">
      <c r="B53" s="1287" t="s">
        <v>
44</v>
      </c>
      <c r="C53" s="1288"/>
      <c r="D53" s="112"/>
      <c r="E53" s="1289" t="s">
        <v>
45</v>
      </c>
      <c r="F53" s="1289"/>
      <c r="G53" s="1289"/>
      <c r="H53" s="1290"/>
      <c r="I53" s="113">
        <v>
-92762</v>
      </c>
      <c r="J53" s="114">
        <v>
-91668</v>
      </c>
      <c r="K53" s="114">
        <v>
-83317</v>
      </c>
      <c r="L53" s="114">
        <v>
-79622</v>
      </c>
      <c r="M53" s="115">
        <v>
-73307</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PwGWfQTN6ttWEEF2+U9Y9eV/mg+vpsnJTFw+SXtQBYORHaAOpYtAdqf5rKJbWwGzyIhC69Q6Kur35VvHhhgYg==" saltValue="qKA92d/J4CE2NdTkusPQ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550</v>
      </c>
      <c r="G54" s="124" t="s">
        <v>
551</v>
      </c>
      <c r="H54" s="125" t="s">
        <v>
552</v>
      </c>
    </row>
    <row r="55" spans="2:8" ht="52.5" customHeight="1" x14ac:dyDescent="0.2">
      <c r="B55" s="126"/>
      <c r="C55" s="1299" t="s">
        <v>
48</v>
      </c>
      <c r="D55" s="1299"/>
      <c r="E55" s="1300"/>
      <c r="F55" s="127">
        <v>
36354</v>
      </c>
      <c r="G55" s="127">
        <v>
36584</v>
      </c>
      <c r="H55" s="128">
        <v>
42501</v>
      </c>
    </row>
    <row r="56" spans="2:8" ht="52.5" customHeight="1" x14ac:dyDescent="0.2">
      <c r="B56" s="129"/>
      <c r="C56" s="1301" t="s">
        <v>
49</v>
      </c>
      <c r="D56" s="1301"/>
      <c r="E56" s="1302"/>
      <c r="F56" s="130">
        <v>
14</v>
      </c>
      <c r="G56" s="130">
        <v>
16</v>
      </c>
      <c r="H56" s="131">
        <v>
16</v>
      </c>
    </row>
    <row r="57" spans="2:8" ht="53.25" customHeight="1" x14ac:dyDescent="0.2">
      <c r="B57" s="129"/>
      <c r="C57" s="1303" t="s">
        <v>
50</v>
      </c>
      <c r="D57" s="1303"/>
      <c r="E57" s="1304"/>
      <c r="F57" s="132">
        <v>
8044</v>
      </c>
      <c r="G57" s="132">
        <v>
12267</v>
      </c>
      <c r="H57" s="133">
        <v>
10427</v>
      </c>
    </row>
    <row r="58" spans="2:8" ht="45.75" customHeight="1" x14ac:dyDescent="0.2">
      <c r="B58" s="134"/>
      <c r="C58" s="1291" t="s">
        <v>
51</v>
      </c>
      <c r="D58" s="1292"/>
      <c r="E58" s="1293"/>
      <c r="F58" s="135"/>
      <c r="G58" s="135"/>
      <c r="H58" s="136"/>
    </row>
    <row r="59" spans="2:8" ht="45.75" customHeight="1" x14ac:dyDescent="0.2">
      <c r="B59" s="134"/>
      <c r="C59" s="1291" t="s">
        <v>
51</v>
      </c>
      <c r="D59" s="1292"/>
      <c r="E59" s="1293"/>
      <c r="F59" s="135"/>
      <c r="G59" s="135"/>
      <c r="H59" s="136"/>
    </row>
    <row r="60" spans="2:8" ht="45.75" customHeight="1" x14ac:dyDescent="0.2">
      <c r="B60" s="134"/>
      <c r="C60" s="1291" t="s">
        <v>
51</v>
      </c>
      <c r="D60" s="1292"/>
      <c r="E60" s="1293"/>
      <c r="F60" s="135"/>
      <c r="G60" s="135"/>
      <c r="H60" s="136"/>
    </row>
    <row r="61" spans="2:8" ht="45.75" customHeight="1" x14ac:dyDescent="0.2">
      <c r="B61" s="134"/>
      <c r="C61" s="1291" t="s">
        <v>
51</v>
      </c>
      <c r="D61" s="1292"/>
      <c r="E61" s="1293"/>
      <c r="F61" s="135"/>
      <c r="G61" s="135"/>
      <c r="H61" s="136"/>
    </row>
    <row r="62" spans="2:8" ht="45.75" customHeight="1" thickBot="1" x14ac:dyDescent="0.25">
      <c r="B62" s="137"/>
      <c r="C62" s="1294" t="s">
        <v>
51</v>
      </c>
      <c r="D62" s="1295"/>
      <c r="E62" s="1296"/>
      <c r="F62" s="138"/>
      <c r="G62" s="138"/>
      <c r="H62" s="139"/>
    </row>
    <row r="63" spans="2:8" ht="52.5" customHeight="1" thickBot="1" x14ac:dyDescent="0.25">
      <c r="B63" s="140"/>
      <c r="C63" s="1297" t="s">
        <v>
52</v>
      </c>
      <c r="D63" s="1297"/>
      <c r="E63" s="1298"/>
      <c r="F63" s="141">
        <v>
44412</v>
      </c>
      <c r="G63" s="141">
        <v>
48867</v>
      </c>
      <c r="H63" s="142">
        <v>
52945</v>
      </c>
    </row>
    <row r="64" spans="2:8" ht="15" customHeight="1" x14ac:dyDescent="0.2"/>
    <row r="65" ht="0" hidden="1" customHeight="1" x14ac:dyDescent="0.2"/>
    <row r="66" ht="0" hidden="1" customHeight="1" x14ac:dyDescent="0.2"/>
  </sheetData>
  <sheetProtection algorithmName="SHA-512" hashValue="u5ev1bMOkXlQhLyxqCwjWbpywKUrFghNSlY69eeHxLBlS7a4aBpM3WY4uqEbmuWGpHjGES8LKwWp6f+sgNxD7w==" saltValue="uamPu5zPsvaqIn2sQ5Di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zoomScale="60" zoomScaleNormal="60"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565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565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566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567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
578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568</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
548</v>
      </c>
      <c r="BQ50" s="1310"/>
      <c r="BR50" s="1310"/>
      <c r="BS50" s="1310"/>
      <c r="BT50" s="1310"/>
      <c r="BU50" s="1310"/>
      <c r="BV50" s="1310"/>
      <c r="BW50" s="1310"/>
      <c r="BX50" s="1310" t="s">
        <v>
549</v>
      </c>
      <c r="BY50" s="1310"/>
      <c r="BZ50" s="1310"/>
      <c r="CA50" s="1310"/>
      <c r="CB50" s="1310"/>
      <c r="CC50" s="1310"/>
      <c r="CD50" s="1310"/>
      <c r="CE50" s="1310"/>
      <c r="CF50" s="1310" t="s">
        <v>
550</v>
      </c>
      <c r="CG50" s="1310"/>
      <c r="CH50" s="1310"/>
      <c r="CI50" s="1310"/>
      <c r="CJ50" s="1310"/>
      <c r="CK50" s="1310"/>
      <c r="CL50" s="1310"/>
      <c r="CM50" s="1310"/>
      <c r="CN50" s="1310" t="s">
        <v>
551</v>
      </c>
      <c r="CO50" s="1310"/>
      <c r="CP50" s="1310"/>
      <c r="CQ50" s="1310"/>
      <c r="CR50" s="1310"/>
      <c r="CS50" s="1310"/>
      <c r="CT50" s="1310"/>
      <c r="CU50" s="1310"/>
      <c r="CV50" s="1310" t="s">
        <v>
552</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
569</v>
      </c>
      <c r="AO51" s="1308"/>
      <c r="AP51" s="1308"/>
      <c r="AQ51" s="1308"/>
      <c r="AR51" s="1308"/>
      <c r="AS51" s="1308"/>
      <c r="AT51" s="1308"/>
      <c r="AU51" s="1308"/>
      <c r="AV51" s="1308"/>
      <c r="AW51" s="1308"/>
      <c r="AX51" s="1308"/>
      <c r="AY51" s="1308"/>
      <c r="AZ51" s="1308"/>
      <c r="BA51" s="1308"/>
      <c r="BB51" s="1308" t="s">
        <v>
570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
571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
62.1</v>
      </c>
      <c r="BY53" s="1305"/>
      <c r="BZ53" s="1305"/>
      <c r="CA53" s="1305"/>
      <c r="CB53" s="1305"/>
      <c r="CC53" s="1305"/>
      <c r="CD53" s="1305"/>
      <c r="CE53" s="1305"/>
      <c r="CF53" s="1305">
        <v>
63.1</v>
      </c>
      <c r="CG53" s="1305"/>
      <c r="CH53" s="1305"/>
      <c r="CI53" s="1305"/>
      <c r="CJ53" s="1305"/>
      <c r="CK53" s="1305"/>
      <c r="CL53" s="1305"/>
      <c r="CM53" s="1305"/>
      <c r="CN53" s="1305">
        <v>
62.7</v>
      </c>
      <c r="CO53" s="1305"/>
      <c r="CP53" s="1305"/>
      <c r="CQ53" s="1305"/>
      <c r="CR53" s="1305"/>
      <c r="CS53" s="1305"/>
      <c r="CT53" s="1305"/>
      <c r="CU53" s="1305"/>
      <c r="CV53" s="1305">
        <v>
62.3</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
572</v>
      </c>
      <c r="AO55" s="1310"/>
      <c r="AP55" s="1310"/>
      <c r="AQ55" s="1310"/>
      <c r="AR55" s="1310"/>
      <c r="AS55" s="1310"/>
      <c r="AT55" s="1310"/>
      <c r="AU55" s="1310"/>
      <c r="AV55" s="1310"/>
      <c r="AW55" s="1310"/>
      <c r="AX55" s="1310"/>
      <c r="AY55" s="1310"/>
      <c r="AZ55" s="1310"/>
      <c r="BA55" s="1310"/>
      <c r="BB55" s="1308" t="s">
        <v>
573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
0</v>
      </c>
      <c r="BY55" s="1305"/>
      <c r="BZ55" s="1305"/>
      <c r="CA55" s="1305"/>
      <c r="CB55" s="1305"/>
      <c r="CC55" s="1305"/>
      <c r="CD55" s="1305"/>
      <c r="CE55" s="1305"/>
      <c r="CF55" s="1305">
        <v>
0</v>
      </c>
      <c r="CG55" s="1305"/>
      <c r="CH55" s="1305"/>
      <c r="CI55" s="1305"/>
      <c r="CJ55" s="1305"/>
      <c r="CK55" s="1305"/>
      <c r="CL55" s="1305"/>
      <c r="CM55" s="1305"/>
      <c r="CN55" s="1305">
        <v>
0</v>
      </c>
      <c r="CO55" s="1305"/>
      <c r="CP55" s="1305"/>
      <c r="CQ55" s="1305"/>
      <c r="CR55" s="1305"/>
      <c r="CS55" s="1305"/>
      <c r="CT55" s="1305"/>
      <c r="CU55" s="1305"/>
      <c r="CV55" s="1305">
        <v>
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
574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
60.2</v>
      </c>
      <c r="BY57" s="1305"/>
      <c r="BZ57" s="1305"/>
      <c r="CA57" s="1305"/>
      <c r="CB57" s="1305"/>
      <c r="CC57" s="1305"/>
      <c r="CD57" s="1305"/>
      <c r="CE57" s="1305"/>
      <c r="CF57" s="1305">
        <v>
56.8</v>
      </c>
      <c r="CG57" s="1305"/>
      <c r="CH57" s="1305"/>
      <c r="CI57" s="1305"/>
      <c r="CJ57" s="1305"/>
      <c r="CK57" s="1305"/>
      <c r="CL57" s="1305"/>
      <c r="CM57" s="1305"/>
      <c r="CN57" s="1305">
        <v>
56.9</v>
      </c>
      <c r="CO57" s="1305"/>
      <c r="CP57" s="1305"/>
      <c r="CQ57" s="1305"/>
      <c r="CR57" s="1305"/>
      <c r="CS57" s="1305"/>
      <c r="CT57" s="1305"/>
      <c r="CU57" s="1305"/>
      <c r="CV57" s="1305">
        <v>
57.7</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575</v>
      </c>
    </row>
    <row r="64" spans="1:109" ht="13.2" x14ac:dyDescent="0.2">
      <c r="B64" s="394"/>
      <c r="G64" s="401"/>
      <c r="I64" s="414"/>
      <c r="J64" s="414"/>
      <c r="K64" s="414"/>
      <c r="L64" s="414"/>
      <c r="M64" s="414"/>
      <c r="N64" s="415"/>
      <c r="AM64" s="401"/>
      <c r="AN64" s="401" t="s">
        <v>
567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
579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568</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
548</v>
      </c>
      <c r="BQ72" s="1310"/>
      <c r="BR72" s="1310"/>
      <c r="BS72" s="1310"/>
      <c r="BT72" s="1310"/>
      <c r="BU72" s="1310"/>
      <c r="BV72" s="1310"/>
      <c r="BW72" s="1310"/>
      <c r="BX72" s="1310" t="s">
        <v>
549</v>
      </c>
      <c r="BY72" s="1310"/>
      <c r="BZ72" s="1310"/>
      <c r="CA72" s="1310"/>
      <c r="CB72" s="1310"/>
      <c r="CC72" s="1310"/>
      <c r="CD72" s="1310"/>
      <c r="CE72" s="1310"/>
      <c r="CF72" s="1310" t="s">
        <v>
550</v>
      </c>
      <c r="CG72" s="1310"/>
      <c r="CH72" s="1310"/>
      <c r="CI72" s="1310"/>
      <c r="CJ72" s="1310"/>
      <c r="CK72" s="1310"/>
      <c r="CL72" s="1310"/>
      <c r="CM72" s="1310"/>
      <c r="CN72" s="1310" t="s">
        <v>
551</v>
      </c>
      <c r="CO72" s="1310"/>
      <c r="CP72" s="1310"/>
      <c r="CQ72" s="1310"/>
      <c r="CR72" s="1310"/>
      <c r="CS72" s="1310"/>
      <c r="CT72" s="1310"/>
      <c r="CU72" s="1310"/>
      <c r="CV72" s="1310" t="s">
        <v>
552</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
569</v>
      </c>
      <c r="AO73" s="1308"/>
      <c r="AP73" s="1308"/>
      <c r="AQ73" s="1308"/>
      <c r="AR73" s="1308"/>
      <c r="AS73" s="1308"/>
      <c r="AT73" s="1308"/>
      <c r="AU73" s="1308"/>
      <c r="AV73" s="1308"/>
      <c r="AW73" s="1308"/>
      <c r="AX73" s="1308"/>
      <c r="AY73" s="1308"/>
      <c r="AZ73" s="1308"/>
      <c r="BA73" s="1308"/>
      <c r="BB73" s="1308" t="s">
        <v>
573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
576</v>
      </c>
      <c r="BC75" s="1308"/>
      <c r="BD75" s="1308"/>
      <c r="BE75" s="1308"/>
      <c r="BF75" s="1308"/>
      <c r="BG75" s="1308"/>
      <c r="BH75" s="1308"/>
      <c r="BI75" s="1308"/>
      <c r="BJ75" s="1308"/>
      <c r="BK75" s="1308"/>
      <c r="BL75" s="1308"/>
      <c r="BM75" s="1308"/>
      <c r="BN75" s="1308"/>
      <c r="BO75" s="1308"/>
      <c r="BP75" s="1305">
        <v>
-6.2</v>
      </c>
      <c r="BQ75" s="1305"/>
      <c r="BR75" s="1305"/>
      <c r="BS75" s="1305"/>
      <c r="BT75" s="1305"/>
      <c r="BU75" s="1305"/>
      <c r="BV75" s="1305"/>
      <c r="BW75" s="1305"/>
      <c r="BX75" s="1305">
        <v>
-6.4</v>
      </c>
      <c r="BY75" s="1305"/>
      <c r="BZ75" s="1305"/>
      <c r="CA75" s="1305"/>
      <c r="CB75" s="1305"/>
      <c r="CC75" s="1305"/>
      <c r="CD75" s="1305"/>
      <c r="CE75" s="1305"/>
      <c r="CF75" s="1305">
        <v>
-6.4</v>
      </c>
      <c r="CG75" s="1305"/>
      <c r="CH75" s="1305"/>
      <c r="CI75" s="1305"/>
      <c r="CJ75" s="1305"/>
      <c r="CK75" s="1305"/>
      <c r="CL75" s="1305"/>
      <c r="CM75" s="1305"/>
      <c r="CN75" s="1305">
        <v>
-6.4</v>
      </c>
      <c r="CO75" s="1305"/>
      <c r="CP75" s="1305"/>
      <c r="CQ75" s="1305"/>
      <c r="CR75" s="1305"/>
      <c r="CS75" s="1305"/>
      <c r="CT75" s="1305"/>
      <c r="CU75" s="1305"/>
      <c r="CV75" s="1305">
        <v>
-6.2</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
577</v>
      </c>
      <c r="AO77" s="1310"/>
      <c r="AP77" s="1310"/>
      <c r="AQ77" s="1310"/>
      <c r="AR77" s="1310"/>
      <c r="AS77" s="1310"/>
      <c r="AT77" s="1310"/>
      <c r="AU77" s="1310"/>
      <c r="AV77" s="1310"/>
      <c r="AW77" s="1310"/>
      <c r="AX77" s="1310"/>
      <c r="AY77" s="1310"/>
      <c r="AZ77" s="1310"/>
      <c r="BA77" s="1310"/>
      <c r="BB77" s="1308" t="s">
        <v>
573</v>
      </c>
      <c r="BC77" s="1308"/>
      <c r="BD77" s="1308"/>
      <c r="BE77" s="1308"/>
      <c r="BF77" s="1308"/>
      <c r="BG77" s="1308"/>
      <c r="BH77" s="1308"/>
      <c r="BI77" s="1308"/>
      <c r="BJ77" s="1308"/>
      <c r="BK77" s="1308"/>
      <c r="BL77" s="1308"/>
      <c r="BM77" s="1308"/>
      <c r="BN77" s="1308"/>
      <c r="BO77" s="1308"/>
      <c r="BP77" s="1305">
        <v>
0</v>
      </c>
      <c r="BQ77" s="1305"/>
      <c r="BR77" s="1305"/>
      <c r="BS77" s="1305"/>
      <c r="BT77" s="1305"/>
      <c r="BU77" s="1305"/>
      <c r="BV77" s="1305"/>
      <c r="BW77" s="1305"/>
      <c r="BX77" s="1305">
        <v>
0</v>
      </c>
      <c r="BY77" s="1305"/>
      <c r="BZ77" s="1305"/>
      <c r="CA77" s="1305"/>
      <c r="CB77" s="1305"/>
      <c r="CC77" s="1305"/>
      <c r="CD77" s="1305"/>
      <c r="CE77" s="1305"/>
      <c r="CF77" s="1305">
        <v>
0</v>
      </c>
      <c r="CG77" s="1305"/>
      <c r="CH77" s="1305"/>
      <c r="CI77" s="1305"/>
      <c r="CJ77" s="1305"/>
      <c r="CK77" s="1305"/>
      <c r="CL77" s="1305"/>
      <c r="CM77" s="1305"/>
      <c r="CN77" s="1305">
        <v>
0</v>
      </c>
      <c r="CO77" s="1305"/>
      <c r="CP77" s="1305"/>
      <c r="CQ77" s="1305"/>
      <c r="CR77" s="1305"/>
      <c r="CS77" s="1305"/>
      <c r="CT77" s="1305"/>
      <c r="CU77" s="1305"/>
      <c r="CV77" s="1305">
        <v>
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
576</v>
      </c>
      <c r="BC79" s="1308"/>
      <c r="BD79" s="1308"/>
      <c r="BE79" s="1308"/>
      <c r="BF79" s="1308"/>
      <c r="BG79" s="1308"/>
      <c r="BH79" s="1308"/>
      <c r="BI79" s="1308"/>
      <c r="BJ79" s="1308"/>
      <c r="BK79" s="1308"/>
      <c r="BL79" s="1308"/>
      <c r="BM79" s="1308"/>
      <c r="BN79" s="1308"/>
      <c r="BO79" s="1308"/>
      <c r="BP79" s="1305">
        <v>
-1.8</v>
      </c>
      <c r="BQ79" s="1305"/>
      <c r="BR79" s="1305"/>
      <c r="BS79" s="1305"/>
      <c r="BT79" s="1305"/>
      <c r="BU79" s="1305"/>
      <c r="BV79" s="1305"/>
      <c r="BW79" s="1305"/>
      <c r="BX79" s="1305">
        <v>
-2.2999999999999998</v>
      </c>
      <c r="BY79" s="1305"/>
      <c r="BZ79" s="1305"/>
      <c r="CA79" s="1305"/>
      <c r="CB79" s="1305"/>
      <c r="CC79" s="1305"/>
      <c r="CD79" s="1305"/>
      <c r="CE79" s="1305"/>
      <c r="CF79" s="1305">
        <v>
-2.8</v>
      </c>
      <c r="CG79" s="1305"/>
      <c r="CH79" s="1305"/>
      <c r="CI79" s="1305"/>
      <c r="CJ79" s="1305"/>
      <c r="CK79" s="1305"/>
      <c r="CL79" s="1305"/>
      <c r="CM79" s="1305"/>
      <c r="CN79" s="1305">
        <v>
-3.2</v>
      </c>
      <c r="CO79" s="1305"/>
      <c r="CP79" s="1305"/>
      <c r="CQ79" s="1305"/>
      <c r="CR79" s="1305"/>
      <c r="CS79" s="1305"/>
      <c r="CT79" s="1305"/>
      <c r="CU79" s="1305"/>
      <c r="CV79" s="1305">
        <v>
-3.4</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zoomScale="60" zoomScaleNormal="6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zoomScale="60" zoomScaleNormal="6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53</v>
      </c>
      <c r="E2" s="154"/>
      <c r="F2" s="155" t="s">
        <v>
545</v>
      </c>
      <c r="G2" s="156"/>
      <c r="H2" s="157"/>
    </row>
    <row r="3" spans="1:8" x14ac:dyDescent="0.2">
      <c r="A3" s="153" t="s">
        <v>
538</v>
      </c>
      <c r="B3" s="158"/>
      <c r="C3" s="159"/>
      <c r="D3" s="160">
        <v>
32788</v>
      </c>
      <c r="E3" s="161"/>
      <c r="F3" s="162">
        <v>
47064</v>
      </c>
      <c r="G3" s="163"/>
      <c r="H3" s="164"/>
    </row>
    <row r="4" spans="1:8" x14ac:dyDescent="0.2">
      <c r="A4" s="165"/>
      <c r="B4" s="166"/>
      <c r="C4" s="167"/>
      <c r="D4" s="168">
        <v>
26813</v>
      </c>
      <c r="E4" s="169"/>
      <c r="F4" s="170">
        <v>
32508</v>
      </c>
      <c r="G4" s="171"/>
      <c r="H4" s="172"/>
    </row>
    <row r="5" spans="1:8" x14ac:dyDescent="0.2">
      <c r="A5" s="153" t="s">
        <v>
540</v>
      </c>
      <c r="B5" s="158"/>
      <c r="C5" s="159"/>
      <c r="D5" s="160">
        <v>
27861</v>
      </c>
      <c r="E5" s="161"/>
      <c r="F5" s="162">
        <v>
43773</v>
      </c>
      <c r="G5" s="163"/>
      <c r="H5" s="164"/>
    </row>
    <row r="6" spans="1:8" x14ac:dyDescent="0.2">
      <c r="A6" s="165"/>
      <c r="B6" s="166"/>
      <c r="C6" s="167"/>
      <c r="D6" s="168">
        <v>
21567</v>
      </c>
      <c r="E6" s="169"/>
      <c r="F6" s="170">
        <v>
30346</v>
      </c>
      <c r="G6" s="171"/>
      <c r="H6" s="172"/>
    </row>
    <row r="7" spans="1:8" x14ac:dyDescent="0.2">
      <c r="A7" s="153" t="s">
        <v>
541</v>
      </c>
      <c r="B7" s="158"/>
      <c r="C7" s="159"/>
      <c r="D7" s="160">
        <v>
48188</v>
      </c>
      <c r="E7" s="161"/>
      <c r="F7" s="162">
        <v>
51565</v>
      </c>
      <c r="G7" s="163"/>
      <c r="H7" s="164"/>
    </row>
    <row r="8" spans="1:8" x14ac:dyDescent="0.2">
      <c r="A8" s="165"/>
      <c r="B8" s="166"/>
      <c r="C8" s="167"/>
      <c r="D8" s="168">
        <v>
37531</v>
      </c>
      <c r="E8" s="169"/>
      <c r="F8" s="170">
        <v>
35359</v>
      </c>
      <c r="G8" s="171"/>
      <c r="H8" s="172"/>
    </row>
    <row r="9" spans="1:8" x14ac:dyDescent="0.2">
      <c r="A9" s="153" t="s">
        <v>
542</v>
      </c>
      <c r="B9" s="158"/>
      <c r="C9" s="159"/>
      <c r="D9" s="160">
        <v>
42280</v>
      </c>
      <c r="E9" s="161"/>
      <c r="F9" s="162">
        <v>
46686</v>
      </c>
      <c r="G9" s="163"/>
      <c r="H9" s="164"/>
    </row>
    <row r="10" spans="1:8" x14ac:dyDescent="0.2">
      <c r="A10" s="165"/>
      <c r="B10" s="166"/>
      <c r="C10" s="167"/>
      <c r="D10" s="168">
        <v>
30789</v>
      </c>
      <c r="E10" s="169"/>
      <c r="F10" s="170">
        <v>
32595</v>
      </c>
      <c r="G10" s="171"/>
      <c r="H10" s="172"/>
    </row>
    <row r="11" spans="1:8" x14ac:dyDescent="0.2">
      <c r="A11" s="153" t="s">
        <v>
543</v>
      </c>
      <c r="B11" s="158"/>
      <c r="C11" s="159"/>
      <c r="D11" s="160">
        <v>
41824</v>
      </c>
      <c r="E11" s="161"/>
      <c r="F11" s="162">
        <v>
49796</v>
      </c>
      <c r="G11" s="163"/>
      <c r="H11" s="164"/>
    </row>
    <row r="12" spans="1:8" x14ac:dyDescent="0.2">
      <c r="A12" s="165"/>
      <c r="B12" s="166"/>
      <c r="C12" s="173"/>
      <c r="D12" s="168">
        <v>
32681</v>
      </c>
      <c r="E12" s="169"/>
      <c r="F12" s="170">
        <v>
37281</v>
      </c>
      <c r="G12" s="171"/>
      <c r="H12" s="172"/>
    </row>
    <row r="13" spans="1:8" x14ac:dyDescent="0.2">
      <c r="A13" s="153"/>
      <c r="B13" s="158"/>
      <c r="C13" s="174"/>
      <c r="D13" s="175">
        <v>
38588</v>
      </c>
      <c r="E13" s="176"/>
      <c r="F13" s="177">
        <v>
47777</v>
      </c>
      <c r="G13" s="178"/>
      <c r="H13" s="164"/>
    </row>
    <row r="14" spans="1:8" x14ac:dyDescent="0.2">
      <c r="A14" s="165"/>
      <c r="B14" s="166"/>
      <c r="C14" s="167"/>
      <c r="D14" s="168">
        <v>
29876</v>
      </c>
      <c r="E14" s="169"/>
      <c r="F14" s="170">
        <v>
33618</v>
      </c>
      <c r="G14" s="171"/>
      <c r="H14" s="172"/>
    </row>
    <row r="17" spans="1:11" x14ac:dyDescent="0.2">
      <c r="A17" s="149" t="s">
        <v>
54</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55</v>
      </c>
      <c r="B19" s="179">
        <f>
ROUND(VALUE(SUBSTITUTE(実質収支比率等に係る経年分析!F$48,"▲","-")),2)</f>
        <v>
5.87</v>
      </c>
      <c r="C19" s="179">
        <f>
ROUND(VALUE(SUBSTITUTE(実質収支比率等に係る経年分析!G$48,"▲","-")),2)</f>
        <v>
5.99</v>
      </c>
      <c r="D19" s="179">
        <f>
ROUND(VALUE(SUBSTITUTE(実質収支比率等に係る経年分析!H$48,"▲","-")),2)</f>
        <v>
5.93</v>
      </c>
      <c r="E19" s="179">
        <f>
ROUND(VALUE(SUBSTITUTE(実質収支比率等に係る経年分析!I$48,"▲","-")),2)</f>
        <v>
7.57</v>
      </c>
      <c r="F19" s="179">
        <f>
ROUND(VALUE(SUBSTITUTE(実質収支比率等に係る経年分析!J$48,"▲","-")),2)</f>
        <v>
6.3</v>
      </c>
    </row>
    <row r="20" spans="1:11" x14ac:dyDescent="0.2">
      <c r="A20" s="179" t="s">
        <v>
56</v>
      </c>
      <c r="B20" s="179">
        <f>
ROUND(VALUE(SUBSTITUTE(実質収支比率等に係る経年分析!F$47,"▲","-")),2)</f>
        <v>
27.06</v>
      </c>
      <c r="C20" s="179">
        <f>
ROUND(VALUE(SUBSTITUTE(実質収支比率等に係る経年分析!G$47,"▲","-")),2)</f>
        <v>
29.1</v>
      </c>
      <c r="D20" s="179">
        <f>
ROUND(VALUE(SUBSTITUTE(実質収支比率等に係る経年分析!H$47,"▲","-")),2)</f>
        <v>
30.87</v>
      </c>
      <c r="E20" s="179">
        <f>
ROUND(VALUE(SUBSTITUTE(実質収支比率等に係る経年分析!I$47,"▲","-")),2)</f>
        <v>
31.52</v>
      </c>
      <c r="F20" s="179">
        <f>
ROUND(VALUE(SUBSTITUTE(実質収支比率等に係る経年分析!J$47,"▲","-")),2)</f>
        <v>
35.06</v>
      </c>
    </row>
    <row r="21" spans="1:11" x14ac:dyDescent="0.2">
      <c r="A21" s="179" t="s">
        <v>
57</v>
      </c>
      <c r="B21" s="179">
        <f>
IF(ISNUMBER(VALUE(SUBSTITUTE(実質収支比率等に係る経年分析!F$49,"▲","-"))),ROUND(VALUE(SUBSTITUTE(実質収支比率等に係る経年分析!F$49,"▲","-")),2),NA())</f>
        <v>
3.05</v>
      </c>
      <c r="C21" s="179">
        <f>
IF(ISNUMBER(VALUE(SUBSTITUTE(実質収支比率等に係る経年分析!G$49,"▲","-"))),ROUND(VALUE(SUBSTITUTE(実質収支比率等に係る経年分析!G$49,"▲","-")),2),NA())</f>
        <v>
4.0599999999999996</v>
      </c>
      <c r="D21" s="179">
        <f>
IF(ISNUMBER(VALUE(SUBSTITUTE(実質収支比率等に係る経年分析!H$49,"▲","-"))),ROUND(VALUE(SUBSTITUTE(実質収支比率等に係る経年分析!H$49,"▲","-")),2),NA())</f>
        <v>
2.25</v>
      </c>
      <c r="E21" s="179">
        <f>
IF(ISNUMBER(VALUE(SUBSTITUTE(実質収支比率等に係る経年分析!I$49,"▲","-"))),ROUND(VALUE(SUBSTITUTE(実質収支比率等に係る経年分析!I$49,"▲","-")),2),NA())</f>
        <v>
1.74</v>
      </c>
      <c r="F21" s="179">
        <f>
IF(ISNUMBER(VALUE(SUBSTITUTE(実質収支比率等に係る経年分析!J$49,"▲","-"))),ROUND(VALUE(SUBSTITUTE(実質収支比率等に係る経年分析!J$49,"▲","-")),2),NA())</f>
        <v>
3.94</v>
      </c>
    </row>
    <row r="24" spans="1:11" x14ac:dyDescent="0.2">
      <c r="A24" s="149" t="s">
        <v>
58</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59</v>
      </c>
      <c r="C26" s="180" t="s">
        <v>
60</v>
      </c>
      <c r="D26" s="180" t="s">
        <v>
59</v>
      </c>
      <c r="E26" s="180" t="s">
        <v>
60</v>
      </c>
      <c r="F26" s="180" t="s">
        <v>
59</v>
      </c>
      <c r="G26" s="180" t="s">
        <v>
60</v>
      </c>
      <c r="H26" s="180" t="s">
        <v>
59</v>
      </c>
      <c r="I26" s="180" t="s">
        <v>
60</v>
      </c>
      <c r="J26" s="180" t="s">
        <v>
59</v>
      </c>
      <c r="K26" s="180" t="s">
        <v>
60</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7.0000000000000007E-2</v>
      </c>
      <c r="D27" s="180" t="e">
        <f>
IF(ROUND(VALUE(SUBSTITUTE(連結実質赤字比率に係る赤字・黒字の構成分析!G$43,"▲", "-")), 2) &lt; 0, ABS(ROUND(VALUE(SUBSTITUTE(連結実質赤字比率に係る赤字・黒字の構成分析!G$43,"▲", "-")), 2)), NA())</f>
        <v>
#N/A</v>
      </c>
      <c r="E27" s="180">
        <f>
IF(ROUND(VALUE(SUBSTITUTE(連結実質赤字比率に係る赤字・黒字の構成分析!G$43,"▲", "-")), 2) &gt;= 0, ABS(ROUND(VALUE(SUBSTITUTE(連結実質赤字比率に係る赤字・黒字の構成分析!G$43,"▲", "-")), 2)), NA())</f>
        <v>
0.06</v>
      </c>
      <c r="F27" s="180" t="e">
        <f>
IF(ROUND(VALUE(SUBSTITUTE(連結実質赤字比率に係る赤字・黒字の構成分析!H$43,"▲", "-")), 2) &lt; 0, ABS(ROUND(VALUE(SUBSTITUTE(連結実質赤字比率に係る赤字・黒字の構成分析!H$43,"▲", "-")), 2)), NA())</f>
        <v>
#N/A</v>
      </c>
      <c r="G27" s="180">
        <f>
IF(ROUND(VALUE(SUBSTITUTE(連結実質赤字比率に係る赤字・黒字の構成分析!H$43,"▲", "-")), 2) &gt;= 0, ABS(ROUND(VALUE(SUBSTITUTE(連結実質赤字比率に係る赤字・黒字の構成分析!H$43,"▲", "-")), 2)), NA())</f>
        <v>
0.05</v>
      </c>
      <c r="H27" s="180" t="e">
        <f>
IF(ROUND(VALUE(SUBSTITUTE(連結実質赤字比率に係る赤字・黒字の構成分析!I$43,"▲", "-")), 2) &lt; 0, ABS(ROUND(VALUE(SUBSTITUTE(連結実質赤字比率に係る赤字・黒字の構成分析!I$43,"▲", "-")), 2)), NA())</f>
        <v>
#N/A</v>
      </c>
      <c r="I27" s="180">
        <f>
IF(ROUND(VALUE(SUBSTITUTE(連結実質赤字比率に係る赤字・黒字の構成分析!I$43,"▲", "-")), 2) &gt;= 0, ABS(ROUND(VALUE(SUBSTITUTE(連結実質赤字比率に係る赤字・黒字の構成分析!I$43,"▲", "-")), 2)), NA())</f>
        <v>
0.03</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str">
        <f>
IF(連結実質赤字比率に係る赤字・黒字の構成分析!C$38="",NA(),連結実質赤字比率に係る赤字・黒字の構成分析!C$38)</f>
        <v>
用地会計</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v>
      </c>
    </row>
    <row r="33" spans="1:16" x14ac:dyDescent="0.2">
      <c r="A33" s="180" t="str">
        <f>
IF(連結実質赤字比率に係る赤字・黒字の構成分析!C$37="",NA(),連結実質赤字比率に係る赤字・黒字の構成分析!C$37)</f>
        <v>
後期高齢者医療事業会計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0.26</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0.44</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0.25</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0.2</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0.15</v>
      </c>
    </row>
    <row r="34" spans="1:16" x14ac:dyDescent="0.2">
      <c r="A34" s="180" t="str">
        <f>
IF(連結実質赤字比率に係る赤字・黒字の構成分析!C$36="",NA(),連結実質赤字比率に係る赤字・黒字の構成分析!C$36)</f>
        <v>
国民健康保険事業会計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0.63</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0.69</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1.2</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0.93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0.17</v>
      </c>
    </row>
    <row r="35" spans="1:16" x14ac:dyDescent="0.2">
      <c r="A35" s="180" t="str">
        <f>
IF(連結実質赤字比率に係る赤字・黒字の構成分析!C$35="",NA(),連結実質赤字比率に係る赤字・黒字の構成分析!C$35)</f>
        <v>
介護保険事業会計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1.18</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0.82</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1.35</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1.54</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1.32</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5.79</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5.92</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5.87</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7.53</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6.29</v>
      </c>
    </row>
    <row r="39" spans="1:16" x14ac:dyDescent="0.2">
      <c r="A39" s="149" t="s">
        <v>
61</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62</v>
      </c>
      <c r="C41" s="181"/>
      <c r="D41" s="181" t="s">
        <v>
63</v>
      </c>
      <c r="E41" s="181" t="s">
        <v>
62</v>
      </c>
      <c r="F41" s="181"/>
      <c r="G41" s="181" t="s">
        <v>
63</v>
      </c>
      <c r="H41" s="181" t="s">
        <v>
62</v>
      </c>
      <c r="I41" s="181"/>
      <c r="J41" s="181" t="s">
        <v>
63</v>
      </c>
      <c r="K41" s="181" t="s">
        <v>
62</v>
      </c>
      <c r="L41" s="181"/>
      <c r="M41" s="181" t="s">
        <v>
63</v>
      </c>
      <c r="N41" s="181" t="s">
        <v>
62</v>
      </c>
      <c r="O41" s="181"/>
      <c r="P41" s="181" t="s">
        <v>
63</v>
      </c>
    </row>
    <row r="42" spans="1:16" x14ac:dyDescent="0.2">
      <c r="A42" s="181" t="s">
        <v>
64</v>
      </c>
      <c r="B42" s="181"/>
      <c r="C42" s="181"/>
      <c r="D42" s="181">
        <f>
'実質公債費比率（分子）の構造'!K$52</f>
        <v>
9641</v>
      </c>
      <c r="E42" s="181"/>
      <c r="F42" s="181"/>
      <c r="G42" s="181">
        <f>
'実質公債費比率（分子）の構造'!L$52</f>
        <v>
10291</v>
      </c>
      <c r="H42" s="181"/>
      <c r="I42" s="181"/>
      <c r="J42" s="181">
        <f>
'実質公債費比率（分子）の構造'!M$52</f>
        <v>
9937</v>
      </c>
      <c r="K42" s="181"/>
      <c r="L42" s="181"/>
      <c r="M42" s="181">
        <f>
'実質公債費比率（分子）の構造'!N$52</f>
        <v>
9701</v>
      </c>
      <c r="N42" s="181"/>
      <c r="O42" s="181"/>
      <c r="P42" s="181">
        <f>
'実質公債費比率（分子）の構造'!O$52</f>
        <v>
9525</v>
      </c>
    </row>
    <row r="43" spans="1:16" x14ac:dyDescent="0.2">
      <c r="A43" s="181" t="s">
        <v>
65</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66</v>
      </c>
      <c r="B44" s="181">
        <f>
'実質公債費比率（分子）の構造'!K$50</f>
        <v>
925</v>
      </c>
      <c r="C44" s="181"/>
      <c r="D44" s="181"/>
      <c r="E44" s="181">
        <f>
'実質公債費比率（分子）の構造'!L$50</f>
        <v>
748</v>
      </c>
      <c r="F44" s="181"/>
      <c r="G44" s="181"/>
      <c r="H44" s="181">
        <f>
'実質公債費比率（分子）の構造'!M$50</f>
        <v>
1878</v>
      </c>
      <c r="I44" s="181"/>
      <c r="J44" s="181"/>
      <c r="K44" s="181">
        <f>
'実質公債費比率（分子）の構造'!N$50</f>
        <v>
823</v>
      </c>
      <c r="L44" s="181"/>
      <c r="M44" s="181"/>
      <c r="N44" s="181">
        <f>
'実質公債費比率（分子）の構造'!O$50</f>
        <v>
656</v>
      </c>
      <c r="O44" s="181"/>
      <c r="P44" s="181"/>
    </row>
    <row r="45" spans="1:16" x14ac:dyDescent="0.2">
      <c r="A45" s="181" t="s">
        <v>
67</v>
      </c>
      <c r="B45" s="181">
        <f>
'実質公債費比率（分子）の構造'!K$49</f>
        <v>
260</v>
      </c>
      <c r="C45" s="181"/>
      <c r="D45" s="181"/>
      <c r="E45" s="181">
        <f>
'実質公債費比率（分子）の構造'!L$49</f>
        <v>
246</v>
      </c>
      <c r="F45" s="181"/>
      <c r="G45" s="181"/>
      <c r="H45" s="181">
        <f>
'実質公債費比率（分子）の構造'!M$49</f>
        <v>
146</v>
      </c>
      <c r="I45" s="181"/>
      <c r="J45" s="181"/>
      <c r="K45" s="181">
        <f>
'実質公債費比率（分子）の構造'!N$49</f>
        <v>
125</v>
      </c>
      <c r="L45" s="181"/>
      <c r="M45" s="181"/>
      <c r="N45" s="181">
        <f>
'実質公債費比率（分子）の構造'!O$49</f>
        <v>
138</v>
      </c>
      <c r="O45" s="181"/>
      <c r="P45" s="181"/>
    </row>
    <row r="46" spans="1:16" x14ac:dyDescent="0.2">
      <c r="A46" s="181" t="s">
        <v>
68</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69</v>
      </c>
      <c r="B47" s="181">
        <f>
'実質公債費比率（分子）の構造'!K$47</f>
        <v>
64</v>
      </c>
      <c r="C47" s="181"/>
      <c r="D47" s="181"/>
      <c r="E47" s="181">
        <f>
'実質公債費比率（分子）の構造'!L$47</f>
        <v>
67</v>
      </c>
      <c r="F47" s="181"/>
      <c r="G47" s="181"/>
      <c r="H47" s="181">
        <f>
'実質公債費比率（分子）の構造'!M$47</f>
        <v>
77</v>
      </c>
      <c r="I47" s="181"/>
      <c r="J47" s="181"/>
      <c r="K47" s="181">
        <f>
'実質公債費比率（分子）の構造'!N$47</f>
        <v>
146</v>
      </c>
      <c r="L47" s="181"/>
      <c r="M47" s="181"/>
      <c r="N47" s="181">
        <f>
'実質公債費比率（分子）の構造'!O$47</f>
        <v>
194</v>
      </c>
      <c r="O47" s="181"/>
      <c r="P47" s="181"/>
    </row>
    <row r="48" spans="1:16" x14ac:dyDescent="0.2">
      <c r="A48" s="181" t="s">
        <v>
70</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71</v>
      </c>
      <c r="B49" s="181">
        <f>
'実質公債費比率（分子）の構造'!K$45</f>
        <v>
1788</v>
      </c>
      <c r="C49" s="181"/>
      <c r="D49" s="181"/>
      <c r="E49" s="181">
        <f>
'実質公債費比率（分子）の構造'!L$45</f>
        <v>
1927</v>
      </c>
      <c r="F49" s="181"/>
      <c r="G49" s="181"/>
      <c r="H49" s="181">
        <f>
'実質公債費比率（分子）の構造'!M$45</f>
        <v>
1447</v>
      </c>
      <c r="I49" s="181"/>
      <c r="J49" s="181"/>
      <c r="K49" s="181">
        <f>
'実質公債費比率（分子）の構造'!N$45</f>
        <v>
1523</v>
      </c>
      <c r="L49" s="181"/>
      <c r="M49" s="181"/>
      <c r="N49" s="181">
        <f>
'実質公債費比率（分子）の構造'!O$45</f>
        <v>
1658</v>
      </c>
      <c r="O49" s="181"/>
      <c r="P49" s="181"/>
    </row>
    <row r="50" spans="1:16" x14ac:dyDescent="0.2">
      <c r="A50" s="181" t="s">
        <v>
72</v>
      </c>
      <c r="B50" s="181" t="e">
        <f>
NA()</f>
        <v>
#N/A</v>
      </c>
      <c r="C50" s="181">
        <f>
IF(ISNUMBER('実質公債費比率（分子）の構造'!K$53),'実質公債費比率（分子）の構造'!K$53,NA())</f>
        <v>
-6604</v>
      </c>
      <c r="D50" s="181" t="e">
        <f>
NA()</f>
        <v>
#N/A</v>
      </c>
      <c r="E50" s="181" t="e">
        <f>
NA()</f>
        <v>
#N/A</v>
      </c>
      <c r="F50" s="181">
        <f>
IF(ISNUMBER('実質公債費比率（分子）の構造'!L$53),'実質公債費比率（分子）の構造'!L$53,NA())</f>
        <v>
-7303</v>
      </c>
      <c r="G50" s="181" t="e">
        <f>
NA()</f>
        <v>
#N/A</v>
      </c>
      <c r="H50" s="181" t="e">
        <f>
NA()</f>
        <v>
#N/A</v>
      </c>
      <c r="I50" s="181">
        <f>
IF(ISNUMBER('実質公債費比率（分子）の構造'!M$53),'実質公債費比率（分子）の構造'!M$53,NA())</f>
        <v>
-6389</v>
      </c>
      <c r="J50" s="181" t="e">
        <f>
NA()</f>
        <v>
#N/A</v>
      </c>
      <c r="K50" s="181" t="e">
        <f>
NA()</f>
        <v>
#N/A</v>
      </c>
      <c r="L50" s="181">
        <f>
IF(ISNUMBER('実質公債費比率（分子）の構造'!N$53),'実質公債費比率（分子）の構造'!N$53,NA())</f>
        <v>
-7084</v>
      </c>
      <c r="M50" s="181" t="e">
        <f>
NA()</f>
        <v>
#N/A</v>
      </c>
      <c r="N50" s="181" t="e">
        <f>
NA()</f>
        <v>
#N/A</v>
      </c>
      <c r="O50" s="181">
        <f>
IF(ISNUMBER('実質公債費比率（分子）の構造'!O$53),'実質公債費比率（分子）の構造'!O$53,NA())</f>
        <v>
-6879</v>
      </c>
      <c r="P50" s="181" t="e">
        <f>
NA()</f>
        <v>
#N/A</v>
      </c>
    </row>
    <row r="53" spans="1:16" x14ac:dyDescent="0.2">
      <c r="A53" s="149" t="s">
        <v>
73</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74</v>
      </c>
      <c r="C55" s="180"/>
      <c r="D55" s="180" t="s">
        <v>
75</v>
      </c>
      <c r="E55" s="180" t="s">
        <v>
74</v>
      </c>
      <c r="F55" s="180"/>
      <c r="G55" s="180" t="s">
        <v>
75</v>
      </c>
      <c r="H55" s="180" t="s">
        <v>
74</v>
      </c>
      <c r="I55" s="180"/>
      <c r="J55" s="180" t="s">
        <v>
75</v>
      </c>
      <c r="K55" s="180" t="s">
        <v>
74</v>
      </c>
      <c r="L55" s="180"/>
      <c r="M55" s="180" t="s">
        <v>
75</v>
      </c>
      <c r="N55" s="180" t="s">
        <v>
74</v>
      </c>
      <c r="O55" s="180"/>
      <c r="P55" s="180" t="s">
        <v>
75</v>
      </c>
    </row>
    <row r="56" spans="1:16" x14ac:dyDescent="0.2">
      <c r="A56" s="180" t="s">
        <v>
43</v>
      </c>
      <c r="B56" s="180"/>
      <c r="C56" s="180"/>
      <c r="D56" s="180">
        <f>
'将来負担比率（分子）の構造'!I$52</f>
        <v>
120335</v>
      </c>
      <c r="E56" s="180"/>
      <c r="F56" s="180"/>
      <c r="G56" s="180">
        <f>
'将来負担比率（分子）の構造'!J$52</f>
        <v>
111781</v>
      </c>
      <c r="H56" s="180"/>
      <c r="I56" s="180"/>
      <c r="J56" s="180">
        <f>
'将来負担比率（分子）の構造'!K$52</f>
        <v>
104247</v>
      </c>
      <c r="K56" s="180"/>
      <c r="L56" s="180"/>
      <c r="M56" s="180">
        <f>
'将来負担比率（分子）の構造'!L$52</f>
        <v>
96235</v>
      </c>
      <c r="N56" s="180"/>
      <c r="O56" s="180"/>
      <c r="P56" s="180">
        <f>
'将来負担比率（分子）の構造'!M$52</f>
        <v>
88014</v>
      </c>
    </row>
    <row r="57" spans="1:16" x14ac:dyDescent="0.2">
      <c r="A57" s="180" t="s">
        <v>
42</v>
      </c>
      <c r="B57" s="180"/>
      <c r="C57" s="180"/>
      <c r="D57" s="180">
        <f>
'将来負担比率（分子）の構造'!I$51</f>
        <v>
549</v>
      </c>
      <c r="E57" s="180"/>
      <c r="F57" s="180"/>
      <c r="G57" s="180">
        <f>
'将来負担比率（分子）の構造'!J$51</f>
        <v>
377</v>
      </c>
      <c r="H57" s="180"/>
      <c r="I57" s="180"/>
      <c r="J57" s="180">
        <f>
'将来負担比率（分子）の構造'!K$51</f>
        <v>
1373</v>
      </c>
      <c r="K57" s="180"/>
      <c r="L57" s="180"/>
      <c r="M57" s="180">
        <f>
'将来負担比率（分子）の構造'!L$51</f>
        <v>
486</v>
      </c>
      <c r="N57" s="180"/>
      <c r="O57" s="180"/>
      <c r="P57" s="180">
        <f>
'将来負担比率（分子）の構造'!M$51</f>
        <v>
1213</v>
      </c>
    </row>
    <row r="58" spans="1:16" x14ac:dyDescent="0.2">
      <c r="A58" s="180" t="s">
        <v>
41</v>
      </c>
      <c r="B58" s="180"/>
      <c r="C58" s="180"/>
      <c r="D58" s="180">
        <f>
'将来負担比率（分子）の構造'!I$50</f>
        <v>
42496</v>
      </c>
      <c r="E58" s="180"/>
      <c r="F58" s="180"/>
      <c r="G58" s="180">
        <f>
'将来負担比率（分子）の構造'!J$50</f>
        <v>
46759</v>
      </c>
      <c r="H58" s="180"/>
      <c r="I58" s="180"/>
      <c r="J58" s="180">
        <f>
'将来負担比率（分子）の構造'!K$50</f>
        <v>
48645</v>
      </c>
      <c r="K58" s="180"/>
      <c r="L58" s="180"/>
      <c r="M58" s="180">
        <f>
'将来負担比率（分子）の構造'!L$50</f>
        <v>
52306</v>
      </c>
      <c r="N58" s="180"/>
      <c r="O58" s="180"/>
      <c r="P58" s="180">
        <f>
'将来負担比率（分子）の構造'!M$50</f>
        <v>
58457</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30041</v>
      </c>
      <c r="C62" s="180"/>
      <c r="D62" s="180"/>
      <c r="E62" s="180">
        <f>
'将来負担比率（分子）の構造'!J$45</f>
        <v>
28429</v>
      </c>
      <c r="F62" s="180"/>
      <c r="G62" s="180"/>
      <c r="H62" s="180">
        <f>
'将来負担比率（分子）の構造'!K$45</f>
        <v>
27087</v>
      </c>
      <c r="I62" s="180"/>
      <c r="J62" s="180"/>
      <c r="K62" s="180">
        <f>
'将来負担比率（分子）の構造'!L$45</f>
        <v>
26713</v>
      </c>
      <c r="L62" s="180"/>
      <c r="M62" s="180"/>
      <c r="N62" s="180">
        <f>
'将来負担比率（分子）の構造'!M$45</f>
        <v>
26124</v>
      </c>
      <c r="O62" s="180"/>
      <c r="P62" s="180"/>
    </row>
    <row r="63" spans="1:16" x14ac:dyDescent="0.2">
      <c r="A63" s="180" t="s">
        <v>
34</v>
      </c>
      <c r="B63" s="180">
        <f>
'将来負担比率（分子）の構造'!I$44</f>
        <v>
1470</v>
      </c>
      <c r="C63" s="180"/>
      <c r="D63" s="180"/>
      <c r="E63" s="180">
        <f>
'将来負担比率（分子）の構造'!J$44</f>
        <v>
1377</v>
      </c>
      <c r="F63" s="180"/>
      <c r="G63" s="180"/>
      <c r="H63" s="180">
        <f>
'将来負担比率（分子）の構造'!K$44</f>
        <v>
1481</v>
      </c>
      <c r="I63" s="180"/>
      <c r="J63" s="180"/>
      <c r="K63" s="180">
        <f>
'将来負担比率（分子）の構造'!L$44</f>
        <v>
1728</v>
      </c>
      <c r="L63" s="180"/>
      <c r="M63" s="180"/>
      <c r="N63" s="180">
        <f>
'将来負担比率（分子）の構造'!M$44</f>
        <v>
1716</v>
      </c>
      <c r="O63" s="180"/>
      <c r="P63" s="180"/>
    </row>
    <row r="64" spans="1:16" x14ac:dyDescent="0.2">
      <c r="A64" s="180" t="s">
        <v>
33</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32</v>
      </c>
      <c r="B65" s="180">
        <f>
'将来負担比率（分子）の構造'!I$42</f>
        <v>
16039</v>
      </c>
      <c r="C65" s="180"/>
      <c r="D65" s="180"/>
      <c r="E65" s="180">
        <f>
'将来負担比率（分子）の構造'!J$42</f>
        <v>
15472</v>
      </c>
      <c r="F65" s="180"/>
      <c r="G65" s="180"/>
      <c r="H65" s="180">
        <f>
'将来負担比率（分子）の構造'!K$42</f>
        <v>
14424</v>
      </c>
      <c r="I65" s="180"/>
      <c r="J65" s="180"/>
      <c r="K65" s="180">
        <f>
'将来負担比率（分子）の構造'!L$42</f>
        <v>
10877</v>
      </c>
      <c r="L65" s="180"/>
      <c r="M65" s="180"/>
      <c r="N65" s="180">
        <f>
'将来負担比率（分子）の構造'!M$42</f>
        <v>
14299</v>
      </c>
      <c r="O65" s="180"/>
      <c r="P65" s="180"/>
    </row>
    <row r="66" spans="1:16" x14ac:dyDescent="0.2">
      <c r="A66" s="180" t="s">
        <v>
31</v>
      </c>
      <c r="B66" s="180">
        <f>
'将来負担比率（分子）の構造'!I$41</f>
        <v>
23070</v>
      </c>
      <c r="C66" s="180"/>
      <c r="D66" s="180"/>
      <c r="E66" s="180">
        <f>
'将来負担比率（分子）の構造'!J$41</f>
        <v>
21972</v>
      </c>
      <c r="F66" s="180"/>
      <c r="G66" s="180"/>
      <c r="H66" s="180">
        <f>
'将来負担比率（分子）の構造'!K$41</f>
        <v>
27955</v>
      </c>
      <c r="I66" s="180"/>
      <c r="J66" s="180"/>
      <c r="K66" s="180">
        <f>
'将来負担比率（分子）の構造'!L$41</f>
        <v>
30088</v>
      </c>
      <c r="L66" s="180"/>
      <c r="M66" s="180"/>
      <c r="N66" s="180">
        <f>
'将来負担比率（分子）の構造'!M$41</f>
        <v>
32239</v>
      </c>
      <c r="O66" s="180"/>
      <c r="P66" s="180"/>
    </row>
    <row r="67" spans="1:16" x14ac:dyDescent="0.2">
      <c r="A67" s="180" t="s">
        <v>
76</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77</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78</v>
      </c>
      <c r="B72" s="184">
        <f>
基金残高に係る経年分析!F55</f>
        <v>
36354</v>
      </c>
      <c r="C72" s="184">
        <f>
基金残高に係る経年分析!G55</f>
        <v>
36584</v>
      </c>
      <c r="D72" s="184">
        <f>
基金残高に係る経年分析!H55</f>
        <v>
42501</v>
      </c>
    </row>
    <row r="73" spans="1:16" x14ac:dyDescent="0.2">
      <c r="A73" s="183" t="s">
        <v>
79</v>
      </c>
      <c r="B73" s="184">
        <f>
基金残高に係る経年分析!F56</f>
        <v>
14</v>
      </c>
      <c r="C73" s="184">
        <f>
基金残高に係る経年分析!G56</f>
        <v>
16</v>
      </c>
      <c r="D73" s="184">
        <f>
基金残高に係る経年分析!H56</f>
        <v>
16</v>
      </c>
    </row>
    <row r="74" spans="1:16" x14ac:dyDescent="0.2">
      <c r="A74" s="183" t="s">
        <v>
80</v>
      </c>
      <c r="B74" s="184">
        <f>
基金残高に係る経年分析!F57</f>
        <v>
8044</v>
      </c>
      <c r="C74" s="184">
        <f>
基金残高に係る経年分析!G57</f>
        <v>
12267</v>
      </c>
      <c r="D74" s="184">
        <f>
基金残高に係る経年分析!H57</f>
        <v>
10427</v>
      </c>
    </row>
  </sheetData>
  <sheetProtection algorithmName="SHA-512" hashValue="fItUtPkEbRto53VTzLlpeK0ZeNVm38lLw3m1/YTDxv0iZw5DeJYgrg8oHU7cG3s40pO1PysVxfUGmEI17fCFIA==" saltValue="A4ZUdH+AVjub5yhI51k7d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212</v>
      </c>
      <c r="DI1" s="656"/>
      <c r="DJ1" s="656"/>
      <c r="DK1" s="656"/>
      <c r="DL1" s="656"/>
      <c r="DM1" s="656"/>
      <c r="DN1" s="657"/>
      <c r="DO1" s="225"/>
      <c r="DP1" s="655" t="s">
        <v>
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218</v>
      </c>
      <c r="S4" s="659"/>
      <c r="T4" s="659"/>
      <c r="U4" s="659"/>
      <c r="V4" s="659"/>
      <c r="W4" s="659"/>
      <c r="X4" s="659"/>
      <c r="Y4" s="660"/>
      <c r="Z4" s="658" t="s">
        <v>
219</v>
      </c>
      <c r="AA4" s="659"/>
      <c r="AB4" s="659"/>
      <c r="AC4" s="660"/>
      <c r="AD4" s="658" t="s">
        <v>
220</v>
      </c>
      <c r="AE4" s="659"/>
      <c r="AF4" s="659"/>
      <c r="AG4" s="659"/>
      <c r="AH4" s="659"/>
      <c r="AI4" s="659"/>
      <c r="AJ4" s="659"/>
      <c r="AK4" s="660"/>
      <c r="AL4" s="658" t="s">
        <v>
219</v>
      </c>
      <c r="AM4" s="659"/>
      <c r="AN4" s="659"/>
      <c r="AO4" s="660"/>
      <c r="AP4" s="664" t="s">
        <v>
221</v>
      </c>
      <c r="AQ4" s="664"/>
      <c r="AR4" s="664"/>
      <c r="AS4" s="664"/>
      <c r="AT4" s="664"/>
      <c r="AU4" s="664"/>
      <c r="AV4" s="664"/>
      <c r="AW4" s="664"/>
      <c r="AX4" s="664"/>
      <c r="AY4" s="664"/>
      <c r="AZ4" s="664"/>
      <c r="BA4" s="664"/>
      <c r="BB4" s="664"/>
      <c r="BC4" s="664"/>
      <c r="BD4" s="664"/>
      <c r="BE4" s="664"/>
      <c r="BF4" s="664"/>
      <c r="BG4" s="664" t="s">
        <v>
222</v>
      </c>
      <c r="BH4" s="664"/>
      <c r="BI4" s="664"/>
      <c r="BJ4" s="664"/>
      <c r="BK4" s="664"/>
      <c r="BL4" s="664"/>
      <c r="BM4" s="664"/>
      <c r="BN4" s="664"/>
      <c r="BO4" s="664" t="s">
        <v>
219</v>
      </c>
      <c r="BP4" s="664"/>
      <c r="BQ4" s="664"/>
      <c r="BR4" s="664"/>
      <c r="BS4" s="664" t="s">
        <v>
223</v>
      </c>
      <c r="BT4" s="664"/>
      <c r="BU4" s="664"/>
      <c r="BV4" s="664"/>
      <c r="BW4" s="664"/>
      <c r="BX4" s="664"/>
      <c r="BY4" s="664"/>
      <c r="BZ4" s="664"/>
      <c r="CA4" s="664"/>
      <c r="CB4" s="664"/>
      <c r="CD4" s="661" t="s">
        <v>
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225</v>
      </c>
      <c r="C5" s="666"/>
      <c r="D5" s="666"/>
      <c r="E5" s="666"/>
      <c r="F5" s="666"/>
      <c r="G5" s="666"/>
      <c r="H5" s="666"/>
      <c r="I5" s="666"/>
      <c r="J5" s="666"/>
      <c r="K5" s="666"/>
      <c r="L5" s="666"/>
      <c r="M5" s="666"/>
      <c r="N5" s="666"/>
      <c r="O5" s="666"/>
      <c r="P5" s="666"/>
      <c r="Q5" s="667"/>
      <c r="R5" s="668">
        <v>
66080519</v>
      </c>
      <c r="S5" s="669"/>
      <c r="T5" s="669"/>
      <c r="U5" s="669"/>
      <c r="V5" s="669"/>
      <c r="W5" s="669"/>
      <c r="X5" s="669"/>
      <c r="Y5" s="670"/>
      <c r="Z5" s="671">
        <v>
33.799999999999997</v>
      </c>
      <c r="AA5" s="671"/>
      <c r="AB5" s="671"/>
      <c r="AC5" s="671"/>
      <c r="AD5" s="672">
        <v>
66080519</v>
      </c>
      <c r="AE5" s="672"/>
      <c r="AF5" s="672"/>
      <c r="AG5" s="672"/>
      <c r="AH5" s="672"/>
      <c r="AI5" s="672"/>
      <c r="AJ5" s="672"/>
      <c r="AK5" s="672"/>
      <c r="AL5" s="673">
        <v>
52.7</v>
      </c>
      <c r="AM5" s="674"/>
      <c r="AN5" s="674"/>
      <c r="AO5" s="675"/>
      <c r="AP5" s="665" t="s">
        <v>
226</v>
      </c>
      <c r="AQ5" s="666"/>
      <c r="AR5" s="666"/>
      <c r="AS5" s="666"/>
      <c r="AT5" s="666"/>
      <c r="AU5" s="666"/>
      <c r="AV5" s="666"/>
      <c r="AW5" s="666"/>
      <c r="AX5" s="666"/>
      <c r="AY5" s="666"/>
      <c r="AZ5" s="666"/>
      <c r="BA5" s="666"/>
      <c r="BB5" s="666"/>
      <c r="BC5" s="666"/>
      <c r="BD5" s="666"/>
      <c r="BE5" s="666"/>
      <c r="BF5" s="667"/>
      <c r="BG5" s="679">
        <v>
66062708</v>
      </c>
      <c r="BH5" s="680"/>
      <c r="BI5" s="680"/>
      <c r="BJ5" s="680"/>
      <c r="BK5" s="680"/>
      <c r="BL5" s="680"/>
      <c r="BM5" s="680"/>
      <c r="BN5" s="681"/>
      <c r="BO5" s="682">
        <v>
100</v>
      </c>
      <c r="BP5" s="682"/>
      <c r="BQ5" s="682"/>
      <c r="BR5" s="682"/>
      <c r="BS5" s="683" t="s">
        <v>
227</v>
      </c>
      <c r="BT5" s="683"/>
      <c r="BU5" s="683"/>
      <c r="BV5" s="683"/>
      <c r="BW5" s="683"/>
      <c r="BX5" s="683"/>
      <c r="BY5" s="683"/>
      <c r="BZ5" s="683"/>
      <c r="CA5" s="683"/>
      <c r="CB5" s="687"/>
      <c r="CD5" s="661" t="s">
        <v>
221</v>
      </c>
      <c r="CE5" s="662"/>
      <c r="CF5" s="662"/>
      <c r="CG5" s="662"/>
      <c r="CH5" s="662"/>
      <c r="CI5" s="662"/>
      <c r="CJ5" s="662"/>
      <c r="CK5" s="662"/>
      <c r="CL5" s="662"/>
      <c r="CM5" s="662"/>
      <c r="CN5" s="662"/>
      <c r="CO5" s="662"/>
      <c r="CP5" s="662"/>
      <c r="CQ5" s="663"/>
      <c r="CR5" s="661" t="s">
        <v>
228</v>
      </c>
      <c r="CS5" s="662"/>
      <c r="CT5" s="662"/>
      <c r="CU5" s="662"/>
      <c r="CV5" s="662"/>
      <c r="CW5" s="662"/>
      <c r="CX5" s="662"/>
      <c r="CY5" s="663"/>
      <c r="CZ5" s="661" t="s">
        <v>
219</v>
      </c>
      <c r="DA5" s="662"/>
      <c r="DB5" s="662"/>
      <c r="DC5" s="663"/>
      <c r="DD5" s="661" t="s">
        <v>
229</v>
      </c>
      <c r="DE5" s="662"/>
      <c r="DF5" s="662"/>
      <c r="DG5" s="662"/>
      <c r="DH5" s="662"/>
      <c r="DI5" s="662"/>
      <c r="DJ5" s="662"/>
      <c r="DK5" s="662"/>
      <c r="DL5" s="662"/>
      <c r="DM5" s="662"/>
      <c r="DN5" s="662"/>
      <c r="DO5" s="662"/>
      <c r="DP5" s="663"/>
      <c r="DQ5" s="661" t="s">
        <v>
230</v>
      </c>
      <c r="DR5" s="662"/>
      <c r="DS5" s="662"/>
      <c r="DT5" s="662"/>
      <c r="DU5" s="662"/>
      <c r="DV5" s="662"/>
      <c r="DW5" s="662"/>
      <c r="DX5" s="662"/>
      <c r="DY5" s="662"/>
      <c r="DZ5" s="662"/>
      <c r="EA5" s="662"/>
      <c r="EB5" s="662"/>
      <c r="EC5" s="663"/>
    </row>
    <row r="6" spans="2:143" ht="11.25" customHeight="1" x14ac:dyDescent="0.2">
      <c r="B6" s="676" t="s">
        <v>
231</v>
      </c>
      <c r="C6" s="677"/>
      <c r="D6" s="677"/>
      <c r="E6" s="677"/>
      <c r="F6" s="677"/>
      <c r="G6" s="677"/>
      <c r="H6" s="677"/>
      <c r="I6" s="677"/>
      <c r="J6" s="677"/>
      <c r="K6" s="677"/>
      <c r="L6" s="677"/>
      <c r="M6" s="677"/>
      <c r="N6" s="677"/>
      <c r="O6" s="677"/>
      <c r="P6" s="677"/>
      <c r="Q6" s="678"/>
      <c r="R6" s="679">
        <v>
742532</v>
      </c>
      <c r="S6" s="680"/>
      <c r="T6" s="680"/>
      <c r="U6" s="680"/>
      <c r="V6" s="680"/>
      <c r="W6" s="680"/>
      <c r="X6" s="680"/>
      <c r="Y6" s="681"/>
      <c r="Z6" s="682">
        <v>
0.4</v>
      </c>
      <c r="AA6" s="682"/>
      <c r="AB6" s="682"/>
      <c r="AC6" s="682"/>
      <c r="AD6" s="683">
        <v>
742532</v>
      </c>
      <c r="AE6" s="683"/>
      <c r="AF6" s="683"/>
      <c r="AG6" s="683"/>
      <c r="AH6" s="683"/>
      <c r="AI6" s="683"/>
      <c r="AJ6" s="683"/>
      <c r="AK6" s="683"/>
      <c r="AL6" s="684">
        <v>
0.6</v>
      </c>
      <c r="AM6" s="685"/>
      <c r="AN6" s="685"/>
      <c r="AO6" s="686"/>
      <c r="AP6" s="676" t="s">
        <v>
232</v>
      </c>
      <c r="AQ6" s="677"/>
      <c r="AR6" s="677"/>
      <c r="AS6" s="677"/>
      <c r="AT6" s="677"/>
      <c r="AU6" s="677"/>
      <c r="AV6" s="677"/>
      <c r="AW6" s="677"/>
      <c r="AX6" s="677"/>
      <c r="AY6" s="677"/>
      <c r="AZ6" s="677"/>
      <c r="BA6" s="677"/>
      <c r="BB6" s="677"/>
      <c r="BC6" s="677"/>
      <c r="BD6" s="677"/>
      <c r="BE6" s="677"/>
      <c r="BF6" s="678"/>
      <c r="BG6" s="679">
        <v>
66062708</v>
      </c>
      <c r="BH6" s="680"/>
      <c r="BI6" s="680"/>
      <c r="BJ6" s="680"/>
      <c r="BK6" s="680"/>
      <c r="BL6" s="680"/>
      <c r="BM6" s="680"/>
      <c r="BN6" s="681"/>
      <c r="BO6" s="682">
        <v>
100</v>
      </c>
      <c r="BP6" s="682"/>
      <c r="BQ6" s="682"/>
      <c r="BR6" s="682"/>
      <c r="BS6" s="683" t="s">
        <v>
233</v>
      </c>
      <c r="BT6" s="683"/>
      <c r="BU6" s="683"/>
      <c r="BV6" s="683"/>
      <c r="BW6" s="683"/>
      <c r="BX6" s="683"/>
      <c r="BY6" s="683"/>
      <c r="BZ6" s="683"/>
      <c r="CA6" s="683"/>
      <c r="CB6" s="687"/>
      <c r="CD6" s="690" t="s">
        <v>
234</v>
      </c>
      <c r="CE6" s="691"/>
      <c r="CF6" s="691"/>
      <c r="CG6" s="691"/>
      <c r="CH6" s="691"/>
      <c r="CI6" s="691"/>
      <c r="CJ6" s="691"/>
      <c r="CK6" s="691"/>
      <c r="CL6" s="691"/>
      <c r="CM6" s="691"/>
      <c r="CN6" s="691"/>
      <c r="CO6" s="691"/>
      <c r="CP6" s="691"/>
      <c r="CQ6" s="692"/>
      <c r="CR6" s="679">
        <v>
900397</v>
      </c>
      <c r="CS6" s="680"/>
      <c r="CT6" s="680"/>
      <c r="CU6" s="680"/>
      <c r="CV6" s="680"/>
      <c r="CW6" s="680"/>
      <c r="CX6" s="680"/>
      <c r="CY6" s="681"/>
      <c r="CZ6" s="673">
        <v>
0.5</v>
      </c>
      <c r="DA6" s="674"/>
      <c r="DB6" s="674"/>
      <c r="DC6" s="693"/>
      <c r="DD6" s="688" t="s">
        <v>
227</v>
      </c>
      <c r="DE6" s="680"/>
      <c r="DF6" s="680"/>
      <c r="DG6" s="680"/>
      <c r="DH6" s="680"/>
      <c r="DI6" s="680"/>
      <c r="DJ6" s="680"/>
      <c r="DK6" s="680"/>
      <c r="DL6" s="680"/>
      <c r="DM6" s="680"/>
      <c r="DN6" s="680"/>
      <c r="DO6" s="680"/>
      <c r="DP6" s="681"/>
      <c r="DQ6" s="688">
        <v>
900397</v>
      </c>
      <c r="DR6" s="680"/>
      <c r="DS6" s="680"/>
      <c r="DT6" s="680"/>
      <c r="DU6" s="680"/>
      <c r="DV6" s="680"/>
      <c r="DW6" s="680"/>
      <c r="DX6" s="680"/>
      <c r="DY6" s="680"/>
      <c r="DZ6" s="680"/>
      <c r="EA6" s="680"/>
      <c r="EB6" s="680"/>
      <c r="EC6" s="689"/>
    </row>
    <row r="7" spans="2:143" ht="11.25" customHeight="1" x14ac:dyDescent="0.2">
      <c r="B7" s="676" t="s">
        <v>
235</v>
      </c>
      <c r="C7" s="677"/>
      <c r="D7" s="677"/>
      <c r="E7" s="677"/>
      <c r="F7" s="677"/>
      <c r="G7" s="677"/>
      <c r="H7" s="677"/>
      <c r="I7" s="677"/>
      <c r="J7" s="677"/>
      <c r="K7" s="677"/>
      <c r="L7" s="677"/>
      <c r="M7" s="677"/>
      <c r="N7" s="677"/>
      <c r="O7" s="677"/>
      <c r="P7" s="677"/>
      <c r="Q7" s="678"/>
      <c r="R7" s="679">
        <v>
270820</v>
      </c>
      <c r="S7" s="680"/>
      <c r="T7" s="680"/>
      <c r="U7" s="680"/>
      <c r="V7" s="680"/>
      <c r="W7" s="680"/>
      <c r="X7" s="680"/>
      <c r="Y7" s="681"/>
      <c r="Z7" s="682">
        <v>
0.1</v>
      </c>
      <c r="AA7" s="682"/>
      <c r="AB7" s="682"/>
      <c r="AC7" s="682"/>
      <c r="AD7" s="683">
        <v>
270820</v>
      </c>
      <c r="AE7" s="683"/>
      <c r="AF7" s="683"/>
      <c r="AG7" s="683"/>
      <c r="AH7" s="683"/>
      <c r="AI7" s="683"/>
      <c r="AJ7" s="683"/>
      <c r="AK7" s="683"/>
      <c r="AL7" s="684">
        <v>
0.2</v>
      </c>
      <c r="AM7" s="685"/>
      <c r="AN7" s="685"/>
      <c r="AO7" s="686"/>
      <c r="AP7" s="676" t="s">
        <v>
236</v>
      </c>
      <c r="AQ7" s="677"/>
      <c r="AR7" s="677"/>
      <c r="AS7" s="677"/>
      <c r="AT7" s="677"/>
      <c r="AU7" s="677"/>
      <c r="AV7" s="677"/>
      <c r="AW7" s="677"/>
      <c r="AX7" s="677"/>
      <c r="AY7" s="677"/>
      <c r="AZ7" s="677"/>
      <c r="BA7" s="677"/>
      <c r="BB7" s="677"/>
      <c r="BC7" s="677"/>
      <c r="BD7" s="677"/>
      <c r="BE7" s="677"/>
      <c r="BF7" s="678"/>
      <c r="BG7" s="679">
        <v>
63217156</v>
      </c>
      <c r="BH7" s="680"/>
      <c r="BI7" s="680"/>
      <c r="BJ7" s="680"/>
      <c r="BK7" s="680"/>
      <c r="BL7" s="680"/>
      <c r="BM7" s="680"/>
      <c r="BN7" s="681"/>
      <c r="BO7" s="682">
        <v>
95.7</v>
      </c>
      <c r="BP7" s="682"/>
      <c r="BQ7" s="682"/>
      <c r="BR7" s="682"/>
      <c r="BS7" s="683" t="s">
        <v>
227</v>
      </c>
      <c r="BT7" s="683"/>
      <c r="BU7" s="683"/>
      <c r="BV7" s="683"/>
      <c r="BW7" s="683"/>
      <c r="BX7" s="683"/>
      <c r="BY7" s="683"/>
      <c r="BZ7" s="683"/>
      <c r="CA7" s="683"/>
      <c r="CB7" s="687"/>
      <c r="CD7" s="694" t="s">
        <v>
237</v>
      </c>
      <c r="CE7" s="695"/>
      <c r="CF7" s="695"/>
      <c r="CG7" s="695"/>
      <c r="CH7" s="695"/>
      <c r="CI7" s="695"/>
      <c r="CJ7" s="695"/>
      <c r="CK7" s="695"/>
      <c r="CL7" s="695"/>
      <c r="CM7" s="695"/>
      <c r="CN7" s="695"/>
      <c r="CO7" s="695"/>
      <c r="CP7" s="695"/>
      <c r="CQ7" s="696"/>
      <c r="CR7" s="679">
        <v>
24817221</v>
      </c>
      <c r="CS7" s="680"/>
      <c r="CT7" s="680"/>
      <c r="CU7" s="680"/>
      <c r="CV7" s="680"/>
      <c r="CW7" s="680"/>
      <c r="CX7" s="680"/>
      <c r="CY7" s="681"/>
      <c r="CZ7" s="682">
        <v>
13.2</v>
      </c>
      <c r="DA7" s="682"/>
      <c r="DB7" s="682"/>
      <c r="DC7" s="682"/>
      <c r="DD7" s="688">
        <v>
947776</v>
      </c>
      <c r="DE7" s="680"/>
      <c r="DF7" s="680"/>
      <c r="DG7" s="680"/>
      <c r="DH7" s="680"/>
      <c r="DI7" s="680"/>
      <c r="DJ7" s="680"/>
      <c r="DK7" s="680"/>
      <c r="DL7" s="680"/>
      <c r="DM7" s="680"/>
      <c r="DN7" s="680"/>
      <c r="DO7" s="680"/>
      <c r="DP7" s="681"/>
      <c r="DQ7" s="688">
        <v>
22414573</v>
      </c>
      <c r="DR7" s="680"/>
      <c r="DS7" s="680"/>
      <c r="DT7" s="680"/>
      <c r="DU7" s="680"/>
      <c r="DV7" s="680"/>
      <c r="DW7" s="680"/>
      <c r="DX7" s="680"/>
      <c r="DY7" s="680"/>
      <c r="DZ7" s="680"/>
      <c r="EA7" s="680"/>
      <c r="EB7" s="680"/>
      <c r="EC7" s="689"/>
    </row>
    <row r="8" spans="2:143" ht="11.25" customHeight="1" x14ac:dyDescent="0.2">
      <c r="B8" s="676" t="s">
        <v>
238</v>
      </c>
      <c r="C8" s="677"/>
      <c r="D8" s="677"/>
      <c r="E8" s="677"/>
      <c r="F8" s="677"/>
      <c r="G8" s="677"/>
      <c r="H8" s="677"/>
      <c r="I8" s="677"/>
      <c r="J8" s="677"/>
      <c r="K8" s="677"/>
      <c r="L8" s="677"/>
      <c r="M8" s="677"/>
      <c r="N8" s="677"/>
      <c r="O8" s="677"/>
      <c r="P8" s="677"/>
      <c r="Q8" s="678"/>
      <c r="R8" s="679">
        <v>
902659</v>
      </c>
      <c r="S8" s="680"/>
      <c r="T8" s="680"/>
      <c r="U8" s="680"/>
      <c r="V8" s="680"/>
      <c r="W8" s="680"/>
      <c r="X8" s="680"/>
      <c r="Y8" s="681"/>
      <c r="Z8" s="682">
        <v>
0.5</v>
      </c>
      <c r="AA8" s="682"/>
      <c r="AB8" s="682"/>
      <c r="AC8" s="682"/>
      <c r="AD8" s="683">
        <v>
902659</v>
      </c>
      <c r="AE8" s="683"/>
      <c r="AF8" s="683"/>
      <c r="AG8" s="683"/>
      <c r="AH8" s="683"/>
      <c r="AI8" s="683"/>
      <c r="AJ8" s="683"/>
      <c r="AK8" s="683"/>
      <c r="AL8" s="684">
        <v>
0.7</v>
      </c>
      <c r="AM8" s="685"/>
      <c r="AN8" s="685"/>
      <c r="AO8" s="686"/>
      <c r="AP8" s="676" t="s">
        <v>
239</v>
      </c>
      <c r="AQ8" s="677"/>
      <c r="AR8" s="677"/>
      <c r="AS8" s="677"/>
      <c r="AT8" s="677"/>
      <c r="AU8" s="677"/>
      <c r="AV8" s="677"/>
      <c r="AW8" s="677"/>
      <c r="AX8" s="677"/>
      <c r="AY8" s="677"/>
      <c r="AZ8" s="677"/>
      <c r="BA8" s="677"/>
      <c r="BB8" s="677"/>
      <c r="BC8" s="677"/>
      <c r="BD8" s="677"/>
      <c r="BE8" s="677"/>
      <c r="BF8" s="678"/>
      <c r="BG8" s="679">
        <v>
1149683</v>
      </c>
      <c r="BH8" s="680"/>
      <c r="BI8" s="680"/>
      <c r="BJ8" s="680"/>
      <c r="BK8" s="680"/>
      <c r="BL8" s="680"/>
      <c r="BM8" s="680"/>
      <c r="BN8" s="681"/>
      <c r="BO8" s="682">
        <v>
1.7</v>
      </c>
      <c r="BP8" s="682"/>
      <c r="BQ8" s="682"/>
      <c r="BR8" s="682"/>
      <c r="BS8" s="688" t="s">
        <v>
233</v>
      </c>
      <c r="BT8" s="680"/>
      <c r="BU8" s="680"/>
      <c r="BV8" s="680"/>
      <c r="BW8" s="680"/>
      <c r="BX8" s="680"/>
      <c r="BY8" s="680"/>
      <c r="BZ8" s="680"/>
      <c r="CA8" s="680"/>
      <c r="CB8" s="689"/>
      <c r="CD8" s="694" t="s">
        <v>
240</v>
      </c>
      <c r="CE8" s="695"/>
      <c r="CF8" s="695"/>
      <c r="CG8" s="695"/>
      <c r="CH8" s="695"/>
      <c r="CI8" s="695"/>
      <c r="CJ8" s="695"/>
      <c r="CK8" s="695"/>
      <c r="CL8" s="695"/>
      <c r="CM8" s="695"/>
      <c r="CN8" s="695"/>
      <c r="CO8" s="695"/>
      <c r="CP8" s="695"/>
      <c r="CQ8" s="696"/>
      <c r="CR8" s="679">
        <v>
103433015</v>
      </c>
      <c r="CS8" s="680"/>
      <c r="CT8" s="680"/>
      <c r="CU8" s="680"/>
      <c r="CV8" s="680"/>
      <c r="CW8" s="680"/>
      <c r="CX8" s="680"/>
      <c r="CY8" s="681"/>
      <c r="CZ8" s="682">
        <v>
55.2</v>
      </c>
      <c r="DA8" s="682"/>
      <c r="DB8" s="682"/>
      <c r="DC8" s="682"/>
      <c r="DD8" s="688">
        <v>
7220901</v>
      </c>
      <c r="DE8" s="680"/>
      <c r="DF8" s="680"/>
      <c r="DG8" s="680"/>
      <c r="DH8" s="680"/>
      <c r="DI8" s="680"/>
      <c r="DJ8" s="680"/>
      <c r="DK8" s="680"/>
      <c r="DL8" s="680"/>
      <c r="DM8" s="680"/>
      <c r="DN8" s="680"/>
      <c r="DO8" s="680"/>
      <c r="DP8" s="681"/>
      <c r="DQ8" s="688">
        <v>
61374665</v>
      </c>
      <c r="DR8" s="680"/>
      <c r="DS8" s="680"/>
      <c r="DT8" s="680"/>
      <c r="DU8" s="680"/>
      <c r="DV8" s="680"/>
      <c r="DW8" s="680"/>
      <c r="DX8" s="680"/>
      <c r="DY8" s="680"/>
      <c r="DZ8" s="680"/>
      <c r="EA8" s="680"/>
      <c r="EB8" s="680"/>
      <c r="EC8" s="689"/>
    </row>
    <row r="9" spans="2:143" ht="11.25" customHeight="1" x14ac:dyDescent="0.2">
      <c r="B9" s="676" t="s">
        <v>
241</v>
      </c>
      <c r="C9" s="677"/>
      <c r="D9" s="677"/>
      <c r="E9" s="677"/>
      <c r="F9" s="677"/>
      <c r="G9" s="677"/>
      <c r="H9" s="677"/>
      <c r="I9" s="677"/>
      <c r="J9" s="677"/>
      <c r="K9" s="677"/>
      <c r="L9" s="677"/>
      <c r="M9" s="677"/>
      <c r="N9" s="677"/>
      <c r="O9" s="677"/>
      <c r="P9" s="677"/>
      <c r="Q9" s="678"/>
      <c r="R9" s="679">
        <v>
737299</v>
      </c>
      <c r="S9" s="680"/>
      <c r="T9" s="680"/>
      <c r="U9" s="680"/>
      <c r="V9" s="680"/>
      <c r="W9" s="680"/>
      <c r="X9" s="680"/>
      <c r="Y9" s="681"/>
      <c r="Z9" s="682">
        <v>
0.4</v>
      </c>
      <c r="AA9" s="682"/>
      <c r="AB9" s="682"/>
      <c r="AC9" s="682"/>
      <c r="AD9" s="683">
        <v>
737299</v>
      </c>
      <c r="AE9" s="683"/>
      <c r="AF9" s="683"/>
      <c r="AG9" s="683"/>
      <c r="AH9" s="683"/>
      <c r="AI9" s="683"/>
      <c r="AJ9" s="683"/>
      <c r="AK9" s="683"/>
      <c r="AL9" s="684">
        <v>
0.6</v>
      </c>
      <c r="AM9" s="685"/>
      <c r="AN9" s="685"/>
      <c r="AO9" s="686"/>
      <c r="AP9" s="676" t="s">
        <v>
242</v>
      </c>
      <c r="AQ9" s="677"/>
      <c r="AR9" s="677"/>
      <c r="AS9" s="677"/>
      <c r="AT9" s="677"/>
      <c r="AU9" s="677"/>
      <c r="AV9" s="677"/>
      <c r="AW9" s="677"/>
      <c r="AX9" s="677"/>
      <c r="AY9" s="677"/>
      <c r="AZ9" s="677"/>
      <c r="BA9" s="677"/>
      <c r="BB9" s="677"/>
      <c r="BC9" s="677"/>
      <c r="BD9" s="677"/>
      <c r="BE9" s="677"/>
      <c r="BF9" s="678"/>
      <c r="BG9" s="679">
        <v>
62067473</v>
      </c>
      <c r="BH9" s="680"/>
      <c r="BI9" s="680"/>
      <c r="BJ9" s="680"/>
      <c r="BK9" s="680"/>
      <c r="BL9" s="680"/>
      <c r="BM9" s="680"/>
      <c r="BN9" s="681"/>
      <c r="BO9" s="682">
        <v>
93.9</v>
      </c>
      <c r="BP9" s="682"/>
      <c r="BQ9" s="682"/>
      <c r="BR9" s="682"/>
      <c r="BS9" s="688" t="s">
        <v>
227</v>
      </c>
      <c r="BT9" s="680"/>
      <c r="BU9" s="680"/>
      <c r="BV9" s="680"/>
      <c r="BW9" s="680"/>
      <c r="BX9" s="680"/>
      <c r="BY9" s="680"/>
      <c r="BZ9" s="680"/>
      <c r="CA9" s="680"/>
      <c r="CB9" s="689"/>
      <c r="CD9" s="694" t="s">
        <v>
243</v>
      </c>
      <c r="CE9" s="695"/>
      <c r="CF9" s="695"/>
      <c r="CG9" s="695"/>
      <c r="CH9" s="695"/>
      <c r="CI9" s="695"/>
      <c r="CJ9" s="695"/>
      <c r="CK9" s="695"/>
      <c r="CL9" s="695"/>
      <c r="CM9" s="695"/>
      <c r="CN9" s="695"/>
      <c r="CO9" s="695"/>
      <c r="CP9" s="695"/>
      <c r="CQ9" s="696"/>
      <c r="CR9" s="679">
        <v>
13681210</v>
      </c>
      <c r="CS9" s="680"/>
      <c r="CT9" s="680"/>
      <c r="CU9" s="680"/>
      <c r="CV9" s="680"/>
      <c r="CW9" s="680"/>
      <c r="CX9" s="680"/>
      <c r="CY9" s="681"/>
      <c r="CZ9" s="682">
        <v>
7.3</v>
      </c>
      <c r="DA9" s="682"/>
      <c r="DB9" s="682"/>
      <c r="DC9" s="682"/>
      <c r="DD9" s="688">
        <v>
146127</v>
      </c>
      <c r="DE9" s="680"/>
      <c r="DF9" s="680"/>
      <c r="DG9" s="680"/>
      <c r="DH9" s="680"/>
      <c r="DI9" s="680"/>
      <c r="DJ9" s="680"/>
      <c r="DK9" s="680"/>
      <c r="DL9" s="680"/>
      <c r="DM9" s="680"/>
      <c r="DN9" s="680"/>
      <c r="DO9" s="680"/>
      <c r="DP9" s="681"/>
      <c r="DQ9" s="688">
        <v>
12433411</v>
      </c>
      <c r="DR9" s="680"/>
      <c r="DS9" s="680"/>
      <c r="DT9" s="680"/>
      <c r="DU9" s="680"/>
      <c r="DV9" s="680"/>
      <c r="DW9" s="680"/>
      <c r="DX9" s="680"/>
      <c r="DY9" s="680"/>
      <c r="DZ9" s="680"/>
      <c r="EA9" s="680"/>
      <c r="EB9" s="680"/>
      <c r="EC9" s="689"/>
    </row>
    <row r="10" spans="2:143" ht="11.25" customHeight="1" x14ac:dyDescent="0.2">
      <c r="B10" s="676" t="s">
        <v>
244</v>
      </c>
      <c r="C10" s="677"/>
      <c r="D10" s="677"/>
      <c r="E10" s="677"/>
      <c r="F10" s="677"/>
      <c r="G10" s="677"/>
      <c r="H10" s="677"/>
      <c r="I10" s="677"/>
      <c r="J10" s="677"/>
      <c r="K10" s="677"/>
      <c r="L10" s="677"/>
      <c r="M10" s="677"/>
      <c r="N10" s="677"/>
      <c r="O10" s="677"/>
      <c r="P10" s="677"/>
      <c r="Q10" s="678"/>
      <c r="R10" s="679" t="s">
        <v>
233</v>
      </c>
      <c r="S10" s="680"/>
      <c r="T10" s="680"/>
      <c r="U10" s="680"/>
      <c r="V10" s="680"/>
      <c r="W10" s="680"/>
      <c r="X10" s="680"/>
      <c r="Y10" s="681"/>
      <c r="Z10" s="682" t="s">
        <v>
233</v>
      </c>
      <c r="AA10" s="682"/>
      <c r="AB10" s="682"/>
      <c r="AC10" s="682"/>
      <c r="AD10" s="683" t="s">
        <v>
227</v>
      </c>
      <c r="AE10" s="683"/>
      <c r="AF10" s="683"/>
      <c r="AG10" s="683"/>
      <c r="AH10" s="683"/>
      <c r="AI10" s="683"/>
      <c r="AJ10" s="683"/>
      <c r="AK10" s="683"/>
      <c r="AL10" s="684" t="s">
        <v>
227</v>
      </c>
      <c r="AM10" s="685"/>
      <c r="AN10" s="685"/>
      <c r="AO10" s="686"/>
      <c r="AP10" s="676" t="s">
        <v>
245</v>
      </c>
      <c r="AQ10" s="677"/>
      <c r="AR10" s="677"/>
      <c r="AS10" s="677"/>
      <c r="AT10" s="677"/>
      <c r="AU10" s="677"/>
      <c r="AV10" s="677"/>
      <c r="AW10" s="677"/>
      <c r="AX10" s="677"/>
      <c r="AY10" s="677"/>
      <c r="AZ10" s="677"/>
      <c r="BA10" s="677"/>
      <c r="BB10" s="677"/>
      <c r="BC10" s="677"/>
      <c r="BD10" s="677"/>
      <c r="BE10" s="677"/>
      <c r="BF10" s="678"/>
      <c r="BG10" s="679" t="s">
        <v>
227</v>
      </c>
      <c r="BH10" s="680"/>
      <c r="BI10" s="680"/>
      <c r="BJ10" s="680"/>
      <c r="BK10" s="680"/>
      <c r="BL10" s="680"/>
      <c r="BM10" s="680"/>
      <c r="BN10" s="681"/>
      <c r="BO10" s="682" t="s">
        <v>
233</v>
      </c>
      <c r="BP10" s="682"/>
      <c r="BQ10" s="682"/>
      <c r="BR10" s="682"/>
      <c r="BS10" s="688" t="s">
        <v>
227</v>
      </c>
      <c r="BT10" s="680"/>
      <c r="BU10" s="680"/>
      <c r="BV10" s="680"/>
      <c r="BW10" s="680"/>
      <c r="BX10" s="680"/>
      <c r="BY10" s="680"/>
      <c r="BZ10" s="680"/>
      <c r="CA10" s="680"/>
      <c r="CB10" s="689"/>
      <c r="CD10" s="694" t="s">
        <v>
246</v>
      </c>
      <c r="CE10" s="695"/>
      <c r="CF10" s="695"/>
      <c r="CG10" s="695"/>
      <c r="CH10" s="695"/>
      <c r="CI10" s="695"/>
      <c r="CJ10" s="695"/>
      <c r="CK10" s="695"/>
      <c r="CL10" s="695"/>
      <c r="CM10" s="695"/>
      <c r="CN10" s="695"/>
      <c r="CO10" s="695"/>
      <c r="CP10" s="695"/>
      <c r="CQ10" s="696"/>
      <c r="CR10" s="679">
        <v>
590788</v>
      </c>
      <c r="CS10" s="680"/>
      <c r="CT10" s="680"/>
      <c r="CU10" s="680"/>
      <c r="CV10" s="680"/>
      <c r="CW10" s="680"/>
      <c r="CX10" s="680"/>
      <c r="CY10" s="681"/>
      <c r="CZ10" s="682">
        <v>
0.3</v>
      </c>
      <c r="DA10" s="682"/>
      <c r="DB10" s="682"/>
      <c r="DC10" s="682"/>
      <c r="DD10" s="688">
        <v>
25402</v>
      </c>
      <c r="DE10" s="680"/>
      <c r="DF10" s="680"/>
      <c r="DG10" s="680"/>
      <c r="DH10" s="680"/>
      <c r="DI10" s="680"/>
      <c r="DJ10" s="680"/>
      <c r="DK10" s="680"/>
      <c r="DL10" s="680"/>
      <c r="DM10" s="680"/>
      <c r="DN10" s="680"/>
      <c r="DO10" s="680"/>
      <c r="DP10" s="681"/>
      <c r="DQ10" s="688">
        <v>
546056</v>
      </c>
      <c r="DR10" s="680"/>
      <c r="DS10" s="680"/>
      <c r="DT10" s="680"/>
      <c r="DU10" s="680"/>
      <c r="DV10" s="680"/>
      <c r="DW10" s="680"/>
      <c r="DX10" s="680"/>
      <c r="DY10" s="680"/>
      <c r="DZ10" s="680"/>
      <c r="EA10" s="680"/>
      <c r="EB10" s="680"/>
      <c r="EC10" s="689"/>
    </row>
    <row r="11" spans="2:143" ht="11.25" customHeight="1" x14ac:dyDescent="0.2">
      <c r="B11" s="676" t="s">
        <v>
247</v>
      </c>
      <c r="C11" s="677"/>
      <c r="D11" s="677"/>
      <c r="E11" s="677"/>
      <c r="F11" s="677"/>
      <c r="G11" s="677"/>
      <c r="H11" s="677"/>
      <c r="I11" s="677"/>
      <c r="J11" s="677"/>
      <c r="K11" s="677"/>
      <c r="L11" s="677"/>
      <c r="M11" s="677"/>
      <c r="N11" s="677"/>
      <c r="O11" s="677"/>
      <c r="P11" s="677"/>
      <c r="Q11" s="678"/>
      <c r="R11" s="679" t="s">
        <v>
233</v>
      </c>
      <c r="S11" s="680"/>
      <c r="T11" s="680"/>
      <c r="U11" s="680"/>
      <c r="V11" s="680"/>
      <c r="W11" s="680"/>
      <c r="X11" s="680"/>
      <c r="Y11" s="681"/>
      <c r="Z11" s="682" t="s">
        <v>
233</v>
      </c>
      <c r="AA11" s="682"/>
      <c r="AB11" s="682"/>
      <c r="AC11" s="682"/>
      <c r="AD11" s="683" t="s">
        <v>
227</v>
      </c>
      <c r="AE11" s="683"/>
      <c r="AF11" s="683"/>
      <c r="AG11" s="683"/>
      <c r="AH11" s="683"/>
      <c r="AI11" s="683"/>
      <c r="AJ11" s="683"/>
      <c r="AK11" s="683"/>
      <c r="AL11" s="684" t="s">
        <v>
233</v>
      </c>
      <c r="AM11" s="685"/>
      <c r="AN11" s="685"/>
      <c r="AO11" s="686"/>
      <c r="AP11" s="676" t="s">
        <v>
248</v>
      </c>
      <c r="AQ11" s="677"/>
      <c r="AR11" s="677"/>
      <c r="AS11" s="677"/>
      <c r="AT11" s="677"/>
      <c r="AU11" s="677"/>
      <c r="AV11" s="677"/>
      <c r="AW11" s="677"/>
      <c r="AX11" s="677"/>
      <c r="AY11" s="677"/>
      <c r="AZ11" s="677"/>
      <c r="BA11" s="677"/>
      <c r="BB11" s="677"/>
      <c r="BC11" s="677"/>
      <c r="BD11" s="677"/>
      <c r="BE11" s="677"/>
      <c r="BF11" s="678"/>
      <c r="BG11" s="679" t="s">
        <v>
233</v>
      </c>
      <c r="BH11" s="680"/>
      <c r="BI11" s="680"/>
      <c r="BJ11" s="680"/>
      <c r="BK11" s="680"/>
      <c r="BL11" s="680"/>
      <c r="BM11" s="680"/>
      <c r="BN11" s="681"/>
      <c r="BO11" s="682" t="s">
        <v>
227</v>
      </c>
      <c r="BP11" s="682"/>
      <c r="BQ11" s="682"/>
      <c r="BR11" s="682"/>
      <c r="BS11" s="688" t="s">
        <v>
227</v>
      </c>
      <c r="BT11" s="680"/>
      <c r="BU11" s="680"/>
      <c r="BV11" s="680"/>
      <c r="BW11" s="680"/>
      <c r="BX11" s="680"/>
      <c r="BY11" s="680"/>
      <c r="BZ11" s="680"/>
      <c r="CA11" s="680"/>
      <c r="CB11" s="689"/>
      <c r="CD11" s="694" t="s">
        <v>
249</v>
      </c>
      <c r="CE11" s="695"/>
      <c r="CF11" s="695"/>
      <c r="CG11" s="695"/>
      <c r="CH11" s="695"/>
      <c r="CI11" s="695"/>
      <c r="CJ11" s="695"/>
      <c r="CK11" s="695"/>
      <c r="CL11" s="695"/>
      <c r="CM11" s="695"/>
      <c r="CN11" s="695"/>
      <c r="CO11" s="695"/>
      <c r="CP11" s="695"/>
      <c r="CQ11" s="696"/>
      <c r="CR11" s="679">
        <v>
1435479</v>
      </c>
      <c r="CS11" s="680"/>
      <c r="CT11" s="680"/>
      <c r="CU11" s="680"/>
      <c r="CV11" s="680"/>
      <c r="CW11" s="680"/>
      <c r="CX11" s="680"/>
      <c r="CY11" s="681"/>
      <c r="CZ11" s="682">
        <v>
0.8</v>
      </c>
      <c r="DA11" s="682"/>
      <c r="DB11" s="682"/>
      <c r="DC11" s="682"/>
      <c r="DD11" s="688">
        <v>
1339925</v>
      </c>
      <c r="DE11" s="680"/>
      <c r="DF11" s="680"/>
      <c r="DG11" s="680"/>
      <c r="DH11" s="680"/>
      <c r="DI11" s="680"/>
      <c r="DJ11" s="680"/>
      <c r="DK11" s="680"/>
      <c r="DL11" s="680"/>
      <c r="DM11" s="680"/>
      <c r="DN11" s="680"/>
      <c r="DO11" s="680"/>
      <c r="DP11" s="681"/>
      <c r="DQ11" s="688">
        <v>
1423562</v>
      </c>
      <c r="DR11" s="680"/>
      <c r="DS11" s="680"/>
      <c r="DT11" s="680"/>
      <c r="DU11" s="680"/>
      <c r="DV11" s="680"/>
      <c r="DW11" s="680"/>
      <c r="DX11" s="680"/>
      <c r="DY11" s="680"/>
      <c r="DZ11" s="680"/>
      <c r="EA11" s="680"/>
      <c r="EB11" s="680"/>
      <c r="EC11" s="689"/>
    </row>
    <row r="12" spans="2:143" ht="11.25" customHeight="1" x14ac:dyDescent="0.2">
      <c r="B12" s="676" t="s">
        <v>
250</v>
      </c>
      <c r="C12" s="677"/>
      <c r="D12" s="677"/>
      <c r="E12" s="677"/>
      <c r="F12" s="677"/>
      <c r="G12" s="677"/>
      <c r="H12" s="677"/>
      <c r="I12" s="677"/>
      <c r="J12" s="677"/>
      <c r="K12" s="677"/>
      <c r="L12" s="677"/>
      <c r="M12" s="677"/>
      <c r="N12" s="677"/>
      <c r="O12" s="677"/>
      <c r="P12" s="677"/>
      <c r="Q12" s="678"/>
      <c r="R12" s="679">
        <v>
9601033</v>
      </c>
      <c r="S12" s="680"/>
      <c r="T12" s="680"/>
      <c r="U12" s="680"/>
      <c r="V12" s="680"/>
      <c r="W12" s="680"/>
      <c r="X12" s="680"/>
      <c r="Y12" s="681"/>
      <c r="Z12" s="682">
        <v>
4.9000000000000004</v>
      </c>
      <c r="AA12" s="682"/>
      <c r="AB12" s="682"/>
      <c r="AC12" s="682"/>
      <c r="AD12" s="683">
        <v>
9601033</v>
      </c>
      <c r="AE12" s="683"/>
      <c r="AF12" s="683"/>
      <c r="AG12" s="683"/>
      <c r="AH12" s="683"/>
      <c r="AI12" s="683"/>
      <c r="AJ12" s="683"/>
      <c r="AK12" s="683"/>
      <c r="AL12" s="684">
        <v>
7.7</v>
      </c>
      <c r="AM12" s="685"/>
      <c r="AN12" s="685"/>
      <c r="AO12" s="686"/>
      <c r="AP12" s="676" t="s">
        <v>
251</v>
      </c>
      <c r="AQ12" s="677"/>
      <c r="AR12" s="677"/>
      <c r="AS12" s="677"/>
      <c r="AT12" s="677"/>
      <c r="AU12" s="677"/>
      <c r="AV12" s="677"/>
      <c r="AW12" s="677"/>
      <c r="AX12" s="677"/>
      <c r="AY12" s="677"/>
      <c r="AZ12" s="677"/>
      <c r="BA12" s="677"/>
      <c r="BB12" s="677"/>
      <c r="BC12" s="677"/>
      <c r="BD12" s="677"/>
      <c r="BE12" s="677"/>
      <c r="BF12" s="678"/>
      <c r="BG12" s="679" t="s">
        <v>
233</v>
      </c>
      <c r="BH12" s="680"/>
      <c r="BI12" s="680"/>
      <c r="BJ12" s="680"/>
      <c r="BK12" s="680"/>
      <c r="BL12" s="680"/>
      <c r="BM12" s="680"/>
      <c r="BN12" s="681"/>
      <c r="BO12" s="682" t="s">
        <v>
227</v>
      </c>
      <c r="BP12" s="682"/>
      <c r="BQ12" s="682"/>
      <c r="BR12" s="682"/>
      <c r="BS12" s="688" t="s">
        <v>
233</v>
      </c>
      <c r="BT12" s="680"/>
      <c r="BU12" s="680"/>
      <c r="BV12" s="680"/>
      <c r="BW12" s="680"/>
      <c r="BX12" s="680"/>
      <c r="BY12" s="680"/>
      <c r="BZ12" s="680"/>
      <c r="CA12" s="680"/>
      <c r="CB12" s="689"/>
      <c r="CD12" s="694" t="s">
        <v>
252</v>
      </c>
      <c r="CE12" s="695"/>
      <c r="CF12" s="695"/>
      <c r="CG12" s="695"/>
      <c r="CH12" s="695"/>
      <c r="CI12" s="695"/>
      <c r="CJ12" s="695"/>
      <c r="CK12" s="695"/>
      <c r="CL12" s="695"/>
      <c r="CM12" s="695"/>
      <c r="CN12" s="695"/>
      <c r="CO12" s="695"/>
      <c r="CP12" s="695"/>
      <c r="CQ12" s="696"/>
      <c r="CR12" s="679">
        <v>
928746</v>
      </c>
      <c r="CS12" s="680"/>
      <c r="CT12" s="680"/>
      <c r="CU12" s="680"/>
      <c r="CV12" s="680"/>
      <c r="CW12" s="680"/>
      <c r="CX12" s="680"/>
      <c r="CY12" s="681"/>
      <c r="CZ12" s="682">
        <v>
0.5</v>
      </c>
      <c r="DA12" s="682"/>
      <c r="DB12" s="682"/>
      <c r="DC12" s="682"/>
      <c r="DD12" s="688">
        <v>
70891</v>
      </c>
      <c r="DE12" s="680"/>
      <c r="DF12" s="680"/>
      <c r="DG12" s="680"/>
      <c r="DH12" s="680"/>
      <c r="DI12" s="680"/>
      <c r="DJ12" s="680"/>
      <c r="DK12" s="680"/>
      <c r="DL12" s="680"/>
      <c r="DM12" s="680"/>
      <c r="DN12" s="680"/>
      <c r="DO12" s="680"/>
      <c r="DP12" s="681"/>
      <c r="DQ12" s="688">
        <v>
819950</v>
      </c>
      <c r="DR12" s="680"/>
      <c r="DS12" s="680"/>
      <c r="DT12" s="680"/>
      <c r="DU12" s="680"/>
      <c r="DV12" s="680"/>
      <c r="DW12" s="680"/>
      <c r="DX12" s="680"/>
      <c r="DY12" s="680"/>
      <c r="DZ12" s="680"/>
      <c r="EA12" s="680"/>
      <c r="EB12" s="680"/>
      <c r="EC12" s="689"/>
    </row>
    <row r="13" spans="2:143" ht="11.25" customHeight="1" x14ac:dyDescent="0.2">
      <c r="B13" s="676" t="s">
        <v>
253</v>
      </c>
      <c r="C13" s="677"/>
      <c r="D13" s="677"/>
      <c r="E13" s="677"/>
      <c r="F13" s="677"/>
      <c r="G13" s="677"/>
      <c r="H13" s="677"/>
      <c r="I13" s="677"/>
      <c r="J13" s="677"/>
      <c r="K13" s="677"/>
      <c r="L13" s="677"/>
      <c r="M13" s="677"/>
      <c r="N13" s="677"/>
      <c r="O13" s="677"/>
      <c r="P13" s="677"/>
      <c r="Q13" s="678"/>
      <c r="R13" s="679" t="s">
        <v>
233</v>
      </c>
      <c r="S13" s="680"/>
      <c r="T13" s="680"/>
      <c r="U13" s="680"/>
      <c r="V13" s="680"/>
      <c r="W13" s="680"/>
      <c r="X13" s="680"/>
      <c r="Y13" s="681"/>
      <c r="Z13" s="682" t="s">
        <v>
233</v>
      </c>
      <c r="AA13" s="682"/>
      <c r="AB13" s="682"/>
      <c r="AC13" s="682"/>
      <c r="AD13" s="683" t="s">
        <v>
233</v>
      </c>
      <c r="AE13" s="683"/>
      <c r="AF13" s="683"/>
      <c r="AG13" s="683"/>
      <c r="AH13" s="683"/>
      <c r="AI13" s="683"/>
      <c r="AJ13" s="683"/>
      <c r="AK13" s="683"/>
      <c r="AL13" s="684" t="s">
        <v>
233</v>
      </c>
      <c r="AM13" s="685"/>
      <c r="AN13" s="685"/>
      <c r="AO13" s="686"/>
      <c r="AP13" s="676" t="s">
        <v>
254</v>
      </c>
      <c r="AQ13" s="677"/>
      <c r="AR13" s="677"/>
      <c r="AS13" s="677"/>
      <c r="AT13" s="677"/>
      <c r="AU13" s="677"/>
      <c r="AV13" s="677"/>
      <c r="AW13" s="677"/>
      <c r="AX13" s="677"/>
      <c r="AY13" s="677"/>
      <c r="AZ13" s="677"/>
      <c r="BA13" s="677"/>
      <c r="BB13" s="677"/>
      <c r="BC13" s="677"/>
      <c r="BD13" s="677"/>
      <c r="BE13" s="677"/>
      <c r="BF13" s="678"/>
      <c r="BG13" s="679" t="s">
        <v>
227</v>
      </c>
      <c r="BH13" s="680"/>
      <c r="BI13" s="680"/>
      <c r="BJ13" s="680"/>
      <c r="BK13" s="680"/>
      <c r="BL13" s="680"/>
      <c r="BM13" s="680"/>
      <c r="BN13" s="681"/>
      <c r="BO13" s="682" t="s">
        <v>
233</v>
      </c>
      <c r="BP13" s="682"/>
      <c r="BQ13" s="682"/>
      <c r="BR13" s="682"/>
      <c r="BS13" s="688" t="s">
        <v>
227</v>
      </c>
      <c r="BT13" s="680"/>
      <c r="BU13" s="680"/>
      <c r="BV13" s="680"/>
      <c r="BW13" s="680"/>
      <c r="BX13" s="680"/>
      <c r="BY13" s="680"/>
      <c r="BZ13" s="680"/>
      <c r="CA13" s="680"/>
      <c r="CB13" s="689"/>
      <c r="CD13" s="694" t="s">
        <v>
255</v>
      </c>
      <c r="CE13" s="695"/>
      <c r="CF13" s="695"/>
      <c r="CG13" s="695"/>
      <c r="CH13" s="695"/>
      <c r="CI13" s="695"/>
      <c r="CJ13" s="695"/>
      <c r="CK13" s="695"/>
      <c r="CL13" s="695"/>
      <c r="CM13" s="695"/>
      <c r="CN13" s="695"/>
      <c r="CO13" s="695"/>
      <c r="CP13" s="695"/>
      <c r="CQ13" s="696"/>
      <c r="CR13" s="679">
        <v>
11714491</v>
      </c>
      <c r="CS13" s="680"/>
      <c r="CT13" s="680"/>
      <c r="CU13" s="680"/>
      <c r="CV13" s="680"/>
      <c r="CW13" s="680"/>
      <c r="CX13" s="680"/>
      <c r="CY13" s="681"/>
      <c r="CZ13" s="682">
        <v>
6.2</v>
      </c>
      <c r="DA13" s="682"/>
      <c r="DB13" s="682"/>
      <c r="DC13" s="682"/>
      <c r="DD13" s="688">
        <v>
4941467</v>
      </c>
      <c r="DE13" s="680"/>
      <c r="DF13" s="680"/>
      <c r="DG13" s="680"/>
      <c r="DH13" s="680"/>
      <c r="DI13" s="680"/>
      <c r="DJ13" s="680"/>
      <c r="DK13" s="680"/>
      <c r="DL13" s="680"/>
      <c r="DM13" s="680"/>
      <c r="DN13" s="680"/>
      <c r="DO13" s="680"/>
      <c r="DP13" s="681"/>
      <c r="DQ13" s="688">
        <v>
8678786</v>
      </c>
      <c r="DR13" s="680"/>
      <c r="DS13" s="680"/>
      <c r="DT13" s="680"/>
      <c r="DU13" s="680"/>
      <c r="DV13" s="680"/>
      <c r="DW13" s="680"/>
      <c r="DX13" s="680"/>
      <c r="DY13" s="680"/>
      <c r="DZ13" s="680"/>
      <c r="EA13" s="680"/>
      <c r="EB13" s="680"/>
      <c r="EC13" s="689"/>
    </row>
    <row r="14" spans="2:143" ht="11.25" customHeight="1" x14ac:dyDescent="0.2">
      <c r="B14" s="676" t="s">
        <v>
256</v>
      </c>
      <c r="C14" s="677"/>
      <c r="D14" s="677"/>
      <c r="E14" s="677"/>
      <c r="F14" s="677"/>
      <c r="G14" s="677"/>
      <c r="H14" s="677"/>
      <c r="I14" s="677"/>
      <c r="J14" s="677"/>
      <c r="K14" s="677"/>
      <c r="L14" s="677"/>
      <c r="M14" s="677"/>
      <c r="N14" s="677"/>
      <c r="O14" s="677"/>
      <c r="P14" s="677"/>
      <c r="Q14" s="678"/>
      <c r="R14" s="679" t="s">
        <v>
233</v>
      </c>
      <c r="S14" s="680"/>
      <c r="T14" s="680"/>
      <c r="U14" s="680"/>
      <c r="V14" s="680"/>
      <c r="W14" s="680"/>
      <c r="X14" s="680"/>
      <c r="Y14" s="681"/>
      <c r="Z14" s="682" t="s">
        <v>
227</v>
      </c>
      <c r="AA14" s="682"/>
      <c r="AB14" s="682"/>
      <c r="AC14" s="682"/>
      <c r="AD14" s="683" t="s">
        <v>
227</v>
      </c>
      <c r="AE14" s="683"/>
      <c r="AF14" s="683"/>
      <c r="AG14" s="683"/>
      <c r="AH14" s="683"/>
      <c r="AI14" s="683"/>
      <c r="AJ14" s="683"/>
      <c r="AK14" s="683"/>
      <c r="AL14" s="684" t="s">
        <v>
233</v>
      </c>
      <c r="AM14" s="685"/>
      <c r="AN14" s="685"/>
      <c r="AO14" s="686"/>
      <c r="AP14" s="676" t="s">
        <v>
257</v>
      </c>
      <c r="AQ14" s="677"/>
      <c r="AR14" s="677"/>
      <c r="AS14" s="677"/>
      <c r="AT14" s="677"/>
      <c r="AU14" s="677"/>
      <c r="AV14" s="677"/>
      <c r="AW14" s="677"/>
      <c r="AX14" s="677"/>
      <c r="AY14" s="677"/>
      <c r="AZ14" s="677"/>
      <c r="BA14" s="677"/>
      <c r="BB14" s="677"/>
      <c r="BC14" s="677"/>
      <c r="BD14" s="677"/>
      <c r="BE14" s="677"/>
      <c r="BF14" s="678"/>
      <c r="BG14" s="679">
        <v>
179680</v>
      </c>
      <c r="BH14" s="680"/>
      <c r="BI14" s="680"/>
      <c r="BJ14" s="680"/>
      <c r="BK14" s="680"/>
      <c r="BL14" s="680"/>
      <c r="BM14" s="680"/>
      <c r="BN14" s="681"/>
      <c r="BO14" s="682">
        <v>
0.3</v>
      </c>
      <c r="BP14" s="682"/>
      <c r="BQ14" s="682"/>
      <c r="BR14" s="682"/>
      <c r="BS14" s="688" t="s">
        <v>
227</v>
      </c>
      <c r="BT14" s="680"/>
      <c r="BU14" s="680"/>
      <c r="BV14" s="680"/>
      <c r="BW14" s="680"/>
      <c r="BX14" s="680"/>
      <c r="BY14" s="680"/>
      <c r="BZ14" s="680"/>
      <c r="CA14" s="680"/>
      <c r="CB14" s="689"/>
      <c r="CD14" s="694" t="s">
        <v>
258</v>
      </c>
      <c r="CE14" s="695"/>
      <c r="CF14" s="695"/>
      <c r="CG14" s="695"/>
      <c r="CH14" s="695"/>
      <c r="CI14" s="695"/>
      <c r="CJ14" s="695"/>
      <c r="CK14" s="695"/>
      <c r="CL14" s="695"/>
      <c r="CM14" s="695"/>
      <c r="CN14" s="695"/>
      <c r="CO14" s="695"/>
      <c r="CP14" s="695"/>
      <c r="CQ14" s="696"/>
      <c r="CR14" s="679">
        <v>
836606</v>
      </c>
      <c r="CS14" s="680"/>
      <c r="CT14" s="680"/>
      <c r="CU14" s="680"/>
      <c r="CV14" s="680"/>
      <c r="CW14" s="680"/>
      <c r="CX14" s="680"/>
      <c r="CY14" s="681"/>
      <c r="CZ14" s="682">
        <v>
0.4</v>
      </c>
      <c r="DA14" s="682"/>
      <c r="DB14" s="682"/>
      <c r="DC14" s="682"/>
      <c r="DD14" s="688">
        <v>
246061</v>
      </c>
      <c r="DE14" s="680"/>
      <c r="DF14" s="680"/>
      <c r="DG14" s="680"/>
      <c r="DH14" s="680"/>
      <c r="DI14" s="680"/>
      <c r="DJ14" s="680"/>
      <c r="DK14" s="680"/>
      <c r="DL14" s="680"/>
      <c r="DM14" s="680"/>
      <c r="DN14" s="680"/>
      <c r="DO14" s="680"/>
      <c r="DP14" s="681"/>
      <c r="DQ14" s="688">
        <v>
751999</v>
      </c>
      <c r="DR14" s="680"/>
      <c r="DS14" s="680"/>
      <c r="DT14" s="680"/>
      <c r="DU14" s="680"/>
      <c r="DV14" s="680"/>
      <c r="DW14" s="680"/>
      <c r="DX14" s="680"/>
      <c r="DY14" s="680"/>
      <c r="DZ14" s="680"/>
      <c r="EA14" s="680"/>
      <c r="EB14" s="680"/>
      <c r="EC14" s="689"/>
    </row>
    <row r="15" spans="2:143" ht="11.25" customHeight="1" x14ac:dyDescent="0.2">
      <c r="B15" s="676" t="s">
        <v>
259</v>
      </c>
      <c r="C15" s="677"/>
      <c r="D15" s="677"/>
      <c r="E15" s="677"/>
      <c r="F15" s="677"/>
      <c r="G15" s="677"/>
      <c r="H15" s="677"/>
      <c r="I15" s="677"/>
      <c r="J15" s="677"/>
      <c r="K15" s="677"/>
      <c r="L15" s="677"/>
      <c r="M15" s="677"/>
      <c r="N15" s="677"/>
      <c r="O15" s="677"/>
      <c r="P15" s="677"/>
      <c r="Q15" s="678"/>
      <c r="R15" s="679">
        <v>
440412</v>
      </c>
      <c r="S15" s="680"/>
      <c r="T15" s="680"/>
      <c r="U15" s="680"/>
      <c r="V15" s="680"/>
      <c r="W15" s="680"/>
      <c r="X15" s="680"/>
      <c r="Y15" s="681"/>
      <c r="Z15" s="682">
        <v>
0.2</v>
      </c>
      <c r="AA15" s="682"/>
      <c r="AB15" s="682"/>
      <c r="AC15" s="682"/>
      <c r="AD15" s="683">
        <v>
440412</v>
      </c>
      <c r="AE15" s="683"/>
      <c r="AF15" s="683"/>
      <c r="AG15" s="683"/>
      <c r="AH15" s="683"/>
      <c r="AI15" s="683"/>
      <c r="AJ15" s="683"/>
      <c r="AK15" s="683"/>
      <c r="AL15" s="684">
        <v>
0.4</v>
      </c>
      <c r="AM15" s="685"/>
      <c r="AN15" s="685"/>
      <c r="AO15" s="686"/>
      <c r="AP15" s="676" t="s">
        <v>
260</v>
      </c>
      <c r="AQ15" s="677"/>
      <c r="AR15" s="677"/>
      <c r="AS15" s="677"/>
      <c r="AT15" s="677"/>
      <c r="AU15" s="677"/>
      <c r="AV15" s="677"/>
      <c r="AW15" s="677"/>
      <c r="AX15" s="677"/>
      <c r="AY15" s="677"/>
      <c r="AZ15" s="677"/>
      <c r="BA15" s="677"/>
      <c r="BB15" s="677"/>
      <c r="BC15" s="677"/>
      <c r="BD15" s="677"/>
      <c r="BE15" s="677"/>
      <c r="BF15" s="678"/>
      <c r="BG15" s="679">
        <v>
2665872</v>
      </c>
      <c r="BH15" s="680"/>
      <c r="BI15" s="680"/>
      <c r="BJ15" s="680"/>
      <c r="BK15" s="680"/>
      <c r="BL15" s="680"/>
      <c r="BM15" s="680"/>
      <c r="BN15" s="681"/>
      <c r="BO15" s="682">
        <v>
4</v>
      </c>
      <c r="BP15" s="682"/>
      <c r="BQ15" s="682"/>
      <c r="BR15" s="682"/>
      <c r="BS15" s="688" t="s">
        <v>
227</v>
      </c>
      <c r="BT15" s="680"/>
      <c r="BU15" s="680"/>
      <c r="BV15" s="680"/>
      <c r="BW15" s="680"/>
      <c r="BX15" s="680"/>
      <c r="BY15" s="680"/>
      <c r="BZ15" s="680"/>
      <c r="CA15" s="680"/>
      <c r="CB15" s="689"/>
      <c r="CD15" s="694" t="s">
        <v>
261</v>
      </c>
      <c r="CE15" s="695"/>
      <c r="CF15" s="695"/>
      <c r="CG15" s="695"/>
      <c r="CH15" s="695"/>
      <c r="CI15" s="695"/>
      <c r="CJ15" s="695"/>
      <c r="CK15" s="695"/>
      <c r="CL15" s="695"/>
      <c r="CM15" s="695"/>
      <c r="CN15" s="695"/>
      <c r="CO15" s="695"/>
      <c r="CP15" s="695"/>
      <c r="CQ15" s="696"/>
      <c r="CR15" s="679">
        <v>
26579052</v>
      </c>
      <c r="CS15" s="680"/>
      <c r="CT15" s="680"/>
      <c r="CU15" s="680"/>
      <c r="CV15" s="680"/>
      <c r="CW15" s="680"/>
      <c r="CX15" s="680"/>
      <c r="CY15" s="681"/>
      <c r="CZ15" s="682">
        <v>
14.2</v>
      </c>
      <c r="DA15" s="682"/>
      <c r="DB15" s="682"/>
      <c r="DC15" s="682"/>
      <c r="DD15" s="688">
        <v>
8864836</v>
      </c>
      <c r="DE15" s="680"/>
      <c r="DF15" s="680"/>
      <c r="DG15" s="680"/>
      <c r="DH15" s="680"/>
      <c r="DI15" s="680"/>
      <c r="DJ15" s="680"/>
      <c r="DK15" s="680"/>
      <c r="DL15" s="680"/>
      <c r="DM15" s="680"/>
      <c r="DN15" s="680"/>
      <c r="DO15" s="680"/>
      <c r="DP15" s="681"/>
      <c r="DQ15" s="688">
        <v>
20007210</v>
      </c>
      <c r="DR15" s="680"/>
      <c r="DS15" s="680"/>
      <c r="DT15" s="680"/>
      <c r="DU15" s="680"/>
      <c r="DV15" s="680"/>
      <c r="DW15" s="680"/>
      <c r="DX15" s="680"/>
      <c r="DY15" s="680"/>
      <c r="DZ15" s="680"/>
      <c r="EA15" s="680"/>
      <c r="EB15" s="680"/>
      <c r="EC15" s="689"/>
    </row>
    <row r="16" spans="2:143" ht="11.25" customHeight="1" x14ac:dyDescent="0.2">
      <c r="B16" s="676" t="s">
        <v>
262</v>
      </c>
      <c r="C16" s="677"/>
      <c r="D16" s="677"/>
      <c r="E16" s="677"/>
      <c r="F16" s="677"/>
      <c r="G16" s="677"/>
      <c r="H16" s="677"/>
      <c r="I16" s="677"/>
      <c r="J16" s="677"/>
      <c r="K16" s="677"/>
      <c r="L16" s="677"/>
      <c r="M16" s="677"/>
      <c r="N16" s="677"/>
      <c r="O16" s="677"/>
      <c r="P16" s="677"/>
      <c r="Q16" s="678"/>
      <c r="R16" s="679" t="s">
        <v>
233</v>
      </c>
      <c r="S16" s="680"/>
      <c r="T16" s="680"/>
      <c r="U16" s="680"/>
      <c r="V16" s="680"/>
      <c r="W16" s="680"/>
      <c r="X16" s="680"/>
      <c r="Y16" s="681"/>
      <c r="Z16" s="682" t="s">
        <v>
233</v>
      </c>
      <c r="AA16" s="682"/>
      <c r="AB16" s="682"/>
      <c r="AC16" s="682"/>
      <c r="AD16" s="683" t="s">
        <v>
227</v>
      </c>
      <c r="AE16" s="683"/>
      <c r="AF16" s="683"/>
      <c r="AG16" s="683"/>
      <c r="AH16" s="683"/>
      <c r="AI16" s="683"/>
      <c r="AJ16" s="683"/>
      <c r="AK16" s="683"/>
      <c r="AL16" s="684" t="s">
        <v>
233</v>
      </c>
      <c r="AM16" s="685"/>
      <c r="AN16" s="685"/>
      <c r="AO16" s="686"/>
      <c r="AP16" s="676" t="s">
        <v>
263</v>
      </c>
      <c r="AQ16" s="677"/>
      <c r="AR16" s="677"/>
      <c r="AS16" s="677"/>
      <c r="AT16" s="677"/>
      <c r="AU16" s="677"/>
      <c r="AV16" s="677"/>
      <c r="AW16" s="677"/>
      <c r="AX16" s="677"/>
      <c r="AY16" s="677"/>
      <c r="AZ16" s="677"/>
      <c r="BA16" s="677"/>
      <c r="BB16" s="677"/>
      <c r="BC16" s="677"/>
      <c r="BD16" s="677"/>
      <c r="BE16" s="677"/>
      <c r="BF16" s="678"/>
      <c r="BG16" s="679" t="s">
        <v>
233</v>
      </c>
      <c r="BH16" s="680"/>
      <c r="BI16" s="680"/>
      <c r="BJ16" s="680"/>
      <c r="BK16" s="680"/>
      <c r="BL16" s="680"/>
      <c r="BM16" s="680"/>
      <c r="BN16" s="681"/>
      <c r="BO16" s="682" t="s">
        <v>
227</v>
      </c>
      <c r="BP16" s="682"/>
      <c r="BQ16" s="682"/>
      <c r="BR16" s="682"/>
      <c r="BS16" s="688" t="s">
        <v>
233</v>
      </c>
      <c r="BT16" s="680"/>
      <c r="BU16" s="680"/>
      <c r="BV16" s="680"/>
      <c r="BW16" s="680"/>
      <c r="BX16" s="680"/>
      <c r="BY16" s="680"/>
      <c r="BZ16" s="680"/>
      <c r="CA16" s="680"/>
      <c r="CB16" s="689"/>
      <c r="CD16" s="694" t="s">
        <v>
264</v>
      </c>
      <c r="CE16" s="695"/>
      <c r="CF16" s="695"/>
      <c r="CG16" s="695"/>
      <c r="CH16" s="695"/>
      <c r="CI16" s="695"/>
      <c r="CJ16" s="695"/>
      <c r="CK16" s="695"/>
      <c r="CL16" s="695"/>
      <c r="CM16" s="695"/>
      <c r="CN16" s="695"/>
      <c r="CO16" s="695"/>
      <c r="CP16" s="695"/>
      <c r="CQ16" s="696"/>
      <c r="CR16" s="679">
        <v>
785</v>
      </c>
      <c r="CS16" s="680"/>
      <c r="CT16" s="680"/>
      <c r="CU16" s="680"/>
      <c r="CV16" s="680"/>
      <c r="CW16" s="680"/>
      <c r="CX16" s="680"/>
      <c r="CY16" s="681"/>
      <c r="CZ16" s="682">
        <v>
0</v>
      </c>
      <c r="DA16" s="682"/>
      <c r="DB16" s="682"/>
      <c r="DC16" s="682"/>
      <c r="DD16" s="688" t="s">
        <v>
233</v>
      </c>
      <c r="DE16" s="680"/>
      <c r="DF16" s="680"/>
      <c r="DG16" s="680"/>
      <c r="DH16" s="680"/>
      <c r="DI16" s="680"/>
      <c r="DJ16" s="680"/>
      <c r="DK16" s="680"/>
      <c r="DL16" s="680"/>
      <c r="DM16" s="680"/>
      <c r="DN16" s="680"/>
      <c r="DO16" s="680"/>
      <c r="DP16" s="681"/>
      <c r="DQ16" s="688">
        <v>
197</v>
      </c>
      <c r="DR16" s="680"/>
      <c r="DS16" s="680"/>
      <c r="DT16" s="680"/>
      <c r="DU16" s="680"/>
      <c r="DV16" s="680"/>
      <c r="DW16" s="680"/>
      <c r="DX16" s="680"/>
      <c r="DY16" s="680"/>
      <c r="DZ16" s="680"/>
      <c r="EA16" s="680"/>
      <c r="EB16" s="680"/>
      <c r="EC16" s="689"/>
    </row>
    <row r="17" spans="2:133" ht="11.25" customHeight="1" x14ac:dyDescent="0.2">
      <c r="B17" s="676" t="s">
        <v>
265</v>
      </c>
      <c r="C17" s="677"/>
      <c r="D17" s="677"/>
      <c r="E17" s="677"/>
      <c r="F17" s="677"/>
      <c r="G17" s="677"/>
      <c r="H17" s="677"/>
      <c r="I17" s="677"/>
      <c r="J17" s="677"/>
      <c r="K17" s="677"/>
      <c r="L17" s="677"/>
      <c r="M17" s="677"/>
      <c r="N17" s="677"/>
      <c r="O17" s="677"/>
      <c r="P17" s="677"/>
      <c r="Q17" s="678"/>
      <c r="R17" s="679">
        <v>
239686</v>
      </c>
      <c r="S17" s="680"/>
      <c r="T17" s="680"/>
      <c r="U17" s="680"/>
      <c r="V17" s="680"/>
      <c r="W17" s="680"/>
      <c r="X17" s="680"/>
      <c r="Y17" s="681"/>
      <c r="Z17" s="682">
        <v>
0.1</v>
      </c>
      <c r="AA17" s="682"/>
      <c r="AB17" s="682"/>
      <c r="AC17" s="682"/>
      <c r="AD17" s="683">
        <v>
239686</v>
      </c>
      <c r="AE17" s="683"/>
      <c r="AF17" s="683"/>
      <c r="AG17" s="683"/>
      <c r="AH17" s="683"/>
      <c r="AI17" s="683"/>
      <c r="AJ17" s="683"/>
      <c r="AK17" s="683"/>
      <c r="AL17" s="684">
        <v>
0.2</v>
      </c>
      <c r="AM17" s="685"/>
      <c r="AN17" s="685"/>
      <c r="AO17" s="686"/>
      <c r="AP17" s="676" t="s">
        <v>
266</v>
      </c>
      <c r="AQ17" s="677"/>
      <c r="AR17" s="677"/>
      <c r="AS17" s="677"/>
      <c r="AT17" s="677"/>
      <c r="AU17" s="677"/>
      <c r="AV17" s="677"/>
      <c r="AW17" s="677"/>
      <c r="AX17" s="677"/>
      <c r="AY17" s="677"/>
      <c r="AZ17" s="677"/>
      <c r="BA17" s="677"/>
      <c r="BB17" s="677"/>
      <c r="BC17" s="677"/>
      <c r="BD17" s="677"/>
      <c r="BE17" s="677"/>
      <c r="BF17" s="678"/>
      <c r="BG17" s="679" t="s">
        <v>
233</v>
      </c>
      <c r="BH17" s="680"/>
      <c r="BI17" s="680"/>
      <c r="BJ17" s="680"/>
      <c r="BK17" s="680"/>
      <c r="BL17" s="680"/>
      <c r="BM17" s="680"/>
      <c r="BN17" s="681"/>
      <c r="BO17" s="682" t="s">
        <v>
227</v>
      </c>
      <c r="BP17" s="682"/>
      <c r="BQ17" s="682"/>
      <c r="BR17" s="682"/>
      <c r="BS17" s="688" t="s">
        <v>
227</v>
      </c>
      <c r="BT17" s="680"/>
      <c r="BU17" s="680"/>
      <c r="BV17" s="680"/>
      <c r="BW17" s="680"/>
      <c r="BX17" s="680"/>
      <c r="BY17" s="680"/>
      <c r="BZ17" s="680"/>
      <c r="CA17" s="680"/>
      <c r="CB17" s="689"/>
      <c r="CD17" s="694" t="s">
        <v>
267</v>
      </c>
      <c r="CE17" s="695"/>
      <c r="CF17" s="695"/>
      <c r="CG17" s="695"/>
      <c r="CH17" s="695"/>
      <c r="CI17" s="695"/>
      <c r="CJ17" s="695"/>
      <c r="CK17" s="695"/>
      <c r="CL17" s="695"/>
      <c r="CM17" s="695"/>
      <c r="CN17" s="695"/>
      <c r="CO17" s="695"/>
      <c r="CP17" s="695"/>
      <c r="CQ17" s="696"/>
      <c r="CR17" s="679">
        <v>
2603457</v>
      </c>
      <c r="CS17" s="680"/>
      <c r="CT17" s="680"/>
      <c r="CU17" s="680"/>
      <c r="CV17" s="680"/>
      <c r="CW17" s="680"/>
      <c r="CX17" s="680"/>
      <c r="CY17" s="681"/>
      <c r="CZ17" s="682">
        <v>
1.4</v>
      </c>
      <c r="DA17" s="682"/>
      <c r="DB17" s="682"/>
      <c r="DC17" s="682"/>
      <c r="DD17" s="688" t="s">
        <v>
233</v>
      </c>
      <c r="DE17" s="680"/>
      <c r="DF17" s="680"/>
      <c r="DG17" s="680"/>
      <c r="DH17" s="680"/>
      <c r="DI17" s="680"/>
      <c r="DJ17" s="680"/>
      <c r="DK17" s="680"/>
      <c r="DL17" s="680"/>
      <c r="DM17" s="680"/>
      <c r="DN17" s="680"/>
      <c r="DO17" s="680"/>
      <c r="DP17" s="681"/>
      <c r="DQ17" s="688">
        <v>
2603000</v>
      </c>
      <c r="DR17" s="680"/>
      <c r="DS17" s="680"/>
      <c r="DT17" s="680"/>
      <c r="DU17" s="680"/>
      <c r="DV17" s="680"/>
      <c r="DW17" s="680"/>
      <c r="DX17" s="680"/>
      <c r="DY17" s="680"/>
      <c r="DZ17" s="680"/>
      <c r="EA17" s="680"/>
      <c r="EB17" s="680"/>
      <c r="EC17" s="689"/>
    </row>
    <row r="18" spans="2:133" ht="11.25" customHeight="1" x14ac:dyDescent="0.2">
      <c r="B18" s="676" t="s">
        <v>
268</v>
      </c>
      <c r="C18" s="677"/>
      <c r="D18" s="677"/>
      <c r="E18" s="677"/>
      <c r="F18" s="677"/>
      <c r="G18" s="677"/>
      <c r="H18" s="677"/>
      <c r="I18" s="677"/>
      <c r="J18" s="677"/>
      <c r="K18" s="677"/>
      <c r="L18" s="677"/>
      <c r="M18" s="677"/>
      <c r="N18" s="677"/>
      <c r="O18" s="677"/>
      <c r="P18" s="677"/>
      <c r="Q18" s="678"/>
      <c r="R18" s="679" t="s">
        <v>
233</v>
      </c>
      <c r="S18" s="680"/>
      <c r="T18" s="680"/>
      <c r="U18" s="680"/>
      <c r="V18" s="680"/>
      <c r="W18" s="680"/>
      <c r="X18" s="680"/>
      <c r="Y18" s="681"/>
      <c r="Z18" s="682" t="s">
        <v>
233</v>
      </c>
      <c r="AA18" s="682"/>
      <c r="AB18" s="682"/>
      <c r="AC18" s="682"/>
      <c r="AD18" s="683" t="s">
        <v>
233</v>
      </c>
      <c r="AE18" s="683"/>
      <c r="AF18" s="683"/>
      <c r="AG18" s="683"/>
      <c r="AH18" s="683"/>
      <c r="AI18" s="683"/>
      <c r="AJ18" s="683"/>
      <c r="AK18" s="683"/>
      <c r="AL18" s="684" t="s">
        <v>
233</v>
      </c>
      <c r="AM18" s="685"/>
      <c r="AN18" s="685"/>
      <c r="AO18" s="686"/>
      <c r="AP18" s="676" t="s">
        <v>
269</v>
      </c>
      <c r="AQ18" s="677"/>
      <c r="AR18" s="677"/>
      <c r="AS18" s="677"/>
      <c r="AT18" s="677"/>
      <c r="AU18" s="677"/>
      <c r="AV18" s="677"/>
      <c r="AW18" s="677"/>
      <c r="AX18" s="677"/>
      <c r="AY18" s="677"/>
      <c r="AZ18" s="677"/>
      <c r="BA18" s="677"/>
      <c r="BB18" s="677"/>
      <c r="BC18" s="677"/>
      <c r="BD18" s="677"/>
      <c r="BE18" s="677"/>
      <c r="BF18" s="678"/>
      <c r="BG18" s="679" t="s">
        <v>
233</v>
      </c>
      <c r="BH18" s="680"/>
      <c r="BI18" s="680"/>
      <c r="BJ18" s="680"/>
      <c r="BK18" s="680"/>
      <c r="BL18" s="680"/>
      <c r="BM18" s="680"/>
      <c r="BN18" s="681"/>
      <c r="BO18" s="682" t="s">
        <v>
233</v>
      </c>
      <c r="BP18" s="682"/>
      <c r="BQ18" s="682"/>
      <c r="BR18" s="682"/>
      <c r="BS18" s="688" t="s">
        <v>
233</v>
      </c>
      <c r="BT18" s="680"/>
      <c r="BU18" s="680"/>
      <c r="BV18" s="680"/>
      <c r="BW18" s="680"/>
      <c r="BX18" s="680"/>
      <c r="BY18" s="680"/>
      <c r="BZ18" s="680"/>
      <c r="CA18" s="680"/>
      <c r="CB18" s="689"/>
      <c r="CD18" s="694" t="s">
        <v>
270</v>
      </c>
      <c r="CE18" s="695"/>
      <c r="CF18" s="695"/>
      <c r="CG18" s="695"/>
      <c r="CH18" s="695"/>
      <c r="CI18" s="695"/>
      <c r="CJ18" s="695"/>
      <c r="CK18" s="695"/>
      <c r="CL18" s="695"/>
      <c r="CM18" s="695"/>
      <c r="CN18" s="695"/>
      <c r="CO18" s="695"/>
      <c r="CP18" s="695"/>
      <c r="CQ18" s="696"/>
      <c r="CR18" s="679" t="s">
        <v>
233</v>
      </c>
      <c r="CS18" s="680"/>
      <c r="CT18" s="680"/>
      <c r="CU18" s="680"/>
      <c r="CV18" s="680"/>
      <c r="CW18" s="680"/>
      <c r="CX18" s="680"/>
      <c r="CY18" s="681"/>
      <c r="CZ18" s="682" t="s">
        <v>
227</v>
      </c>
      <c r="DA18" s="682"/>
      <c r="DB18" s="682"/>
      <c r="DC18" s="682"/>
      <c r="DD18" s="688" t="s">
        <v>
233</v>
      </c>
      <c r="DE18" s="680"/>
      <c r="DF18" s="680"/>
      <c r="DG18" s="680"/>
      <c r="DH18" s="680"/>
      <c r="DI18" s="680"/>
      <c r="DJ18" s="680"/>
      <c r="DK18" s="680"/>
      <c r="DL18" s="680"/>
      <c r="DM18" s="680"/>
      <c r="DN18" s="680"/>
      <c r="DO18" s="680"/>
      <c r="DP18" s="681"/>
      <c r="DQ18" s="688" t="s">
        <v>
233</v>
      </c>
      <c r="DR18" s="680"/>
      <c r="DS18" s="680"/>
      <c r="DT18" s="680"/>
      <c r="DU18" s="680"/>
      <c r="DV18" s="680"/>
      <c r="DW18" s="680"/>
      <c r="DX18" s="680"/>
      <c r="DY18" s="680"/>
      <c r="DZ18" s="680"/>
      <c r="EA18" s="680"/>
      <c r="EB18" s="680"/>
      <c r="EC18" s="689"/>
    </row>
    <row r="19" spans="2:133" ht="11.25" customHeight="1" x14ac:dyDescent="0.2">
      <c r="B19" s="676" t="s">
        <v>
271</v>
      </c>
      <c r="C19" s="677"/>
      <c r="D19" s="677"/>
      <c r="E19" s="677"/>
      <c r="F19" s="677"/>
      <c r="G19" s="677"/>
      <c r="H19" s="677"/>
      <c r="I19" s="677"/>
      <c r="J19" s="677"/>
      <c r="K19" s="677"/>
      <c r="L19" s="677"/>
      <c r="M19" s="677"/>
      <c r="N19" s="677"/>
      <c r="O19" s="677"/>
      <c r="P19" s="677"/>
      <c r="Q19" s="678"/>
      <c r="R19" s="679" t="s">
        <v>
227</v>
      </c>
      <c r="S19" s="680"/>
      <c r="T19" s="680"/>
      <c r="U19" s="680"/>
      <c r="V19" s="680"/>
      <c r="W19" s="680"/>
      <c r="X19" s="680"/>
      <c r="Y19" s="681"/>
      <c r="Z19" s="682" t="s">
        <v>
233</v>
      </c>
      <c r="AA19" s="682"/>
      <c r="AB19" s="682"/>
      <c r="AC19" s="682"/>
      <c r="AD19" s="683" t="s">
        <v>
227</v>
      </c>
      <c r="AE19" s="683"/>
      <c r="AF19" s="683"/>
      <c r="AG19" s="683"/>
      <c r="AH19" s="683"/>
      <c r="AI19" s="683"/>
      <c r="AJ19" s="683"/>
      <c r="AK19" s="683"/>
      <c r="AL19" s="684" t="s">
        <v>
233</v>
      </c>
      <c r="AM19" s="685"/>
      <c r="AN19" s="685"/>
      <c r="AO19" s="686"/>
      <c r="AP19" s="676" t="s">
        <v>
272</v>
      </c>
      <c r="AQ19" s="677"/>
      <c r="AR19" s="677"/>
      <c r="AS19" s="677"/>
      <c r="AT19" s="677"/>
      <c r="AU19" s="677"/>
      <c r="AV19" s="677"/>
      <c r="AW19" s="677"/>
      <c r="AX19" s="677"/>
      <c r="AY19" s="677"/>
      <c r="AZ19" s="677"/>
      <c r="BA19" s="677"/>
      <c r="BB19" s="677"/>
      <c r="BC19" s="677"/>
      <c r="BD19" s="677"/>
      <c r="BE19" s="677"/>
      <c r="BF19" s="678"/>
      <c r="BG19" s="679">
        <v>
17811</v>
      </c>
      <c r="BH19" s="680"/>
      <c r="BI19" s="680"/>
      <c r="BJ19" s="680"/>
      <c r="BK19" s="680"/>
      <c r="BL19" s="680"/>
      <c r="BM19" s="680"/>
      <c r="BN19" s="681"/>
      <c r="BO19" s="682">
        <v>
0</v>
      </c>
      <c r="BP19" s="682"/>
      <c r="BQ19" s="682"/>
      <c r="BR19" s="682"/>
      <c r="BS19" s="688" t="s">
        <v>
227</v>
      </c>
      <c r="BT19" s="680"/>
      <c r="BU19" s="680"/>
      <c r="BV19" s="680"/>
      <c r="BW19" s="680"/>
      <c r="BX19" s="680"/>
      <c r="BY19" s="680"/>
      <c r="BZ19" s="680"/>
      <c r="CA19" s="680"/>
      <c r="CB19" s="689"/>
      <c r="CD19" s="694" t="s">
        <v>
273</v>
      </c>
      <c r="CE19" s="695"/>
      <c r="CF19" s="695"/>
      <c r="CG19" s="695"/>
      <c r="CH19" s="695"/>
      <c r="CI19" s="695"/>
      <c r="CJ19" s="695"/>
      <c r="CK19" s="695"/>
      <c r="CL19" s="695"/>
      <c r="CM19" s="695"/>
      <c r="CN19" s="695"/>
      <c r="CO19" s="695"/>
      <c r="CP19" s="695"/>
      <c r="CQ19" s="696"/>
      <c r="CR19" s="679" t="s">
        <v>
233</v>
      </c>
      <c r="CS19" s="680"/>
      <c r="CT19" s="680"/>
      <c r="CU19" s="680"/>
      <c r="CV19" s="680"/>
      <c r="CW19" s="680"/>
      <c r="CX19" s="680"/>
      <c r="CY19" s="681"/>
      <c r="CZ19" s="682" t="s">
        <v>
233</v>
      </c>
      <c r="DA19" s="682"/>
      <c r="DB19" s="682"/>
      <c r="DC19" s="682"/>
      <c r="DD19" s="688" t="s">
        <v>
233</v>
      </c>
      <c r="DE19" s="680"/>
      <c r="DF19" s="680"/>
      <c r="DG19" s="680"/>
      <c r="DH19" s="680"/>
      <c r="DI19" s="680"/>
      <c r="DJ19" s="680"/>
      <c r="DK19" s="680"/>
      <c r="DL19" s="680"/>
      <c r="DM19" s="680"/>
      <c r="DN19" s="680"/>
      <c r="DO19" s="680"/>
      <c r="DP19" s="681"/>
      <c r="DQ19" s="688" t="s">
        <v>
227</v>
      </c>
      <c r="DR19" s="680"/>
      <c r="DS19" s="680"/>
      <c r="DT19" s="680"/>
      <c r="DU19" s="680"/>
      <c r="DV19" s="680"/>
      <c r="DW19" s="680"/>
      <c r="DX19" s="680"/>
      <c r="DY19" s="680"/>
      <c r="DZ19" s="680"/>
      <c r="EA19" s="680"/>
      <c r="EB19" s="680"/>
      <c r="EC19" s="689"/>
    </row>
    <row r="20" spans="2:133" ht="11.25" customHeight="1" x14ac:dyDescent="0.2">
      <c r="B20" s="676" t="s">
        <v>
274</v>
      </c>
      <c r="C20" s="677"/>
      <c r="D20" s="677"/>
      <c r="E20" s="677"/>
      <c r="F20" s="677"/>
      <c r="G20" s="677"/>
      <c r="H20" s="677"/>
      <c r="I20" s="677"/>
      <c r="J20" s="677"/>
      <c r="K20" s="677"/>
      <c r="L20" s="677"/>
      <c r="M20" s="677"/>
      <c r="N20" s="677"/>
      <c r="O20" s="677"/>
      <c r="P20" s="677"/>
      <c r="Q20" s="678"/>
      <c r="R20" s="679" t="s">
        <v>
233</v>
      </c>
      <c r="S20" s="680"/>
      <c r="T20" s="680"/>
      <c r="U20" s="680"/>
      <c r="V20" s="680"/>
      <c r="W20" s="680"/>
      <c r="X20" s="680"/>
      <c r="Y20" s="681"/>
      <c r="Z20" s="682" t="s">
        <v>
233</v>
      </c>
      <c r="AA20" s="682"/>
      <c r="AB20" s="682"/>
      <c r="AC20" s="682"/>
      <c r="AD20" s="683" t="s">
        <v>
227</v>
      </c>
      <c r="AE20" s="683"/>
      <c r="AF20" s="683"/>
      <c r="AG20" s="683"/>
      <c r="AH20" s="683"/>
      <c r="AI20" s="683"/>
      <c r="AJ20" s="683"/>
      <c r="AK20" s="683"/>
      <c r="AL20" s="684" t="s">
        <v>
233</v>
      </c>
      <c r="AM20" s="685"/>
      <c r="AN20" s="685"/>
      <c r="AO20" s="686"/>
      <c r="AP20" s="676" t="s">
        <v>
275</v>
      </c>
      <c r="AQ20" s="677"/>
      <c r="AR20" s="677"/>
      <c r="AS20" s="677"/>
      <c r="AT20" s="677"/>
      <c r="AU20" s="677"/>
      <c r="AV20" s="677"/>
      <c r="AW20" s="677"/>
      <c r="AX20" s="677"/>
      <c r="AY20" s="677"/>
      <c r="AZ20" s="677"/>
      <c r="BA20" s="677"/>
      <c r="BB20" s="677"/>
      <c r="BC20" s="677"/>
      <c r="BD20" s="677"/>
      <c r="BE20" s="677"/>
      <c r="BF20" s="678"/>
      <c r="BG20" s="679">
        <v>
17811</v>
      </c>
      <c r="BH20" s="680"/>
      <c r="BI20" s="680"/>
      <c r="BJ20" s="680"/>
      <c r="BK20" s="680"/>
      <c r="BL20" s="680"/>
      <c r="BM20" s="680"/>
      <c r="BN20" s="681"/>
      <c r="BO20" s="682">
        <v>
0</v>
      </c>
      <c r="BP20" s="682"/>
      <c r="BQ20" s="682"/>
      <c r="BR20" s="682"/>
      <c r="BS20" s="688" t="s">
        <v>
227</v>
      </c>
      <c r="BT20" s="680"/>
      <c r="BU20" s="680"/>
      <c r="BV20" s="680"/>
      <c r="BW20" s="680"/>
      <c r="BX20" s="680"/>
      <c r="BY20" s="680"/>
      <c r="BZ20" s="680"/>
      <c r="CA20" s="680"/>
      <c r="CB20" s="689"/>
      <c r="CD20" s="694" t="s">
        <v>
276</v>
      </c>
      <c r="CE20" s="695"/>
      <c r="CF20" s="695"/>
      <c r="CG20" s="695"/>
      <c r="CH20" s="695"/>
      <c r="CI20" s="695"/>
      <c r="CJ20" s="695"/>
      <c r="CK20" s="695"/>
      <c r="CL20" s="695"/>
      <c r="CM20" s="695"/>
      <c r="CN20" s="695"/>
      <c r="CO20" s="695"/>
      <c r="CP20" s="695"/>
      <c r="CQ20" s="696"/>
      <c r="CR20" s="679">
        <v>
187521247</v>
      </c>
      <c r="CS20" s="680"/>
      <c r="CT20" s="680"/>
      <c r="CU20" s="680"/>
      <c r="CV20" s="680"/>
      <c r="CW20" s="680"/>
      <c r="CX20" s="680"/>
      <c r="CY20" s="681"/>
      <c r="CZ20" s="682">
        <v>
100</v>
      </c>
      <c r="DA20" s="682"/>
      <c r="DB20" s="682"/>
      <c r="DC20" s="682"/>
      <c r="DD20" s="688">
        <v>
23803386</v>
      </c>
      <c r="DE20" s="680"/>
      <c r="DF20" s="680"/>
      <c r="DG20" s="680"/>
      <c r="DH20" s="680"/>
      <c r="DI20" s="680"/>
      <c r="DJ20" s="680"/>
      <c r="DK20" s="680"/>
      <c r="DL20" s="680"/>
      <c r="DM20" s="680"/>
      <c r="DN20" s="680"/>
      <c r="DO20" s="680"/>
      <c r="DP20" s="681"/>
      <c r="DQ20" s="688">
        <v>
131953806</v>
      </c>
      <c r="DR20" s="680"/>
      <c r="DS20" s="680"/>
      <c r="DT20" s="680"/>
      <c r="DU20" s="680"/>
      <c r="DV20" s="680"/>
      <c r="DW20" s="680"/>
      <c r="DX20" s="680"/>
      <c r="DY20" s="680"/>
      <c r="DZ20" s="680"/>
      <c r="EA20" s="680"/>
      <c r="EB20" s="680"/>
      <c r="EC20" s="689"/>
    </row>
    <row r="21" spans="2:133" ht="11.25" customHeight="1" x14ac:dyDescent="0.2">
      <c r="B21" s="676" t="s">
        <v>
277</v>
      </c>
      <c r="C21" s="677"/>
      <c r="D21" s="677"/>
      <c r="E21" s="677"/>
      <c r="F21" s="677"/>
      <c r="G21" s="677"/>
      <c r="H21" s="677"/>
      <c r="I21" s="677"/>
      <c r="J21" s="677"/>
      <c r="K21" s="677"/>
      <c r="L21" s="677"/>
      <c r="M21" s="677"/>
      <c r="N21" s="677"/>
      <c r="O21" s="677"/>
      <c r="P21" s="677"/>
      <c r="Q21" s="678"/>
      <c r="R21" s="679" t="s">
        <v>
233</v>
      </c>
      <c r="S21" s="680"/>
      <c r="T21" s="680"/>
      <c r="U21" s="680"/>
      <c r="V21" s="680"/>
      <c r="W21" s="680"/>
      <c r="X21" s="680"/>
      <c r="Y21" s="681"/>
      <c r="Z21" s="682" t="s">
        <v>
227</v>
      </c>
      <c r="AA21" s="682"/>
      <c r="AB21" s="682"/>
      <c r="AC21" s="682"/>
      <c r="AD21" s="683" t="s">
        <v>
233</v>
      </c>
      <c r="AE21" s="683"/>
      <c r="AF21" s="683"/>
      <c r="AG21" s="683"/>
      <c r="AH21" s="683"/>
      <c r="AI21" s="683"/>
      <c r="AJ21" s="683"/>
      <c r="AK21" s="683"/>
      <c r="AL21" s="684" t="s">
        <v>
233</v>
      </c>
      <c r="AM21" s="685"/>
      <c r="AN21" s="685"/>
      <c r="AO21" s="686"/>
      <c r="AP21" s="697" t="s">
        <v>
278</v>
      </c>
      <c r="AQ21" s="698"/>
      <c r="AR21" s="698"/>
      <c r="AS21" s="698"/>
      <c r="AT21" s="698"/>
      <c r="AU21" s="698"/>
      <c r="AV21" s="698"/>
      <c r="AW21" s="698"/>
      <c r="AX21" s="698"/>
      <c r="AY21" s="698"/>
      <c r="AZ21" s="698"/>
      <c r="BA21" s="698"/>
      <c r="BB21" s="698"/>
      <c r="BC21" s="698"/>
      <c r="BD21" s="698"/>
      <c r="BE21" s="698"/>
      <c r="BF21" s="699"/>
      <c r="BG21" s="679">
        <v>
17811</v>
      </c>
      <c r="BH21" s="680"/>
      <c r="BI21" s="680"/>
      <c r="BJ21" s="680"/>
      <c r="BK21" s="680"/>
      <c r="BL21" s="680"/>
      <c r="BM21" s="680"/>
      <c r="BN21" s="681"/>
      <c r="BO21" s="682">
        <v>
0</v>
      </c>
      <c r="BP21" s="682"/>
      <c r="BQ21" s="682"/>
      <c r="BR21" s="682"/>
      <c r="BS21" s="688" t="s">
        <v>
227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279</v>
      </c>
      <c r="C22" s="677"/>
      <c r="D22" s="677"/>
      <c r="E22" s="677"/>
      <c r="F22" s="677"/>
      <c r="G22" s="677"/>
      <c r="H22" s="677"/>
      <c r="I22" s="677"/>
      <c r="J22" s="677"/>
      <c r="K22" s="677"/>
      <c r="L22" s="677"/>
      <c r="M22" s="677"/>
      <c r="N22" s="677"/>
      <c r="O22" s="677"/>
      <c r="P22" s="677"/>
      <c r="Q22" s="678"/>
      <c r="R22" s="679">
        <v>
79014960</v>
      </c>
      <c r="S22" s="680"/>
      <c r="T22" s="680"/>
      <c r="U22" s="680"/>
      <c r="V22" s="680"/>
      <c r="W22" s="680"/>
      <c r="X22" s="680"/>
      <c r="Y22" s="681"/>
      <c r="Z22" s="682">
        <v>
40.4</v>
      </c>
      <c r="AA22" s="682"/>
      <c r="AB22" s="682"/>
      <c r="AC22" s="682"/>
      <c r="AD22" s="683">
        <v>
79014960</v>
      </c>
      <c r="AE22" s="683"/>
      <c r="AF22" s="683"/>
      <c r="AG22" s="683"/>
      <c r="AH22" s="683"/>
      <c r="AI22" s="683"/>
      <c r="AJ22" s="683"/>
      <c r="AK22" s="683"/>
      <c r="AL22" s="684">
        <v>
63</v>
      </c>
      <c r="AM22" s="685"/>
      <c r="AN22" s="685"/>
      <c r="AO22" s="686"/>
      <c r="AP22" s="697" t="s">
        <v>
280</v>
      </c>
      <c r="AQ22" s="698"/>
      <c r="AR22" s="698"/>
      <c r="AS22" s="698"/>
      <c r="AT22" s="698"/>
      <c r="AU22" s="698"/>
      <c r="AV22" s="698"/>
      <c r="AW22" s="698"/>
      <c r="AX22" s="698"/>
      <c r="AY22" s="698"/>
      <c r="AZ22" s="698"/>
      <c r="BA22" s="698"/>
      <c r="BB22" s="698"/>
      <c r="BC22" s="698"/>
      <c r="BD22" s="698"/>
      <c r="BE22" s="698"/>
      <c r="BF22" s="699"/>
      <c r="BG22" s="679" t="s">
        <v>
233</v>
      </c>
      <c r="BH22" s="680"/>
      <c r="BI22" s="680"/>
      <c r="BJ22" s="680"/>
      <c r="BK22" s="680"/>
      <c r="BL22" s="680"/>
      <c r="BM22" s="680"/>
      <c r="BN22" s="681"/>
      <c r="BO22" s="682" t="s">
        <v>
227</v>
      </c>
      <c r="BP22" s="682"/>
      <c r="BQ22" s="682"/>
      <c r="BR22" s="682"/>
      <c r="BS22" s="688" t="s">
        <v>
233</v>
      </c>
      <c r="BT22" s="680"/>
      <c r="BU22" s="680"/>
      <c r="BV22" s="680"/>
      <c r="BW22" s="680"/>
      <c r="BX22" s="680"/>
      <c r="BY22" s="680"/>
      <c r="BZ22" s="680"/>
      <c r="CA22" s="680"/>
      <c r="CB22" s="689"/>
      <c r="CD22" s="661" t="s">
        <v>
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282</v>
      </c>
      <c r="C23" s="677"/>
      <c r="D23" s="677"/>
      <c r="E23" s="677"/>
      <c r="F23" s="677"/>
      <c r="G23" s="677"/>
      <c r="H23" s="677"/>
      <c r="I23" s="677"/>
      <c r="J23" s="677"/>
      <c r="K23" s="677"/>
      <c r="L23" s="677"/>
      <c r="M23" s="677"/>
      <c r="N23" s="677"/>
      <c r="O23" s="677"/>
      <c r="P23" s="677"/>
      <c r="Q23" s="678"/>
      <c r="R23" s="679">
        <v>
49276</v>
      </c>
      <c r="S23" s="680"/>
      <c r="T23" s="680"/>
      <c r="U23" s="680"/>
      <c r="V23" s="680"/>
      <c r="W23" s="680"/>
      <c r="X23" s="680"/>
      <c r="Y23" s="681"/>
      <c r="Z23" s="682">
        <v>
0</v>
      </c>
      <c r="AA23" s="682"/>
      <c r="AB23" s="682"/>
      <c r="AC23" s="682"/>
      <c r="AD23" s="683">
        <v>
49276</v>
      </c>
      <c r="AE23" s="683"/>
      <c r="AF23" s="683"/>
      <c r="AG23" s="683"/>
      <c r="AH23" s="683"/>
      <c r="AI23" s="683"/>
      <c r="AJ23" s="683"/>
      <c r="AK23" s="683"/>
      <c r="AL23" s="684">
        <v>
0</v>
      </c>
      <c r="AM23" s="685"/>
      <c r="AN23" s="685"/>
      <c r="AO23" s="686"/>
      <c r="AP23" s="697" t="s">
        <v>
283</v>
      </c>
      <c r="AQ23" s="698"/>
      <c r="AR23" s="698"/>
      <c r="AS23" s="698"/>
      <c r="AT23" s="698"/>
      <c r="AU23" s="698"/>
      <c r="AV23" s="698"/>
      <c r="AW23" s="698"/>
      <c r="AX23" s="698"/>
      <c r="AY23" s="698"/>
      <c r="AZ23" s="698"/>
      <c r="BA23" s="698"/>
      <c r="BB23" s="698"/>
      <c r="BC23" s="698"/>
      <c r="BD23" s="698"/>
      <c r="BE23" s="698"/>
      <c r="BF23" s="699"/>
      <c r="BG23" s="679" t="s">
        <v>
227</v>
      </c>
      <c r="BH23" s="680"/>
      <c r="BI23" s="680"/>
      <c r="BJ23" s="680"/>
      <c r="BK23" s="680"/>
      <c r="BL23" s="680"/>
      <c r="BM23" s="680"/>
      <c r="BN23" s="681"/>
      <c r="BO23" s="682" t="s">
        <v>
233</v>
      </c>
      <c r="BP23" s="682"/>
      <c r="BQ23" s="682"/>
      <c r="BR23" s="682"/>
      <c r="BS23" s="688" t="s">
        <v>
227</v>
      </c>
      <c r="BT23" s="680"/>
      <c r="BU23" s="680"/>
      <c r="BV23" s="680"/>
      <c r="BW23" s="680"/>
      <c r="BX23" s="680"/>
      <c r="BY23" s="680"/>
      <c r="BZ23" s="680"/>
      <c r="CA23" s="680"/>
      <c r="CB23" s="689"/>
      <c r="CD23" s="661" t="s">
        <v>
221</v>
      </c>
      <c r="CE23" s="662"/>
      <c r="CF23" s="662"/>
      <c r="CG23" s="662"/>
      <c r="CH23" s="662"/>
      <c r="CI23" s="662"/>
      <c r="CJ23" s="662"/>
      <c r="CK23" s="662"/>
      <c r="CL23" s="662"/>
      <c r="CM23" s="662"/>
      <c r="CN23" s="662"/>
      <c r="CO23" s="662"/>
      <c r="CP23" s="662"/>
      <c r="CQ23" s="663"/>
      <c r="CR23" s="661" t="s">
        <v>
284</v>
      </c>
      <c r="CS23" s="662"/>
      <c r="CT23" s="662"/>
      <c r="CU23" s="662"/>
      <c r="CV23" s="662"/>
      <c r="CW23" s="662"/>
      <c r="CX23" s="662"/>
      <c r="CY23" s="663"/>
      <c r="CZ23" s="661" t="s">
        <v>
285</v>
      </c>
      <c r="DA23" s="662"/>
      <c r="DB23" s="662"/>
      <c r="DC23" s="663"/>
      <c r="DD23" s="661" t="s">
        <v>
286</v>
      </c>
      <c r="DE23" s="662"/>
      <c r="DF23" s="662"/>
      <c r="DG23" s="662"/>
      <c r="DH23" s="662"/>
      <c r="DI23" s="662"/>
      <c r="DJ23" s="662"/>
      <c r="DK23" s="663"/>
      <c r="DL23" s="709" t="s">
        <v>
287</v>
      </c>
      <c r="DM23" s="710"/>
      <c r="DN23" s="710"/>
      <c r="DO23" s="710"/>
      <c r="DP23" s="710"/>
      <c r="DQ23" s="710"/>
      <c r="DR23" s="710"/>
      <c r="DS23" s="710"/>
      <c r="DT23" s="710"/>
      <c r="DU23" s="710"/>
      <c r="DV23" s="711"/>
      <c r="DW23" s="661" t="s">
        <v>
288</v>
      </c>
      <c r="DX23" s="662"/>
      <c r="DY23" s="662"/>
      <c r="DZ23" s="662"/>
      <c r="EA23" s="662"/>
      <c r="EB23" s="662"/>
      <c r="EC23" s="663"/>
    </row>
    <row r="24" spans="2:133" ht="11.25" customHeight="1" x14ac:dyDescent="0.2">
      <c r="B24" s="676" t="s">
        <v>
289</v>
      </c>
      <c r="C24" s="677"/>
      <c r="D24" s="677"/>
      <c r="E24" s="677"/>
      <c r="F24" s="677"/>
      <c r="G24" s="677"/>
      <c r="H24" s="677"/>
      <c r="I24" s="677"/>
      <c r="J24" s="677"/>
      <c r="K24" s="677"/>
      <c r="L24" s="677"/>
      <c r="M24" s="677"/>
      <c r="N24" s="677"/>
      <c r="O24" s="677"/>
      <c r="P24" s="677"/>
      <c r="Q24" s="678"/>
      <c r="R24" s="679">
        <v>
2060945</v>
      </c>
      <c r="S24" s="680"/>
      <c r="T24" s="680"/>
      <c r="U24" s="680"/>
      <c r="V24" s="680"/>
      <c r="W24" s="680"/>
      <c r="X24" s="680"/>
      <c r="Y24" s="681"/>
      <c r="Z24" s="682">
        <v>
1.1000000000000001</v>
      </c>
      <c r="AA24" s="682"/>
      <c r="AB24" s="682"/>
      <c r="AC24" s="682"/>
      <c r="AD24" s="683" t="s">
        <v>
227</v>
      </c>
      <c r="AE24" s="683"/>
      <c r="AF24" s="683"/>
      <c r="AG24" s="683"/>
      <c r="AH24" s="683"/>
      <c r="AI24" s="683"/>
      <c r="AJ24" s="683"/>
      <c r="AK24" s="683"/>
      <c r="AL24" s="684" t="s">
        <v>
233</v>
      </c>
      <c r="AM24" s="685"/>
      <c r="AN24" s="685"/>
      <c r="AO24" s="686"/>
      <c r="AP24" s="697" t="s">
        <v>
290</v>
      </c>
      <c r="AQ24" s="698"/>
      <c r="AR24" s="698"/>
      <c r="AS24" s="698"/>
      <c r="AT24" s="698"/>
      <c r="AU24" s="698"/>
      <c r="AV24" s="698"/>
      <c r="AW24" s="698"/>
      <c r="AX24" s="698"/>
      <c r="AY24" s="698"/>
      <c r="AZ24" s="698"/>
      <c r="BA24" s="698"/>
      <c r="BB24" s="698"/>
      <c r="BC24" s="698"/>
      <c r="BD24" s="698"/>
      <c r="BE24" s="698"/>
      <c r="BF24" s="699"/>
      <c r="BG24" s="679" t="s">
        <v>
233</v>
      </c>
      <c r="BH24" s="680"/>
      <c r="BI24" s="680"/>
      <c r="BJ24" s="680"/>
      <c r="BK24" s="680"/>
      <c r="BL24" s="680"/>
      <c r="BM24" s="680"/>
      <c r="BN24" s="681"/>
      <c r="BO24" s="682" t="s">
        <v>
227</v>
      </c>
      <c r="BP24" s="682"/>
      <c r="BQ24" s="682"/>
      <c r="BR24" s="682"/>
      <c r="BS24" s="688" t="s">
        <v>
233</v>
      </c>
      <c r="BT24" s="680"/>
      <c r="BU24" s="680"/>
      <c r="BV24" s="680"/>
      <c r="BW24" s="680"/>
      <c r="BX24" s="680"/>
      <c r="BY24" s="680"/>
      <c r="BZ24" s="680"/>
      <c r="CA24" s="680"/>
      <c r="CB24" s="689"/>
      <c r="CD24" s="690" t="s">
        <v>
291</v>
      </c>
      <c r="CE24" s="691"/>
      <c r="CF24" s="691"/>
      <c r="CG24" s="691"/>
      <c r="CH24" s="691"/>
      <c r="CI24" s="691"/>
      <c r="CJ24" s="691"/>
      <c r="CK24" s="691"/>
      <c r="CL24" s="691"/>
      <c r="CM24" s="691"/>
      <c r="CN24" s="691"/>
      <c r="CO24" s="691"/>
      <c r="CP24" s="691"/>
      <c r="CQ24" s="692"/>
      <c r="CR24" s="668">
        <v>
93394325</v>
      </c>
      <c r="CS24" s="669"/>
      <c r="CT24" s="669"/>
      <c r="CU24" s="669"/>
      <c r="CV24" s="669"/>
      <c r="CW24" s="669"/>
      <c r="CX24" s="669"/>
      <c r="CY24" s="670"/>
      <c r="CZ24" s="673">
        <v>
49.8</v>
      </c>
      <c r="DA24" s="674"/>
      <c r="DB24" s="674"/>
      <c r="DC24" s="693"/>
      <c r="DD24" s="712">
        <v>
59561921</v>
      </c>
      <c r="DE24" s="669"/>
      <c r="DF24" s="669"/>
      <c r="DG24" s="669"/>
      <c r="DH24" s="669"/>
      <c r="DI24" s="669"/>
      <c r="DJ24" s="669"/>
      <c r="DK24" s="670"/>
      <c r="DL24" s="712">
        <v>
58013202</v>
      </c>
      <c r="DM24" s="669"/>
      <c r="DN24" s="669"/>
      <c r="DO24" s="669"/>
      <c r="DP24" s="669"/>
      <c r="DQ24" s="669"/>
      <c r="DR24" s="669"/>
      <c r="DS24" s="669"/>
      <c r="DT24" s="669"/>
      <c r="DU24" s="669"/>
      <c r="DV24" s="670"/>
      <c r="DW24" s="673">
        <v>
46.2</v>
      </c>
      <c r="DX24" s="674"/>
      <c r="DY24" s="674"/>
      <c r="DZ24" s="674"/>
      <c r="EA24" s="674"/>
      <c r="EB24" s="674"/>
      <c r="EC24" s="675"/>
    </row>
    <row r="25" spans="2:133" ht="11.25" customHeight="1" x14ac:dyDescent="0.2">
      <c r="B25" s="676" t="s">
        <v>
292</v>
      </c>
      <c r="C25" s="677"/>
      <c r="D25" s="677"/>
      <c r="E25" s="677"/>
      <c r="F25" s="677"/>
      <c r="G25" s="677"/>
      <c r="H25" s="677"/>
      <c r="I25" s="677"/>
      <c r="J25" s="677"/>
      <c r="K25" s="677"/>
      <c r="L25" s="677"/>
      <c r="M25" s="677"/>
      <c r="N25" s="677"/>
      <c r="O25" s="677"/>
      <c r="P25" s="677"/>
      <c r="Q25" s="678"/>
      <c r="R25" s="679">
        <v>
4272869</v>
      </c>
      <c r="S25" s="680"/>
      <c r="T25" s="680"/>
      <c r="U25" s="680"/>
      <c r="V25" s="680"/>
      <c r="W25" s="680"/>
      <c r="X25" s="680"/>
      <c r="Y25" s="681"/>
      <c r="Z25" s="682">
        <v>
2.2000000000000002</v>
      </c>
      <c r="AA25" s="682"/>
      <c r="AB25" s="682"/>
      <c r="AC25" s="682"/>
      <c r="AD25" s="683">
        <v>
1361897</v>
      </c>
      <c r="AE25" s="683"/>
      <c r="AF25" s="683"/>
      <c r="AG25" s="683"/>
      <c r="AH25" s="683"/>
      <c r="AI25" s="683"/>
      <c r="AJ25" s="683"/>
      <c r="AK25" s="683"/>
      <c r="AL25" s="684">
        <v>
1.1000000000000001</v>
      </c>
      <c r="AM25" s="685"/>
      <c r="AN25" s="685"/>
      <c r="AO25" s="686"/>
      <c r="AP25" s="697" t="s">
        <v>
293</v>
      </c>
      <c r="AQ25" s="698"/>
      <c r="AR25" s="698"/>
      <c r="AS25" s="698"/>
      <c r="AT25" s="698"/>
      <c r="AU25" s="698"/>
      <c r="AV25" s="698"/>
      <c r="AW25" s="698"/>
      <c r="AX25" s="698"/>
      <c r="AY25" s="698"/>
      <c r="AZ25" s="698"/>
      <c r="BA25" s="698"/>
      <c r="BB25" s="698"/>
      <c r="BC25" s="698"/>
      <c r="BD25" s="698"/>
      <c r="BE25" s="698"/>
      <c r="BF25" s="699"/>
      <c r="BG25" s="679" t="s">
        <v>
227</v>
      </c>
      <c r="BH25" s="680"/>
      <c r="BI25" s="680"/>
      <c r="BJ25" s="680"/>
      <c r="BK25" s="680"/>
      <c r="BL25" s="680"/>
      <c r="BM25" s="680"/>
      <c r="BN25" s="681"/>
      <c r="BO25" s="682" t="s">
        <v>
227</v>
      </c>
      <c r="BP25" s="682"/>
      <c r="BQ25" s="682"/>
      <c r="BR25" s="682"/>
      <c r="BS25" s="688" t="s">
        <v>
233</v>
      </c>
      <c r="BT25" s="680"/>
      <c r="BU25" s="680"/>
      <c r="BV25" s="680"/>
      <c r="BW25" s="680"/>
      <c r="BX25" s="680"/>
      <c r="BY25" s="680"/>
      <c r="BZ25" s="680"/>
      <c r="CA25" s="680"/>
      <c r="CB25" s="689"/>
      <c r="CD25" s="694" t="s">
        <v>
294</v>
      </c>
      <c r="CE25" s="695"/>
      <c r="CF25" s="695"/>
      <c r="CG25" s="695"/>
      <c r="CH25" s="695"/>
      <c r="CI25" s="695"/>
      <c r="CJ25" s="695"/>
      <c r="CK25" s="695"/>
      <c r="CL25" s="695"/>
      <c r="CM25" s="695"/>
      <c r="CN25" s="695"/>
      <c r="CO25" s="695"/>
      <c r="CP25" s="695"/>
      <c r="CQ25" s="696"/>
      <c r="CR25" s="679">
        <v>
36513429</v>
      </c>
      <c r="CS25" s="713"/>
      <c r="CT25" s="713"/>
      <c r="CU25" s="713"/>
      <c r="CV25" s="713"/>
      <c r="CW25" s="713"/>
      <c r="CX25" s="713"/>
      <c r="CY25" s="714"/>
      <c r="CZ25" s="684">
        <v>
19.5</v>
      </c>
      <c r="DA25" s="715"/>
      <c r="DB25" s="715"/>
      <c r="DC25" s="718"/>
      <c r="DD25" s="688">
        <v>
33170493</v>
      </c>
      <c r="DE25" s="713"/>
      <c r="DF25" s="713"/>
      <c r="DG25" s="713"/>
      <c r="DH25" s="713"/>
      <c r="DI25" s="713"/>
      <c r="DJ25" s="713"/>
      <c r="DK25" s="714"/>
      <c r="DL25" s="688">
        <v>
32134662</v>
      </c>
      <c r="DM25" s="713"/>
      <c r="DN25" s="713"/>
      <c r="DO25" s="713"/>
      <c r="DP25" s="713"/>
      <c r="DQ25" s="713"/>
      <c r="DR25" s="713"/>
      <c r="DS25" s="713"/>
      <c r="DT25" s="713"/>
      <c r="DU25" s="713"/>
      <c r="DV25" s="714"/>
      <c r="DW25" s="684">
        <v>
25.6</v>
      </c>
      <c r="DX25" s="715"/>
      <c r="DY25" s="715"/>
      <c r="DZ25" s="715"/>
      <c r="EA25" s="715"/>
      <c r="EB25" s="715"/>
      <c r="EC25" s="716"/>
    </row>
    <row r="26" spans="2:133" ht="11.25" customHeight="1" x14ac:dyDescent="0.2">
      <c r="B26" s="676" t="s">
        <v>
295</v>
      </c>
      <c r="C26" s="677"/>
      <c r="D26" s="677"/>
      <c r="E26" s="677"/>
      <c r="F26" s="677"/>
      <c r="G26" s="677"/>
      <c r="H26" s="677"/>
      <c r="I26" s="677"/>
      <c r="J26" s="677"/>
      <c r="K26" s="677"/>
      <c r="L26" s="677"/>
      <c r="M26" s="677"/>
      <c r="N26" s="677"/>
      <c r="O26" s="677"/>
      <c r="P26" s="677"/>
      <c r="Q26" s="678"/>
      <c r="R26" s="679">
        <v>
827434</v>
      </c>
      <c r="S26" s="680"/>
      <c r="T26" s="680"/>
      <c r="U26" s="680"/>
      <c r="V26" s="680"/>
      <c r="W26" s="680"/>
      <c r="X26" s="680"/>
      <c r="Y26" s="681"/>
      <c r="Z26" s="682">
        <v>
0.4</v>
      </c>
      <c r="AA26" s="682"/>
      <c r="AB26" s="682"/>
      <c r="AC26" s="682"/>
      <c r="AD26" s="683" t="s">
        <v>
227</v>
      </c>
      <c r="AE26" s="683"/>
      <c r="AF26" s="683"/>
      <c r="AG26" s="683"/>
      <c r="AH26" s="683"/>
      <c r="AI26" s="683"/>
      <c r="AJ26" s="683"/>
      <c r="AK26" s="683"/>
      <c r="AL26" s="684" t="s">
        <v>
227</v>
      </c>
      <c r="AM26" s="685"/>
      <c r="AN26" s="685"/>
      <c r="AO26" s="686"/>
      <c r="AP26" s="697" t="s">
        <v>
296</v>
      </c>
      <c r="AQ26" s="717"/>
      <c r="AR26" s="717"/>
      <c r="AS26" s="717"/>
      <c r="AT26" s="717"/>
      <c r="AU26" s="717"/>
      <c r="AV26" s="717"/>
      <c r="AW26" s="717"/>
      <c r="AX26" s="717"/>
      <c r="AY26" s="717"/>
      <c r="AZ26" s="717"/>
      <c r="BA26" s="717"/>
      <c r="BB26" s="717"/>
      <c r="BC26" s="717"/>
      <c r="BD26" s="717"/>
      <c r="BE26" s="717"/>
      <c r="BF26" s="699"/>
      <c r="BG26" s="679" t="s">
        <v>
227</v>
      </c>
      <c r="BH26" s="680"/>
      <c r="BI26" s="680"/>
      <c r="BJ26" s="680"/>
      <c r="BK26" s="680"/>
      <c r="BL26" s="680"/>
      <c r="BM26" s="680"/>
      <c r="BN26" s="681"/>
      <c r="BO26" s="682" t="s">
        <v>
227</v>
      </c>
      <c r="BP26" s="682"/>
      <c r="BQ26" s="682"/>
      <c r="BR26" s="682"/>
      <c r="BS26" s="688" t="s">
        <v>
233</v>
      </c>
      <c r="BT26" s="680"/>
      <c r="BU26" s="680"/>
      <c r="BV26" s="680"/>
      <c r="BW26" s="680"/>
      <c r="BX26" s="680"/>
      <c r="BY26" s="680"/>
      <c r="BZ26" s="680"/>
      <c r="CA26" s="680"/>
      <c r="CB26" s="689"/>
      <c r="CD26" s="694" t="s">
        <v>
297</v>
      </c>
      <c r="CE26" s="695"/>
      <c r="CF26" s="695"/>
      <c r="CG26" s="695"/>
      <c r="CH26" s="695"/>
      <c r="CI26" s="695"/>
      <c r="CJ26" s="695"/>
      <c r="CK26" s="695"/>
      <c r="CL26" s="695"/>
      <c r="CM26" s="695"/>
      <c r="CN26" s="695"/>
      <c r="CO26" s="695"/>
      <c r="CP26" s="695"/>
      <c r="CQ26" s="696"/>
      <c r="CR26" s="679">
        <v>
22875342</v>
      </c>
      <c r="CS26" s="680"/>
      <c r="CT26" s="680"/>
      <c r="CU26" s="680"/>
      <c r="CV26" s="680"/>
      <c r="CW26" s="680"/>
      <c r="CX26" s="680"/>
      <c r="CY26" s="681"/>
      <c r="CZ26" s="684">
        <v>
12.2</v>
      </c>
      <c r="DA26" s="715"/>
      <c r="DB26" s="715"/>
      <c r="DC26" s="718"/>
      <c r="DD26" s="688">
        <v>
21688637</v>
      </c>
      <c r="DE26" s="680"/>
      <c r="DF26" s="680"/>
      <c r="DG26" s="680"/>
      <c r="DH26" s="680"/>
      <c r="DI26" s="680"/>
      <c r="DJ26" s="680"/>
      <c r="DK26" s="681"/>
      <c r="DL26" s="688" t="s">
        <v>
227</v>
      </c>
      <c r="DM26" s="680"/>
      <c r="DN26" s="680"/>
      <c r="DO26" s="680"/>
      <c r="DP26" s="680"/>
      <c r="DQ26" s="680"/>
      <c r="DR26" s="680"/>
      <c r="DS26" s="680"/>
      <c r="DT26" s="680"/>
      <c r="DU26" s="680"/>
      <c r="DV26" s="681"/>
      <c r="DW26" s="684" t="s">
        <v>
227</v>
      </c>
      <c r="DX26" s="715"/>
      <c r="DY26" s="715"/>
      <c r="DZ26" s="715"/>
      <c r="EA26" s="715"/>
      <c r="EB26" s="715"/>
      <c r="EC26" s="716"/>
    </row>
    <row r="27" spans="2:133" ht="11.25" customHeight="1" x14ac:dyDescent="0.2">
      <c r="B27" s="676" t="s">
        <v>
298</v>
      </c>
      <c r="C27" s="677"/>
      <c r="D27" s="677"/>
      <c r="E27" s="677"/>
      <c r="F27" s="677"/>
      <c r="G27" s="677"/>
      <c r="H27" s="677"/>
      <c r="I27" s="677"/>
      <c r="J27" s="677"/>
      <c r="K27" s="677"/>
      <c r="L27" s="677"/>
      <c r="M27" s="677"/>
      <c r="N27" s="677"/>
      <c r="O27" s="677"/>
      <c r="P27" s="677"/>
      <c r="Q27" s="678"/>
      <c r="R27" s="679">
        <v>
28247760</v>
      </c>
      <c r="S27" s="680"/>
      <c r="T27" s="680"/>
      <c r="U27" s="680"/>
      <c r="V27" s="680"/>
      <c r="W27" s="680"/>
      <c r="X27" s="680"/>
      <c r="Y27" s="681"/>
      <c r="Z27" s="682">
        <v>
14.4</v>
      </c>
      <c r="AA27" s="682"/>
      <c r="AB27" s="682"/>
      <c r="AC27" s="682"/>
      <c r="AD27" s="683" t="s">
        <v>
227</v>
      </c>
      <c r="AE27" s="683"/>
      <c r="AF27" s="683"/>
      <c r="AG27" s="683"/>
      <c r="AH27" s="683"/>
      <c r="AI27" s="683"/>
      <c r="AJ27" s="683"/>
      <c r="AK27" s="683"/>
      <c r="AL27" s="684" t="s">
        <v>
233</v>
      </c>
      <c r="AM27" s="685"/>
      <c r="AN27" s="685"/>
      <c r="AO27" s="686"/>
      <c r="AP27" s="676" t="s">
        <v>
299</v>
      </c>
      <c r="AQ27" s="677"/>
      <c r="AR27" s="677"/>
      <c r="AS27" s="677"/>
      <c r="AT27" s="677"/>
      <c r="AU27" s="677"/>
      <c r="AV27" s="677"/>
      <c r="AW27" s="677"/>
      <c r="AX27" s="677"/>
      <c r="AY27" s="677"/>
      <c r="AZ27" s="677"/>
      <c r="BA27" s="677"/>
      <c r="BB27" s="677"/>
      <c r="BC27" s="677"/>
      <c r="BD27" s="677"/>
      <c r="BE27" s="677"/>
      <c r="BF27" s="678"/>
      <c r="BG27" s="679">
        <v>
66080519</v>
      </c>
      <c r="BH27" s="680"/>
      <c r="BI27" s="680"/>
      <c r="BJ27" s="680"/>
      <c r="BK27" s="680"/>
      <c r="BL27" s="680"/>
      <c r="BM27" s="680"/>
      <c r="BN27" s="681"/>
      <c r="BO27" s="682">
        <v>
100</v>
      </c>
      <c r="BP27" s="682"/>
      <c r="BQ27" s="682"/>
      <c r="BR27" s="682"/>
      <c r="BS27" s="688" t="s">
        <v>
227</v>
      </c>
      <c r="BT27" s="680"/>
      <c r="BU27" s="680"/>
      <c r="BV27" s="680"/>
      <c r="BW27" s="680"/>
      <c r="BX27" s="680"/>
      <c r="BY27" s="680"/>
      <c r="BZ27" s="680"/>
      <c r="CA27" s="680"/>
      <c r="CB27" s="689"/>
      <c r="CD27" s="694" t="s">
        <v>
300</v>
      </c>
      <c r="CE27" s="695"/>
      <c r="CF27" s="695"/>
      <c r="CG27" s="695"/>
      <c r="CH27" s="695"/>
      <c r="CI27" s="695"/>
      <c r="CJ27" s="695"/>
      <c r="CK27" s="695"/>
      <c r="CL27" s="695"/>
      <c r="CM27" s="695"/>
      <c r="CN27" s="695"/>
      <c r="CO27" s="695"/>
      <c r="CP27" s="695"/>
      <c r="CQ27" s="696"/>
      <c r="CR27" s="679">
        <v>
54285533</v>
      </c>
      <c r="CS27" s="713"/>
      <c r="CT27" s="713"/>
      <c r="CU27" s="713"/>
      <c r="CV27" s="713"/>
      <c r="CW27" s="713"/>
      <c r="CX27" s="713"/>
      <c r="CY27" s="714"/>
      <c r="CZ27" s="684">
        <v>
28.9</v>
      </c>
      <c r="DA27" s="715"/>
      <c r="DB27" s="715"/>
      <c r="DC27" s="718"/>
      <c r="DD27" s="688">
        <v>
23796522</v>
      </c>
      <c r="DE27" s="713"/>
      <c r="DF27" s="713"/>
      <c r="DG27" s="713"/>
      <c r="DH27" s="713"/>
      <c r="DI27" s="713"/>
      <c r="DJ27" s="713"/>
      <c r="DK27" s="714"/>
      <c r="DL27" s="688">
        <v>
23283634</v>
      </c>
      <c r="DM27" s="713"/>
      <c r="DN27" s="713"/>
      <c r="DO27" s="713"/>
      <c r="DP27" s="713"/>
      <c r="DQ27" s="713"/>
      <c r="DR27" s="713"/>
      <c r="DS27" s="713"/>
      <c r="DT27" s="713"/>
      <c r="DU27" s="713"/>
      <c r="DV27" s="714"/>
      <c r="DW27" s="684">
        <v>
18.600000000000001</v>
      </c>
      <c r="DX27" s="715"/>
      <c r="DY27" s="715"/>
      <c r="DZ27" s="715"/>
      <c r="EA27" s="715"/>
      <c r="EB27" s="715"/>
      <c r="EC27" s="716"/>
    </row>
    <row r="28" spans="2:133" ht="11.25" customHeight="1" x14ac:dyDescent="0.2">
      <c r="B28" s="721" t="s">
        <v>
301</v>
      </c>
      <c r="C28" s="722"/>
      <c r="D28" s="722"/>
      <c r="E28" s="722"/>
      <c r="F28" s="722"/>
      <c r="G28" s="722"/>
      <c r="H28" s="722"/>
      <c r="I28" s="722"/>
      <c r="J28" s="722"/>
      <c r="K28" s="722"/>
      <c r="L28" s="722"/>
      <c r="M28" s="722"/>
      <c r="N28" s="722"/>
      <c r="O28" s="722"/>
      <c r="P28" s="722"/>
      <c r="Q28" s="723"/>
      <c r="R28" s="679">
        <v>
44669350</v>
      </c>
      <c r="S28" s="680"/>
      <c r="T28" s="680"/>
      <c r="U28" s="680"/>
      <c r="V28" s="680"/>
      <c r="W28" s="680"/>
      <c r="X28" s="680"/>
      <c r="Y28" s="681"/>
      <c r="Z28" s="682">
        <v>
22.8</v>
      </c>
      <c r="AA28" s="682"/>
      <c r="AB28" s="682"/>
      <c r="AC28" s="682"/>
      <c r="AD28" s="683">
        <v>
42900632</v>
      </c>
      <c r="AE28" s="683"/>
      <c r="AF28" s="683"/>
      <c r="AG28" s="683"/>
      <c r="AH28" s="683"/>
      <c r="AI28" s="683"/>
      <c r="AJ28" s="683"/>
      <c r="AK28" s="683"/>
      <c r="AL28" s="684">
        <v>
34.200000000000003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302</v>
      </c>
      <c r="CE28" s="695"/>
      <c r="CF28" s="695"/>
      <c r="CG28" s="695"/>
      <c r="CH28" s="695"/>
      <c r="CI28" s="695"/>
      <c r="CJ28" s="695"/>
      <c r="CK28" s="695"/>
      <c r="CL28" s="695"/>
      <c r="CM28" s="695"/>
      <c r="CN28" s="695"/>
      <c r="CO28" s="695"/>
      <c r="CP28" s="695"/>
      <c r="CQ28" s="696"/>
      <c r="CR28" s="679">
        <v>
2595363</v>
      </c>
      <c r="CS28" s="680"/>
      <c r="CT28" s="680"/>
      <c r="CU28" s="680"/>
      <c r="CV28" s="680"/>
      <c r="CW28" s="680"/>
      <c r="CX28" s="680"/>
      <c r="CY28" s="681"/>
      <c r="CZ28" s="684">
        <v>
1.4</v>
      </c>
      <c r="DA28" s="715"/>
      <c r="DB28" s="715"/>
      <c r="DC28" s="718"/>
      <c r="DD28" s="688">
        <v>
2594906</v>
      </c>
      <c r="DE28" s="680"/>
      <c r="DF28" s="680"/>
      <c r="DG28" s="680"/>
      <c r="DH28" s="680"/>
      <c r="DI28" s="680"/>
      <c r="DJ28" s="680"/>
      <c r="DK28" s="681"/>
      <c r="DL28" s="688">
        <v>
2594906</v>
      </c>
      <c r="DM28" s="680"/>
      <c r="DN28" s="680"/>
      <c r="DO28" s="680"/>
      <c r="DP28" s="680"/>
      <c r="DQ28" s="680"/>
      <c r="DR28" s="680"/>
      <c r="DS28" s="680"/>
      <c r="DT28" s="680"/>
      <c r="DU28" s="680"/>
      <c r="DV28" s="681"/>
      <c r="DW28" s="684">
        <v>
2.1</v>
      </c>
      <c r="DX28" s="715"/>
      <c r="DY28" s="715"/>
      <c r="DZ28" s="715"/>
      <c r="EA28" s="715"/>
      <c r="EB28" s="715"/>
      <c r="EC28" s="716"/>
    </row>
    <row r="29" spans="2:133" ht="11.25" customHeight="1" x14ac:dyDescent="0.2">
      <c r="B29" s="676" t="s">
        <v>
303</v>
      </c>
      <c r="C29" s="677"/>
      <c r="D29" s="677"/>
      <c r="E29" s="677"/>
      <c r="F29" s="677"/>
      <c r="G29" s="677"/>
      <c r="H29" s="677"/>
      <c r="I29" s="677"/>
      <c r="J29" s="677"/>
      <c r="K29" s="677"/>
      <c r="L29" s="677"/>
      <c r="M29" s="677"/>
      <c r="N29" s="677"/>
      <c r="O29" s="677"/>
      <c r="P29" s="677"/>
      <c r="Q29" s="678"/>
      <c r="R29" s="679">
        <v>
14431025</v>
      </c>
      <c r="S29" s="680"/>
      <c r="T29" s="680"/>
      <c r="U29" s="680"/>
      <c r="V29" s="680"/>
      <c r="W29" s="680"/>
      <c r="X29" s="680"/>
      <c r="Y29" s="681"/>
      <c r="Z29" s="682">
        <v>
7.4</v>
      </c>
      <c r="AA29" s="682"/>
      <c r="AB29" s="682"/>
      <c r="AC29" s="682"/>
      <c r="AD29" s="683" t="s">
        <v>
227</v>
      </c>
      <c r="AE29" s="683"/>
      <c r="AF29" s="683"/>
      <c r="AG29" s="683"/>
      <c r="AH29" s="683"/>
      <c r="AI29" s="683"/>
      <c r="AJ29" s="683"/>
      <c r="AK29" s="683"/>
      <c r="AL29" s="684" t="s">
        <v>
233</v>
      </c>
      <c r="AM29" s="685"/>
      <c r="AN29" s="685"/>
      <c r="AO29" s="686"/>
      <c r="AP29" s="658" t="s">
        <v>
221</v>
      </c>
      <c r="AQ29" s="659"/>
      <c r="AR29" s="659"/>
      <c r="AS29" s="659"/>
      <c r="AT29" s="659"/>
      <c r="AU29" s="659"/>
      <c r="AV29" s="659"/>
      <c r="AW29" s="659"/>
      <c r="AX29" s="659"/>
      <c r="AY29" s="659"/>
      <c r="AZ29" s="659"/>
      <c r="BA29" s="659"/>
      <c r="BB29" s="659"/>
      <c r="BC29" s="659"/>
      <c r="BD29" s="659"/>
      <c r="BE29" s="659"/>
      <c r="BF29" s="660"/>
      <c r="BG29" s="658" t="s">
        <v>
304</v>
      </c>
      <c r="BH29" s="719"/>
      <c r="BI29" s="719"/>
      <c r="BJ29" s="719"/>
      <c r="BK29" s="719"/>
      <c r="BL29" s="719"/>
      <c r="BM29" s="719"/>
      <c r="BN29" s="719"/>
      <c r="BO29" s="719"/>
      <c r="BP29" s="719"/>
      <c r="BQ29" s="720"/>
      <c r="BR29" s="658" t="s">
        <v>
305</v>
      </c>
      <c r="BS29" s="719"/>
      <c r="BT29" s="719"/>
      <c r="BU29" s="719"/>
      <c r="BV29" s="719"/>
      <c r="BW29" s="719"/>
      <c r="BX29" s="719"/>
      <c r="BY29" s="719"/>
      <c r="BZ29" s="719"/>
      <c r="CA29" s="719"/>
      <c r="CB29" s="720"/>
      <c r="CD29" s="736" t="s">
        <v>
306</v>
      </c>
      <c r="CE29" s="737"/>
      <c r="CF29" s="694" t="s">
        <v>
307</v>
      </c>
      <c r="CG29" s="695"/>
      <c r="CH29" s="695"/>
      <c r="CI29" s="695"/>
      <c r="CJ29" s="695"/>
      <c r="CK29" s="695"/>
      <c r="CL29" s="695"/>
      <c r="CM29" s="695"/>
      <c r="CN29" s="695"/>
      <c r="CO29" s="695"/>
      <c r="CP29" s="695"/>
      <c r="CQ29" s="696"/>
      <c r="CR29" s="679">
        <v>
2595363</v>
      </c>
      <c r="CS29" s="713"/>
      <c r="CT29" s="713"/>
      <c r="CU29" s="713"/>
      <c r="CV29" s="713"/>
      <c r="CW29" s="713"/>
      <c r="CX29" s="713"/>
      <c r="CY29" s="714"/>
      <c r="CZ29" s="684">
        <v>
1.4</v>
      </c>
      <c r="DA29" s="715"/>
      <c r="DB29" s="715"/>
      <c r="DC29" s="718"/>
      <c r="DD29" s="688">
        <v>
2594906</v>
      </c>
      <c r="DE29" s="713"/>
      <c r="DF29" s="713"/>
      <c r="DG29" s="713"/>
      <c r="DH29" s="713"/>
      <c r="DI29" s="713"/>
      <c r="DJ29" s="713"/>
      <c r="DK29" s="714"/>
      <c r="DL29" s="688">
        <v>
2594906</v>
      </c>
      <c r="DM29" s="713"/>
      <c r="DN29" s="713"/>
      <c r="DO29" s="713"/>
      <c r="DP29" s="713"/>
      <c r="DQ29" s="713"/>
      <c r="DR29" s="713"/>
      <c r="DS29" s="713"/>
      <c r="DT29" s="713"/>
      <c r="DU29" s="713"/>
      <c r="DV29" s="714"/>
      <c r="DW29" s="684">
        <v>
2.1</v>
      </c>
      <c r="DX29" s="715"/>
      <c r="DY29" s="715"/>
      <c r="DZ29" s="715"/>
      <c r="EA29" s="715"/>
      <c r="EB29" s="715"/>
      <c r="EC29" s="716"/>
    </row>
    <row r="30" spans="2:133" ht="11.25" customHeight="1" x14ac:dyDescent="0.2">
      <c r="B30" s="676" t="s">
        <v>
308</v>
      </c>
      <c r="C30" s="677"/>
      <c r="D30" s="677"/>
      <c r="E30" s="677"/>
      <c r="F30" s="677"/>
      <c r="G30" s="677"/>
      <c r="H30" s="677"/>
      <c r="I30" s="677"/>
      <c r="J30" s="677"/>
      <c r="K30" s="677"/>
      <c r="L30" s="677"/>
      <c r="M30" s="677"/>
      <c r="N30" s="677"/>
      <c r="O30" s="677"/>
      <c r="P30" s="677"/>
      <c r="Q30" s="678"/>
      <c r="R30" s="679">
        <v>
2165410</v>
      </c>
      <c r="S30" s="680"/>
      <c r="T30" s="680"/>
      <c r="U30" s="680"/>
      <c r="V30" s="680"/>
      <c r="W30" s="680"/>
      <c r="X30" s="680"/>
      <c r="Y30" s="681"/>
      <c r="Z30" s="682">
        <v>
1.1000000000000001</v>
      </c>
      <c r="AA30" s="682"/>
      <c r="AB30" s="682"/>
      <c r="AC30" s="682"/>
      <c r="AD30" s="683">
        <v>
1960952</v>
      </c>
      <c r="AE30" s="683"/>
      <c r="AF30" s="683"/>
      <c r="AG30" s="683"/>
      <c r="AH30" s="683"/>
      <c r="AI30" s="683"/>
      <c r="AJ30" s="683"/>
      <c r="AK30" s="683"/>
      <c r="AL30" s="684">
        <v>
1.6</v>
      </c>
      <c r="AM30" s="685"/>
      <c r="AN30" s="685"/>
      <c r="AO30" s="686"/>
      <c r="AP30" s="727" t="s">
        <v>
309</v>
      </c>
      <c r="AQ30" s="728"/>
      <c r="AR30" s="728"/>
      <c r="AS30" s="728"/>
      <c r="AT30" s="733" t="s">
        <v>
310</v>
      </c>
      <c r="AU30" s="230"/>
      <c r="AV30" s="230"/>
      <c r="AW30" s="230"/>
      <c r="AX30" s="665" t="s">
        <v>
188</v>
      </c>
      <c r="AY30" s="666"/>
      <c r="AZ30" s="666"/>
      <c r="BA30" s="666"/>
      <c r="BB30" s="666"/>
      <c r="BC30" s="666"/>
      <c r="BD30" s="666"/>
      <c r="BE30" s="666"/>
      <c r="BF30" s="667"/>
      <c r="BG30" s="745">
        <v>
98.8</v>
      </c>
      <c r="BH30" s="746"/>
      <c r="BI30" s="746"/>
      <c r="BJ30" s="746"/>
      <c r="BK30" s="746"/>
      <c r="BL30" s="746"/>
      <c r="BM30" s="674">
        <v>
96.5</v>
      </c>
      <c r="BN30" s="746"/>
      <c r="BO30" s="746"/>
      <c r="BP30" s="746"/>
      <c r="BQ30" s="747"/>
      <c r="BR30" s="745">
        <v>
98.7</v>
      </c>
      <c r="BS30" s="746"/>
      <c r="BT30" s="746"/>
      <c r="BU30" s="746"/>
      <c r="BV30" s="746"/>
      <c r="BW30" s="746"/>
      <c r="BX30" s="674">
        <v>
96.2</v>
      </c>
      <c r="BY30" s="746"/>
      <c r="BZ30" s="746"/>
      <c r="CA30" s="746"/>
      <c r="CB30" s="747"/>
      <c r="CD30" s="738"/>
      <c r="CE30" s="739"/>
      <c r="CF30" s="694" t="s">
        <v>
311</v>
      </c>
      <c r="CG30" s="695"/>
      <c r="CH30" s="695"/>
      <c r="CI30" s="695"/>
      <c r="CJ30" s="695"/>
      <c r="CK30" s="695"/>
      <c r="CL30" s="695"/>
      <c r="CM30" s="695"/>
      <c r="CN30" s="695"/>
      <c r="CO30" s="695"/>
      <c r="CP30" s="695"/>
      <c r="CQ30" s="696"/>
      <c r="CR30" s="679">
        <v>
2366997</v>
      </c>
      <c r="CS30" s="680"/>
      <c r="CT30" s="680"/>
      <c r="CU30" s="680"/>
      <c r="CV30" s="680"/>
      <c r="CW30" s="680"/>
      <c r="CX30" s="680"/>
      <c r="CY30" s="681"/>
      <c r="CZ30" s="684">
        <v>
1.3</v>
      </c>
      <c r="DA30" s="715"/>
      <c r="DB30" s="715"/>
      <c r="DC30" s="718"/>
      <c r="DD30" s="688">
        <v>
2366540</v>
      </c>
      <c r="DE30" s="680"/>
      <c r="DF30" s="680"/>
      <c r="DG30" s="680"/>
      <c r="DH30" s="680"/>
      <c r="DI30" s="680"/>
      <c r="DJ30" s="680"/>
      <c r="DK30" s="681"/>
      <c r="DL30" s="688">
        <v>
2366540</v>
      </c>
      <c r="DM30" s="680"/>
      <c r="DN30" s="680"/>
      <c r="DO30" s="680"/>
      <c r="DP30" s="680"/>
      <c r="DQ30" s="680"/>
      <c r="DR30" s="680"/>
      <c r="DS30" s="680"/>
      <c r="DT30" s="680"/>
      <c r="DU30" s="680"/>
      <c r="DV30" s="681"/>
      <c r="DW30" s="684">
        <v>
1.9</v>
      </c>
      <c r="DX30" s="715"/>
      <c r="DY30" s="715"/>
      <c r="DZ30" s="715"/>
      <c r="EA30" s="715"/>
      <c r="EB30" s="715"/>
      <c r="EC30" s="716"/>
    </row>
    <row r="31" spans="2:133" ht="11.25" customHeight="1" x14ac:dyDescent="0.2">
      <c r="B31" s="676" t="s">
        <v>
312</v>
      </c>
      <c r="C31" s="677"/>
      <c r="D31" s="677"/>
      <c r="E31" s="677"/>
      <c r="F31" s="677"/>
      <c r="G31" s="677"/>
      <c r="H31" s="677"/>
      <c r="I31" s="677"/>
      <c r="J31" s="677"/>
      <c r="K31" s="677"/>
      <c r="L31" s="677"/>
      <c r="M31" s="677"/>
      <c r="N31" s="677"/>
      <c r="O31" s="677"/>
      <c r="P31" s="677"/>
      <c r="Q31" s="678"/>
      <c r="R31" s="679">
        <v>
32614</v>
      </c>
      <c r="S31" s="680"/>
      <c r="T31" s="680"/>
      <c r="U31" s="680"/>
      <c r="V31" s="680"/>
      <c r="W31" s="680"/>
      <c r="X31" s="680"/>
      <c r="Y31" s="681"/>
      <c r="Z31" s="682">
        <v>
0</v>
      </c>
      <c r="AA31" s="682"/>
      <c r="AB31" s="682"/>
      <c r="AC31" s="682"/>
      <c r="AD31" s="683" t="s">
        <v>
227</v>
      </c>
      <c r="AE31" s="683"/>
      <c r="AF31" s="683"/>
      <c r="AG31" s="683"/>
      <c r="AH31" s="683"/>
      <c r="AI31" s="683"/>
      <c r="AJ31" s="683"/>
      <c r="AK31" s="683"/>
      <c r="AL31" s="684" t="s">
        <v>
227</v>
      </c>
      <c r="AM31" s="685"/>
      <c r="AN31" s="685"/>
      <c r="AO31" s="686"/>
      <c r="AP31" s="729"/>
      <c r="AQ31" s="730"/>
      <c r="AR31" s="730"/>
      <c r="AS31" s="730"/>
      <c r="AT31" s="734"/>
      <c r="AU31" s="229" t="s">
        <v>
313</v>
      </c>
      <c r="AV31" s="229"/>
      <c r="AW31" s="229"/>
      <c r="AX31" s="676" t="s">
        <v>
314</v>
      </c>
      <c r="AY31" s="677"/>
      <c r="AZ31" s="677"/>
      <c r="BA31" s="677"/>
      <c r="BB31" s="677"/>
      <c r="BC31" s="677"/>
      <c r="BD31" s="677"/>
      <c r="BE31" s="677"/>
      <c r="BF31" s="678"/>
      <c r="BG31" s="742">
        <v>
98.8</v>
      </c>
      <c r="BH31" s="713"/>
      <c r="BI31" s="713"/>
      <c r="BJ31" s="713"/>
      <c r="BK31" s="713"/>
      <c r="BL31" s="713"/>
      <c r="BM31" s="685">
        <v>
96.4</v>
      </c>
      <c r="BN31" s="743"/>
      <c r="BO31" s="743"/>
      <c r="BP31" s="743"/>
      <c r="BQ31" s="744"/>
      <c r="BR31" s="742">
        <v>
98.7</v>
      </c>
      <c r="BS31" s="713"/>
      <c r="BT31" s="713"/>
      <c r="BU31" s="713"/>
      <c r="BV31" s="713"/>
      <c r="BW31" s="713"/>
      <c r="BX31" s="685">
        <v>
96.1</v>
      </c>
      <c r="BY31" s="743"/>
      <c r="BZ31" s="743"/>
      <c r="CA31" s="743"/>
      <c r="CB31" s="744"/>
      <c r="CD31" s="738"/>
      <c r="CE31" s="739"/>
      <c r="CF31" s="694" t="s">
        <v>
315</v>
      </c>
      <c r="CG31" s="695"/>
      <c r="CH31" s="695"/>
      <c r="CI31" s="695"/>
      <c r="CJ31" s="695"/>
      <c r="CK31" s="695"/>
      <c r="CL31" s="695"/>
      <c r="CM31" s="695"/>
      <c r="CN31" s="695"/>
      <c r="CO31" s="695"/>
      <c r="CP31" s="695"/>
      <c r="CQ31" s="696"/>
      <c r="CR31" s="679">
        <v>
228366</v>
      </c>
      <c r="CS31" s="713"/>
      <c r="CT31" s="713"/>
      <c r="CU31" s="713"/>
      <c r="CV31" s="713"/>
      <c r="CW31" s="713"/>
      <c r="CX31" s="713"/>
      <c r="CY31" s="714"/>
      <c r="CZ31" s="684">
        <v>
0.1</v>
      </c>
      <c r="DA31" s="715"/>
      <c r="DB31" s="715"/>
      <c r="DC31" s="718"/>
      <c r="DD31" s="688">
        <v>
228366</v>
      </c>
      <c r="DE31" s="713"/>
      <c r="DF31" s="713"/>
      <c r="DG31" s="713"/>
      <c r="DH31" s="713"/>
      <c r="DI31" s="713"/>
      <c r="DJ31" s="713"/>
      <c r="DK31" s="714"/>
      <c r="DL31" s="688">
        <v>
228366</v>
      </c>
      <c r="DM31" s="713"/>
      <c r="DN31" s="713"/>
      <c r="DO31" s="713"/>
      <c r="DP31" s="713"/>
      <c r="DQ31" s="713"/>
      <c r="DR31" s="713"/>
      <c r="DS31" s="713"/>
      <c r="DT31" s="713"/>
      <c r="DU31" s="713"/>
      <c r="DV31" s="714"/>
      <c r="DW31" s="684">
        <v>
0.2</v>
      </c>
      <c r="DX31" s="715"/>
      <c r="DY31" s="715"/>
      <c r="DZ31" s="715"/>
      <c r="EA31" s="715"/>
      <c r="EB31" s="715"/>
      <c r="EC31" s="716"/>
    </row>
    <row r="32" spans="2:133" ht="11.25" customHeight="1" x14ac:dyDescent="0.2">
      <c r="B32" s="676" t="s">
        <v>
316</v>
      </c>
      <c r="C32" s="677"/>
      <c r="D32" s="677"/>
      <c r="E32" s="677"/>
      <c r="F32" s="677"/>
      <c r="G32" s="677"/>
      <c r="H32" s="677"/>
      <c r="I32" s="677"/>
      <c r="J32" s="677"/>
      <c r="K32" s="677"/>
      <c r="L32" s="677"/>
      <c r="M32" s="677"/>
      <c r="N32" s="677"/>
      <c r="O32" s="677"/>
      <c r="P32" s="677"/>
      <c r="Q32" s="678"/>
      <c r="R32" s="679">
        <v>
5254195</v>
      </c>
      <c r="S32" s="680"/>
      <c r="T32" s="680"/>
      <c r="U32" s="680"/>
      <c r="V32" s="680"/>
      <c r="W32" s="680"/>
      <c r="X32" s="680"/>
      <c r="Y32" s="681"/>
      <c r="Z32" s="682">
        <v>
2.7</v>
      </c>
      <c r="AA32" s="682"/>
      <c r="AB32" s="682"/>
      <c r="AC32" s="682"/>
      <c r="AD32" s="683" t="s">
        <v>
233</v>
      </c>
      <c r="AE32" s="683"/>
      <c r="AF32" s="683"/>
      <c r="AG32" s="683"/>
      <c r="AH32" s="683"/>
      <c r="AI32" s="683"/>
      <c r="AJ32" s="683"/>
      <c r="AK32" s="683"/>
      <c r="AL32" s="684" t="s">
        <v>
233</v>
      </c>
      <c r="AM32" s="685"/>
      <c r="AN32" s="685"/>
      <c r="AO32" s="686"/>
      <c r="AP32" s="731"/>
      <c r="AQ32" s="732"/>
      <c r="AR32" s="732"/>
      <c r="AS32" s="732"/>
      <c r="AT32" s="735"/>
      <c r="AU32" s="231"/>
      <c r="AV32" s="231"/>
      <c r="AW32" s="231"/>
      <c r="AX32" s="724" t="s">
        <v>
317</v>
      </c>
      <c r="AY32" s="725"/>
      <c r="AZ32" s="725"/>
      <c r="BA32" s="725"/>
      <c r="BB32" s="725"/>
      <c r="BC32" s="725"/>
      <c r="BD32" s="725"/>
      <c r="BE32" s="725"/>
      <c r="BF32" s="726"/>
      <c r="BG32" s="748" t="s">
        <v>
227</v>
      </c>
      <c r="BH32" s="749"/>
      <c r="BI32" s="749"/>
      <c r="BJ32" s="749"/>
      <c r="BK32" s="749"/>
      <c r="BL32" s="749"/>
      <c r="BM32" s="750" t="s">
        <v>
233</v>
      </c>
      <c r="BN32" s="749"/>
      <c r="BO32" s="749"/>
      <c r="BP32" s="749"/>
      <c r="BQ32" s="751"/>
      <c r="BR32" s="748" t="s">
        <v>
233</v>
      </c>
      <c r="BS32" s="749"/>
      <c r="BT32" s="749"/>
      <c r="BU32" s="749"/>
      <c r="BV32" s="749"/>
      <c r="BW32" s="749"/>
      <c r="BX32" s="750" t="s">
        <v>
233</v>
      </c>
      <c r="BY32" s="749"/>
      <c r="BZ32" s="749"/>
      <c r="CA32" s="749"/>
      <c r="CB32" s="751"/>
      <c r="CD32" s="740"/>
      <c r="CE32" s="741"/>
      <c r="CF32" s="694" t="s">
        <v>
318</v>
      </c>
      <c r="CG32" s="695"/>
      <c r="CH32" s="695"/>
      <c r="CI32" s="695"/>
      <c r="CJ32" s="695"/>
      <c r="CK32" s="695"/>
      <c r="CL32" s="695"/>
      <c r="CM32" s="695"/>
      <c r="CN32" s="695"/>
      <c r="CO32" s="695"/>
      <c r="CP32" s="695"/>
      <c r="CQ32" s="696"/>
      <c r="CR32" s="679" t="s">
        <v>
227</v>
      </c>
      <c r="CS32" s="680"/>
      <c r="CT32" s="680"/>
      <c r="CU32" s="680"/>
      <c r="CV32" s="680"/>
      <c r="CW32" s="680"/>
      <c r="CX32" s="680"/>
      <c r="CY32" s="681"/>
      <c r="CZ32" s="684" t="s">
        <v>
227</v>
      </c>
      <c r="DA32" s="715"/>
      <c r="DB32" s="715"/>
      <c r="DC32" s="718"/>
      <c r="DD32" s="688" t="s">
        <v>
233</v>
      </c>
      <c r="DE32" s="680"/>
      <c r="DF32" s="680"/>
      <c r="DG32" s="680"/>
      <c r="DH32" s="680"/>
      <c r="DI32" s="680"/>
      <c r="DJ32" s="680"/>
      <c r="DK32" s="681"/>
      <c r="DL32" s="688" t="s">
        <v>
227</v>
      </c>
      <c r="DM32" s="680"/>
      <c r="DN32" s="680"/>
      <c r="DO32" s="680"/>
      <c r="DP32" s="680"/>
      <c r="DQ32" s="680"/>
      <c r="DR32" s="680"/>
      <c r="DS32" s="680"/>
      <c r="DT32" s="680"/>
      <c r="DU32" s="680"/>
      <c r="DV32" s="681"/>
      <c r="DW32" s="684" t="s">
        <v>
233</v>
      </c>
      <c r="DX32" s="715"/>
      <c r="DY32" s="715"/>
      <c r="DZ32" s="715"/>
      <c r="EA32" s="715"/>
      <c r="EB32" s="715"/>
      <c r="EC32" s="716"/>
    </row>
    <row r="33" spans="2:133" ht="11.25" customHeight="1" x14ac:dyDescent="0.2">
      <c r="B33" s="676" t="s">
        <v>
319</v>
      </c>
      <c r="C33" s="677"/>
      <c r="D33" s="677"/>
      <c r="E33" s="677"/>
      <c r="F33" s="677"/>
      <c r="G33" s="677"/>
      <c r="H33" s="677"/>
      <c r="I33" s="677"/>
      <c r="J33" s="677"/>
      <c r="K33" s="677"/>
      <c r="L33" s="677"/>
      <c r="M33" s="677"/>
      <c r="N33" s="677"/>
      <c r="O33" s="677"/>
      <c r="P33" s="677"/>
      <c r="Q33" s="678"/>
      <c r="R33" s="679">
        <v>
8966092</v>
      </c>
      <c r="S33" s="680"/>
      <c r="T33" s="680"/>
      <c r="U33" s="680"/>
      <c r="V33" s="680"/>
      <c r="W33" s="680"/>
      <c r="X33" s="680"/>
      <c r="Y33" s="681"/>
      <c r="Z33" s="682">
        <v>
4.5999999999999996</v>
      </c>
      <c r="AA33" s="682"/>
      <c r="AB33" s="682"/>
      <c r="AC33" s="682"/>
      <c r="AD33" s="683" t="s">
        <v>
227</v>
      </c>
      <c r="AE33" s="683"/>
      <c r="AF33" s="683"/>
      <c r="AG33" s="683"/>
      <c r="AH33" s="683"/>
      <c r="AI33" s="683"/>
      <c r="AJ33" s="683"/>
      <c r="AK33" s="683"/>
      <c r="AL33" s="684" t="s">
        <v>
227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320</v>
      </c>
      <c r="CE33" s="695"/>
      <c r="CF33" s="695"/>
      <c r="CG33" s="695"/>
      <c r="CH33" s="695"/>
      <c r="CI33" s="695"/>
      <c r="CJ33" s="695"/>
      <c r="CK33" s="695"/>
      <c r="CL33" s="695"/>
      <c r="CM33" s="695"/>
      <c r="CN33" s="695"/>
      <c r="CO33" s="695"/>
      <c r="CP33" s="695"/>
      <c r="CQ33" s="696"/>
      <c r="CR33" s="679">
        <v>
70322751</v>
      </c>
      <c r="CS33" s="713"/>
      <c r="CT33" s="713"/>
      <c r="CU33" s="713"/>
      <c r="CV33" s="713"/>
      <c r="CW33" s="713"/>
      <c r="CX33" s="713"/>
      <c r="CY33" s="714"/>
      <c r="CZ33" s="684">
        <v>
37.5</v>
      </c>
      <c r="DA33" s="715"/>
      <c r="DB33" s="715"/>
      <c r="DC33" s="718"/>
      <c r="DD33" s="688">
        <v>
59743062</v>
      </c>
      <c r="DE33" s="713"/>
      <c r="DF33" s="713"/>
      <c r="DG33" s="713"/>
      <c r="DH33" s="713"/>
      <c r="DI33" s="713"/>
      <c r="DJ33" s="713"/>
      <c r="DK33" s="714"/>
      <c r="DL33" s="688">
        <v>
44491683</v>
      </c>
      <c r="DM33" s="713"/>
      <c r="DN33" s="713"/>
      <c r="DO33" s="713"/>
      <c r="DP33" s="713"/>
      <c r="DQ33" s="713"/>
      <c r="DR33" s="713"/>
      <c r="DS33" s="713"/>
      <c r="DT33" s="713"/>
      <c r="DU33" s="713"/>
      <c r="DV33" s="714"/>
      <c r="DW33" s="684">
        <v>
35.5</v>
      </c>
      <c r="DX33" s="715"/>
      <c r="DY33" s="715"/>
      <c r="DZ33" s="715"/>
      <c r="EA33" s="715"/>
      <c r="EB33" s="715"/>
      <c r="EC33" s="716"/>
    </row>
    <row r="34" spans="2:133" ht="11.25" customHeight="1" x14ac:dyDescent="0.2">
      <c r="B34" s="676" t="s">
        <v>
321</v>
      </c>
      <c r="C34" s="677"/>
      <c r="D34" s="677"/>
      <c r="E34" s="677"/>
      <c r="F34" s="677"/>
      <c r="G34" s="677"/>
      <c r="H34" s="677"/>
      <c r="I34" s="677"/>
      <c r="J34" s="677"/>
      <c r="K34" s="677"/>
      <c r="L34" s="677"/>
      <c r="M34" s="677"/>
      <c r="N34" s="677"/>
      <c r="O34" s="677"/>
      <c r="P34" s="677"/>
      <c r="Q34" s="678"/>
      <c r="R34" s="679">
        <v>
2088347</v>
      </c>
      <c r="S34" s="680"/>
      <c r="T34" s="680"/>
      <c r="U34" s="680"/>
      <c r="V34" s="680"/>
      <c r="W34" s="680"/>
      <c r="X34" s="680"/>
      <c r="Y34" s="681"/>
      <c r="Z34" s="682">
        <v>
1.1000000000000001</v>
      </c>
      <c r="AA34" s="682"/>
      <c r="AB34" s="682"/>
      <c r="AC34" s="682"/>
      <c r="AD34" s="683">
        <v>
213434</v>
      </c>
      <c r="AE34" s="683"/>
      <c r="AF34" s="683"/>
      <c r="AG34" s="683"/>
      <c r="AH34" s="683"/>
      <c r="AI34" s="683"/>
      <c r="AJ34" s="683"/>
      <c r="AK34" s="683"/>
      <c r="AL34" s="684">
        <v>
0.2</v>
      </c>
      <c r="AM34" s="685"/>
      <c r="AN34" s="685"/>
      <c r="AO34" s="686"/>
      <c r="AP34" s="234"/>
      <c r="AQ34" s="658" t="s">
        <v>
322</v>
      </c>
      <c r="AR34" s="659"/>
      <c r="AS34" s="659"/>
      <c r="AT34" s="659"/>
      <c r="AU34" s="659"/>
      <c r="AV34" s="659"/>
      <c r="AW34" s="659"/>
      <c r="AX34" s="659"/>
      <c r="AY34" s="659"/>
      <c r="AZ34" s="659"/>
      <c r="BA34" s="659"/>
      <c r="BB34" s="659"/>
      <c r="BC34" s="659"/>
      <c r="BD34" s="659"/>
      <c r="BE34" s="659"/>
      <c r="BF34" s="660"/>
      <c r="BG34" s="658" t="s">
        <v>
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324</v>
      </c>
      <c r="CE34" s="695"/>
      <c r="CF34" s="695"/>
      <c r="CG34" s="695"/>
      <c r="CH34" s="695"/>
      <c r="CI34" s="695"/>
      <c r="CJ34" s="695"/>
      <c r="CK34" s="695"/>
      <c r="CL34" s="695"/>
      <c r="CM34" s="695"/>
      <c r="CN34" s="695"/>
      <c r="CO34" s="695"/>
      <c r="CP34" s="695"/>
      <c r="CQ34" s="696"/>
      <c r="CR34" s="679">
        <v>
32612558</v>
      </c>
      <c r="CS34" s="680"/>
      <c r="CT34" s="680"/>
      <c r="CU34" s="680"/>
      <c r="CV34" s="680"/>
      <c r="CW34" s="680"/>
      <c r="CX34" s="680"/>
      <c r="CY34" s="681"/>
      <c r="CZ34" s="684">
        <v>
17.399999999999999</v>
      </c>
      <c r="DA34" s="715"/>
      <c r="DB34" s="715"/>
      <c r="DC34" s="718"/>
      <c r="DD34" s="688">
        <v>
28041218</v>
      </c>
      <c r="DE34" s="680"/>
      <c r="DF34" s="680"/>
      <c r="DG34" s="680"/>
      <c r="DH34" s="680"/>
      <c r="DI34" s="680"/>
      <c r="DJ34" s="680"/>
      <c r="DK34" s="681"/>
      <c r="DL34" s="688">
        <v>
25397087</v>
      </c>
      <c r="DM34" s="680"/>
      <c r="DN34" s="680"/>
      <c r="DO34" s="680"/>
      <c r="DP34" s="680"/>
      <c r="DQ34" s="680"/>
      <c r="DR34" s="680"/>
      <c r="DS34" s="680"/>
      <c r="DT34" s="680"/>
      <c r="DU34" s="680"/>
      <c r="DV34" s="681"/>
      <c r="DW34" s="684">
        <v>
20.2</v>
      </c>
      <c r="DX34" s="715"/>
      <c r="DY34" s="715"/>
      <c r="DZ34" s="715"/>
      <c r="EA34" s="715"/>
      <c r="EB34" s="715"/>
      <c r="EC34" s="716"/>
    </row>
    <row r="35" spans="2:133" ht="11.25" customHeight="1" x14ac:dyDescent="0.2">
      <c r="B35" s="676" t="s">
        <v>
325</v>
      </c>
      <c r="C35" s="677"/>
      <c r="D35" s="677"/>
      <c r="E35" s="677"/>
      <c r="F35" s="677"/>
      <c r="G35" s="677"/>
      <c r="H35" s="677"/>
      <c r="I35" s="677"/>
      <c r="J35" s="677"/>
      <c r="K35" s="677"/>
      <c r="L35" s="677"/>
      <c r="M35" s="677"/>
      <c r="N35" s="677"/>
      <c r="O35" s="677"/>
      <c r="P35" s="677"/>
      <c r="Q35" s="678"/>
      <c r="R35" s="679">
        <v>
3580000</v>
      </c>
      <c r="S35" s="680"/>
      <c r="T35" s="680"/>
      <c r="U35" s="680"/>
      <c r="V35" s="680"/>
      <c r="W35" s="680"/>
      <c r="X35" s="680"/>
      <c r="Y35" s="681"/>
      <c r="Z35" s="682">
        <v>
1.8</v>
      </c>
      <c r="AA35" s="682"/>
      <c r="AB35" s="682"/>
      <c r="AC35" s="682"/>
      <c r="AD35" s="683" t="s">
        <v>
227</v>
      </c>
      <c r="AE35" s="683"/>
      <c r="AF35" s="683"/>
      <c r="AG35" s="683"/>
      <c r="AH35" s="683"/>
      <c r="AI35" s="683"/>
      <c r="AJ35" s="683"/>
      <c r="AK35" s="683"/>
      <c r="AL35" s="684" t="s">
        <v>
227</v>
      </c>
      <c r="AM35" s="685"/>
      <c r="AN35" s="685"/>
      <c r="AO35" s="686"/>
      <c r="AP35" s="234"/>
      <c r="AQ35" s="752" t="s">
        <v>
326</v>
      </c>
      <c r="AR35" s="753"/>
      <c r="AS35" s="753"/>
      <c r="AT35" s="753"/>
      <c r="AU35" s="753"/>
      <c r="AV35" s="753"/>
      <c r="AW35" s="753"/>
      <c r="AX35" s="753"/>
      <c r="AY35" s="754"/>
      <c r="AZ35" s="668">
        <v>
17979871</v>
      </c>
      <c r="BA35" s="669"/>
      <c r="BB35" s="669"/>
      <c r="BC35" s="669"/>
      <c r="BD35" s="669"/>
      <c r="BE35" s="669"/>
      <c r="BF35" s="755"/>
      <c r="BG35" s="690" t="s">
        <v>
327</v>
      </c>
      <c r="BH35" s="691"/>
      <c r="BI35" s="691"/>
      <c r="BJ35" s="691"/>
      <c r="BK35" s="691"/>
      <c r="BL35" s="691"/>
      <c r="BM35" s="691"/>
      <c r="BN35" s="691"/>
      <c r="BO35" s="691"/>
      <c r="BP35" s="691"/>
      <c r="BQ35" s="691"/>
      <c r="BR35" s="691"/>
      <c r="BS35" s="691"/>
      <c r="BT35" s="691"/>
      <c r="BU35" s="692"/>
      <c r="BV35" s="668">
        <v>
208949</v>
      </c>
      <c r="BW35" s="669"/>
      <c r="BX35" s="669"/>
      <c r="BY35" s="669"/>
      <c r="BZ35" s="669"/>
      <c r="CA35" s="669"/>
      <c r="CB35" s="755"/>
      <c r="CD35" s="694" t="s">
        <v>
328</v>
      </c>
      <c r="CE35" s="695"/>
      <c r="CF35" s="695"/>
      <c r="CG35" s="695"/>
      <c r="CH35" s="695"/>
      <c r="CI35" s="695"/>
      <c r="CJ35" s="695"/>
      <c r="CK35" s="695"/>
      <c r="CL35" s="695"/>
      <c r="CM35" s="695"/>
      <c r="CN35" s="695"/>
      <c r="CO35" s="695"/>
      <c r="CP35" s="695"/>
      <c r="CQ35" s="696"/>
      <c r="CR35" s="679">
        <v>
1271707</v>
      </c>
      <c r="CS35" s="713"/>
      <c r="CT35" s="713"/>
      <c r="CU35" s="713"/>
      <c r="CV35" s="713"/>
      <c r="CW35" s="713"/>
      <c r="CX35" s="713"/>
      <c r="CY35" s="714"/>
      <c r="CZ35" s="684">
        <v>
0.7</v>
      </c>
      <c r="DA35" s="715"/>
      <c r="DB35" s="715"/>
      <c r="DC35" s="718"/>
      <c r="DD35" s="688">
        <v>
981438</v>
      </c>
      <c r="DE35" s="713"/>
      <c r="DF35" s="713"/>
      <c r="DG35" s="713"/>
      <c r="DH35" s="713"/>
      <c r="DI35" s="713"/>
      <c r="DJ35" s="713"/>
      <c r="DK35" s="714"/>
      <c r="DL35" s="688">
        <v>
981438</v>
      </c>
      <c r="DM35" s="713"/>
      <c r="DN35" s="713"/>
      <c r="DO35" s="713"/>
      <c r="DP35" s="713"/>
      <c r="DQ35" s="713"/>
      <c r="DR35" s="713"/>
      <c r="DS35" s="713"/>
      <c r="DT35" s="713"/>
      <c r="DU35" s="713"/>
      <c r="DV35" s="714"/>
      <c r="DW35" s="684">
        <v>
0.8</v>
      </c>
      <c r="DX35" s="715"/>
      <c r="DY35" s="715"/>
      <c r="DZ35" s="715"/>
      <c r="EA35" s="715"/>
      <c r="EB35" s="715"/>
      <c r="EC35" s="716"/>
    </row>
    <row r="36" spans="2:133" ht="11.25" customHeight="1" x14ac:dyDescent="0.2">
      <c r="B36" s="676" t="s">
        <v>
329</v>
      </c>
      <c r="C36" s="677"/>
      <c r="D36" s="677"/>
      <c r="E36" s="677"/>
      <c r="F36" s="677"/>
      <c r="G36" s="677"/>
      <c r="H36" s="677"/>
      <c r="I36" s="677"/>
      <c r="J36" s="677"/>
      <c r="K36" s="677"/>
      <c r="L36" s="677"/>
      <c r="M36" s="677"/>
      <c r="N36" s="677"/>
      <c r="O36" s="677"/>
      <c r="P36" s="677"/>
      <c r="Q36" s="678"/>
      <c r="R36" s="679" t="s">
        <v>
227</v>
      </c>
      <c r="S36" s="680"/>
      <c r="T36" s="680"/>
      <c r="U36" s="680"/>
      <c r="V36" s="680"/>
      <c r="W36" s="680"/>
      <c r="X36" s="680"/>
      <c r="Y36" s="681"/>
      <c r="Z36" s="682" t="s">
        <v>
233</v>
      </c>
      <c r="AA36" s="682"/>
      <c r="AB36" s="682"/>
      <c r="AC36" s="682"/>
      <c r="AD36" s="683" t="s">
        <v>
233</v>
      </c>
      <c r="AE36" s="683"/>
      <c r="AF36" s="683"/>
      <c r="AG36" s="683"/>
      <c r="AH36" s="683"/>
      <c r="AI36" s="683"/>
      <c r="AJ36" s="683"/>
      <c r="AK36" s="683"/>
      <c r="AL36" s="684" t="s">
        <v>
233</v>
      </c>
      <c r="AM36" s="685"/>
      <c r="AN36" s="685"/>
      <c r="AO36" s="686"/>
      <c r="AQ36" s="756" t="s">
        <v>
330</v>
      </c>
      <c r="AR36" s="757"/>
      <c r="AS36" s="757"/>
      <c r="AT36" s="757"/>
      <c r="AU36" s="757"/>
      <c r="AV36" s="757"/>
      <c r="AW36" s="757"/>
      <c r="AX36" s="757"/>
      <c r="AY36" s="758"/>
      <c r="AZ36" s="679" t="s">
        <v>
233</v>
      </c>
      <c r="BA36" s="680"/>
      <c r="BB36" s="680"/>
      <c r="BC36" s="680"/>
      <c r="BD36" s="713"/>
      <c r="BE36" s="713"/>
      <c r="BF36" s="744"/>
      <c r="BG36" s="694" t="s">
        <v>
331</v>
      </c>
      <c r="BH36" s="695"/>
      <c r="BI36" s="695"/>
      <c r="BJ36" s="695"/>
      <c r="BK36" s="695"/>
      <c r="BL36" s="695"/>
      <c r="BM36" s="695"/>
      <c r="BN36" s="695"/>
      <c r="BO36" s="695"/>
      <c r="BP36" s="695"/>
      <c r="BQ36" s="695"/>
      <c r="BR36" s="695"/>
      <c r="BS36" s="695"/>
      <c r="BT36" s="695"/>
      <c r="BU36" s="696"/>
      <c r="BV36" s="679">
        <v>
208949</v>
      </c>
      <c r="BW36" s="680"/>
      <c r="BX36" s="680"/>
      <c r="BY36" s="680"/>
      <c r="BZ36" s="680"/>
      <c r="CA36" s="680"/>
      <c r="CB36" s="689"/>
      <c r="CD36" s="694" t="s">
        <v>
332</v>
      </c>
      <c r="CE36" s="695"/>
      <c r="CF36" s="695"/>
      <c r="CG36" s="695"/>
      <c r="CH36" s="695"/>
      <c r="CI36" s="695"/>
      <c r="CJ36" s="695"/>
      <c r="CK36" s="695"/>
      <c r="CL36" s="695"/>
      <c r="CM36" s="695"/>
      <c r="CN36" s="695"/>
      <c r="CO36" s="695"/>
      <c r="CP36" s="695"/>
      <c r="CQ36" s="696"/>
      <c r="CR36" s="679">
        <v>
9931849</v>
      </c>
      <c r="CS36" s="680"/>
      <c r="CT36" s="680"/>
      <c r="CU36" s="680"/>
      <c r="CV36" s="680"/>
      <c r="CW36" s="680"/>
      <c r="CX36" s="680"/>
      <c r="CY36" s="681"/>
      <c r="CZ36" s="684">
        <v>
5.3</v>
      </c>
      <c r="DA36" s="715"/>
      <c r="DB36" s="715"/>
      <c r="DC36" s="718"/>
      <c r="DD36" s="688">
        <v>
6805402</v>
      </c>
      <c r="DE36" s="680"/>
      <c r="DF36" s="680"/>
      <c r="DG36" s="680"/>
      <c r="DH36" s="680"/>
      <c r="DI36" s="680"/>
      <c r="DJ36" s="680"/>
      <c r="DK36" s="681"/>
      <c r="DL36" s="688">
        <v>
4933952</v>
      </c>
      <c r="DM36" s="680"/>
      <c r="DN36" s="680"/>
      <c r="DO36" s="680"/>
      <c r="DP36" s="680"/>
      <c r="DQ36" s="680"/>
      <c r="DR36" s="680"/>
      <c r="DS36" s="680"/>
      <c r="DT36" s="680"/>
      <c r="DU36" s="680"/>
      <c r="DV36" s="681"/>
      <c r="DW36" s="684">
        <v>
3.9</v>
      </c>
      <c r="DX36" s="715"/>
      <c r="DY36" s="715"/>
      <c r="DZ36" s="715"/>
      <c r="EA36" s="715"/>
      <c r="EB36" s="715"/>
      <c r="EC36" s="716"/>
    </row>
    <row r="37" spans="2:133" ht="11.25" customHeight="1" x14ac:dyDescent="0.2">
      <c r="B37" s="676" t="s">
        <v>
333</v>
      </c>
      <c r="C37" s="677"/>
      <c r="D37" s="677"/>
      <c r="E37" s="677"/>
      <c r="F37" s="677"/>
      <c r="G37" s="677"/>
      <c r="H37" s="677"/>
      <c r="I37" s="677"/>
      <c r="J37" s="677"/>
      <c r="K37" s="677"/>
      <c r="L37" s="677"/>
      <c r="M37" s="677"/>
      <c r="N37" s="677"/>
      <c r="O37" s="677"/>
      <c r="P37" s="677"/>
      <c r="Q37" s="678"/>
      <c r="R37" s="679" t="s">
        <v>
233</v>
      </c>
      <c r="S37" s="680"/>
      <c r="T37" s="680"/>
      <c r="U37" s="680"/>
      <c r="V37" s="680"/>
      <c r="W37" s="680"/>
      <c r="X37" s="680"/>
      <c r="Y37" s="681"/>
      <c r="Z37" s="682" t="s">
        <v>
227</v>
      </c>
      <c r="AA37" s="682"/>
      <c r="AB37" s="682"/>
      <c r="AC37" s="682"/>
      <c r="AD37" s="683" t="s">
        <v>
233</v>
      </c>
      <c r="AE37" s="683"/>
      <c r="AF37" s="683"/>
      <c r="AG37" s="683"/>
      <c r="AH37" s="683"/>
      <c r="AI37" s="683"/>
      <c r="AJ37" s="683"/>
      <c r="AK37" s="683"/>
      <c r="AL37" s="684" t="s">
        <v>
227</v>
      </c>
      <c r="AM37" s="685"/>
      <c r="AN37" s="685"/>
      <c r="AO37" s="686"/>
      <c r="AQ37" s="756" t="s">
        <v>
334</v>
      </c>
      <c r="AR37" s="757"/>
      <c r="AS37" s="757"/>
      <c r="AT37" s="757"/>
      <c r="AU37" s="757"/>
      <c r="AV37" s="757"/>
      <c r="AW37" s="757"/>
      <c r="AX37" s="757"/>
      <c r="AY37" s="758"/>
      <c r="AZ37" s="679" t="s">
        <v>
233</v>
      </c>
      <c r="BA37" s="680"/>
      <c r="BB37" s="680"/>
      <c r="BC37" s="680"/>
      <c r="BD37" s="713"/>
      <c r="BE37" s="713"/>
      <c r="BF37" s="744"/>
      <c r="BG37" s="694" t="s">
        <v>
335</v>
      </c>
      <c r="BH37" s="695"/>
      <c r="BI37" s="695"/>
      <c r="BJ37" s="695"/>
      <c r="BK37" s="695"/>
      <c r="BL37" s="695"/>
      <c r="BM37" s="695"/>
      <c r="BN37" s="695"/>
      <c r="BO37" s="695"/>
      <c r="BP37" s="695"/>
      <c r="BQ37" s="695"/>
      <c r="BR37" s="695"/>
      <c r="BS37" s="695"/>
      <c r="BT37" s="695"/>
      <c r="BU37" s="696"/>
      <c r="BV37" s="679">
        <v>
92803</v>
      </c>
      <c r="BW37" s="680"/>
      <c r="BX37" s="680"/>
      <c r="BY37" s="680"/>
      <c r="BZ37" s="680"/>
      <c r="CA37" s="680"/>
      <c r="CB37" s="689"/>
      <c r="CD37" s="694" t="s">
        <v>
336</v>
      </c>
      <c r="CE37" s="695"/>
      <c r="CF37" s="695"/>
      <c r="CG37" s="695"/>
      <c r="CH37" s="695"/>
      <c r="CI37" s="695"/>
      <c r="CJ37" s="695"/>
      <c r="CK37" s="695"/>
      <c r="CL37" s="695"/>
      <c r="CM37" s="695"/>
      <c r="CN37" s="695"/>
      <c r="CO37" s="695"/>
      <c r="CP37" s="695"/>
      <c r="CQ37" s="696"/>
      <c r="CR37" s="679">
        <v>
1915195</v>
      </c>
      <c r="CS37" s="713"/>
      <c r="CT37" s="713"/>
      <c r="CU37" s="713"/>
      <c r="CV37" s="713"/>
      <c r="CW37" s="713"/>
      <c r="CX37" s="713"/>
      <c r="CY37" s="714"/>
      <c r="CZ37" s="684">
        <v>
1</v>
      </c>
      <c r="DA37" s="715"/>
      <c r="DB37" s="715"/>
      <c r="DC37" s="718"/>
      <c r="DD37" s="688">
        <v>
1915195</v>
      </c>
      <c r="DE37" s="713"/>
      <c r="DF37" s="713"/>
      <c r="DG37" s="713"/>
      <c r="DH37" s="713"/>
      <c r="DI37" s="713"/>
      <c r="DJ37" s="713"/>
      <c r="DK37" s="714"/>
      <c r="DL37" s="688">
        <v>
1308024</v>
      </c>
      <c r="DM37" s="713"/>
      <c r="DN37" s="713"/>
      <c r="DO37" s="713"/>
      <c r="DP37" s="713"/>
      <c r="DQ37" s="713"/>
      <c r="DR37" s="713"/>
      <c r="DS37" s="713"/>
      <c r="DT37" s="713"/>
      <c r="DU37" s="713"/>
      <c r="DV37" s="714"/>
      <c r="DW37" s="684">
        <v>
1</v>
      </c>
      <c r="DX37" s="715"/>
      <c r="DY37" s="715"/>
      <c r="DZ37" s="715"/>
      <c r="EA37" s="715"/>
      <c r="EB37" s="715"/>
      <c r="EC37" s="716"/>
    </row>
    <row r="38" spans="2:133" ht="11.25" customHeight="1" x14ac:dyDescent="0.2">
      <c r="B38" s="724" t="s">
        <v>
337</v>
      </c>
      <c r="C38" s="725"/>
      <c r="D38" s="725"/>
      <c r="E38" s="725"/>
      <c r="F38" s="725"/>
      <c r="G38" s="725"/>
      <c r="H38" s="725"/>
      <c r="I38" s="725"/>
      <c r="J38" s="725"/>
      <c r="K38" s="725"/>
      <c r="L38" s="725"/>
      <c r="M38" s="725"/>
      <c r="N38" s="725"/>
      <c r="O38" s="725"/>
      <c r="P38" s="725"/>
      <c r="Q38" s="726"/>
      <c r="R38" s="759">
        <v>
195660277</v>
      </c>
      <c r="S38" s="760"/>
      <c r="T38" s="760"/>
      <c r="U38" s="760"/>
      <c r="V38" s="760"/>
      <c r="W38" s="760"/>
      <c r="X38" s="760"/>
      <c r="Y38" s="761"/>
      <c r="Z38" s="762">
        <v>
100</v>
      </c>
      <c r="AA38" s="762"/>
      <c r="AB38" s="762"/>
      <c r="AC38" s="762"/>
      <c r="AD38" s="763">
        <v>
125501151</v>
      </c>
      <c r="AE38" s="763"/>
      <c r="AF38" s="763"/>
      <c r="AG38" s="763"/>
      <c r="AH38" s="763"/>
      <c r="AI38" s="763"/>
      <c r="AJ38" s="763"/>
      <c r="AK38" s="763"/>
      <c r="AL38" s="764">
        <v>
100</v>
      </c>
      <c r="AM38" s="750"/>
      <c r="AN38" s="750"/>
      <c r="AO38" s="765"/>
      <c r="AQ38" s="756" t="s">
        <v>
338</v>
      </c>
      <c r="AR38" s="757"/>
      <c r="AS38" s="757"/>
      <c r="AT38" s="757"/>
      <c r="AU38" s="757"/>
      <c r="AV38" s="757"/>
      <c r="AW38" s="757"/>
      <c r="AX38" s="757"/>
      <c r="AY38" s="758"/>
      <c r="AZ38" s="679" t="s">
        <v>
227</v>
      </c>
      <c r="BA38" s="680"/>
      <c r="BB38" s="680"/>
      <c r="BC38" s="680"/>
      <c r="BD38" s="713"/>
      <c r="BE38" s="713"/>
      <c r="BF38" s="744"/>
      <c r="BG38" s="694" t="s">
        <v>
339</v>
      </c>
      <c r="BH38" s="695"/>
      <c r="BI38" s="695"/>
      <c r="BJ38" s="695"/>
      <c r="BK38" s="695"/>
      <c r="BL38" s="695"/>
      <c r="BM38" s="695"/>
      <c r="BN38" s="695"/>
      <c r="BO38" s="695"/>
      <c r="BP38" s="695"/>
      <c r="BQ38" s="695"/>
      <c r="BR38" s="695"/>
      <c r="BS38" s="695"/>
      <c r="BT38" s="695"/>
      <c r="BU38" s="696"/>
      <c r="BV38" s="679">
        <v>
124909</v>
      </c>
      <c r="BW38" s="680"/>
      <c r="BX38" s="680"/>
      <c r="BY38" s="680"/>
      <c r="BZ38" s="680"/>
      <c r="CA38" s="680"/>
      <c r="CB38" s="689"/>
      <c r="CD38" s="694" t="s">
        <v>
340</v>
      </c>
      <c r="CE38" s="695"/>
      <c r="CF38" s="695"/>
      <c r="CG38" s="695"/>
      <c r="CH38" s="695"/>
      <c r="CI38" s="695"/>
      <c r="CJ38" s="695"/>
      <c r="CK38" s="695"/>
      <c r="CL38" s="695"/>
      <c r="CM38" s="695"/>
      <c r="CN38" s="695"/>
      <c r="CO38" s="695"/>
      <c r="CP38" s="695"/>
      <c r="CQ38" s="696"/>
      <c r="CR38" s="679">
        <v>
17979871</v>
      </c>
      <c r="CS38" s="680"/>
      <c r="CT38" s="680"/>
      <c r="CU38" s="680"/>
      <c r="CV38" s="680"/>
      <c r="CW38" s="680"/>
      <c r="CX38" s="680"/>
      <c r="CY38" s="681"/>
      <c r="CZ38" s="684">
        <v>
9.6</v>
      </c>
      <c r="DA38" s="715"/>
      <c r="DB38" s="715"/>
      <c r="DC38" s="718"/>
      <c r="DD38" s="688">
        <v>
15443027</v>
      </c>
      <c r="DE38" s="680"/>
      <c r="DF38" s="680"/>
      <c r="DG38" s="680"/>
      <c r="DH38" s="680"/>
      <c r="DI38" s="680"/>
      <c r="DJ38" s="680"/>
      <c r="DK38" s="681"/>
      <c r="DL38" s="688">
        <v>
13179206</v>
      </c>
      <c r="DM38" s="680"/>
      <c r="DN38" s="680"/>
      <c r="DO38" s="680"/>
      <c r="DP38" s="680"/>
      <c r="DQ38" s="680"/>
      <c r="DR38" s="680"/>
      <c r="DS38" s="680"/>
      <c r="DT38" s="680"/>
      <c r="DU38" s="680"/>
      <c r="DV38" s="681"/>
      <c r="DW38" s="684">
        <v>
10.5</v>
      </c>
      <c r="DX38" s="715"/>
      <c r="DY38" s="715"/>
      <c r="DZ38" s="715"/>
      <c r="EA38" s="715"/>
      <c r="EB38" s="715"/>
      <c r="EC38" s="716"/>
    </row>
    <row r="39" spans="2:133" ht="11.25" customHeight="1" x14ac:dyDescent="0.2">
      <c r="AQ39" s="756" t="s">
        <v>
341</v>
      </c>
      <c r="AR39" s="757"/>
      <c r="AS39" s="757"/>
      <c r="AT39" s="757"/>
      <c r="AU39" s="757"/>
      <c r="AV39" s="757"/>
      <c r="AW39" s="757"/>
      <c r="AX39" s="757"/>
      <c r="AY39" s="758"/>
      <c r="AZ39" s="679" t="s">
        <v>
233</v>
      </c>
      <c r="BA39" s="680"/>
      <c r="BB39" s="680"/>
      <c r="BC39" s="680"/>
      <c r="BD39" s="713"/>
      <c r="BE39" s="713"/>
      <c r="BF39" s="744"/>
      <c r="BG39" s="766" t="s">
        <v>
342</v>
      </c>
      <c r="BH39" s="767"/>
      <c r="BI39" s="767"/>
      <c r="BJ39" s="767"/>
      <c r="BK39" s="767"/>
      <c r="BL39" s="235"/>
      <c r="BM39" s="695" t="s">
        <v>
343</v>
      </c>
      <c r="BN39" s="695"/>
      <c r="BO39" s="695"/>
      <c r="BP39" s="695"/>
      <c r="BQ39" s="695"/>
      <c r="BR39" s="695"/>
      <c r="BS39" s="695"/>
      <c r="BT39" s="695"/>
      <c r="BU39" s="696"/>
      <c r="BV39" s="679">
        <v>
125</v>
      </c>
      <c r="BW39" s="680"/>
      <c r="BX39" s="680"/>
      <c r="BY39" s="680"/>
      <c r="BZ39" s="680"/>
      <c r="CA39" s="680"/>
      <c r="CB39" s="689"/>
      <c r="CD39" s="694" t="s">
        <v>
344</v>
      </c>
      <c r="CE39" s="695"/>
      <c r="CF39" s="695"/>
      <c r="CG39" s="695"/>
      <c r="CH39" s="695"/>
      <c r="CI39" s="695"/>
      <c r="CJ39" s="695"/>
      <c r="CK39" s="695"/>
      <c r="CL39" s="695"/>
      <c r="CM39" s="695"/>
      <c r="CN39" s="695"/>
      <c r="CO39" s="695"/>
      <c r="CP39" s="695"/>
      <c r="CQ39" s="696"/>
      <c r="CR39" s="679">
        <v>
8500592</v>
      </c>
      <c r="CS39" s="713"/>
      <c r="CT39" s="713"/>
      <c r="CU39" s="713"/>
      <c r="CV39" s="713"/>
      <c r="CW39" s="713"/>
      <c r="CX39" s="713"/>
      <c r="CY39" s="714"/>
      <c r="CZ39" s="684">
        <v>
4.5</v>
      </c>
      <c r="DA39" s="715"/>
      <c r="DB39" s="715"/>
      <c r="DC39" s="718"/>
      <c r="DD39" s="688">
        <v>
8445803</v>
      </c>
      <c r="DE39" s="713"/>
      <c r="DF39" s="713"/>
      <c r="DG39" s="713"/>
      <c r="DH39" s="713"/>
      <c r="DI39" s="713"/>
      <c r="DJ39" s="713"/>
      <c r="DK39" s="714"/>
      <c r="DL39" s="688" t="s">
        <v>
227</v>
      </c>
      <c r="DM39" s="713"/>
      <c r="DN39" s="713"/>
      <c r="DO39" s="713"/>
      <c r="DP39" s="713"/>
      <c r="DQ39" s="713"/>
      <c r="DR39" s="713"/>
      <c r="DS39" s="713"/>
      <c r="DT39" s="713"/>
      <c r="DU39" s="713"/>
      <c r="DV39" s="714"/>
      <c r="DW39" s="684" t="s">
        <v>
227</v>
      </c>
      <c r="DX39" s="715"/>
      <c r="DY39" s="715"/>
      <c r="DZ39" s="715"/>
      <c r="EA39" s="715"/>
      <c r="EB39" s="715"/>
      <c r="EC39" s="716"/>
    </row>
    <row r="40" spans="2:133" ht="11.25" customHeight="1" x14ac:dyDescent="0.2">
      <c r="AQ40" s="756" t="s">
        <v>
345</v>
      </c>
      <c r="AR40" s="757"/>
      <c r="AS40" s="757"/>
      <c r="AT40" s="757"/>
      <c r="AU40" s="757"/>
      <c r="AV40" s="757"/>
      <c r="AW40" s="757"/>
      <c r="AX40" s="757"/>
      <c r="AY40" s="758"/>
      <c r="AZ40" s="679">
        <v>
5416350</v>
      </c>
      <c r="BA40" s="680"/>
      <c r="BB40" s="680"/>
      <c r="BC40" s="680"/>
      <c r="BD40" s="713"/>
      <c r="BE40" s="713"/>
      <c r="BF40" s="744"/>
      <c r="BG40" s="766"/>
      <c r="BH40" s="767"/>
      <c r="BI40" s="767"/>
      <c r="BJ40" s="767"/>
      <c r="BK40" s="767"/>
      <c r="BL40" s="235"/>
      <c r="BM40" s="695" t="s">
        <v>
346</v>
      </c>
      <c r="BN40" s="695"/>
      <c r="BO40" s="695"/>
      <c r="BP40" s="695"/>
      <c r="BQ40" s="695"/>
      <c r="BR40" s="695"/>
      <c r="BS40" s="695"/>
      <c r="BT40" s="695"/>
      <c r="BU40" s="696"/>
      <c r="BV40" s="679" t="s">
        <v>
227</v>
      </c>
      <c r="BW40" s="680"/>
      <c r="BX40" s="680"/>
      <c r="BY40" s="680"/>
      <c r="BZ40" s="680"/>
      <c r="CA40" s="680"/>
      <c r="CB40" s="689"/>
      <c r="CD40" s="694" t="s">
        <v>
347</v>
      </c>
      <c r="CE40" s="695"/>
      <c r="CF40" s="695"/>
      <c r="CG40" s="695"/>
      <c r="CH40" s="695"/>
      <c r="CI40" s="695"/>
      <c r="CJ40" s="695"/>
      <c r="CK40" s="695"/>
      <c r="CL40" s="695"/>
      <c r="CM40" s="695"/>
      <c r="CN40" s="695"/>
      <c r="CO40" s="695"/>
      <c r="CP40" s="695"/>
      <c r="CQ40" s="696"/>
      <c r="CR40" s="679">
        <v>
26174</v>
      </c>
      <c r="CS40" s="680"/>
      <c r="CT40" s="680"/>
      <c r="CU40" s="680"/>
      <c r="CV40" s="680"/>
      <c r="CW40" s="680"/>
      <c r="CX40" s="680"/>
      <c r="CY40" s="681"/>
      <c r="CZ40" s="684">
        <v>
0</v>
      </c>
      <c r="DA40" s="715"/>
      <c r="DB40" s="715"/>
      <c r="DC40" s="718"/>
      <c r="DD40" s="688">
        <v>
26174</v>
      </c>
      <c r="DE40" s="680"/>
      <c r="DF40" s="680"/>
      <c r="DG40" s="680"/>
      <c r="DH40" s="680"/>
      <c r="DI40" s="680"/>
      <c r="DJ40" s="680"/>
      <c r="DK40" s="681"/>
      <c r="DL40" s="688" t="s">
        <v>
233</v>
      </c>
      <c r="DM40" s="680"/>
      <c r="DN40" s="680"/>
      <c r="DO40" s="680"/>
      <c r="DP40" s="680"/>
      <c r="DQ40" s="680"/>
      <c r="DR40" s="680"/>
      <c r="DS40" s="680"/>
      <c r="DT40" s="680"/>
      <c r="DU40" s="680"/>
      <c r="DV40" s="681"/>
      <c r="DW40" s="684" t="s">
        <v>
233</v>
      </c>
      <c r="DX40" s="715"/>
      <c r="DY40" s="715"/>
      <c r="DZ40" s="715"/>
      <c r="EA40" s="715"/>
      <c r="EB40" s="715"/>
      <c r="EC40" s="716"/>
    </row>
    <row r="41" spans="2:133" ht="11.25" customHeight="1" x14ac:dyDescent="0.2">
      <c r="AQ41" s="770" t="s">
        <v>
348</v>
      </c>
      <c r="AR41" s="771"/>
      <c r="AS41" s="771"/>
      <c r="AT41" s="771"/>
      <c r="AU41" s="771"/>
      <c r="AV41" s="771"/>
      <c r="AW41" s="771"/>
      <c r="AX41" s="771"/>
      <c r="AY41" s="772"/>
      <c r="AZ41" s="759">
        <v>
12563521</v>
      </c>
      <c r="BA41" s="760"/>
      <c r="BB41" s="760"/>
      <c r="BC41" s="760"/>
      <c r="BD41" s="749"/>
      <c r="BE41" s="749"/>
      <c r="BF41" s="751"/>
      <c r="BG41" s="768"/>
      <c r="BH41" s="769"/>
      <c r="BI41" s="769"/>
      <c r="BJ41" s="769"/>
      <c r="BK41" s="769"/>
      <c r="BL41" s="236"/>
      <c r="BM41" s="704" t="s">
        <v>
349</v>
      </c>
      <c r="BN41" s="704"/>
      <c r="BO41" s="704"/>
      <c r="BP41" s="704"/>
      <c r="BQ41" s="704"/>
      <c r="BR41" s="704"/>
      <c r="BS41" s="704"/>
      <c r="BT41" s="704"/>
      <c r="BU41" s="705"/>
      <c r="BV41" s="759">
        <v>
255</v>
      </c>
      <c r="BW41" s="760"/>
      <c r="BX41" s="760"/>
      <c r="BY41" s="760"/>
      <c r="BZ41" s="760"/>
      <c r="CA41" s="760"/>
      <c r="CB41" s="773"/>
      <c r="CD41" s="694" t="s">
        <v>
350</v>
      </c>
      <c r="CE41" s="695"/>
      <c r="CF41" s="695"/>
      <c r="CG41" s="695"/>
      <c r="CH41" s="695"/>
      <c r="CI41" s="695"/>
      <c r="CJ41" s="695"/>
      <c r="CK41" s="695"/>
      <c r="CL41" s="695"/>
      <c r="CM41" s="695"/>
      <c r="CN41" s="695"/>
      <c r="CO41" s="695"/>
      <c r="CP41" s="695"/>
      <c r="CQ41" s="696"/>
      <c r="CR41" s="679" t="s">
        <v>
233</v>
      </c>
      <c r="CS41" s="713"/>
      <c r="CT41" s="713"/>
      <c r="CU41" s="713"/>
      <c r="CV41" s="713"/>
      <c r="CW41" s="713"/>
      <c r="CX41" s="713"/>
      <c r="CY41" s="714"/>
      <c r="CZ41" s="684" t="s">
        <v>
227</v>
      </c>
      <c r="DA41" s="715"/>
      <c r="DB41" s="715"/>
      <c r="DC41" s="718"/>
      <c r="DD41" s="688" t="s">
        <v>
233</v>
      </c>
      <c r="DE41" s="713"/>
      <c r="DF41" s="713"/>
      <c r="DG41" s="713"/>
      <c r="DH41" s="713"/>
      <c r="DI41" s="713"/>
      <c r="DJ41" s="713"/>
      <c r="DK41" s="71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352</v>
      </c>
      <c r="CE42" s="677"/>
      <c r="CF42" s="677"/>
      <c r="CG42" s="677"/>
      <c r="CH42" s="677"/>
      <c r="CI42" s="677"/>
      <c r="CJ42" s="677"/>
      <c r="CK42" s="677"/>
      <c r="CL42" s="677"/>
      <c r="CM42" s="677"/>
      <c r="CN42" s="677"/>
      <c r="CO42" s="677"/>
      <c r="CP42" s="677"/>
      <c r="CQ42" s="678"/>
      <c r="CR42" s="679">
        <v>
23804171</v>
      </c>
      <c r="CS42" s="680"/>
      <c r="CT42" s="680"/>
      <c r="CU42" s="680"/>
      <c r="CV42" s="680"/>
      <c r="CW42" s="680"/>
      <c r="CX42" s="680"/>
      <c r="CY42" s="681"/>
      <c r="CZ42" s="684">
        <v>
12.7</v>
      </c>
      <c r="DA42" s="685"/>
      <c r="DB42" s="685"/>
      <c r="DC42" s="780"/>
      <c r="DD42" s="688">
        <v>
12648823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354</v>
      </c>
      <c r="CE43" s="677"/>
      <c r="CF43" s="677"/>
      <c r="CG43" s="677"/>
      <c r="CH43" s="677"/>
      <c r="CI43" s="677"/>
      <c r="CJ43" s="677"/>
      <c r="CK43" s="677"/>
      <c r="CL43" s="677"/>
      <c r="CM43" s="677"/>
      <c r="CN43" s="677"/>
      <c r="CO43" s="677"/>
      <c r="CP43" s="677"/>
      <c r="CQ43" s="678"/>
      <c r="CR43" s="679">
        <v>
1068835</v>
      </c>
      <c r="CS43" s="713"/>
      <c r="CT43" s="713"/>
      <c r="CU43" s="713"/>
      <c r="CV43" s="713"/>
      <c r="CW43" s="713"/>
      <c r="CX43" s="713"/>
      <c r="CY43" s="714"/>
      <c r="CZ43" s="684">
        <v>
0.6</v>
      </c>
      <c r="DA43" s="715"/>
      <c r="DB43" s="715"/>
      <c r="DC43" s="718"/>
      <c r="DD43" s="688">
        <v>
1022582</v>
      </c>
      <c r="DE43" s="713"/>
      <c r="DF43" s="713"/>
      <c r="DG43" s="713"/>
      <c r="DH43" s="713"/>
      <c r="DI43" s="713"/>
      <c r="DJ43" s="713"/>
      <c r="DK43" s="71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355</v>
      </c>
      <c r="CD44" s="791" t="s">
        <v>
306</v>
      </c>
      <c r="CE44" s="792"/>
      <c r="CF44" s="676" t="s">
        <v>
356</v>
      </c>
      <c r="CG44" s="677"/>
      <c r="CH44" s="677"/>
      <c r="CI44" s="677"/>
      <c r="CJ44" s="677"/>
      <c r="CK44" s="677"/>
      <c r="CL44" s="677"/>
      <c r="CM44" s="677"/>
      <c r="CN44" s="677"/>
      <c r="CO44" s="677"/>
      <c r="CP44" s="677"/>
      <c r="CQ44" s="678"/>
      <c r="CR44" s="679">
        <v>
23803386</v>
      </c>
      <c r="CS44" s="680"/>
      <c r="CT44" s="680"/>
      <c r="CU44" s="680"/>
      <c r="CV44" s="680"/>
      <c r="CW44" s="680"/>
      <c r="CX44" s="680"/>
      <c r="CY44" s="681"/>
      <c r="CZ44" s="684">
        <v>
12.7</v>
      </c>
      <c r="DA44" s="685"/>
      <c r="DB44" s="685"/>
      <c r="DC44" s="780"/>
      <c r="DD44" s="688">
        <v>
12648626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357</v>
      </c>
      <c r="CG45" s="677"/>
      <c r="CH45" s="677"/>
      <c r="CI45" s="677"/>
      <c r="CJ45" s="677"/>
      <c r="CK45" s="677"/>
      <c r="CL45" s="677"/>
      <c r="CM45" s="677"/>
      <c r="CN45" s="677"/>
      <c r="CO45" s="677"/>
      <c r="CP45" s="677"/>
      <c r="CQ45" s="678"/>
      <c r="CR45" s="679">
        <v>
5193680</v>
      </c>
      <c r="CS45" s="713"/>
      <c r="CT45" s="713"/>
      <c r="CU45" s="713"/>
      <c r="CV45" s="713"/>
      <c r="CW45" s="713"/>
      <c r="CX45" s="713"/>
      <c r="CY45" s="714"/>
      <c r="CZ45" s="684">
        <v>
2.8</v>
      </c>
      <c r="DA45" s="715"/>
      <c r="DB45" s="715"/>
      <c r="DC45" s="718"/>
      <c r="DD45" s="688">
        <v>
935537</v>
      </c>
      <c r="DE45" s="713"/>
      <c r="DF45" s="713"/>
      <c r="DG45" s="713"/>
      <c r="DH45" s="713"/>
      <c r="DI45" s="713"/>
      <c r="DJ45" s="713"/>
      <c r="DK45" s="71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358</v>
      </c>
      <c r="CG46" s="677"/>
      <c r="CH46" s="677"/>
      <c r="CI46" s="677"/>
      <c r="CJ46" s="677"/>
      <c r="CK46" s="677"/>
      <c r="CL46" s="677"/>
      <c r="CM46" s="677"/>
      <c r="CN46" s="677"/>
      <c r="CO46" s="677"/>
      <c r="CP46" s="677"/>
      <c r="CQ46" s="678"/>
      <c r="CR46" s="679">
        <v>
18600025</v>
      </c>
      <c r="CS46" s="680"/>
      <c r="CT46" s="680"/>
      <c r="CU46" s="680"/>
      <c r="CV46" s="680"/>
      <c r="CW46" s="680"/>
      <c r="CX46" s="680"/>
      <c r="CY46" s="681"/>
      <c r="CZ46" s="684">
        <v>
9.9</v>
      </c>
      <c r="DA46" s="685"/>
      <c r="DB46" s="685"/>
      <c r="DC46" s="780"/>
      <c r="DD46" s="688">
        <v>
11703408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359</v>
      </c>
      <c r="CG47" s="677"/>
      <c r="CH47" s="677"/>
      <c r="CI47" s="677"/>
      <c r="CJ47" s="677"/>
      <c r="CK47" s="677"/>
      <c r="CL47" s="677"/>
      <c r="CM47" s="677"/>
      <c r="CN47" s="677"/>
      <c r="CO47" s="677"/>
      <c r="CP47" s="677"/>
      <c r="CQ47" s="678"/>
      <c r="CR47" s="679">
        <v>
785</v>
      </c>
      <c r="CS47" s="713"/>
      <c r="CT47" s="713"/>
      <c r="CU47" s="713"/>
      <c r="CV47" s="713"/>
      <c r="CW47" s="713"/>
      <c r="CX47" s="713"/>
      <c r="CY47" s="714"/>
      <c r="CZ47" s="684">
        <v>
0</v>
      </c>
      <c r="DA47" s="715"/>
      <c r="DB47" s="715"/>
      <c r="DC47" s="718"/>
      <c r="DD47" s="688">
        <v>
197</v>
      </c>
      <c r="DE47" s="713"/>
      <c r="DF47" s="713"/>
      <c r="DG47" s="713"/>
      <c r="DH47" s="713"/>
      <c r="DI47" s="713"/>
      <c r="DJ47" s="713"/>
      <c r="DK47" s="71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360</v>
      </c>
      <c r="CG48" s="677"/>
      <c r="CH48" s="677"/>
      <c r="CI48" s="677"/>
      <c r="CJ48" s="677"/>
      <c r="CK48" s="677"/>
      <c r="CL48" s="677"/>
      <c r="CM48" s="677"/>
      <c r="CN48" s="677"/>
      <c r="CO48" s="677"/>
      <c r="CP48" s="677"/>
      <c r="CQ48" s="678"/>
      <c r="CR48" s="679" t="s">
        <v>
233</v>
      </c>
      <c r="CS48" s="680"/>
      <c r="CT48" s="680"/>
      <c r="CU48" s="680"/>
      <c r="CV48" s="680"/>
      <c r="CW48" s="680"/>
      <c r="CX48" s="680"/>
      <c r="CY48" s="681"/>
      <c r="CZ48" s="684" t="s">
        <v>
233</v>
      </c>
      <c r="DA48" s="685"/>
      <c r="DB48" s="685"/>
      <c r="DC48" s="780"/>
      <c r="DD48" s="688" t="s">
        <v>
227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361</v>
      </c>
      <c r="CE49" s="725"/>
      <c r="CF49" s="725"/>
      <c r="CG49" s="725"/>
      <c r="CH49" s="725"/>
      <c r="CI49" s="725"/>
      <c r="CJ49" s="725"/>
      <c r="CK49" s="725"/>
      <c r="CL49" s="725"/>
      <c r="CM49" s="725"/>
      <c r="CN49" s="725"/>
      <c r="CO49" s="725"/>
      <c r="CP49" s="725"/>
      <c r="CQ49" s="726"/>
      <c r="CR49" s="759">
        <v>
187521247</v>
      </c>
      <c r="CS49" s="749"/>
      <c r="CT49" s="749"/>
      <c r="CU49" s="749"/>
      <c r="CV49" s="749"/>
      <c r="CW49" s="749"/>
      <c r="CX49" s="749"/>
      <c r="CY49" s="781"/>
      <c r="CZ49" s="764">
        <v>
100</v>
      </c>
      <c r="DA49" s="782"/>
      <c r="DB49" s="782"/>
      <c r="DC49" s="783"/>
      <c r="DD49" s="784">
        <v>
131953806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zUthK0VGEcn2vtoqsUZuVcVKJYpYTgYWdcrZNPudEuy6c72kHK2KjzGmP82deXFYji4t071QyuQfWyQTsFE1qg==" saltValue="60Hfv444wTRQJ4AKWDEEn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363</v>
      </c>
      <c r="DK2" s="827"/>
      <c r="DL2" s="827"/>
      <c r="DM2" s="827"/>
      <c r="DN2" s="827"/>
      <c r="DO2" s="828"/>
      <c r="DP2" s="249"/>
      <c r="DQ2" s="826" t="s">
        <v>
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367</v>
      </c>
      <c r="B5" s="821"/>
      <c r="C5" s="821"/>
      <c r="D5" s="821"/>
      <c r="E5" s="821"/>
      <c r="F5" s="821"/>
      <c r="G5" s="821"/>
      <c r="H5" s="821"/>
      <c r="I5" s="821"/>
      <c r="J5" s="821"/>
      <c r="K5" s="821"/>
      <c r="L5" s="821"/>
      <c r="M5" s="821"/>
      <c r="N5" s="821"/>
      <c r="O5" s="821"/>
      <c r="P5" s="822"/>
      <c r="Q5" s="797" t="s">
        <v>
368</v>
      </c>
      <c r="R5" s="798"/>
      <c r="S5" s="798"/>
      <c r="T5" s="798"/>
      <c r="U5" s="799"/>
      <c r="V5" s="797" t="s">
        <v>
369</v>
      </c>
      <c r="W5" s="798"/>
      <c r="X5" s="798"/>
      <c r="Y5" s="798"/>
      <c r="Z5" s="799"/>
      <c r="AA5" s="797" t="s">
        <v>
370</v>
      </c>
      <c r="AB5" s="798"/>
      <c r="AC5" s="798"/>
      <c r="AD5" s="798"/>
      <c r="AE5" s="798"/>
      <c r="AF5" s="830" t="s">
        <v>
371</v>
      </c>
      <c r="AG5" s="798"/>
      <c r="AH5" s="798"/>
      <c r="AI5" s="798"/>
      <c r="AJ5" s="809"/>
      <c r="AK5" s="798" t="s">
        <v>
372</v>
      </c>
      <c r="AL5" s="798"/>
      <c r="AM5" s="798"/>
      <c r="AN5" s="798"/>
      <c r="AO5" s="799"/>
      <c r="AP5" s="797" t="s">
        <v>
373</v>
      </c>
      <c r="AQ5" s="798"/>
      <c r="AR5" s="798"/>
      <c r="AS5" s="798"/>
      <c r="AT5" s="799"/>
      <c r="AU5" s="797" t="s">
        <v>
374</v>
      </c>
      <c r="AV5" s="798"/>
      <c r="AW5" s="798"/>
      <c r="AX5" s="798"/>
      <c r="AY5" s="809"/>
      <c r="AZ5" s="256"/>
      <c r="BA5" s="256"/>
      <c r="BB5" s="256"/>
      <c r="BC5" s="256"/>
      <c r="BD5" s="256"/>
      <c r="BE5" s="257"/>
      <c r="BF5" s="257"/>
      <c r="BG5" s="257"/>
      <c r="BH5" s="257"/>
      <c r="BI5" s="257"/>
      <c r="BJ5" s="257"/>
      <c r="BK5" s="257"/>
      <c r="BL5" s="257"/>
      <c r="BM5" s="257"/>
      <c r="BN5" s="257"/>
      <c r="BO5" s="257"/>
      <c r="BP5" s="257"/>
      <c r="BQ5" s="820" t="s">
        <v>
375</v>
      </c>
      <c r="BR5" s="821"/>
      <c r="BS5" s="821"/>
      <c r="BT5" s="821"/>
      <c r="BU5" s="821"/>
      <c r="BV5" s="821"/>
      <c r="BW5" s="821"/>
      <c r="BX5" s="821"/>
      <c r="BY5" s="821"/>
      <c r="BZ5" s="821"/>
      <c r="CA5" s="821"/>
      <c r="CB5" s="821"/>
      <c r="CC5" s="821"/>
      <c r="CD5" s="821"/>
      <c r="CE5" s="821"/>
      <c r="CF5" s="821"/>
      <c r="CG5" s="822"/>
      <c r="CH5" s="797" t="s">
        <v>
376</v>
      </c>
      <c r="CI5" s="798"/>
      <c r="CJ5" s="798"/>
      <c r="CK5" s="798"/>
      <c r="CL5" s="799"/>
      <c r="CM5" s="797" t="s">
        <v>
377</v>
      </c>
      <c r="CN5" s="798"/>
      <c r="CO5" s="798"/>
      <c r="CP5" s="798"/>
      <c r="CQ5" s="799"/>
      <c r="CR5" s="797" t="s">
        <v>
378</v>
      </c>
      <c r="CS5" s="798"/>
      <c r="CT5" s="798"/>
      <c r="CU5" s="798"/>
      <c r="CV5" s="799"/>
      <c r="CW5" s="797" t="s">
        <v>
379</v>
      </c>
      <c r="CX5" s="798"/>
      <c r="CY5" s="798"/>
      <c r="CZ5" s="798"/>
      <c r="DA5" s="799"/>
      <c r="DB5" s="797" t="s">
        <v>
380</v>
      </c>
      <c r="DC5" s="798"/>
      <c r="DD5" s="798"/>
      <c r="DE5" s="798"/>
      <c r="DF5" s="799"/>
      <c r="DG5" s="803" t="s">
        <v>
381</v>
      </c>
      <c r="DH5" s="804"/>
      <c r="DI5" s="804"/>
      <c r="DJ5" s="804"/>
      <c r="DK5" s="805"/>
      <c r="DL5" s="803" t="s">
        <v>
382</v>
      </c>
      <c r="DM5" s="804"/>
      <c r="DN5" s="804"/>
      <c r="DO5" s="804"/>
      <c r="DP5" s="805"/>
      <c r="DQ5" s="797" t="s">
        <v>
383</v>
      </c>
      <c r="DR5" s="798"/>
      <c r="DS5" s="798"/>
      <c r="DT5" s="798"/>
      <c r="DU5" s="799"/>
      <c r="DV5" s="797" t="s">
        <v>
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384</v>
      </c>
      <c r="C7" s="812"/>
      <c r="D7" s="812"/>
      <c r="E7" s="812"/>
      <c r="F7" s="812"/>
      <c r="G7" s="812"/>
      <c r="H7" s="812"/>
      <c r="I7" s="812"/>
      <c r="J7" s="812"/>
      <c r="K7" s="812"/>
      <c r="L7" s="812"/>
      <c r="M7" s="812"/>
      <c r="N7" s="812"/>
      <c r="O7" s="812"/>
      <c r="P7" s="813"/>
      <c r="Q7" s="814"/>
      <c r="R7" s="815"/>
      <c r="S7" s="815"/>
      <c r="T7" s="815"/>
      <c r="U7" s="815"/>
      <c r="V7" s="815"/>
      <c r="W7" s="815"/>
      <c r="X7" s="815"/>
      <c r="Y7" s="815"/>
      <c r="Z7" s="815"/>
      <c r="AA7" s="815"/>
      <c r="AB7" s="815"/>
      <c r="AC7" s="815"/>
      <c r="AD7" s="815"/>
      <c r="AE7" s="816"/>
      <c r="AF7" s="817">
        <v>
7635</v>
      </c>
      <c r="AG7" s="818"/>
      <c r="AH7" s="818"/>
      <c r="AI7" s="818"/>
      <c r="AJ7" s="819"/>
      <c r="AK7" s="854"/>
      <c r="AL7" s="855"/>
      <c r="AM7" s="855"/>
      <c r="AN7" s="855"/>
      <c r="AO7" s="855"/>
      <c r="AP7" s="855"/>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
2</v>
      </c>
      <c r="B8" s="835" t="s">
        <v>
385</v>
      </c>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t="s">
        <v>
386</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387</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388</v>
      </c>
      <c r="B23" s="870" t="s">
        <v>
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
7635</v>
      </c>
      <c r="AG23" s="874"/>
      <c r="AH23" s="874"/>
      <c r="AI23" s="874"/>
      <c r="AJ23" s="877"/>
      <c r="AK23" s="878"/>
      <c r="AL23" s="879"/>
      <c r="AM23" s="879"/>
      <c r="AN23" s="879"/>
      <c r="AO23" s="879"/>
      <c r="AP23" s="874"/>
      <c r="AQ23" s="874"/>
      <c r="AR23" s="874"/>
      <c r="AS23" s="874"/>
      <c r="AT23" s="874"/>
      <c r="AU23" s="880"/>
      <c r="AV23" s="880"/>
      <c r="AW23" s="880"/>
      <c r="AX23" s="880"/>
      <c r="AY23" s="881"/>
      <c r="AZ23" s="889" t="s">
        <v>
390</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367</v>
      </c>
      <c r="B26" s="821"/>
      <c r="C26" s="821"/>
      <c r="D26" s="821"/>
      <c r="E26" s="821"/>
      <c r="F26" s="821"/>
      <c r="G26" s="821"/>
      <c r="H26" s="821"/>
      <c r="I26" s="821"/>
      <c r="J26" s="821"/>
      <c r="K26" s="821"/>
      <c r="L26" s="821"/>
      <c r="M26" s="821"/>
      <c r="N26" s="821"/>
      <c r="O26" s="821"/>
      <c r="P26" s="822"/>
      <c r="Q26" s="797" t="s">
        <v>
393</v>
      </c>
      <c r="R26" s="798"/>
      <c r="S26" s="798"/>
      <c r="T26" s="798"/>
      <c r="U26" s="799"/>
      <c r="V26" s="797" t="s">
        <v>
394</v>
      </c>
      <c r="W26" s="798"/>
      <c r="X26" s="798"/>
      <c r="Y26" s="798"/>
      <c r="Z26" s="799"/>
      <c r="AA26" s="797" t="s">
        <v>
395</v>
      </c>
      <c r="AB26" s="798"/>
      <c r="AC26" s="798"/>
      <c r="AD26" s="798"/>
      <c r="AE26" s="798"/>
      <c r="AF26" s="892" t="s">
        <v>
396</v>
      </c>
      <c r="AG26" s="893"/>
      <c r="AH26" s="893"/>
      <c r="AI26" s="893"/>
      <c r="AJ26" s="894"/>
      <c r="AK26" s="798" t="s">
        <v>
397</v>
      </c>
      <c r="AL26" s="798"/>
      <c r="AM26" s="798"/>
      <c r="AN26" s="798"/>
      <c r="AO26" s="799"/>
      <c r="AP26" s="797" t="s">
        <v>
398</v>
      </c>
      <c r="AQ26" s="798"/>
      <c r="AR26" s="798"/>
      <c r="AS26" s="798"/>
      <c r="AT26" s="799"/>
      <c r="AU26" s="797" t="s">
        <v>
399</v>
      </c>
      <c r="AV26" s="798"/>
      <c r="AW26" s="798"/>
      <c r="AX26" s="798"/>
      <c r="AY26" s="799"/>
      <c r="AZ26" s="797" t="s">
        <v>
400</v>
      </c>
      <c r="BA26" s="798"/>
      <c r="BB26" s="798"/>
      <c r="BC26" s="798"/>
      <c r="BD26" s="799"/>
      <c r="BE26" s="797" t="s">
        <v>
374</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401</v>
      </c>
      <c r="C28" s="812"/>
      <c r="D28" s="812"/>
      <c r="E28" s="812"/>
      <c r="F28" s="812"/>
      <c r="G28" s="812"/>
      <c r="H28" s="812"/>
      <c r="I28" s="812"/>
      <c r="J28" s="812"/>
      <c r="K28" s="812"/>
      <c r="L28" s="812"/>
      <c r="M28" s="812"/>
      <c r="N28" s="812"/>
      <c r="O28" s="812"/>
      <c r="P28" s="813"/>
      <c r="Q28" s="902"/>
      <c r="R28" s="903"/>
      <c r="S28" s="903"/>
      <c r="T28" s="903"/>
      <c r="U28" s="903"/>
      <c r="V28" s="903"/>
      <c r="W28" s="903"/>
      <c r="X28" s="903"/>
      <c r="Y28" s="903"/>
      <c r="Z28" s="903"/>
      <c r="AA28" s="903"/>
      <c r="AB28" s="903"/>
      <c r="AC28" s="903"/>
      <c r="AD28" s="903"/>
      <c r="AE28" s="904"/>
      <c r="AF28" s="905">
        <v>
209</v>
      </c>
      <c r="AG28" s="903"/>
      <c r="AH28" s="903"/>
      <c r="AI28" s="903"/>
      <c r="AJ28" s="906"/>
      <c r="AK28" s="907"/>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402</v>
      </c>
      <c r="C29" s="836"/>
      <c r="D29" s="836"/>
      <c r="E29" s="836"/>
      <c r="F29" s="836"/>
      <c r="G29" s="836"/>
      <c r="H29" s="836"/>
      <c r="I29" s="836"/>
      <c r="J29" s="836"/>
      <c r="K29" s="836"/>
      <c r="L29" s="836"/>
      <c r="M29" s="836"/>
      <c r="N29" s="836"/>
      <c r="O29" s="836"/>
      <c r="P29" s="837"/>
      <c r="Q29" s="838"/>
      <c r="R29" s="839"/>
      <c r="S29" s="839"/>
      <c r="T29" s="839"/>
      <c r="U29" s="839"/>
      <c r="V29" s="839"/>
      <c r="W29" s="839"/>
      <c r="X29" s="839"/>
      <c r="Y29" s="839"/>
      <c r="Z29" s="839"/>
      <c r="AA29" s="839"/>
      <c r="AB29" s="839"/>
      <c r="AC29" s="839"/>
      <c r="AD29" s="839"/>
      <c r="AE29" s="840"/>
      <c r="AF29" s="841">
        <v>
1606</v>
      </c>
      <c r="AG29" s="842"/>
      <c r="AH29" s="842"/>
      <c r="AI29" s="842"/>
      <c r="AJ29" s="843"/>
      <c r="AK29" s="910"/>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403</v>
      </c>
      <c r="C30" s="836"/>
      <c r="D30" s="836"/>
      <c r="E30" s="836"/>
      <c r="F30" s="836"/>
      <c r="G30" s="836"/>
      <c r="H30" s="836"/>
      <c r="I30" s="836"/>
      <c r="J30" s="836"/>
      <c r="K30" s="836"/>
      <c r="L30" s="836"/>
      <c r="M30" s="836"/>
      <c r="N30" s="836"/>
      <c r="O30" s="836"/>
      <c r="P30" s="837"/>
      <c r="Q30" s="838"/>
      <c r="R30" s="839"/>
      <c r="S30" s="839"/>
      <c r="T30" s="839"/>
      <c r="U30" s="839"/>
      <c r="V30" s="839"/>
      <c r="W30" s="839"/>
      <c r="X30" s="839"/>
      <c r="Y30" s="839"/>
      <c r="Z30" s="839"/>
      <c r="AA30" s="839"/>
      <c r="AB30" s="839"/>
      <c r="AC30" s="839"/>
      <c r="AD30" s="839"/>
      <c r="AE30" s="840"/>
      <c r="AF30" s="841">
        <v>
184</v>
      </c>
      <c r="AG30" s="842"/>
      <c r="AH30" s="842"/>
      <c r="AI30" s="842"/>
      <c r="AJ30" s="843"/>
      <c r="AK30" s="910"/>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404</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388</v>
      </c>
      <c r="B63" s="870" t="s">
        <v>
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1999</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
406</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408</v>
      </c>
      <c r="B66" s="821"/>
      <c r="C66" s="821"/>
      <c r="D66" s="821"/>
      <c r="E66" s="821"/>
      <c r="F66" s="821"/>
      <c r="G66" s="821"/>
      <c r="H66" s="821"/>
      <c r="I66" s="821"/>
      <c r="J66" s="821"/>
      <c r="K66" s="821"/>
      <c r="L66" s="821"/>
      <c r="M66" s="821"/>
      <c r="N66" s="821"/>
      <c r="O66" s="821"/>
      <c r="P66" s="822"/>
      <c r="Q66" s="797" t="s">
        <v>
409</v>
      </c>
      <c r="R66" s="798"/>
      <c r="S66" s="798"/>
      <c r="T66" s="798"/>
      <c r="U66" s="799"/>
      <c r="V66" s="797" t="s">
        <v>
410</v>
      </c>
      <c r="W66" s="798"/>
      <c r="X66" s="798"/>
      <c r="Y66" s="798"/>
      <c r="Z66" s="799"/>
      <c r="AA66" s="797" t="s">
        <v>
411</v>
      </c>
      <c r="AB66" s="798"/>
      <c r="AC66" s="798"/>
      <c r="AD66" s="798"/>
      <c r="AE66" s="799"/>
      <c r="AF66" s="932" t="s">
        <v>
412</v>
      </c>
      <c r="AG66" s="893"/>
      <c r="AH66" s="893"/>
      <c r="AI66" s="893"/>
      <c r="AJ66" s="933"/>
      <c r="AK66" s="797" t="s">
        <v>
413</v>
      </c>
      <c r="AL66" s="821"/>
      <c r="AM66" s="821"/>
      <c r="AN66" s="821"/>
      <c r="AO66" s="822"/>
      <c r="AP66" s="797" t="s">
        <v>
414</v>
      </c>
      <c r="AQ66" s="798"/>
      <c r="AR66" s="798"/>
      <c r="AS66" s="798"/>
      <c r="AT66" s="799"/>
      <c r="AU66" s="797" t="s">
        <v>
415</v>
      </c>
      <c r="AV66" s="798"/>
      <c r="AW66" s="798"/>
      <c r="AX66" s="798"/>
      <c r="AY66" s="799"/>
      <c r="AZ66" s="797" t="s">
        <v>
374</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388</v>
      </c>
      <c r="B88" s="870" t="s">
        <v>
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388</v>
      </c>
      <c r="BR102" s="870" t="s">
        <v>
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425</v>
      </c>
      <c r="AB109" s="975"/>
      <c r="AC109" s="975"/>
      <c r="AD109" s="975"/>
      <c r="AE109" s="976"/>
      <c r="AF109" s="974" t="s">
        <v>
305</v>
      </c>
      <c r="AG109" s="975"/>
      <c r="AH109" s="975"/>
      <c r="AI109" s="975"/>
      <c r="AJ109" s="976"/>
      <c r="AK109" s="974" t="s">
        <v>
304</v>
      </c>
      <c r="AL109" s="975"/>
      <c r="AM109" s="975"/>
      <c r="AN109" s="975"/>
      <c r="AO109" s="976"/>
      <c r="AP109" s="974" t="s">
        <v>
426</v>
      </c>
      <c r="AQ109" s="975"/>
      <c r="AR109" s="975"/>
      <c r="AS109" s="975"/>
      <c r="AT109" s="977"/>
      <c r="AU109" s="994" t="s">
        <v>
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425</v>
      </c>
      <c r="BR109" s="975"/>
      <c r="BS109" s="975"/>
      <c r="BT109" s="975"/>
      <c r="BU109" s="976"/>
      <c r="BV109" s="974" t="s">
        <v>
305</v>
      </c>
      <c r="BW109" s="975"/>
      <c r="BX109" s="975"/>
      <c r="BY109" s="975"/>
      <c r="BZ109" s="976"/>
      <c r="CA109" s="974" t="s">
        <v>
304</v>
      </c>
      <c r="CB109" s="975"/>
      <c r="CC109" s="975"/>
      <c r="CD109" s="975"/>
      <c r="CE109" s="976"/>
      <c r="CF109" s="995" t="s">
        <v>
426</v>
      </c>
      <c r="CG109" s="995"/>
      <c r="CH109" s="995"/>
      <c r="CI109" s="995"/>
      <c r="CJ109" s="995"/>
      <c r="CK109" s="974" t="s">
        <v>
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425</v>
      </c>
      <c r="DH109" s="975"/>
      <c r="DI109" s="975"/>
      <c r="DJ109" s="975"/>
      <c r="DK109" s="976"/>
      <c r="DL109" s="974" t="s">
        <v>
305</v>
      </c>
      <c r="DM109" s="975"/>
      <c r="DN109" s="975"/>
      <c r="DO109" s="975"/>
      <c r="DP109" s="976"/>
      <c r="DQ109" s="974" t="s">
        <v>
304</v>
      </c>
      <c r="DR109" s="975"/>
      <c r="DS109" s="975"/>
      <c r="DT109" s="975"/>
      <c r="DU109" s="976"/>
      <c r="DV109" s="974" t="s">
        <v>
426</v>
      </c>
      <c r="DW109" s="975"/>
      <c r="DX109" s="975"/>
      <c r="DY109" s="975"/>
      <c r="DZ109" s="977"/>
    </row>
    <row r="110" spans="1:131" s="246" customFormat="1" ht="26.25" customHeight="1" x14ac:dyDescent="0.2">
      <c r="A110" s="978" t="s">
        <v>
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1447292</v>
      </c>
      <c r="AB110" s="982"/>
      <c r="AC110" s="982"/>
      <c r="AD110" s="982"/>
      <c r="AE110" s="983"/>
      <c r="AF110" s="984">
        <v>
1523333</v>
      </c>
      <c r="AG110" s="982"/>
      <c r="AH110" s="982"/>
      <c r="AI110" s="982"/>
      <c r="AJ110" s="983"/>
      <c r="AK110" s="984">
        <v>
1657733</v>
      </c>
      <c r="AL110" s="982"/>
      <c r="AM110" s="982"/>
      <c r="AN110" s="982"/>
      <c r="AO110" s="983"/>
      <c r="AP110" s="985">
        <v>
1.5</v>
      </c>
      <c r="AQ110" s="986"/>
      <c r="AR110" s="986"/>
      <c r="AS110" s="986"/>
      <c r="AT110" s="987"/>
      <c r="AU110" s="988" t="s">
        <v>
74</v>
      </c>
      <c r="AV110" s="989"/>
      <c r="AW110" s="989"/>
      <c r="AX110" s="989"/>
      <c r="AY110" s="989"/>
      <c r="AZ110" s="1030" t="s">
        <v>
429</v>
      </c>
      <c r="BA110" s="979"/>
      <c r="BB110" s="979"/>
      <c r="BC110" s="979"/>
      <c r="BD110" s="979"/>
      <c r="BE110" s="979"/>
      <c r="BF110" s="979"/>
      <c r="BG110" s="979"/>
      <c r="BH110" s="979"/>
      <c r="BI110" s="979"/>
      <c r="BJ110" s="979"/>
      <c r="BK110" s="979"/>
      <c r="BL110" s="979"/>
      <c r="BM110" s="979"/>
      <c r="BN110" s="979"/>
      <c r="BO110" s="979"/>
      <c r="BP110" s="980"/>
      <c r="BQ110" s="1016">
        <v>
27955331</v>
      </c>
      <c r="BR110" s="1017"/>
      <c r="BS110" s="1017"/>
      <c r="BT110" s="1017"/>
      <c r="BU110" s="1017"/>
      <c r="BV110" s="1017">
        <v>
30087632</v>
      </c>
      <c r="BW110" s="1017"/>
      <c r="BX110" s="1017"/>
      <c r="BY110" s="1017"/>
      <c r="BZ110" s="1017"/>
      <c r="CA110" s="1017">
        <v>
32238915</v>
      </c>
      <c r="CB110" s="1017"/>
      <c r="CC110" s="1017"/>
      <c r="CD110" s="1017"/>
      <c r="CE110" s="1017"/>
      <c r="CF110" s="1031">
        <v>
28.9</v>
      </c>
      <c r="CG110" s="1032"/>
      <c r="CH110" s="1032"/>
      <c r="CI110" s="1032"/>
      <c r="CJ110" s="1032"/>
      <c r="CK110" s="1033" t="s">
        <v>
430</v>
      </c>
      <c r="CL110" s="1034"/>
      <c r="CM110" s="1013" t="s">
        <v>
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
8098531</v>
      </c>
      <c r="DH110" s="1017"/>
      <c r="DI110" s="1017"/>
      <c r="DJ110" s="1017"/>
      <c r="DK110" s="1017"/>
      <c r="DL110" s="1017">
        <v>
7730747</v>
      </c>
      <c r="DM110" s="1017"/>
      <c r="DN110" s="1017"/>
      <c r="DO110" s="1017"/>
      <c r="DP110" s="1017"/>
      <c r="DQ110" s="1017">
        <v>
7492503</v>
      </c>
      <c r="DR110" s="1017"/>
      <c r="DS110" s="1017"/>
      <c r="DT110" s="1017"/>
      <c r="DU110" s="1017"/>
      <c r="DV110" s="1018">
        <v>
6.7</v>
      </c>
      <c r="DW110" s="1018"/>
      <c r="DX110" s="1018"/>
      <c r="DY110" s="1018"/>
      <c r="DZ110" s="1019"/>
    </row>
    <row r="111" spans="1:131" s="246" customFormat="1" ht="26.25" customHeight="1" x14ac:dyDescent="0.2">
      <c r="A111" s="1020" t="s">
        <v>
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433</v>
      </c>
      <c r="AB111" s="1024"/>
      <c r="AC111" s="1024"/>
      <c r="AD111" s="1024"/>
      <c r="AE111" s="1025"/>
      <c r="AF111" s="1026" t="s">
        <v>
433</v>
      </c>
      <c r="AG111" s="1024"/>
      <c r="AH111" s="1024"/>
      <c r="AI111" s="1024"/>
      <c r="AJ111" s="1025"/>
      <c r="AK111" s="1026" t="s">
        <v>
433</v>
      </c>
      <c r="AL111" s="1024"/>
      <c r="AM111" s="1024"/>
      <c r="AN111" s="1024"/>
      <c r="AO111" s="1025"/>
      <c r="AP111" s="1027" t="s">
        <v>
433</v>
      </c>
      <c r="AQ111" s="1028"/>
      <c r="AR111" s="1028"/>
      <c r="AS111" s="1028"/>
      <c r="AT111" s="1029"/>
      <c r="AU111" s="990"/>
      <c r="AV111" s="991"/>
      <c r="AW111" s="991"/>
      <c r="AX111" s="991"/>
      <c r="AY111" s="991"/>
      <c r="AZ111" s="1039" t="s">
        <v>
434</v>
      </c>
      <c r="BA111" s="1040"/>
      <c r="BB111" s="1040"/>
      <c r="BC111" s="1040"/>
      <c r="BD111" s="1040"/>
      <c r="BE111" s="1040"/>
      <c r="BF111" s="1040"/>
      <c r="BG111" s="1040"/>
      <c r="BH111" s="1040"/>
      <c r="BI111" s="1040"/>
      <c r="BJ111" s="1040"/>
      <c r="BK111" s="1040"/>
      <c r="BL111" s="1040"/>
      <c r="BM111" s="1040"/>
      <c r="BN111" s="1040"/>
      <c r="BO111" s="1040"/>
      <c r="BP111" s="1041"/>
      <c r="BQ111" s="1009">
        <v>
14423894</v>
      </c>
      <c r="BR111" s="1010"/>
      <c r="BS111" s="1010"/>
      <c r="BT111" s="1010"/>
      <c r="BU111" s="1010"/>
      <c r="BV111" s="1010">
        <v>
10876706</v>
      </c>
      <c r="BW111" s="1010"/>
      <c r="BX111" s="1010"/>
      <c r="BY111" s="1010"/>
      <c r="BZ111" s="1010"/>
      <c r="CA111" s="1010">
        <v>
14298625</v>
      </c>
      <c r="CB111" s="1010"/>
      <c r="CC111" s="1010"/>
      <c r="CD111" s="1010"/>
      <c r="CE111" s="1010"/>
      <c r="CF111" s="1004">
        <v>
12.8</v>
      </c>
      <c r="CG111" s="1005"/>
      <c r="CH111" s="1005"/>
      <c r="CI111" s="1005"/>
      <c r="CJ111" s="1005"/>
      <c r="CK111" s="1035"/>
      <c r="CL111" s="1036"/>
      <c r="CM111" s="1006" t="s">
        <v>
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
233</v>
      </c>
      <c r="DH111" s="1010"/>
      <c r="DI111" s="1010"/>
      <c r="DJ111" s="1010"/>
      <c r="DK111" s="1010"/>
      <c r="DL111" s="1010" t="s">
        <v>
233</v>
      </c>
      <c r="DM111" s="1010"/>
      <c r="DN111" s="1010"/>
      <c r="DO111" s="1010"/>
      <c r="DP111" s="1010"/>
      <c r="DQ111" s="1010" t="s">
        <v>
233</v>
      </c>
      <c r="DR111" s="1010"/>
      <c r="DS111" s="1010"/>
      <c r="DT111" s="1010"/>
      <c r="DU111" s="1010"/>
      <c r="DV111" s="1011" t="s">
        <v>
233</v>
      </c>
      <c r="DW111" s="1011"/>
      <c r="DX111" s="1011"/>
      <c r="DY111" s="1011"/>
      <c r="DZ111" s="1012"/>
    </row>
    <row r="112" spans="1:131" s="246" customFormat="1" ht="26.25" customHeight="1" x14ac:dyDescent="0.2">
      <c r="A112" s="1042" t="s">
        <v>
436</v>
      </c>
      <c r="B112" s="1043"/>
      <c r="C112" s="1040" t="s">
        <v>
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
76667</v>
      </c>
      <c r="AB112" s="1049"/>
      <c r="AC112" s="1049"/>
      <c r="AD112" s="1049"/>
      <c r="AE112" s="1050"/>
      <c r="AF112" s="1051">
        <v>
146067</v>
      </c>
      <c r="AG112" s="1049"/>
      <c r="AH112" s="1049"/>
      <c r="AI112" s="1049"/>
      <c r="AJ112" s="1050"/>
      <c r="AK112" s="1051">
        <v>
193600</v>
      </c>
      <c r="AL112" s="1049"/>
      <c r="AM112" s="1049"/>
      <c r="AN112" s="1049"/>
      <c r="AO112" s="1050"/>
      <c r="AP112" s="1052">
        <v>
0.2</v>
      </c>
      <c r="AQ112" s="1053"/>
      <c r="AR112" s="1053"/>
      <c r="AS112" s="1053"/>
      <c r="AT112" s="1054"/>
      <c r="AU112" s="990"/>
      <c r="AV112" s="991"/>
      <c r="AW112" s="991"/>
      <c r="AX112" s="991"/>
      <c r="AY112" s="991"/>
      <c r="AZ112" s="1039" t="s">
        <v>
438</v>
      </c>
      <c r="BA112" s="1040"/>
      <c r="BB112" s="1040"/>
      <c r="BC112" s="1040"/>
      <c r="BD112" s="1040"/>
      <c r="BE112" s="1040"/>
      <c r="BF112" s="1040"/>
      <c r="BG112" s="1040"/>
      <c r="BH112" s="1040"/>
      <c r="BI112" s="1040"/>
      <c r="BJ112" s="1040"/>
      <c r="BK112" s="1040"/>
      <c r="BL112" s="1040"/>
      <c r="BM112" s="1040"/>
      <c r="BN112" s="1040"/>
      <c r="BO112" s="1040"/>
      <c r="BP112" s="1041"/>
      <c r="BQ112" s="1009" t="s">
        <v>
233</v>
      </c>
      <c r="BR112" s="1010"/>
      <c r="BS112" s="1010"/>
      <c r="BT112" s="1010"/>
      <c r="BU112" s="1010"/>
      <c r="BV112" s="1010" t="s">
        <v>
233</v>
      </c>
      <c r="BW112" s="1010"/>
      <c r="BX112" s="1010"/>
      <c r="BY112" s="1010"/>
      <c r="BZ112" s="1010"/>
      <c r="CA112" s="1010" t="s">
        <v>
233</v>
      </c>
      <c r="CB112" s="1010"/>
      <c r="CC112" s="1010"/>
      <c r="CD112" s="1010"/>
      <c r="CE112" s="1010"/>
      <c r="CF112" s="1004" t="s">
        <v>
233</v>
      </c>
      <c r="CG112" s="1005"/>
      <c r="CH112" s="1005"/>
      <c r="CI112" s="1005"/>
      <c r="CJ112" s="1005"/>
      <c r="CK112" s="1035"/>
      <c r="CL112" s="1036"/>
      <c r="CM112" s="1006" t="s">
        <v>
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233</v>
      </c>
      <c r="DH112" s="1010"/>
      <c r="DI112" s="1010"/>
      <c r="DJ112" s="1010"/>
      <c r="DK112" s="1010"/>
      <c r="DL112" s="1010" t="s">
        <v>
233</v>
      </c>
      <c r="DM112" s="1010"/>
      <c r="DN112" s="1010"/>
      <c r="DO112" s="1010"/>
      <c r="DP112" s="1010"/>
      <c r="DQ112" s="1010" t="s">
        <v>
233</v>
      </c>
      <c r="DR112" s="1010"/>
      <c r="DS112" s="1010"/>
      <c r="DT112" s="1010"/>
      <c r="DU112" s="1010"/>
      <c r="DV112" s="1011" t="s">
        <v>
233</v>
      </c>
      <c r="DW112" s="1011"/>
      <c r="DX112" s="1011"/>
      <c r="DY112" s="1011"/>
      <c r="DZ112" s="1012"/>
    </row>
    <row r="113" spans="1:130" s="246" customFormat="1" ht="26.25" customHeight="1" x14ac:dyDescent="0.2">
      <c r="A113" s="1044"/>
      <c r="B113" s="1045"/>
      <c r="C113" s="1040" t="s">
        <v>
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
233</v>
      </c>
      <c r="AB113" s="1024"/>
      <c r="AC113" s="1024"/>
      <c r="AD113" s="1024"/>
      <c r="AE113" s="1025"/>
      <c r="AF113" s="1026" t="s">
        <v>
233</v>
      </c>
      <c r="AG113" s="1024"/>
      <c r="AH113" s="1024"/>
      <c r="AI113" s="1024"/>
      <c r="AJ113" s="1025"/>
      <c r="AK113" s="1026" t="s">
        <v>
233</v>
      </c>
      <c r="AL113" s="1024"/>
      <c r="AM113" s="1024"/>
      <c r="AN113" s="1024"/>
      <c r="AO113" s="1025"/>
      <c r="AP113" s="1027" t="s">
        <v>
233</v>
      </c>
      <c r="AQ113" s="1028"/>
      <c r="AR113" s="1028"/>
      <c r="AS113" s="1028"/>
      <c r="AT113" s="1029"/>
      <c r="AU113" s="990"/>
      <c r="AV113" s="991"/>
      <c r="AW113" s="991"/>
      <c r="AX113" s="991"/>
      <c r="AY113" s="991"/>
      <c r="AZ113" s="1039" t="s">
        <v>
441</v>
      </c>
      <c r="BA113" s="1040"/>
      <c r="BB113" s="1040"/>
      <c r="BC113" s="1040"/>
      <c r="BD113" s="1040"/>
      <c r="BE113" s="1040"/>
      <c r="BF113" s="1040"/>
      <c r="BG113" s="1040"/>
      <c r="BH113" s="1040"/>
      <c r="BI113" s="1040"/>
      <c r="BJ113" s="1040"/>
      <c r="BK113" s="1040"/>
      <c r="BL113" s="1040"/>
      <c r="BM113" s="1040"/>
      <c r="BN113" s="1040"/>
      <c r="BO113" s="1040"/>
      <c r="BP113" s="1041"/>
      <c r="BQ113" s="1009">
        <v>
1481440</v>
      </c>
      <c r="BR113" s="1010"/>
      <c r="BS113" s="1010"/>
      <c r="BT113" s="1010"/>
      <c r="BU113" s="1010"/>
      <c r="BV113" s="1010">
        <v>
1728177</v>
      </c>
      <c r="BW113" s="1010"/>
      <c r="BX113" s="1010"/>
      <c r="BY113" s="1010"/>
      <c r="BZ113" s="1010"/>
      <c r="CA113" s="1010">
        <v>
1715893</v>
      </c>
      <c r="CB113" s="1010"/>
      <c r="CC113" s="1010"/>
      <c r="CD113" s="1010"/>
      <c r="CE113" s="1010"/>
      <c r="CF113" s="1004">
        <v>
1.5</v>
      </c>
      <c r="CG113" s="1005"/>
      <c r="CH113" s="1005"/>
      <c r="CI113" s="1005"/>
      <c r="CJ113" s="1005"/>
      <c r="CK113" s="1035"/>
      <c r="CL113" s="1036"/>
      <c r="CM113" s="1006" t="s">
        <v>
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233</v>
      </c>
      <c r="DH113" s="1049"/>
      <c r="DI113" s="1049"/>
      <c r="DJ113" s="1049"/>
      <c r="DK113" s="1050"/>
      <c r="DL113" s="1051" t="s">
        <v>
233</v>
      </c>
      <c r="DM113" s="1049"/>
      <c r="DN113" s="1049"/>
      <c r="DO113" s="1049"/>
      <c r="DP113" s="1050"/>
      <c r="DQ113" s="1051" t="s">
        <v>
233</v>
      </c>
      <c r="DR113" s="1049"/>
      <c r="DS113" s="1049"/>
      <c r="DT113" s="1049"/>
      <c r="DU113" s="1050"/>
      <c r="DV113" s="1052" t="s">
        <v>
233</v>
      </c>
      <c r="DW113" s="1053"/>
      <c r="DX113" s="1053"/>
      <c r="DY113" s="1053"/>
      <c r="DZ113" s="1054"/>
    </row>
    <row r="114" spans="1:130" s="246" customFormat="1" ht="26.25" customHeight="1" x14ac:dyDescent="0.2">
      <c r="A114" s="1044"/>
      <c r="B114" s="1045"/>
      <c r="C114" s="1040" t="s">
        <v>
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146198</v>
      </c>
      <c r="AB114" s="1049"/>
      <c r="AC114" s="1049"/>
      <c r="AD114" s="1049"/>
      <c r="AE114" s="1050"/>
      <c r="AF114" s="1051">
        <v>
125272</v>
      </c>
      <c r="AG114" s="1049"/>
      <c r="AH114" s="1049"/>
      <c r="AI114" s="1049"/>
      <c r="AJ114" s="1050"/>
      <c r="AK114" s="1051">
        <v>
137537</v>
      </c>
      <c r="AL114" s="1049"/>
      <c r="AM114" s="1049"/>
      <c r="AN114" s="1049"/>
      <c r="AO114" s="1050"/>
      <c r="AP114" s="1052">
        <v>
0.1</v>
      </c>
      <c r="AQ114" s="1053"/>
      <c r="AR114" s="1053"/>
      <c r="AS114" s="1053"/>
      <c r="AT114" s="1054"/>
      <c r="AU114" s="990"/>
      <c r="AV114" s="991"/>
      <c r="AW114" s="991"/>
      <c r="AX114" s="991"/>
      <c r="AY114" s="991"/>
      <c r="AZ114" s="1039" t="s">
        <v>
444</v>
      </c>
      <c r="BA114" s="1040"/>
      <c r="BB114" s="1040"/>
      <c r="BC114" s="1040"/>
      <c r="BD114" s="1040"/>
      <c r="BE114" s="1040"/>
      <c r="BF114" s="1040"/>
      <c r="BG114" s="1040"/>
      <c r="BH114" s="1040"/>
      <c r="BI114" s="1040"/>
      <c r="BJ114" s="1040"/>
      <c r="BK114" s="1040"/>
      <c r="BL114" s="1040"/>
      <c r="BM114" s="1040"/>
      <c r="BN114" s="1040"/>
      <c r="BO114" s="1040"/>
      <c r="BP114" s="1041"/>
      <c r="BQ114" s="1009">
        <v>
27086741</v>
      </c>
      <c r="BR114" s="1010"/>
      <c r="BS114" s="1010"/>
      <c r="BT114" s="1010"/>
      <c r="BU114" s="1010"/>
      <c r="BV114" s="1010">
        <v>
26713046</v>
      </c>
      <c r="BW114" s="1010"/>
      <c r="BX114" s="1010"/>
      <c r="BY114" s="1010"/>
      <c r="BZ114" s="1010"/>
      <c r="CA114" s="1010">
        <v>
26123596</v>
      </c>
      <c r="CB114" s="1010"/>
      <c r="CC114" s="1010"/>
      <c r="CD114" s="1010"/>
      <c r="CE114" s="1010"/>
      <c r="CF114" s="1004">
        <v>
23.4</v>
      </c>
      <c r="CG114" s="1005"/>
      <c r="CH114" s="1005"/>
      <c r="CI114" s="1005"/>
      <c r="CJ114" s="1005"/>
      <c r="CK114" s="1035"/>
      <c r="CL114" s="1036"/>
      <c r="CM114" s="1006" t="s">
        <v>
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233</v>
      </c>
      <c r="DH114" s="1049"/>
      <c r="DI114" s="1049"/>
      <c r="DJ114" s="1049"/>
      <c r="DK114" s="1050"/>
      <c r="DL114" s="1051" t="s">
        <v>
233</v>
      </c>
      <c r="DM114" s="1049"/>
      <c r="DN114" s="1049"/>
      <c r="DO114" s="1049"/>
      <c r="DP114" s="1050"/>
      <c r="DQ114" s="1051" t="s">
        <v>
233</v>
      </c>
      <c r="DR114" s="1049"/>
      <c r="DS114" s="1049"/>
      <c r="DT114" s="1049"/>
      <c r="DU114" s="1050"/>
      <c r="DV114" s="1052" t="s">
        <v>
233</v>
      </c>
      <c r="DW114" s="1053"/>
      <c r="DX114" s="1053"/>
      <c r="DY114" s="1053"/>
      <c r="DZ114" s="1054"/>
    </row>
    <row r="115" spans="1:130" s="246" customFormat="1" ht="26.25" customHeight="1" x14ac:dyDescent="0.2">
      <c r="A115" s="1044"/>
      <c r="B115" s="1045"/>
      <c r="C115" s="1040" t="s">
        <v>
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
1878289</v>
      </c>
      <c r="AB115" s="1024"/>
      <c r="AC115" s="1024"/>
      <c r="AD115" s="1024"/>
      <c r="AE115" s="1025"/>
      <c r="AF115" s="1026">
        <v>
822736</v>
      </c>
      <c r="AG115" s="1024"/>
      <c r="AH115" s="1024"/>
      <c r="AI115" s="1024"/>
      <c r="AJ115" s="1025"/>
      <c r="AK115" s="1026">
        <v>
655931</v>
      </c>
      <c r="AL115" s="1024"/>
      <c r="AM115" s="1024"/>
      <c r="AN115" s="1024"/>
      <c r="AO115" s="1025"/>
      <c r="AP115" s="1027">
        <v>
0.6</v>
      </c>
      <c r="AQ115" s="1028"/>
      <c r="AR115" s="1028"/>
      <c r="AS115" s="1028"/>
      <c r="AT115" s="1029"/>
      <c r="AU115" s="990"/>
      <c r="AV115" s="991"/>
      <c r="AW115" s="991"/>
      <c r="AX115" s="991"/>
      <c r="AY115" s="991"/>
      <c r="AZ115" s="1039" t="s">
        <v>
447</v>
      </c>
      <c r="BA115" s="1040"/>
      <c r="BB115" s="1040"/>
      <c r="BC115" s="1040"/>
      <c r="BD115" s="1040"/>
      <c r="BE115" s="1040"/>
      <c r="BF115" s="1040"/>
      <c r="BG115" s="1040"/>
      <c r="BH115" s="1040"/>
      <c r="BI115" s="1040"/>
      <c r="BJ115" s="1040"/>
      <c r="BK115" s="1040"/>
      <c r="BL115" s="1040"/>
      <c r="BM115" s="1040"/>
      <c r="BN115" s="1040"/>
      <c r="BO115" s="1040"/>
      <c r="BP115" s="1041"/>
      <c r="BQ115" s="1009" t="s">
        <v>
233</v>
      </c>
      <c r="BR115" s="1010"/>
      <c r="BS115" s="1010"/>
      <c r="BT115" s="1010"/>
      <c r="BU115" s="1010"/>
      <c r="BV115" s="1010" t="s">
        <v>
233</v>
      </c>
      <c r="BW115" s="1010"/>
      <c r="BX115" s="1010"/>
      <c r="BY115" s="1010"/>
      <c r="BZ115" s="1010"/>
      <c r="CA115" s="1010" t="s">
        <v>
233</v>
      </c>
      <c r="CB115" s="1010"/>
      <c r="CC115" s="1010"/>
      <c r="CD115" s="1010"/>
      <c r="CE115" s="1010"/>
      <c r="CF115" s="1004" t="s">
        <v>
233</v>
      </c>
      <c r="CG115" s="1005"/>
      <c r="CH115" s="1005"/>
      <c r="CI115" s="1005"/>
      <c r="CJ115" s="1005"/>
      <c r="CK115" s="1035"/>
      <c r="CL115" s="1036"/>
      <c r="CM115" s="1039" t="s">
        <v>
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
3399173</v>
      </c>
      <c r="DH115" s="1049"/>
      <c r="DI115" s="1049"/>
      <c r="DJ115" s="1049"/>
      <c r="DK115" s="1050"/>
      <c r="DL115" s="1051">
        <v>
414998</v>
      </c>
      <c r="DM115" s="1049"/>
      <c r="DN115" s="1049"/>
      <c r="DO115" s="1049"/>
      <c r="DP115" s="1050"/>
      <c r="DQ115" s="1051">
        <v>
4102236</v>
      </c>
      <c r="DR115" s="1049"/>
      <c r="DS115" s="1049"/>
      <c r="DT115" s="1049"/>
      <c r="DU115" s="1050"/>
      <c r="DV115" s="1052">
        <v>
3.7</v>
      </c>
      <c r="DW115" s="1053"/>
      <c r="DX115" s="1053"/>
      <c r="DY115" s="1053"/>
      <c r="DZ115" s="1054"/>
    </row>
    <row r="116" spans="1:130" s="246" customFormat="1" ht="26.25" customHeight="1" x14ac:dyDescent="0.2">
      <c r="A116" s="1046"/>
      <c r="B116" s="1047"/>
      <c r="C116" s="1055" t="s">
        <v>
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233</v>
      </c>
      <c r="AB116" s="1049"/>
      <c r="AC116" s="1049"/>
      <c r="AD116" s="1049"/>
      <c r="AE116" s="1050"/>
      <c r="AF116" s="1051" t="s">
        <v>
233</v>
      </c>
      <c r="AG116" s="1049"/>
      <c r="AH116" s="1049"/>
      <c r="AI116" s="1049"/>
      <c r="AJ116" s="1050"/>
      <c r="AK116" s="1051" t="s">
        <v>
233</v>
      </c>
      <c r="AL116" s="1049"/>
      <c r="AM116" s="1049"/>
      <c r="AN116" s="1049"/>
      <c r="AO116" s="1050"/>
      <c r="AP116" s="1052" t="s">
        <v>
233</v>
      </c>
      <c r="AQ116" s="1053"/>
      <c r="AR116" s="1053"/>
      <c r="AS116" s="1053"/>
      <c r="AT116" s="1054"/>
      <c r="AU116" s="990"/>
      <c r="AV116" s="991"/>
      <c r="AW116" s="991"/>
      <c r="AX116" s="991"/>
      <c r="AY116" s="991"/>
      <c r="AZ116" s="1057" t="s">
        <v>
450</v>
      </c>
      <c r="BA116" s="1058"/>
      <c r="BB116" s="1058"/>
      <c r="BC116" s="1058"/>
      <c r="BD116" s="1058"/>
      <c r="BE116" s="1058"/>
      <c r="BF116" s="1058"/>
      <c r="BG116" s="1058"/>
      <c r="BH116" s="1058"/>
      <c r="BI116" s="1058"/>
      <c r="BJ116" s="1058"/>
      <c r="BK116" s="1058"/>
      <c r="BL116" s="1058"/>
      <c r="BM116" s="1058"/>
      <c r="BN116" s="1058"/>
      <c r="BO116" s="1058"/>
      <c r="BP116" s="1059"/>
      <c r="BQ116" s="1009" t="s">
        <v>
233</v>
      </c>
      <c r="BR116" s="1010"/>
      <c r="BS116" s="1010"/>
      <c r="BT116" s="1010"/>
      <c r="BU116" s="1010"/>
      <c r="BV116" s="1010" t="s">
        <v>
233</v>
      </c>
      <c r="BW116" s="1010"/>
      <c r="BX116" s="1010"/>
      <c r="BY116" s="1010"/>
      <c r="BZ116" s="1010"/>
      <c r="CA116" s="1010" t="s">
        <v>
233</v>
      </c>
      <c r="CB116" s="1010"/>
      <c r="CC116" s="1010"/>
      <c r="CD116" s="1010"/>
      <c r="CE116" s="1010"/>
      <c r="CF116" s="1004" t="s">
        <v>
233</v>
      </c>
      <c r="CG116" s="1005"/>
      <c r="CH116" s="1005"/>
      <c r="CI116" s="1005"/>
      <c r="CJ116" s="1005"/>
      <c r="CK116" s="1035"/>
      <c r="CL116" s="1036"/>
      <c r="CM116" s="1006" t="s">
        <v>
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
2150506</v>
      </c>
      <c r="DH116" s="1049"/>
      <c r="DI116" s="1049"/>
      <c r="DJ116" s="1049"/>
      <c r="DK116" s="1050"/>
      <c r="DL116" s="1051">
        <v>
2241973</v>
      </c>
      <c r="DM116" s="1049"/>
      <c r="DN116" s="1049"/>
      <c r="DO116" s="1049"/>
      <c r="DP116" s="1050"/>
      <c r="DQ116" s="1051">
        <v>
2256623</v>
      </c>
      <c r="DR116" s="1049"/>
      <c r="DS116" s="1049"/>
      <c r="DT116" s="1049"/>
      <c r="DU116" s="1050"/>
      <c r="DV116" s="1052">
        <v>
2</v>
      </c>
      <c r="DW116" s="1053"/>
      <c r="DX116" s="1053"/>
      <c r="DY116" s="1053"/>
      <c r="DZ116" s="1054"/>
    </row>
    <row r="117" spans="1:130" s="246" customFormat="1" ht="26.25" customHeight="1" x14ac:dyDescent="0.2">
      <c r="A117" s="994" t="s">
        <v>
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452</v>
      </c>
      <c r="Z117" s="976"/>
      <c r="AA117" s="1066">
        <v>
3548446</v>
      </c>
      <c r="AB117" s="1067"/>
      <c r="AC117" s="1067"/>
      <c r="AD117" s="1067"/>
      <c r="AE117" s="1068"/>
      <c r="AF117" s="1069">
        <v>
2617408</v>
      </c>
      <c r="AG117" s="1067"/>
      <c r="AH117" s="1067"/>
      <c r="AI117" s="1067"/>
      <c r="AJ117" s="1068"/>
      <c r="AK117" s="1069">
        <v>
2644801</v>
      </c>
      <c r="AL117" s="1067"/>
      <c r="AM117" s="1067"/>
      <c r="AN117" s="1067"/>
      <c r="AO117" s="1068"/>
      <c r="AP117" s="1070"/>
      <c r="AQ117" s="1071"/>
      <c r="AR117" s="1071"/>
      <c r="AS117" s="1071"/>
      <c r="AT117" s="1072"/>
      <c r="AU117" s="990"/>
      <c r="AV117" s="991"/>
      <c r="AW117" s="991"/>
      <c r="AX117" s="991"/>
      <c r="AY117" s="991"/>
      <c r="AZ117" s="1057" t="s">
        <v>
453</v>
      </c>
      <c r="BA117" s="1058"/>
      <c r="BB117" s="1058"/>
      <c r="BC117" s="1058"/>
      <c r="BD117" s="1058"/>
      <c r="BE117" s="1058"/>
      <c r="BF117" s="1058"/>
      <c r="BG117" s="1058"/>
      <c r="BH117" s="1058"/>
      <c r="BI117" s="1058"/>
      <c r="BJ117" s="1058"/>
      <c r="BK117" s="1058"/>
      <c r="BL117" s="1058"/>
      <c r="BM117" s="1058"/>
      <c r="BN117" s="1058"/>
      <c r="BO117" s="1058"/>
      <c r="BP117" s="1059"/>
      <c r="BQ117" s="1009" t="s">
        <v>
233</v>
      </c>
      <c r="BR117" s="1010"/>
      <c r="BS117" s="1010"/>
      <c r="BT117" s="1010"/>
      <c r="BU117" s="1010"/>
      <c r="BV117" s="1010" t="s">
        <v>
233</v>
      </c>
      <c r="BW117" s="1010"/>
      <c r="BX117" s="1010"/>
      <c r="BY117" s="1010"/>
      <c r="BZ117" s="1010"/>
      <c r="CA117" s="1010" t="s">
        <v>
233</v>
      </c>
      <c r="CB117" s="1010"/>
      <c r="CC117" s="1010"/>
      <c r="CD117" s="1010"/>
      <c r="CE117" s="1010"/>
      <c r="CF117" s="1004" t="s">
        <v>
233</v>
      </c>
      <c r="CG117" s="1005"/>
      <c r="CH117" s="1005"/>
      <c r="CI117" s="1005"/>
      <c r="CJ117" s="1005"/>
      <c r="CK117" s="1035"/>
      <c r="CL117" s="1036"/>
      <c r="CM117" s="1006" t="s">
        <v>
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233</v>
      </c>
      <c r="DH117" s="1049"/>
      <c r="DI117" s="1049"/>
      <c r="DJ117" s="1049"/>
      <c r="DK117" s="1050"/>
      <c r="DL117" s="1051" t="s">
        <v>
233</v>
      </c>
      <c r="DM117" s="1049"/>
      <c r="DN117" s="1049"/>
      <c r="DO117" s="1049"/>
      <c r="DP117" s="1050"/>
      <c r="DQ117" s="1051" t="s">
        <v>
233</v>
      </c>
      <c r="DR117" s="1049"/>
      <c r="DS117" s="1049"/>
      <c r="DT117" s="1049"/>
      <c r="DU117" s="1050"/>
      <c r="DV117" s="1052" t="s">
        <v>
233</v>
      </c>
      <c r="DW117" s="1053"/>
      <c r="DX117" s="1053"/>
      <c r="DY117" s="1053"/>
      <c r="DZ117" s="1054"/>
    </row>
    <row r="118" spans="1:130" s="246" customFormat="1" ht="26.25" customHeight="1" x14ac:dyDescent="0.2">
      <c r="A118" s="994" t="s">
        <v>
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425</v>
      </c>
      <c r="AB118" s="975"/>
      <c r="AC118" s="975"/>
      <c r="AD118" s="975"/>
      <c r="AE118" s="976"/>
      <c r="AF118" s="974" t="s">
        <v>
305</v>
      </c>
      <c r="AG118" s="975"/>
      <c r="AH118" s="975"/>
      <c r="AI118" s="975"/>
      <c r="AJ118" s="976"/>
      <c r="AK118" s="974" t="s">
        <v>
304</v>
      </c>
      <c r="AL118" s="975"/>
      <c r="AM118" s="975"/>
      <c r="AN118" s="975"/>
      <c r="AO118" s="976"/>
      <c r="AP118" s="1061" t="s">
        <v>
426</v>
      </c>
      <c r="AQ118" s="1062"/>
      <c r="AR118" s="1062"/>
      <c r="AS118" s="1062"/>
      <c r="AT118" s="1063"/>
      <c r="AU118" s="990"/>
      <c r="AV118" s="991"/>
      <c r="AW118" s="991"/>
      <c r="AX118" s="991"/>
      <c r="AY118" s="991"/>
      <c r="AZ118" s="1064" t="s">
        <v>
455</v>
      </c>
      <c r="BA118" s="1055"/>
      <c r="BB118" s="1055"/>
      <c r="BC118" s="1055"/>
      <c r="BD118" s="1055"/>
      <c r="BE118" s="1055"/>
      <c r="BF118" s="1055"/>
      <c r="BG118" s="1055"/>
      <c r="BH118" s="1055"/>
      <c r="BI118" s="1055"/>
      <c r="BJ118" s="1055"/>
      <c r="BK118" s="1055"/>
      <c r="BL118" s="1055"/>
      <c r="BM118" s="1055"/>
      <c r="BN118" s="1055"/>
      <c r="BO118" s="1055"/>
      <c r="BP118" s="1056"/>
      <c r="BQ118" s="1087" t="s">
        <v>
233</v>
      </c>
      <c r="BR118" s="1088"/>
      <c r="BS118" s="1088"/>
      <c r="BT118" s="1088"/>
      <c r="BU118" s="1088"/>
      <c r="BV118" s="1088" t="s">
        <v>
233</v>
      </c>
      <c r="BW118" s="1088"/>
      <c r="BX118" s="1088"/>
      <c r="BY118" s="1088"/>
      <c r="BZ118" s="1088"/>
      <c r="CA118" s="1088" t="s">
        <v>
233</v>
      </c>
      <c r="CB118" s="1088"/>
      <c r="CC118" s="1088"/>
      <c r="CD118" s="1088"/>
      <c r="CE118" s="1088"/>
      <c r="CF118" s="1004" t="s">
        <v>
233</v>
      </c>
      <c r="CG118" s="1005"/>
      <c r="CH118" s="1005"/>
      <c r="CI118" s="1005"/>
      <c r="CJ118" s="1005"/>
      <c r="CK118" s="1035"/>
      <c r="CL118" s="1036"/>
      <c r="CM118" s="1006" t="s">
        <v>
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233</v>
      </c>
      <c r="DH118" s="1049"/>
      <c r="DI118" s="1049"/>
      <c r="DJ118" s="1049"/>
      <c r="DK118" s="1050"/>
      <c r="DL118" s="1051" t="s">
        <v>
233</v>
      </c>
      <c r="DM118" s="1049"/>
      <c r="DN118" s="1049"/>
      <c r="DO118" s="1049"/>
      <c r="DP118" s="1050"/>
      <c r="DQ118" s="1051" t="s">
        <v>
233</v>
      </c>
      <c r="DR118" s="1049"/>
      <c r="DS118" s="1049"/>
      <c r="DT118" s="1049"/>
      <c r="DU118" s="1050"/>
      <c r="DV118" s="1052" t="s">
        <v>
233</v>
      </c>
      <c r="DW118" s="1053"/>
      <c r="DX118" s="1053"/>
      <c r="DY118" s="1053"/>
      <c r="DZ118" s="1054"/>
    </row>
    <row r="119" spans="1:130" s="246" customFormat="1" ht="26.25" customHeight="1" x14ac:dyDescent="0.2">
      <c r="A119" s="1154" t="s">
        <v>
430</v>
      </c>
      <c r="B119" s="1034"/>
      <c r="C119" s="1013" t="s">
        <v>
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
442772</v>
      </c>
      <c r="AB119" s="982"/>
      <c r="AC119" s="982"/>
      <c r="AD119" s="982"/>
      <c r="AE119" s="983"/>
      <c r="AF119" s="984">
        <v>
367784</v>
      </c>
      <c r="AG119" s="982"/>
      <c r="AH119" s="982"/>
      <c r="AI119" s="982"/>
      <c r="AJ119" s="983"/>
      <c r="AK119" s="984">
        <v>
367784</v>
      </c>
      <c r="AL119" s="982"/>
      <c r="AM119" s="982"/>
      <c r="AN119" s="982"/>
      <c r="AO119" s="983"/>
      <c r="AP119" s="985">
        <v>
0.3</v>
      </c>
      <c r="AQ119" s="986"/>
      <c r="AR119" s="986"/>
      <c r="AS119" s="986"/>
      <c r="AT119" s="987"/>
      <c r="AU119" s="992"/>
      <c r="AV119" s="993"/>
      <c r="AW119" s="993"/>
      <c r="AX119" s="993"/>
      <c r="AY119" s="993"/>
      <c r="AZ119" s="277" t="s">
        <v>
188</v>
      </c>
      <c r="BA119" s="277"/>
      <c r="BB119" s="277"/>
      <c r="BC119" s="277"/>
      <c r="BD119" s="277"/>
      <c r="BE119" s="277"/>
      <c r="BF119" s="277"/>
      <c r="BG119" s="277"/>
      <c r="BH119" s="277"/>
      <c r="BI119" s="277"/>
      <c r="BJ119" s="277"/>
      <c r="BK119" s="277"/>
      <c r="BL119" s="277"/>
      <c r="BM119" s="277"/>
      <c r="BN119" s="277"/>
      <c r="BO119" s="1065" t="s">
        <v>
457</v>
      </c>
      <c r="BP119" s="1096"/>
      <c r="BQ119" s="1087">
        <v>
70947406</v>
      </c>
      <c r="BR119" s="1088"/>
      <c r="BS119" s="1088"/>
      <c r="BT119" s="1088"/>
      <c r="BU119" s="1088"/>
      <c r="BV119" s="1088">
        <v>
69405561</v>
      </c>
      <c r="BW119" s="1088"/>
      <c r="BX119" s="1088"/>
      <c r="BY119" s="1088"/>
      <c r="BZ119" s="1088"/>
      <c r="CA119" s="1088">
        <v>
74377029</v>
      </c>
      <c r="CB119" s="1088"/>
      <c r="CC119" s="1088"/>
      <c r="CD119" s="1088"/>
      <c r="CE119" s="1088"/>
      <c r="CF119" s="1089"/>
      <c r="CG119" s="1090"/>
      <c r="CH119" s="1090"/>
      <c r="CI119" s="1090"/>
      <c r="CJ119" s="1091"/>
      <c r="CK119" s="1037"/>
      <c r="CL119" s="1038"/>
      <c r="CM119" s="1092" t="s">
        <v>
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
775684</v>
      </c>
      <c r="DH119" s="1074"/>
      <c r="DI119" s="1074"/>
      <c r="DJ119" s="1074"/>
      <c r="DK119" s="1075"/>
      <c r="DL119" s="1073">
        <v>
488988</v>
      </c>
      <c r="DM119" s="1074"/>
      <c r="DN119" s="1074"/>
      <c r="DO119" s="1074"/>
      <c r="DP119" s="1075"/>
      <c r="DQ119" s="1073">
        <v>
447263</v>
      </c>
      <c r="DR119" s="1074"/>
      <c r="DS119" s="1074"/>
      <c r="DT119" s="1074"/>
      <c r="DU119" s="1075"/>
      <c r="DV119" s="1076">
        <v>
0.4</v>
      </c>
      <c r="DW119" s="1077"/>
      <c r="DX119" s="1077"/>
      <c r="DY119" s="1077"/>
      <c r="DZ119" s="1078"/>
    </row>
    <row r="120" spans="1:130" s="246" customFormat="1" ht="26.25" customHeight="1" x14ac:dyDescent="0.2">
      <c r="A120" s="1155"/>
      <c r="B120" s="1036"/>
      <c r="C120" s="1006" t="s">
        <v>
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
233</v>
      </c>
      <c r="AB120" s="1049"/>
      <c r="AC120" s="1049"/>
      <c r="AD120" s="1049"/>
      <c r="AE120" s="1050"/>
      <c r="AF120" s="1051" t="s">
        <v>
233</v>
      </c>
      <c r="AG120" s="1049"/>
      <c r="AH120" s="1049"/>
      <c r="AI120" s="1049"/>
      <c r="AJ120" s="1050"/>
      <c r="AK120" s="1051" t="s">
        <v>
233</v>
      </c>
      <c r="AL120" s="1049"/>
      <c r="AM120" s="1049"/>
      <c r="AN120" s="1049"/>
      <c r="AO120" s="1050"/>
      <c r="AP120" s="1052" t="s">
        <v>
233</v>
      </c>
      <c r="AQ120" s="1053"/>
      <c r="AR120" s="1053"/>
      <c r="AS120" s="1053"/>
      <c r="AT120" s="1054"/>
      <c r="AU120" s="1079" t="s">
        <v>
459</v>
      </c>
      <c r="AV120" s="1080"/>
      <c r="AW120" s="1080"/>
      <c r="AX120" s="1080"/>
      <c r="AY120" s="1081"/>
      <c r="AZ120" s="1030" t="s">
        <v>
460</v>
      </c>
      <c r="BA120" s="979"/>
      <c r="BB120" s="979"/>
      <c r="BC120" s="979"/>
      <c r="BD120" s="979"/>
      <c r="BE120" s="979"/>
      <c r="BF120" s="979"/>
      <c r="BG120" s="979"/>
      <c r="BH120" s="979"/>
      <c r="BI120" s="979"/>
      <c r="BJ120" s="979"/>
      <c r="BK120" s="979"/>
      <c r="BL120" s="979"/>
      <c r="BM120" s="979"/>
      <c r="BN120" s="979"/>
      <c r="BO120" s="979"/>
      <c r="BP120" s="980"/>
      <c r="BQ120" s="1016">
        <v>
48645201</v>
      </c>
      <c r="BR120" s="1017"/>
      <c r="BS120" s="1017"/>
      <c r="BT120" s="1017"/>
      <c r="BU120" s="1017"/>
      <c r="BV120" s="1017">
        <v>
52306268</v>
      </c>
      <c r="BW120" s="1017"/>
      <c r="BX120" s="1017"/>
      <c r="BY120" s="1017"/>
      <c r="BZ120" s="1017"/>
      <c r="CA120" s="1017">
        <v>
58457180</v>
      </c>
      <c r="CB120" s="1017"/>
      <c r="CC120" s="1017"/>
      <c r="CD120" s="1017"/>
      <c r="CE120" s="1017"/>
      <c r="CF120" s="1031">
        <v>
52.3</v>
      </c>
      <c r="CG120" s="1032"/>
      <c r="CH120" s="1032"/>
      <c r="CI120" s="1032"/>
      <c r="CJ120" s="1032"/>
      <c r="CK120" s="1097" t="s">
        <v>
461</v>
      </c>
      <c r="CL120" s="1098"/>
      <c r="CM120" s="1098"/>
      <c r="CN120" s="1098"/>
      <c r="CO120" s="1099"/>
      <c r="CP120" s="1105" t="s">
        <v>
462</v>
      </c>
      <c r="CQ120" s="1106"/>
      <c r="CR120" s="1106"/>
      <c r="CS120" s="1106"/>
      <c r="CT120" s="1106"/>
      <c r="CU120" s="1106"/>
      <c r="CV120" s="1106"/>
      <c r="CW120" s="1106"/>
      <c r="CX120" s="1106"/>
      <c r="CY120" s="1106"/>
      <c r="CZ120" s="1106"/>
      <c r="DA120" s="1106"/>
      <c r="DB120" s="1106"/>
      <c r="DC120" s="1106"/>
      <c r="DD120" s="1106"/>
      <c r="DE120" s="1106"/>
      <c r="DF120" s="1107"/>
      <c r="DG120" s="1016" t="s">
        <v>
233</v>
      </c>
      <c r="DH120" s="1017"/>
      <c r="DI120" s="1017"/>
      <c r="DJ120" s="1017"/>
      <c r="DK120" s="1017"/>
      <c r="DL120" s="1017" t="s">
        <v>
233</v>
      </c>
      <c r="DM120" s="1017"/>
      <c r="DN120" s="1017"/>
      <c r="DO120" s="1017"/>
      <c r="DP120" s="1017"/>
      <c r="DQ120" s="1017" t="s">
        <v>
233</v>
      </c>
      <c r="DR120" s="1017"/>
      <c r="DS120" s="1017"/>
      <c r="DT120" s="1017"/>
      <c r="DU120" s="1017"/>
      <c r="DV120" s="1018" t="s">
        <v>
233</v>
      </c>
      <c r="DW120" s="1018"/>
      <c r="DX120" s="1018"/>
      <c r="DY120" s="1018"/>
      <c r="DZ120" s="1019"/>
    </row>
    <row r="121" spans="1:130" s="246" customFormat="1" ht="26.25" customHeight="1" x14ac:dyDescent="0.2">
      <c r="A121" s="1155"/>
      <c r="B121" s="1036"/>
      <c r="C121" s="1057" t="s">
        <v>
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233</v>
      </c>
      <c r="AB121" s="1049"/>
      <c r="AC121" s="1049"/>
      <c r="AD121" s="1049"/>
      <c r="AE121" s="1050"/>
      <c r="AF121" s="1051" t="s">
        <v>
233</v>
      </c>
      <c r="AG121" s="1049"/>
      <c r="AH121" s="1049"/>
      <c r="AI121" s="1049"/>
      <c r="AJ121" s="1050"/>
      <c r="AK121" s="1051" t="s">
        <v>
233</v>
      </c>
      <c r="AL121" s="1049"/>
      <c r="AM121" s="1049"/>
      <c r="AN121" s="1049"/>
      <c r="AO121" s="1050"/>
      <c r="AP121" s="1052" t="s">
        <v>
233</v>
      </c>
      <c r="AQ121" s="1053"/>
      <c r="AR121" s="1053"/>
      <c r="AS121" s="1053"/>
      <c r="AT121" s="1054"/>
      <c r="AU121" s="1082"/>
      <c r="AV121" s="1083"/>
      <c r="AW121" s="1083"/>
      <c r="AX121" s="1083"/>
      <c r="AY121" s="1084"/>
      <c r="AZ121" s="1039" t="s">
        <v>
464</v>
      </c>
      <c r="BA121" s="1040"/>
      <c r="BB121" s="1040"/>
      <c r="BC121" s="1040"/>
      <c r="BD121" s="1040"/>
      <c r="BE121" s="1040"/>
      <c r="BF121" s="1040"/>
      <c r="BG121" s="1040"/>
      <c r="BH121" s="1040"/>
      <c r="BI121" s="1040"/>
      <c r="BJ121" s="1040"/>
      <c r="BK121" s="1040"/>
      <c r="BL121" s="1040"/>
      <c r="BM121" s="1040"/>
      <c r="BN121" s="1040"/>
      <c r="BO121" s="1040"/>
      <c r="BP121" s="1041"/>
      <c r="BQ121" s="1009">
        <v>
1372530</v>
      </c>
      <c r="BR121" s="1010"/>
      <c r="BS121" s="1010"/>
      <c r="BT121" s="1010"/>
      <c r="BU121" s="1010"/>
      <c r="BV121" s="1010">
        <v>
485769</v>
      </c>
      <c r="BW121" s="1010"/>
      <c r="BX121" s="1010"/>
      <c r="BY121" s="1010"/>
      <c r="BZ121" s="1010"/>
      <c r="CA121" s="1010">
        <v>
1212886</v>
      </c>
      <c r="CB121" s="1010"/>
      <c r="CC121" s="1010"/>
      <c r="CD121" s="1010"/>
      <c r="CE121" s="1010"/>
      <c r="CF121" s="1004">
        <v>
1.1000000000000001</v>
      </c>
      <c r="CG121" s="1005"/>
      <c r="CH121" s="1005"/>
      <c r="CI121" s="1005"/>
      <c r="CJ121" s="1005"/>
      <c r="CK121" s="1100"/>
      <c r="CL121" s="1101"/>
      <c r="CM121" s="1101"/>
      <c r="CN121" s="1101"/>
      <c r="CO121" s="1102"/>
      <c r="CP121" s="1110" t="s">
        <v>
465</v>
      </c>
      <c r="CQ121" s="1111"/>
      <c r="CR121" s="1111"/>
      <c r="CS121" s="1111"/>
      <c r="CT121" s="1111"/>
      <c r="CU121" s="1111"/>
      <c r="CV121" s="1111"/>
      <c r="CW121" s="1111"/>
      <c r="CX121" s="1111"/>
      <c r="CY121" s="1111"/>
      <c r="CZ121" s="1111"/>
      <c r="DA121" s="1111"/>
      <c r="DB121" s="1111"/>
      <c r="DC121" s="1111"/>
      <c r="DD121" s="1111"/>
      <c r="DE121" s="1111"/>
      <c r="DF121" s="1112"/>
      <c r="DG121" s="1009" t="s">
        <v>
233</v>
      </c>
      <c r="DH121" s="1010"/>
      <c r="DI121" s="1010"/>
      <c r="DJ121" s="1010"/>
      <c r="DK121" s="1010"/>
      <c r="DL121" s="1010" t="s">
        <v>
233</v>
      </c>
      <c r="DM121" s="1010"/>
      <c r="DN121" s="1010"/>
      <c r="DO121" s="1010"/>
      <c r="DP121" s="1010"/>
      <c r="DQ121" s="1010" t="s">
        <v>
233</v>
      </c>
      <c r="DR121" s="1010"/>
      <c r="DS121" s="1010"/>
      <c r="DT121" s="1010"/>
      <c r="DU121" s="1010"/>
      <c r="DV121" s="1011" t="s">
        <v>
233</v>
      </c>
      <c r="DW121" s="1011"/>
      <c r="DX121" s="1011"/>
      <c r="DY121" s="1011"/>
      <c r="DZ121" s="1012"/>
    </row>
    <row r="122" spans="1:130" s="246" customFormat="1" ht="26.25" customHeight="1" x14ac:dyDescent="0.2">
      <c r="A122" s="1155"/>
      <c r="B122" s="1036"/>
      <c r="C122" s="1006" t="s">
        <v>
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233</v>
      </c>
      <c r="AB122" s="1049"/>
      <c r="AC122" s="1049"/>
      <c r="AD122" s="1049"/>
      <c r="AE122" s="1050"/>
      <c r="AF122" s="1051" t="s">
        <v>
233</v>
      </c>
      <c r="AG122" s="1049"/>
      <c r="AH122" s="1049"/>
      <c r="AI122" s="1049"/>
      <c r="AJ122" s="1050"/>
      <c r="AK122" s="1051" t="s">
        <v>
233</v>
      </c>
      <c r="AL122" s="1049"/>
      <c r="AM122" s="1049"/>
      <c r="AN122" s="1049"/>
      <c r="AO122" s="1050"/>
      <c r="AP122" s="1052" t="s">
        <v>
233</v>
      </c>
      <c r="AQ122" s="1053"/>
      <c r="AR122" s="1053"/>
      <c r="AS122" s="1053"/>
      <c r="AT122" s="1054"/>
      <c r="AU122" s="1082"/>
      <c r="AV122" s="1083"/>
      <c r="AW122" s="1083"/>
      <c r="AX122" s="1083"/>
      <c r="AY122" s="1084"/>
      <c r="AZ122" s="1064" t="s">
        <v>
466</v>
      </c>
      <c r="BA122" s="1055"/>
      <c r="BB122" s="1055"/>
      <c r="BC122" s="1055"/>
      <c r="BD122" s="1055"/>
      <c r="BE122" s="1055"/>
      <c r="BF122" s="1055"/>
      <c r="BG122" s="1055"/>
      <c r="BH122" s="1055"/>
      <c r="BI122" s="1055"/>
      <c r="BJ122" s="1055"/>
      <c r="BK122" s="1055"/>
      <c r="BL122" s="1055"/>
      <c r="BM122" s="1055"/>
      <c r="BN122" s="1055"/>
      <c r="BO122" s="1055"/>
      <c r="BP122" s="1056"/>
      <c r="BQ122" s="1087">
        <v>
104246652</v>
      </c>
      <c r="BR122" s="1088"/>
      <c r="BS122" s="1088"/>
      <c r="BT122" s="1088"/>
      <c r="BU122" s="1088"/>
      <c r="BV122" s="1088">
        <v>
96235278</v>
      </c>
      <c r="BW122" s="1088"/>
      <c r="BX122" s="1088"/>
      <c r="BY122" s="1088"/>
      <c r="BZ122" s="1088"/>
      <c r="CA122" s="1088">
        <v>
88014312</v>
      </c>
      <c r="CB122" s="1088"/>
      <c r="CC122" s="1088"/>
      <c r="CD122" s="1088"/>
      <c r="CE122" s="1088"/>
      <c r="CF122" s="1108">
        <v>
78.8</v>
      </c>
      <c r="CG122" s="1109"/>
      <c r="CH122" s="1109"/>
      <c r="CI122" s="1109"/>
      <c r="CJ122" s="1109"/>
      <c r="CK122" s="1100"/>
      <c r="CL122" s="1101"/>
      <c r="CM122" s="1101"/>
      <c r="CN122" s="1101"/>
      <c r="CO122" s="1102"/>
      <c r="CP122" s="1110" t="s">
        <v>
467</v>
      </c>
      <c r="CQ122" s="1111"/>
      <c r="CR122" s="1111"/>
      <c r="CS122" s="1111"/>
      <c r="CT122" s="1111"/>
      <c r="CU122" s="1111"/>
      <c r="CV122" s="1111"/>
      <c r="CW122" s="1111"/>
      <c r="CX122" s="1111"/>
      <c r="CY122" s="1111"/>
      <c r="CZ122" s="1111"/>
      <c r="DA122" s="1111"/>
      <c r="DB122" s="1111"/>
      <c r="DC122" s="1111"/>
      <c r="DD122" s="1111"/>
      <c r="DE122" s="1111"/>
      <c r="DF122" s="1112"/>
      <c r="DG122" s="1009" t="s">
        <v>
233</v>
      </c>
      <c r="DH122" s="1010"/>
      <c r="DI122" s="1010"/>
      <c r="DJ122" s="1010"/>
      <c r="DK122" s="1010"/>
      <c r="DL122" s="1010" t="s">
        <v>
233</v>
      </c>
      <c r="DM122" s="1010"/>
      <c r="DN122" s="1010"/>
      <c r="DO122" s="1010"/>
      <c r="DP122" s="1010"/>
      <c r="DQ122" s="1010" t="s">
        <v>
233</v>
      </c>
      <c r="DR122" s="1010"/>
      <c r="DS122" s="1010"/>
      <c r="DT122" s="1010"/>
      <c r="DU122" s="1010"/>
      <c r="DV122" s="1011" t="s">
        <v>
233</v>
      </c>
      <c r="DW122" s="1011"/>
      <c r="DX122" s="1011"/>
      <c r="DY122" s="1011"/>
      <c r="DZ122" s="1012"/>
    </row>
    <row r="123" spans="1:130" s="246" customFormat="1" ht="26.25" customHeight="1" x14ac:dyDescent="0.2">
      <c r="A123" s="1155"/>
      <c r="B123" s="1036"/>
      <c r="C123" s="1006" t="s">
        <v>
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
196336</v>
      </c>
      <c r="AB123" s="1049"/>
      <c r="AC123" s="1049"/>
      <c r="AD123" s="1049"/>
      <c r="AE123" s="1050"/>
      <c r="AF123" s="1051">
        <v>
227371</v>
      </c>
      <c r="AG123" s="1049"/>
      <c r="AH123" s="1049"/>
      <c r="AI123" s="1049"/>
      <c r="AJ123" s="1050"/>
      <c r="AK123" s="1051">
        <v>
228222</v>
      </c>
      <c r="AL123" s="1049"/>
      <c r="AM123" s="1049"/>
      <c r="AN123" s="1049"/>
      <c r="AO123" s="1050"/>
      <c r="AP123" s="1052">
        <v>
0.2</v>
      </c>
      <c r="AQ123" s="1053"/>
      <c r="AR123" s="1053"/>
      <c r="AS123" s="1053"/>
      <c r="AT123" s="1054"/>
      <c r="AU123" s="1085"/>
      <c r="AV123" s="1086"/>
      <c r="AW123" s="1086"/>
      <c r="AX123" s="1086"/>
      <c r="AY123" s="1086"/>
      <c r="AZ123" s="277" t="s">
        <v>
188</v>
      </c>
      <c r="BA123" s="277"/>
      <c r="BB123" s="277"/>
      <c r="BC123" s="277"/>
      <c r="BD123" s="277"/>
      <c r="BE123" s="277"/>
      <c r="BF123" s="277"/>
      <c r="BG123" s="277"/>
      <c r="BH123" s="277"/>
      <c r="BI123" s="277"/>
      <c r="BJ123" s="277"/>
      <c r="BK123" s="277"/>
      <c r="BL123" s="277"/>
      <c r="BM123" s="277"/>
      <c r="BN123" s="277"/>
      <c r="BO123" s="1065" t="s">
        <v>
468</v>
      </c>
      <c r="BP123" s="1096"/>
      <c r="BQ123" s="1126">
        <v>
154264383</v>
      </c>
      <c r="BR123" s="1127"/>
      <c r="BS123" s="1127"/>
      <c r="BT123" s="1127"/>
      <c r="BU123" s="1127"/>
      <c r="BV123" s="1127">
        <v>
149027315</v>
      </c>
      <c r="BW123" s="1127"/>
      <c r="BX123" s="1127"/>
      <c r="BY123" s="1127"/>
      <c r="BZ123" s="1127"/>
      <c r="CA123" s="1127">
        <v>
147684378</v>
      </c>
      <c r="CB123" s="1127"/>
      <c r="CC123" s="1127"/>
      <c r="CD123" s="1127"/>
      <c r="CE123" s="1127"/>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55"/>
      <c r="B124" s="1036"/>
      <c r="C124" s="1006" t="s">
        <v>
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233</v>
      </c>
      <c r="AB124" s="1049"/>
      <c r="AC124" s="1049"/>
      <c r="AD124" s="1049"/>
      <c r="AE124" s="1050"/>
      <c r="AF124" s="1051" t="s">
        <v>
233</v>
      </c>
      <c r="AG124" s="1049"/>
      <c r="AH124" s="1049"/>
      <c r="AI124" s="1049"/>
      <c r="AJ124" s="1050"/>
      <c r="AK124" s="1051" t="s">
        <v>
233</v>
      </c>
      <c r="AL124" s="1049"/>
      <c r="AM124" s="1049"/>
      <c r="AN124" s="1049"/>
      <c r="AO124" s="1050"/>
      <c r="AP124" s="1052" t="s">
        <v>
233</v>
      </c>
      <c r="AQ124" s="1053"/>
      <c r="AR124" s="1053"/>
      <c r="AS124" s="1053"/>
      <c r="AT124" s="1054"/>
      <c r="AU124" s="1122" t="s">
        <v>
469</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
233</v>
      </c>
      <c r="BR124" s="1118"/>
      <c r="BS124" s="1118"/>
      <c r="BT124" s="1118"/>
      <c r="BU124" s="1118"/>
      <c r="BV124" s="1118" t="s">
        <v>
233</v>
      </c>
      <c r="BW124" s="1118"/>
      <c r="BX124" s="1118"/>
      <c r="BY124" s="1118"/>
      <c r="BZ124" s="1118"/>
      <c r="CA124" s="1118" t="s">
        <v>
233</v>
      </c>
      <c r="CB124" s="1118"/>
      <c r="CC124" s="1118"/>
      <c r="CD124" s="1118"/>
      <c r="CE124" s="1118"/>
      <c r="CF124" s="1119"/>
      <c r="CG124" s="1120"/>
      <c r="CH124" s="1120"/>
      <c r="CI124" s="1120"/>
      <c r="CJ124" s="1121"/>
      <c r="CK124" s="1103"/>
      <c r="CL124" s="1103"/>
      <c r="CM124" s="1103"/>
      <c r="CN124" s="1103"/>
      <c r="CO124" s="1104"/>
      <c r="CP124" s="1110" t="s">
        <v>
470</v>
      </c>
      <c r="CQ124" s="1111"/>
      <c r="CR124" s="1111"/>
      <c r="CS124" s="1111"/>
      <c r="CT124" s="1111"/>
      <c r="CU124" s="1111"/>
      <c r="CV124" s="1111"/>
      <c r="CW124" s="1111"/>
      <c r="CX124" s="1111"/>
      <c r="CY124" s="1111"/>
      <c r="CZ124" s="1111"/>
      <c r="DA124" s="1111"/>
      <c r="DB124" s="1111"/>
      <c r="DC124" s="1111"/>
      <c r="DD124" s="1111"/>
      <c r="DE124" s="1111"/>
      <c r="DF124" s="1112"/>
      <c r="DG124" s="1095" t="s">
        <v>
233</v>
      </c>
      <c r="DH124" s="1074"/>
      <c r="DI124" s="1074"/>
      <c r="DJ124" s="1074"/>
      <c r="DK124" s="1075"/>
      <c r="DL124" s="1073" t="s">
        <v>
233</v>
      </c>
      <c r="DM124" s="1074"/>
      <c r="DN124" s="1074"/>
      <c r="DO124" s="1074"/>
      <c r="DP124" s="1075"/>
      <c r="DQ124" s="1073" t="s">
        <v>
233</v>
      </c>
      <c r="DR124" s="1074"/>
      <c r="DS124" s="1074"/>
      <c r="DT124" s="1074"/>
      <c r="DU124" s="1075"/>
      <c r="DV124" s="1076" t="s">
        <v>
233</v>
      </c>
      <c r="DW124" s="1077"/>
      <c r="DX124" s="1077"/>
      <c r="DY124" s="1077"/>
      <c r="DZ124" s="1078"/>
    </row>
    <row r="125" spans="1:130" s="246" customFormat="1" ht="26.25" customHeight="1" x14ac:dyDescent="0.2">
      <c r="A125" s="1155"/>
      <c r="B125" s="1036"/>
      <c r="C125" s="1006" t="s">
        <v>
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233</v>
      </c>
      <c r="AB125" s="1049"/>
      <c r="AC125" s="1049"/>
      <c r="AD125" s="1049"/>
      <c r="AE125" s="1050"/>
      <c r="AF125" s="1051" t="s">
        <v>
233</v>
      </c>
      <c r="AG125" s="1049"/>
      <c r="AH125" s="1049"/>
      <c r="AI125" s="1049"/>
      <c r="AJ125" s="1050"/>
      <c r="AK125" s="1051" t="s">
        <v>
233</v>
      </c>
      <c r="AL125" s="1049"/>
      <c r="AM125" s="1049"/>
      <c r="AN125" s="1049"/>
      <c r="AO125" s="1050"/>
      <c r="AP125" s="1052" t="s">
        <v>
233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471</v>
      </c>
      <c r="CL125" s="1098"/>
      <c r="CM125" s="1098"/>
      <c r="CN125" s="1098"/>
      <c r="CO125" s="1099"/>
      <c r="CP125" s="1030" t="s">
        <v>
472</v>
      </c>
      <c r="CQ125" s="979"/>
      <c r="CR125" s="979"/>
      <c r="CS125" s="979"/>
      <c r="CT125" s="979"/>
      <c r="CU125" s="979"/>
      <c r="CV125" s="979"/>
      <c r="CW125" s="979"/>
      <c r="CX125" s="979"/>
      <c r="CY125" s="979"/>
      <c r="CZ125" s="979"/>
      <c r="DA125" s="979"/>
      <c r="DB125" s="979"/>
      <c r="DC125" s="979"/>
      <c r="DD125" s="979"/>
      <c r="DE125" s="979"/>
      <c r="DF125" s="980"/>
      <c r="DG125" s="1016" t="s">
        <v>
233</v>
      </c>
      <c r="DH125" s="1017"/>
      <c r="DI125" s="1017"/>
      <c r="DJ125" s="1017"/>
      <c r="DK125" s="1017"/>
      <c r="DL125" s="1017" t="s">
        <v>
233</v>
      </c>
      <c r="DM125" s="1017"/>
      <c r="DN125" s="1017"/>
      <c r="DO125" s="1017"/>
      <c r="DP125" s="1017"/>
      <c r="DQ125" s="1017" t="s">
        <v>
233</v>
      </c>
      <c r="DR125" s="1017"/>
      <c r="DS125" s="1017"/>
      <c r="DT125" s="1017"/>
      <c r="DU125" s="1017"/>
      <c r="DV125" s="1018" t="s">
        <v>
233</v>
      </c>
      <c r="DW125" s="1018"/>
      <c r="DX125" s="1018"/>
      <c r="DY125" s="1018"/>
      <c r="DZ125" s="1019"/>
    </row>
    <row r="126" spans="1:130" s="246" customFormat="1" ht="26.25" customHeight="1" thickBot="1" x14ac:dyDescent="0.25">
      <c r="A126" s="1155"/>
      <c r="B126" s="1036"/>
      <c r="C126" s="1006" t="s">
        <v>
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
1239181</v>
      </c>
      <c r="AB126" s="1049"/>
      <c r="AC126" s="1049"/>
      <c r="AD126" s="1049"/>
      <c r="AE126" s="1050"/>
      <c r="AF126" s="1051">
        <v>
227581</v>
      </c>
      <c r="AG126" s="1049"/>
      <c r="AH126" s="1049"/>
      <c r="AI126" s="1049"/>
      <c r="AJ126" s="1050"/>
      <c r="AK126" s="1051">
        <v>
59925</v>
      </c>
      <c r="AL126" s="1049"/>
      <c r="AM126" s="1049"/>
      <c r="AN126" s="1049"/>
      <c r="AO126" s="1050"/>
      <c r="AP126" s="1052">
        <v>
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473</v>
      </c>
      <c r="CQ126" s="1040"/>
      <c r="CR126" s="1040"/>
      <c r="CS126" s="1040"/>
      <c r="CT126" s="1040"/>
      <c r="CU126" s="1040"/>
      <c r="CV126" s="1040"/>
      <c r="CW126" s="1040"/>
      <c r="CX126" s="1040"/>
      <c r="CY126" s="1040"/>
      <c r="CZ126" s="1040"/>
      <c r="DA126" s="1040"/>
      <c r="DB126" s="1040"/>
      <c r="DC126" s="1040"/>
      <c r="DD126" s="1040"/>
      <c r="DE126" s="1040"/>
      <c r="DF126" s="1041"/>
      <c r="DG126" s="1009" t="s">
        <v>
233</v>
      </c>
      <c r="DH126" s="1010"/>
      <c r="DI126" s="1010"/>
      <c r="DJ126" s="1010"/>
      <c r="DK126" s="1010"/>
      <c r="DL126" s="1010" t="s">
        <v>
233</v>
      </c>
      <c r="DM126" s="1010"/>
      <c r="DN126" s="1010"/>
      <c r="DO126" s="1010"/>
      <c r="DP126" s="1010"/>
      <c r="DQ126" s="1010" t="s">
        <v>
233</v>
      </c>
      <c r="DR126" s="1010"/>
      <c r="DS126" s="1010"/>
      <c r="DT126" s="1010"/>
      <c r="DU126" s="1010"/>
      <c r="DV126" s="1011" t="s">
        <v>
233</v>
      </c>
      <c r="DW126" s="1011"/>
      <c r="DX126" s="1011"/>
      <c r="DY126" s="1011"/>
      <c r="DZ126" s="1012"/>
    </row>
    <row r="127" spans="1:130" s="246" customFormat="1" ht="26.25" customHeight="1" x14ac:dyDescent="0.2">
      <c r="A127" s="1156"/>
      <c r="B127" s="1038"/>
      <c r="C127" s="1092" t="s">
        <v>
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
233</v>
      </c>
      <c r="AB127" s="1049"/>
      <c r="AC127" s="1049"/>
      <c r="AD127" s="1049"/>
      <c r="AE127" s="1050"/>
      <c r="AF127" s="1051" t="s">
        <v>
233</v>
      </c>
      <c r="AG127" s="1049"/>
      <c r="AH127" s="1049"/>
      <c r="AI127" s="1049"/>
      <c r="AJ127" s="1050"/>
      <c r="AK127" s="1051" t="s">
        <v>
233</v>
      </c>
      <c r="AL127" s="1049"/>
      <c r="AM127" s="1049"/>
      <c r="AN127" s="1049"/>
      <c r="AO127" s="1050"/>
      <c r="AP127" s="1052" t="s">
        <v>
233</v>
      </c>
      <c r="AQ127" s="1053"/>
      <c r="AR127" s="1053"/>
      <c r="AS127" s="1053"/>
      <c r="AT127" s="1054"/>
      <c r="AU127" s="282"/>
      <c r="AV127" s="282"/>
      <c r="AW127" s="282"/>
      <c r="AX127" s="1128" t="s">
        <v>
475</v>
      </c>
      <c r="AY127" s="1129"/>
      <c r="AZ127" s="1129"/>
      <c r="BA127" s="1129"/>
      <c r="BB127" s="1129"/>
      <c r="BC127" s="1129"/>
      <c r="BD127" s="1129"/>
      <c r="BE127" s="1130"/>
      <c r="BF127" s="1131" t="s">
        <v>
476</v>
      </c>
      <c r="BG127" s="1129"/>
      <c r="BH127" s="1129"/>
      <c r="BI127" s="1129"/>
      <c r="BJ127" s="1129"/>
      <c r="BK127" s="1129"/>
      <c r="BL127" s="1130"/>
      <c r="BM127" s="1131" t="s">
        <v>
477</v>
      </c>
      <c r="BN127" s="1129"/>
      <c r="BO127" s="1129"/>
      <c r="BP127" s="1129"/>
      <c r="BQ127" s="1129"/>
      <c r="BR127" s="1129"/>
      <c r="BS127" s="1130"/>
      <c r="BT127" s="1131" t="s">
        <v>
478</v>
      </c>
      <c r="BU127" s="1129"/>
      <c r="BV127" s="1129"/>
      <c r="BW127" s="1129"/>
      <c r="BX127" s="1129"/>
      <c r="BY127" s="1129"/>
      <c r="BZ127" s="1153"/>
      <c r="CA127" s="282"/>
      <c r="CB127" s="282"/>
      <c r="CC127" s="282"/>
      <c r="CD127" s="283"/>
      <c r="CE127" s="283"/>
      <c r="CF127" s="283"/>
      <c r="CG127" s="280"/>
      <c r="CH127" s="280"/>
      <c r="CI127" s="280"/>
      <c r="CJ127" s="281"/>
      <c r="CK127" s="1114"/>
      <c r="CL127" s="1101"/>
      <c r="CM127" s="1101"/>
      <c r="CN127" s="1101"/>
      <c r="CO127" s="1102"/>
      <c r="CP127" s="1039" t="s">
        <v>
479</v>
      </c>
      <c r="CQ127" s="1040"/>
      <c r="CR127" s="1040"/>
      <c r="CS127" s="1040"/>
      <c r="CT127" s="1040"/>
      <c r="CU127" s="1040"/>
      <c r="CV127" s="1040"/>
      <c r="CW127" s="1040"/>
      <c r="CX127" s="1040"/>
      <c r="CY127" s="1040"/>
      <c r="CZ127" s="1040"/>
      <c r="DA127" s="1040"/>
      <c r="DB127" s="1040"/>
      <c r="DC127" s="1040"/>
      <c r="DD127" s="1040"/>
      <c r="DE127" s="1040"/>
      <c r="DF127" s="1041"/>
      <c r="DG127" s="1009" t="s">
        <v>
233</v>
      </c>
      <c r="DH127" s="1010"/>
      <c r="DI127" s="1010"/>
      <c r="DJ127" s="1010"/>
      <c r="DK127" s="1010"/>
      <c r="DL127" s="1010" t="s">
        <v>
233</v>
      </c>
      <c r="DM127" s="1010"/>
      <c r="DN127" s="1010"/>
      <c r="DO127" s="1010"/>
      <c r="DP127" s="1010"/>
      <c r="DQ127" s="1010" t="s">
        <v>
233</v>
      </c>
      <c r="DR127" s="1010"/>
      <c r="DS127" s="1010"/>
      <c r="DT127" s="1010"/>
      <c r="DU127" s="1010"/>
      <c r="DV127" s="1011" t="s">
        <v>
233</v>
      </c>
      <c r="DW127" s="1011"/>
      <c r="DX127" s="1011"/>
      <c r="DY127" s="1011"/>
      <c r="DZ127" s="1012"/>
    </row>
    <row r="128" spans="1:130" s="246" customFormat="1" ht="26.25" customHeight="1" thickBot="1" x14ac:dyDescent="0.25">
      <c r="A128" s="1139" t="s">
        <v>
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
481</v>
      </c>
      <c r="X128" s="1141"/>
      <c r="Y128" s="1141"/>
      <c r="Z128" s="1142"/>
      <c r="AA128" s="1143" t="s">
        <v>
233</v>
      </c>
      <c r="AB128" s="1144"/>
      <c r="AC128" s="1144"/>
      <c r="AD128" s="1144"/>
      <c r="AE128" s="1145"/>
      <c r="AF128" s="1146" t="s">
        <v>
233</v>
      </c>
      <c r="AG128" s="1144"/>
      <c r="AH128" s="1144"/>
      <c r="AI128" s="1144"/>
      <c r="AJ128" s="1145"/>
      <c r="AK128" s="1146">
        <v>
914</v>
      </c>
      <c r="AL128" s="1144"/>
      <c r="AM128" s="1144"/>
      <c r="AN128" s="1144"/>
      <c r="AO128" s="1145"/>
      <c r="AP128" s="1147"/>
      <c r="AQ128" s="1148"/>
      <c r="AR128" s="1148"/>
      <c r="AS128" s="1148"/>
      <c r="AT128" s="1149"/>
      <c r="AU128" s="282"/>
      <c r="AV128" s="282"/>
      <c r="AW128" s="282"/>
      <c r="AX128" s="978" t="s">
        <v>
482</v>
      </c>
      <c r="AY128" s="979"/>
      <c r="AZ128" s="979"/>
      <c r="BA128" s="979"/>
      <c r="BB128" s="979"/>
      <c r="BC128" s="979"/>
      <c r="BD128" s="979"/>
      <c r="BE128" s="980"/>
      <c r="BF128" s="1150" t="s">
        <v>
233</v>
      </c>
      <c r="BG128" s="1151"/>
      <c r="BH128" s="1151"/>
      <c r="BI128" s="1151"/>
      <c r="BJ128" s="1151"/>
      <c r="BK128" s="1151"/>
      <c r="BL128" s="1152"/>
      <c r="BM128" s="1150">
        <v>
11.25</v>
      </c>
      <c r="BN128" s="1151"/>
      <c r="BO128" s="1151"/>
      <c r="BP128" s="1151"/>
      <c r="BQ128" s="1151"/>
      <c r="BR128" s="1151"/>
      <c r="BS128" s="1152"/>
      <c r="BT128" s="1150">
        <v>
20</v>
      </c>
      <c r="BU128" s="1151"/>
      <c r="BV128" s="1151"/>
      <c r="BW128" s="1151"/>
      <c r="BX128" s="1151"/>
      <c r="BY128" s="1151"/>
      <c r="BZ128" s="1169"/>
      <c r="CA128" s="283"/>
      <c r="CB128" s="283"/>
      <c r="CC128" s="283"/>
      <c r="CD128" s="283"/>
      <c r="CE128" s="283"/>
      <c r="CF128" s="283"/>
      <c r="CG128" s="280"/>
      <c r="CH128" s="280"/>
      <c r="CI128" s="280"/>
      <c r="CJ128" s="281"/>
      <c r="CK128" s="1115"/>
      <c r="CL128" s="1116"/>
      <c r="CM128" s="1116"/>
      <c r="CN128" s="1116"/>
      <c r="CO128" s="1117"/>
      <c r="CP128" s="1132" t="s">
        <v>
483</v>
      </c>
      <c r="CQ128" s="1133"/>
      <c r="CR128" s="1133"/>
      <c r="CS128" s="1133"/>
      <c r="CT128" s="1133"/>
      <c r="CU128" s="1133"/>
      <c r="CV128" s="1133"/>
      <c r="CW128" s="1133"/>
      <c r="CX128" s="1133"/>
      <c r="CY128" s="1133"/>
      <c r="CZ128" s="1133"/>
      <c r="DA128" s="1133"/>
      <c r="DB128" s="1133"/>
      <c r="DC128" s="1133"/>
      <c r="DD128" s="1133"/>
      <c r="DE128" s="1133"/>
      <c r="DF128" s="1134"/>
      <c r="DG128" s="1135" t="s">
        <v>
233</v>
      </c>
      <c r="DH128" s="1136"/>
      <c r="DI128" s="1136"/>
      <c r="DJ128" s="1136"/>
      <c r="DK128" s="1136"/>
      <c r="DL128" s="1136" t="s">
        <v>
233</v>
      </c>
      <c r="DM128" s="1136"/>
      <c r="DN128" s="1136"/>
      <c r="DO128" s="1136"/>
      <c r="DP128" s="1136"/>
      <c r="DQ128" s="1136" t="s">
        <v>
233</v>
      </c>
      <c r="DR128" s="1136"/>
      <c r="DS128" s="1136"/>
      <c r="DT128" s="1136"/>
      <c r="DU128" s="1136"/>
      <c r="DV128" s="1137" t="s">
        <v>
233</v>
      </c>
      <c r="DW128" s="1137"/>
      <c r="DX128" s="1137"/>
      <c r="DY128" s="1137"/>
      <c r="DZ128" s="1138"/>
    </row>
    <row r="129" spans="1:131" s="246" customFormat="1" ht="26.25" customHeight="1" x14ac:dyDescent="0.2">
      <c r="A129" s="1020" t="s">
        <v>
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484</v>
      </c>
      <c r="X129" s="1164"/>
      <c r="Y129" s="1164"/>
      <c r="Z129" s="1165"/>
      <c r="AA129" s="1048">
        <v>
117782273</v>
      </c>
      <c r="AB129" s="1049"/>
      <c r="AC129" s="1049"/>
      <c r="AD129" s="1049"/>
      <c r="AE129" s="1050"/>
      <c r="AF129" s="1051">
        <v>
116071760</v>
      </c>
      <c r="AG129" s="1049"/>
      <c r="AH129" s="1049"/>
      <c r="AI129" s="1049"/>
      <c r="AJ129" s="1050"/>
      <c r="AK129" s="1051">
        <v>
121218340</v>
      </c>
      <c r="AL129" s="1049"/>
      <c r="AM129" s="1049"/>
      <c r="AN129" s="1049"/>
      <c r="AO129" s="1050"/>
      <c r="AP129" s="1166"/>
      <c r="AQ129" s="1167"/>
      <c r="AR129" s="1167"/>
      <c r="AS129" s="1167"/>
      <c r="AT129" s="1168"/>
      <c r="AU129" s="284"/>
      <c r="AV129" s="284"/>
      <c r="AW129" s="284"/>
      <c r="AX129" s="1157" t="s">
        <v>
485</v>
      </c>
      <c r="AY129" s="1040"/>
      <c r="AZ129" s="1040"/>
      <c r="BA129" s="1040"/>
      <c r="BB129" s="1040"/>
      <c r="BC129" s="1040"/>
      <c r="BD129" s="1040"/>
      <c r="BE129" s="1041"/>
      <c r="BF129" s="1158" t="s">
        <v>
233</v>
      </c>
      <c r="BG129" s="1159"/>
      <c r="BH129" s="1159"/>
      <c r="BI129" s="1159"/>
      <c r="BJ129" s="1159"/>
      <c r="BK129" s="1159"/>
      <c r="BL129" s="1160"/>
      <c r="BM129" s="1158">
        <v>
16.25</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487</v>
      </c>
      <c r="X130" s="1164"/>
      <c r="Y130" s="1164"/>
      <c r="Z130" s="1165"/>
      <c r="AA130" s="1048">
        <v>
9937195</v>
      </c>
      <c r="AB130" s="1049"/>
      <c r="AC130" s="1049"/>
      <c r="AD130" s="1049"/>
      <c r="AE130" s="1050"/>
      <c r="AF130" s="1051">
        <v>
9700909</v>
      </c>
      <c r="AG130" s="1049"/>
      <c r="AH130" s="1049"/>
      <c r="AI130" s="1049"/>
      <c r="AJ130" s="1050"/>
      <c r="AK130" s="1051">
        <v>
9523791</v>
      </c>
      <c r="AL130" s="1049"/>
      <c r="AM130" s="1049"/>
      <c r="AN130" s="1049"/>
      <c r="AO130" s="1050"/>
      <c r="AP130" s="1166"/>
      <c r="AQ130" s="1167"/>
      <c r="AR130" s="1167"/>
      <c r="AS130" s="1167"/>
      <c r="AT130" s="1168"/>
      <c r="AU130" s="284"/>
      <c r="AV130" s="284"/>
      <c r="AW130" s="284"/>
      <c r="AX130" s="1157" t="s">
        <v>
488</v>
      </c>
      <c r="AY130" s="1040"/>
      <c r="AZ130" s="1040"/>
      <c r="BA130" s="1040"/>
      <c r="BB130" s="1040"/>
      <c r="BC130" s="1040"/>
      <c r="BD130" s="1040"/>
      <c r="BE130" s="1041"/>
      <c r="BF130" s="1194">
        <v>
-6.2</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489</v>
      </c>
      <c r="X131" s="1202"/>
      <c r="Y131" s="1202"/>
      <c r="Z131" s="1203"/>
      <c r="AA131" s="1095">
        <v>
107845078</v>
      </c>
      <c r="AB131" s="1074"/>
      <c r="AC131" s="1074"/>
      <c r="AD131" s="1074"/>
      <c r="AE131" s="1075"/>
      <c r="AF131" s="1073">
        <v>
106370851</v>
      </c>
      <c r="AG131" s="1074"/>
      <c r="AH131" s="1074"/>
      <c r="AI131" s="1074"/>
      <c r="AJ131" s="1075"/>
      <c r="AK131" s="1073">
        <v>
111694549</v>
      </c>
      <c r="AL131" s="1074"/>
      <c r="AM131" s="1074"/>
      <c r="AN131" s="1074"/>
      <c r="AO131" s="1075"/>
      <c r="AP131" s="1204"/>
      <c r="AQ131" s="1205"/>
      <c r="AR131" s="1205"/>
      <c r="AS131" s="1205"/>
      <c r="AT131" s="1206"/>
      <c r="AU131" s="284"/>
      <c r="AV131" s="284"/>
      <c r="AW131" s="284"/>
      <c r="AX131" s="1176" t="s">
        <v>
490</v>
      </c>
      <c r="AY131" s="1133"/>
      <c r="AZ131" s="1133"/>
      <c r="BA131" s="1133"/>
      <c r="BB131" s="1133"/>
      <c r="BC131" s="1133"/>
      <c r="BD131" s="1133"/>
      <c r="BE131" s="1134"/>
      <c r="BF131" s="1177" t="s">
        <v>
233</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492</v>
      </c>
      <c r="W132" s="1187"/>
      <c r="X132" s="1187"/>
      <c r="Y132" s="1187"/>
      <c r="Z132" s="1188"/>
      <c r="AA132" s="1189">
        <v>
-5.9240061009999998</v>
      </c>
      <c r="AB132" s="1190"/>
      <c r="AC132" s="1190"/>
      <c r="AD132" s="1190"/>
      <c r="AE132" s="1191"/>
      <c r="AF132" s="1192">
        <v>
-6.6592500990000003</v>
      </c>
      <c r="AG132" s="1190"/>
      <c r="AH132" s="1190"/>
      <c r="AI132" s="1190"/>
      <c r="AJ132" s="1191"/>
      <c r="AK132" s="1192">
        <v>
-6.1595700610000002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493</v>
      </c>
      <c r="W133" s="1170"/>
      <c r="X133" s="1170"/>
      <c r="Y133" s="1170"/>
      <c r="Z133" s="1171"/>
      <c r="AA133" s="1172">
        <v>
-6.4</v>
      </c>
      <c r="AB133" s="1173"/>
      <c r="AC133" s="1173"/>
      <c r="AD133" s="1173"/>
      <c r="AE133" s="1174"/>
      <c r="AF133" s="1172">
        <v>
-6.4</v>
      </c>
      <c r="AG133" s="1173"/>
      <c r="AH133" s="1173"/>
      <c r="AI133" s="1173"/>
      <c r="AJ133" s="1174"/>
      <c r="AK133" s="1172">
        <v>
-6.2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Axw2fX5csJvPBo8eoMt3LXNfTHPezxstXmpmxoVVV6JjONDL2Tki7rkqdJG7aOhC+ks5Rz7HA11JvbmOGj9A==" saltValue="OAZWRBfsch1qyaoDCOK2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8vQwI+9lXa63np+NgC6s90UJ8xKgalox3CLvKRMwr250FNyb0sRveyQ/yPi1kdzS4MW8wod0bjNdC+pUcBFmdQ==" saltValue="hbuSvUFtAVV8nYOMQQB3v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jElghr/3D7B8HuOqGa7gZO3SClvgiq48rsgnIKoDtG+uK/8tOuraF9KEkcL33H6NRxqsNxEj0Ix33Y06KN5bg==" saltValue="F7GKMhVymJaBedHSWE8hT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497</v>
      </c>
      <c r="AP7" s="303"/>
      <c r="AQ7" s="304" t="s">
        <v>
498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499</v>
      </c>
      <c r="AQ8" s="310" t="s">
        <v>
500</v>
      </c>
      <c r="AR8" s="311" t="s">
        <v>
501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502</v>
      </c>
      <c r="AL9" s="1213"/>
      <c r="AM9" s="1213"/>
      <c r="AN9" s="1214"/>
      <c r="AO9" s="312">
        <v>
36513429</v>
      </c>
      <c r="AP9" s="312">
        <v>
64156</v>
      </c>
      <c r="AQ9" s="313">
        <v>
61998</v>
      </c>
      <c r="AR9" s="314">
        <v>
3.5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503</v>
      </c>
      <c r="AL10" s="1213"/>
      <c r="AM10" s="1213"/>
      <c r="AN10" s="1214"/>
      <c r="AO10" s="315">
        <v>
194183</v>
      </c>
      <c r="AP10" s="315">
        <v>
341</v>
      </c>
      <c r="AQ10" s="316">
        <v>
1020</v>
      </c>
      <c r="AR10" s="317">
        <v>
-66.599999999999994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504</v>
      </c>
      <c r="AL11" s="1213"/>
      <c r="AM11" s="1213"/>
      <c r="AN11" s="1214"/>
      <c r="AO11" s="315">
        <v>
410270</v>
      </c>
      <c r="AP11" s="315">
        <v>
721</v>
      </c>
      <c r="AQ11" s="316">
        <v>
850</v>
      </c>
      <c r="AR11" s="317">
        <v>
-15.2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505</v>
      </c>
      <c r="AL12" s="1213"/>
      <c r="AM12" s="1213"/>
      <c r="AN12" s="1214"/>
      <c r="AO12" s="315" t="s">
        <v>
506</v>
      </c>
      <c r="AP12" s="315" t="s">
        <v>
506</v>
      </c>
      <c r="AQ12" s="316" t="s">
        <v>
506</v>
      </c>
      <c r="AR12" s="317" t="s">
        <v>
506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507</v>
      </c>
      <c r="AL13" s="1213"/>
      <c r="AM13" s="1213"/>
      <c r="AN13" s="1214"/>
      <c r="AO13" s="315" t="s">
        <v>
506</v>
      </c>
      <c r="AP13" s="315" t="s">
        <v>
506</v>
      </c>
      <c r="AQ13" s="316" t="s">
        <v>
506</v>
      </c>
      <c r="AR13" s="317" t="s">
        <v>
506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508</v>
      </c>
      <c r="AL14" s="1213"/>
      <c r="AM14" s="1213"/>
      <c r="AN14" s="1214"/>
      <c r="AO14" s="315">
        <v>
941589</v>
      </c>
      <c r="AP14" s="315">
        <v>
1654</v>
      </c>
      <c r="AQ14" s="316">
        <v>
2258</v>
      </c>
      <c r="AR14" s="317">
        <v>
-26.7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509</v>
      </c>
      <c r="AL15" s="1213"/>
      <c r="AM15" s="1213"/>
      <c r="AN15" s="1214"/>
      <c r="AO15" s="315">
        <v>
1068835</v>
      </c>
      <c r="AP15" s="315">
        <v>
1878</v>
      </c>
      <c r="AQ15" s="316">
        <v>
1453</v>
      </c>
      <c r="AR15" s="317">
        <v>
29.2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510</v>
      </c>
      <c r="AL16" s="1216"/>
      <c r="AM16" s="1216"/>
      <c r="AN16" s="1217"/>
      <c r="AO16" s="315">
        <v>
-2894685</v>
      </c>
      <c r="AP16" s="315">
        <v>
-5086</v>
      </c>
      <c r="AQ16" s="316">
        <v>
-4880</v>
      </c>
      <c r="AR16" s="317">
        <v>
4.2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188</v>
      </c>
      <c r="AL17" s="1216"/>
      <c r="AM17" s="1216"/>
      <c r="AN17" s="1217"/>
      <c r="AO17" s="315">
        <v>
36233621</v>
      </c>
      <c r="AP17" s="315">
        <v>
63665</v>
      </c>
      <c r="AQ17" s="316">
        <v>
62699</v>
      </c>
      <c r="AR17" s="317">
        <v>
1.5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512</v>
      </c>
      <c r="AP20" s="323" t="s">
        <v>
513</v>
      </c>
      <c r="AQ20" s="324" t="s">
        <v>
514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515</v>
      </c>
      <c r="AL21" s="1208"/>
      <c r="AM21" s="1208"/>
      <c r="AN21" s="1209"/>
      <c r="AO21" s="327">
        <v>
5.91</v>
      </c>
      <c r="AP21" s="328">
        <v>
6.23</v>
      </c>
      <c r="AQ21" s="329">
        <v>
-0.32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516</v>
      </c>
      <c r="AL22" s="1208"/>
      <c r="AM22" s="1208"/>
      <c r="AN22" s="1209"/>
      <c r="AO22" s="332">
        <v>
99.9</v>
      </c>
      <c r="AP22" s="333">
        <v>
99.8</v>
      </c>
      <c r="AQ22" s="334">
        <v>
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497</v>
      </c>
      <c r="AP30" s="303"/>
      <c r="AQ30" s="304" t="s">
        <v>
498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499</v>
      </c>
      <c r="AQ31" s="310" t="s">
        <v>
500</v>
      </c>
      <c r="AR31" s="311" t="s">
        <v>
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520</v>
      </c>
      <c r="AL32" s="1224"/>
      <c r="AM32" s="1224"/>
      <c r="AN32" s="1225"/>
      <c r="AO32" s="342">
        <v>
1657733</v>
      </c>
      <c r="AP32" s="342">
        <v>
2913</v>
      </c>
      <c r="AQ32" s="343">
        <v>
5507</v>
      </c>
      <c r="AR32" s="344">
        <v>
-47.1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521</v>
      </c>
      <c r="AL33" s="1224"/>
      <c r="AM33" s="1224"/>
      <c r="AN33" s="1225"/>
      <c r="AO33" s="342" t="s">
        <v>
506</v>
      </c>
      <c r="AP33" s="342" t="s">
        <v>
506</v>
      </c>
      <c r="AQ33" s="343" t="s">
        <v>
506</v>
      </c>
      <c r="AR33" s="344" t="s">
        <v>
506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522</v>
      </c>
      <c r="AL34" s="1224"/>
      <c r="AM34" s="1224"/>
      <c r="AN34" s="1225"/>
      <c r="AO34" s="342">
        <v>
193600</v>
      </c>
      <c r="AP34" s="342">
        <v>
340</v>
      </c>
      <c r="AQ34" s="343">
        <v>
284</v>
      </c>
      <c r="AR34" s="344">
        <v>
19.7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523</v>
      </c>
      <c r="AL35" s="1224"/>
      <c r="AM35" s="1224"/>
      <c r="AN35" s="1225"/>
      <c r="AO35" s="342" t="s">
        <v>
506</v>
      </c>
      <c r="AP35" s="342" t="s">
        <v>
506</v>
      </c>
      <c r="AQ35" s="343">
        <v>
33</v>
      </c>
      <c r="AR35" s="344" t="s">
        <v>
506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524</v>
      </c>
      <c r="AL36" s="1224"/>
      <c r="AM36" s="1224"/>
      <c r="AN36" s="1225"/>
      <c r="AO36" s="342">
        <v>
137537</v>
      </c>
      <c r="AP36" s="342">
        <v>
242</v>
      </c>
      <c r="AQ36" s="343">
        <v>
298</v>
      </c>
      <c r="AR36" s="344">
        <v>
-18.8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525</v>
      </c>
      <c r="AL37" s="1224"/>
      <c r="AM37" s="1224"/>
      <c r="AN37" s="1225"/>
      <c r="AO37" s="342">
        <v>
655931</v>
      </c>
      <c r="AP37" s="342">
        <v>
1153</v>
      </c>
      <c r="AQ37" s="343">
        <v>
1746</v>
      </c>
      <c r="AR37" s="344">
        <v>
-34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526</v>
      </c>
      <c r="AL38" s="1227"/>
      <c r="AM38" s="1227"/>
      <c r="AN38" s="1228"/>
      <c r="AO38" s="345" t="s">
        <v>
506</v>
      </c>
      <c r="AP38" s="345" t="s">
        <v>
506</v>
      </c>
      <c r="AQ38" s="346" t="s">
        <v>
506</v>
      </c>
      <c r="AR38" s="334" t="s">
        <v>
506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527</v>
      </c>
      <c r="AL39" s="1227"/>
      <c r="AM39" s="1227"/>
      <c r="AN39" s="1228"/>
      <c r="AO39" s="342">
        <v>
-914</v>
      </c>
      <c r="AP39" s="342">
        <v>
-2</v>
      </c>
      <c r="AQ39" s="343">
        <v>
-16</v>
      </c>
      <c r="AR39" s="344">
        <v>
-87.5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528</v>
      </c>
      <c r="AL40" s="1224"/>
      <c r="AM40" s="1224"/>
      <c r="AN40" s="1225"/>
      <c r="AO40" s="342">
        <v>
-9523791</v>
      </c>
      <c r="AP40" s="342">
        <v>
-16734</v>
      </c>
      <c r="AQ40" s="343">
        <v>
-16103</v>
      </c>
      <c r="AR40" s="344">
        <v>
3.9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299</v>
      </c>
      <c r="AL41" s="1230"/>
      <c r="AM41" s="1230"/>
      <c r="AN41" s="1231"/>
      <c r="AO41" s="342">
        <v>
-6879904</v>
      </c>
      <c r="AP41" s="342">
        <v>
-12088</v>
      </c>
      <c r="AQ41" s="343">
        <v>
-8251</v>
      </c>
      <c r="AR41" s="344">
        <v>
46.5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497</v>
      </c>
      <c r="AN49" s="1220" t="s">
        <v>
532</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533</v>
      </c>
      <c r="AO50" s="359" t="s">
        <v>
534</v>
      </c>
      <c r="AP50" s="360" t="s">
        <v>
535</v>
      </c>
      <c r="AQ50" s="361" t="s">
        <v>
536</v>
      </c>
      <c r="AR50" s="362" t="s">
        <v>
537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538</v>
      </c>
      <c r="AL51" s="355"/>
      <c r="AM51" s="363">
        <v>
17940511</v>
      </c>
      <c r="AN51" s="364">
        <v>
32788</v>
      </c>
      <c r="AO51" s="365">
        <v>
-9</v>
      </c>
      <c r="AP51" s="366">
        <v>
47064</v>
      </c>
      <c r="AQ51" s="367">
        <v>
27.7</v>
      </c>
      <c r="AR51" s="368">
        <v>
-36.700000000000003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539</v>
      </c>
      <c r="AM52" s="371">
        <v>
14671026</v>
      </c>
      <c r="AN52" s="372">
        <v>
26813</v>
      </c>
      <c r="AO52" s="373">
        <v>
17.8</v>
      </c>
      <c r="AP52" s="374">
        <v>
32508</v>
      </c>
      <c r="AQ52" s="375">
        <v>
35.5</v>
      </c>
      <c r="AR52" s="376">
        <v>
-17.7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540</v>
      </c>
      <c r="AL53" s="355"/>
      <c r="AM53" s="363">
        <v>
15415126</v>
      </c>
      <c r="AN53" s="364">
        <v>
27861</v>
      </c>
      <c r="AO53" s="365">
        <v>
-15</v>
      </c>
      <c r="AP53" s="366">
        <v>
43773</v>
      </c>
      <c r="AQ53" s="367">
        <v>
-7</v>
      </c>
      <c r="AR53" s="368">
        <v>
-8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539</v>
      </c>
      <c r="AM54" s="371">
        <v>
11932816</v>
      </c>
      <c r="AN54" s="372">
        <v>
21567</v>
      </c>
      <c r="AO54" s="373">
        <v>
-19.600000000000001</v>
      </c>
      <c r="AP54" s="374">
        <v>
30346</v>
      </c>
      <c r="AQ54" s="375">
        <v>
-6.7</v>
      </c>
      <c r="AR54" s="376">
        <v>
-12.9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541</v>
      </c>
      <c r="AL55" s="355"/>
      <c r="AM55" s="363">
        <v>
26934505</v>
      </c>
      <c r="AN55" s="364">
        <v>
48188</v>
      </c>
      <c r="AO55" s="365">
        <v>
73</v>
      </c>
      <c r="AP55" s="366">
        <v>
51565</v>
      </c>
      <c r="AQ55" s="367">
        <v>
17.8</v>
      </c>
      <c r="AR55" s="368">
        <v>
55.2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539</v>
      </c>
      <c r="AM56" s="371">
        <v>
20978082</v>
      </c>
      <c r="AN56" s="372">
        <v>
37531</v>
      </c>
      <c r="AO56" s="373">
        <v>
74</v>
      </c>
      <c r="AP56" s="374">
        <v>
35359</v>
      </c>
      <c r="AQ56" s="375">
        <v>
16.5</v>
      </c>
      <c r="AR56" s="376">
        <v>
57.5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542</v>
      </c>
      <c r="AL57" s="355"/>
      <c r="AM57" s="363">
        <v>
23866588</v>
      </c>
      <c r="AN57" s="364">
        <v>
42280</v>
      </c>
      <c r="AO57" s="365">
        <v>
-12.3</v>
      </c>
      <c r="AP57" s="366">
        <v>
46686</v>
      </c>
      <c r="AQ57" s="367">
        <v>
-9.5</v>
      </c>
      <c r="AR57" s="368">
        <v>
-2.8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539</v>
      </c>
      <c r="AM58" s="371">
        <v>
17380011</v>
      </c>
      <c r="AN58" s="372">
        <v>
30789</v>
      </c>
      <c r="AO58" s="373">
        <v>
-18</v>
      </c>
      <c r="AP58" s="374">
        <v>
32595</v>
      </c>
      <c r="AQ58" s="375">
        <v>
-7.8</v>
      </c>
      <c r="AR58" s="376">
        <v>
-10.199999999999999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543</v>
      </c>
      <c r="AL59" s="355"/>
      <c r="AM59" s="363">
        <v>
23803386</v>
      </c>
      <c r="AN59" s="364">
        <v>
41824</v>
      </c>
      <c r="AO59" s="365">
        <v>
-1.1000000000000001</v>
      </c>
      <c r="AP59" s="366">
        <v>
49796</v>
      </c>
      <c r="AQ59" s="367">
        <v>
6.7</v>
      </c>
      <c r="AR59" s="368">
        <v>
-7.8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539</v>
      </c>
      <c r="AM60" s="371">
        <v>
18600025</v>
      </c>
      <c r="AN60" s="372">
        <v>
32681</v>
      </c>
      <c r="AO60" s="373">
        <v>
6.1</v>
      </c>
      <c r="AP60" s="374">
        <v>
37281</v>
      </c>
      <c r="AQ60" s="375">
        <v>
14.4</v>
      </c>
      <c r="AR60" s="376">
        <v>
-8.3000000000000007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544</v>
      </c>
      <c r="AL61" s="377"/>
      <c r="AM61" s="378">
        <v>
21592023</v>
      </c>
      <c r="AN61" s="379">
        <v>
38588</v>
      </c>
      <c r="AO61" s="380">
        <v>
7.1</v>
      </c>
      <c r="AP61" s="381">
        <v>
47777</v>
      </c>
      <c r="AQ61" s="382">
        <v>
7.1</v>
      </c>
      <c r="AR61" s="368">
        <v>
0</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539</v>
      </c>
      <c r="AM62" s="371">
        <v>
16712392</v>
      </c>
      <c r="AN62" s="372">
        <v>
29876</v>
      </c>
      <c r="AO62" s="373">
        <v>
12.1</v>
      </c>
      <c r="AP62" s="374">
        <v>
33618</v>
      </c>
      <c r="AQ62" s="375">
        <v>
10.4</v>
      </c>
      <c r="AR62" s="376">
        <v>
1.7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MFK4nd0WhG8AxbqzbxOKuHrL2m+Uu8+yMDBQejfNdJmi1mv5tLFakOdisZRZuWkO5MjNO1i/bx7UI8qZ3H21w==" saltValue="/i7v9HGD9ztvBcIMbe4x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JHgL6lNJchbr4q1mSCg8668VcyJLlNU+nhY/Mse0y+z3skQrPkxnkP9/JYvS/D31dDgqy9NJGiS4adQjA8nNw==" saltValue="CbGjbPElBT7BW60Wj5Vc1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toNhypZj+sFz76nxvaWely0a92kf+2WBQsvFjRUcJFbbbJZv3QazBj+dkncTHqN21/aMLwYhZUpW6QfbWseFA==" saltValue="xCuYCkWdZG3wTg/6/poqL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548</v>
      </c>
      <c r="G46" s="8" t="s">
        <v>
549</v>
      </c>
      <c r="H46" s="8" t="s">
        <v>
550</v>
      </c>
      <c r="I46" s="8" t="s">
        <v>
551</v>
      </c>
      <c r="J46" s="9" t="s">
        <v>
552</v>
      </c>
    </row>
    <row r="47" spans="2:10" ht="57.75" customHeight="1" x14ac:dyDescent="0.2">
      <c r="B47" s="10"/>
      <c r="C47" s="1232" t="s">
        <v>
3</v>
      </c>
      <c r="D47" s="1232"/>
      <c r="E47" s="1233"/>
      <c r="F47" s="11">
        <v>
27.06</v>
      </c>
      <c r="G47" s="12">
        <v>
29.1</v>
      </c>
      <c r="H47" s="12">
        <v>
30.87</v>
      </c>
      <c r="I47" s="12">
        <v>
31.52</v>
      </c>
      <c r="J47" s="13">
        <v>
35.06</v>
      </c>
    </row>
    <row r="48" spans="2:10" ht="57.75" customHeight="1" x14ac:dyDescent="0.2">
      <c r="B48" s="14"/>
      <c r="C48" s="1234" t="s">
        <v>
4</v>
      </c>
      <c r="D48" s="1234"/>
      <c r="E48" s="1235"/>
      <c r="F48" s="15">
        <v>
5.87</v>
      </c>
      <c r="G48" s="16">
        <v>
5.99</v>
      </c>
      <c r="H48" s="16">
        <v>
5.93</v>
      </c>
      <c r="I48" s="16">
        <v>
7.57</v>
      </c>
      <c r="J48" s="17">
        <v>
6.3</v>
      </c>
    </row>
    <row r="49" spans="2:10" ht="57.75" customHeight="1" thickBot="1" x14ac:dyDescent="0.25">
      <c r="B49" s="18"/>
      <c r="C49" s="1236" t="s">
        <v>
5</v>
      </c>
      <c r="D49" s="1236"/>
      <c r="E49" s="1237"/>
      <c r="F49" s="19">
        <v>
3.05</v>
      </c>
      <c r="G49" s="20">
        <v>
4.0599999999999996</v>
      </c>
      <c r="H49" s="20">
        <v>
2.25</v>
      </c>
      <c r="I49" s="20">
        <v>
1.74</v>
      </c>
      <c r="J49" s="21">
        <v>
3.94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8rAtOZxvLO68m4VWSY/toYpI031feHODApCvds1mnBZTPeZWcwQZVW2p5HPoWRwUbm9m7iKFk2TOTH44lF8AQ==" saltValue="6zI4H+3MoG3w0h3qUs71Z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2020-09-11T07:53:31Z</cp:lastPrinted>
  <dcterms:created xsi:type="dcterms:W3CDTF">2020-02-10T03:20:35Z</dcterms:created>
  <dcterms:modified xsi:type="dcterms:W3CDTF">2020-09-29T01:37:58Z</dcterms:modified>
  <cp:category/>
</cp:coreProperties>
</file>